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hidePivotFieldList="1" autoCompressPictures="0"/>
  <bookViews>
    <workbookView xWindow="460" yWindow="680" windowWidth="25600" windowHeight="13940" tabRatio="500" activeTab="6"/>
  </bookViews>
  <sheets>
    <sheet name="Metadata" sheetId="19" r:id="rId1"/>
    <sheet name="Site Details" sheetId="10" r:id="rId2"/>
    <sheet name="Fish Data" sheetId="1" r:id="rId3"/>
    <sheet name="Fish Species List" sheetId="4" r:id="rId4"/>
    <sheet name="Benthic.csv" sheetId="9" r:id="rId5"/>
    <sheet name="Benthic Codes" sheetId="15" r:id="rId6"/>
    <sheet name="Secchi + WQ" sheetId="5" r:id="rId7"/>
    <sheet name="Rugosity.csv" sheetId="6" r:id="rId8"/>
    <sheet name="Urchins" sheetId="7" r:id="rId9"/>
    <sheet name="Windward for analysis check" sheetId="12" r:id="rId10"/>
    <sheet name="Analysis check" sheetId="14" r:id="rId11"/>
    <sheet name="Site.human.csv" sheetId="18" r:id="rId12"/>
  </sheets>
  <definedNames>
    <definedName name="_xlnm._FilterDatabase" localSheetId="3" hidden="1">'Fish Species List'!$A$1:$I$107</definedName>
    <definedName name="fish.list" localSheetId="3">'Fish Species List'!$A$2:$I$107</definedName>
    <definedName name="fish.list" localSheetId="1">#REF!</definedName>
    <definedName name="fish.list">#REF!</definedName>
    <definedName name="S">Benthic.csv!$G$761</definedName>
    <definedName name="Spec_nam" localSheetId="1">#REF!</definedName>
    <definedName name="Spec_nam">#REF!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2" i="9" l="1"/>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1181" i="9"/>
  <c r="H1182" i="9"/>
  <c r="H1183" i="9"/>
  <c r="H1184" i="9"/>
  <c r="H1185" i="9"/>
  <c r="H1186" i="9"/>
  <c r="H1187" i="9"/>
  <c r="H1188" i="9"/>
  <c r="H1189" i="9"/>
  <c r="H1190" i="9"/>
  <c r="H1191" i="9"/>
  <c r="H1192" i="9"/>
  <c r="H1193" i="9"/>
  <c r="H1194" i="9"/>
  <c r="H1195" i="9"/>
  <c r="H1196" i="9"/>
  <c r="H1197" i="9"/>
  <c r="H1198" i="9"/>
  <c r="H1199" i="9"/>
  <c r="H1200" i="9"/>
  <c r="H1201" i="9"/>
  <c r="H1202" i="9"/>
  <c r="H1203" i="9"/>
  <c r="H1204" i="9"/>
  <c r="H1205" i="9"/>
  <c r="H1206" i="9"/>
  <c r="H1207" i="9"/>
  <c r="H1208" i="9"/>
  <c r="H1209" i="9"/>
  <c r="H1210" i="9"/>
  <c r="H1211" i="9"/>
  <c r="H1212" i="9"/>
  <c r="H1213" i="9"/>
  <c r="H1214" i="9"/>
  <c r="H1215" i="9"/>
  <c r="H1216" i="9"/>
  <c r="H1217" i="9"/>
  <c r="H1218" i="9"/>
  <c r="H1219" i="9"/>
  <c r="H1220" i="9"/>
  <c r="H1221" i="9"/>
  <c r="H1222" i="9"/>
  <c r="H1223" i="9"/>
  <c r="H1224" i="9"/>
  <c r="H1225" i="9"/>
  <c r="H1226" i="9"/>
  <c r="H1227" i="9"/>
  <c r="H1228" i="9"/>
  <c r="H1229" i="9"/>
  <c r="H1230" i="9"/>
  <c r="H1231" i="9"/>
  <c r="H1232" i="9"/>
  <c r="H1233" i="9"/>
  <c r="H1234" i="9"/>
  <c r="H1235" i="9"/>
  <c r="H1236" i="9"/>
  <c r="H1237" i="9"/>
  <c r="H1238" i="9"/>
  <c r="H1239" i="9"/>
  <c r="H1240" i="9"/>
  <c r="H1241" i="9"/>
  <c r="H1242" i="9"/>
  <c r="H1243" i="9"/>
  <c r="H1244" i="9"/>
  <c r="H1245" i="9"/>
  <c r="H1246" i="9"/>
  <c r="H1247" i="9"/>
  <c r="H1248" i="9"/>
  <c r="H1249" i="9"/>
  <c r="H1250" i="9"/>
  <c r="H1251" i="9"/>
  <c r="H1252" i="9"/>
  <c r="H1253" i="9"/>
  <c r="H1254" i="9"/>
  <c r="H1255" i="9"/>
  <c r="H1256" i="9"/>
  <c r="H1257" i="9"/>
  <c r="H1258" i="9"/>
  <c r="H1259" i="9"/>
  <c r="H1260" i="9"/>
  <c r="H1261" i="9"/>
  <c r="H1262" i="9"/>
  <c r="H1263" i="9"/>
  <c r="H1264" i="9"/>
  <c r="H1265" i="9"/>
  <c r="H1266" i="9"/>
  <c r="H1267" i="9"/>
  <c r="H1268" i="9"/>
  <c r="H1269" i="9"/>
  <c r="H1270" i="9"/>
  <c r="H1271" i="9"/>
  <c r="H1272" i="9"/>
  <c r="H1273" i="9"/>
  <c r="H1274" i="9"/>
  <c r="H1275" i="9"/>
  <c r="H1276" i="9"/>
  <c r="H1277" i="9"/>
  <c r="H1278" i="9"/>
  <c r="H1279" i="9"/>
  <c r="H1280" i="9"/>
  <c r="H1281" i="9"/>
  <c r="H1282" i="9"/>
  <c r="H1283" i="9"/>
  <c r="H1284" i="9"/>
  <c r="H1285" i="9"/>
  <c r="H1286" i="9"/>
  <c r="H1287" i="9"/>
  <c r="H1288" i="9"/>
  <c r="H1289" i="9"/>
  <c r="H1290" i="9"/>
  <c r="H1291" i="9"/>
  <c r="H1292" i="9"/>
  <c r="H1293" i="9"/>
  <c r="H1294" i="9"/>
  <c r="H1295" i="9"/>
  <c r="H1296" i="9"/>
  <c r="H1297" i="9"/>
  <c r="H1298" i="9"/>
  <c r="H1299" i="9"/>
  <c r="H1300" i="9"/>
  <c r="H1301" i="9"/>
  <c r="H1302" i="9"/>
  <c r="H1303" i="9"/>
  <c r="H1304" i="9"/>
  <c r="H1305" i="9"/>
  <c r="H1306" i="9"/>
  <c r="H1307" i="9"/>
  <c r="H1308" i="9"/>
  <c r="H1309" i="9"/>
  <c r="H1310" i="9"/>
  <c r="H1311" i="9"/>
  <c r="H1312" i="9"/>
  <c r="H1313" i="9"/>
  <c r="H1314" i="9"/>
  <c r="H1315" i="9"/>
  <c r="H1316" i="9"/>
  <c r="H1317" i="9"/>
  <c r="H1318" i="9"/>
  <c r="H1319" i="9"/>
  <c r="H1320" i="9"/>
  <c r="H1321" i="9"/>
  <c r="H1322" i="9"/>
  <c r="H1323" i="9"/>
  <c r="H1324" i="9"/>
  <c r="H1325" i="9"/>
  <c r="H1326" i="9"/>
  <c r="H1327" i="9"/>
  <c r="H1328" i="9"/>
  <c r="H1329" i="9"/>
  <c r="H1330" i="9"/>
  <c r="H1331" i="9"/>
  <c r="H1332" i="9"/>
  <c r="H1333" i="9"/>
  <c r="H1334" i="9"/>
  <c r="H1335" i="9"/>
  <c r="H1336" i="9"/>
  <c r="H1337" i="9"/>
  <c r="H1338" i="9"/>
  <c r="H1339" i="9"/>
  <c r="H1340" i="9"/>
  <c r="H1341" i="9"/>
  <c r="H1342" i="9"/>
  <c r="H1343" i="9"/>
  <c r="H1344" i="9"/>
  <c r="H1345" i="9"/>
  <c r="H1346" i="9"/>
  <c r="H1347" i="9"/>
  <c r="H1348" i="9"/>
  <c r="H1349" i="9"/>
  <c r="H1350" i="9"/>
  <c r="H1351" i="9"/>
  <c r="H1352" i="9"/>
  <c r="H1353" i="9"/>
  <c r="H1354" i="9"/>
  <c r="H1355" i="9"/>
  <c r="H1356" i="9"/>
  <c r="H1357" i="9"/>
  <c r="H1358" i="9"/>
  <c r="H1359" i="9"/>
  <c r="H1360" i="9"/>
  <c r="H1361" i="9"/>
  <c r="H1362" i="9"/>
  <c r="H1363" i="9"/>
  <c r="H1364" i="9"/>
  <c r="H1365" i="9"/>
  <c r="H1366" i="9"/>
  <c r="H1367" i="9"/>
  <c r="H1368" i="9"/>
  <c r="H1369" i="9"/>
  <c r="H1370" i="9"/>
  <c r="H1371" i="9"/>
  <c r="H1372" i="9"/>
  <c r="H1373" i="9"/>
  <c r="H1374" i="9"/>
  <c r="H1375" i="9"/>
  <c r="H1376" i="9"/>
  <c r="H1377" i="9"/>
  <c r="H1378" i="9"/>
  <c r="H1379" i="9"/>
  <c r="H1380" i="9"/>
  <c r="H1381" i="9"/>
  <c r="H1382" i="9"/>
  <c r="H1383" i="9"/>
  <c r="H1384" i="9"/>
  <c r="H1385" i="9"/>
  <c r="H1386" i="9"/>
  <c r="H1387" i="9"/>
  <c r="H1388" i="9"/>
  <c r="H1389" i="9"/>
  <c r="H1390" i="9"/>
  <c r="H1391" i="9"/>
  <c r="H1392" i="9"/>
  <c r="H1393" i="9"/>
  <c r="H1394" i="9"/>
  <c r="H1395" i="9"/>
  <c r="H1396" i="9"/>
  <c r="H1397" i="9"/>
  <c r="H1398" i="9"/>
  <c r="H1399" i="9"/>
  <c r="H1400" i="9"/>
  <c r="H1401" i="9"/>
  <c r="H1402" i="9"/>
  <c r="H1403" i="9"/>
  <c r="H1404" i="9"/>
  <c r="H1405" i="9"/>
  <c r="H1406" i="9"/>
  <c r="H1407" i="9"/>
  <c r="H1408" i="9"/>
  <c r="H1409" i="9"/>
  <c r="H1410" i="9"/>
  <c r="H1411" i="9"/>
  <c r="H1412" i="9"/>
  <c r="H1413" i="9"/>
  <c r="H1414" i="9"/>
  <c r="H1415" i="9"/>
  <c r="H1416" i="9"/>
  <c r="H1417" i="9"/>
  <c r="H1418" i="9"/>
  <c r="H1419" i="9"/>
  <c r="H1420" i="9"/>
  <c r="H1421" i="9"/>
  <c r="H1422" i="9"/>
  <c r="H1423" i="9"/>
  <c r="H1424" i="9"/>
  <c r="H1425" i="9"/>
  <c r="H1426" i="9"/>
  <c r="H1427" i="9"/>
  <c r="H1428" i="9"/>
  <c r="H1429" i="9"/>
  <c r="H1430" i="9"/>
  <c r="H1431" i="9"/>
  <c r="H1432" i="9"/>
  <c r="H1433" i="9"/>
  <c r="H1434" i="9"/>
  <c r="H1435" i="9"/>
  <c r="H1436" i="9"/>
  <c r="H1437" i="9"/>
  <c r="H1438" i="9"/>
  <c r="H1439" i="9"/>
  <c r="H1440" i="9"/>
  <c r="H1441" i="9"/>
  <c r="H1442" i="9"/>
  <c r="H1443" i="9"/>
  <c r="H1444" i="9"/>
  <c r="H1445" i="9"/>
  <c r="H1446" i="9"/>
  <c r="H1447" i="9"/>
  <c r="H1448" i="9"/>
  <c r="H1449" i="9"/>
  <c r="H1450" i="9"/>
  <c r="H1451" i="9"/>
  <c r="H1452" i="9"/>
  <c r="H1453" i="9"/>
  <c r="H1454" i="9"/>
  <c r="H1455" i="9"/>
  <c r="H1456" i="9"/>
  <c r="H1457" i="9"/>
  <c r="H1458" i="9"/>
  <c r="H1459" i="9"/>
  <c r="H1460" i="9"/>
  <c r="H1461" i="9"/>
  <c r="H1462" i="9"/>
  <c r="H1463" i="9"/>
  <c r="H1464" i="9"/>
  <c r="H1465" i="9"/>
  <c r="H1466" i="9"/>
  <c r="H1467" i="9"/>
  <c r="H1468" i="9"/>
  <c r="H1469" i="9"/>
  <c r="H1470" i="9"/>
  <c r="H1471" i="9"/>
  <c r="H1472" i="9"/>
  <c r="H1473" i="9"/>
  <c r="H1474" i="9"/>
  <c r="H1475" i="9"/>
  <c r="H1476" i="9"/>
  <c r="H1477" i="9"/>
  <c r="H1478" i="9"/>
  <c r="H1479" i="9"/>
  <c r="H1480" i="9"/>
  <c r="H1481" i="9"/>
  <c r="H1482" i="9"/>
  <c r="H1483" i="9"/>
  <c r="H1484" i="9"/>
  <c r="H1485" i="9"/>
  <c r="H1486" i="9"/>
  <c r="H1487" i="9"/>
  <c r="H1488" i="9"/>
  <c r="H1489" i="9"/>
  <c r="H1490" i="9"/>
  <c r="H1491" i="9"/>
  <c r="H1492" i="9"/>
  <c r="H1493" i="9"/>
  <c r="H1494" i="9"/>
  <c r="H1495" i="9"/>
  <c r="H1496" i="9"/>
  <c r="H1497" i="9"/>
  <c r="H1498" i="9"/>
  <c r="H1499" i="9"/>
  <c r="H1500" i="9"/>
  <c r="H1501" i="9"/>
  <c r="H1502" i="9"/>
  <c r="H1503" i="9"/>
  <c r="H1504" i="9"/>
  <c r="H1505" i="9"/>
  <c r="H1506" i="9"/>
  <c r="H1507" i="9"/>
  <c r="H1508" i="9"/>
  <c r="H1509" i="9"/>
  <c r="H1510" i="9"/>
  <c r="H1511" i="9"/>
  <c r="H1512" i="9"/>
  <c r="H1513" i="9"/>
  <c r="H1514" i="9"/>
  <c r="H1515" i="9"/>
  <c r="H1516" i="9"/>
  <c r="H1517" i="9"/>
  <c r="H1518" i="9"/>
  <c r="H1519" i="9"/>
  <c r="H1520" i="9"/>
  <c r="H1521" i="9"/>
  <c r="H1522" i="9"/>
  <c r="H1523" i="9"/>
  <c r="H1524" i="9"/>
  <c r="H1525" i="9"/>
  <c r="H1526" i="9"/>
  <c r="H1527" i="9"/>
  <c r="H1528" i="9"/>
  <c r="H1529" i="9"/>
  <c r="H1530" i="9"/>
  <c r="H1531" i="9"/>
  <c r="H1532" i="9"/>
  <c r="H1533" i="9"/>
  <c r="H1534" i="9"/>
  <c r="H1535" i="9"/>
  <c r="H1536" i="9"/>
  <c r="H1537" i="9"/>
  <c r="H1538" i="9"/>
  <c r="H1539" i="9"/>
  <c r="H1540" i="9"/>
  <c r="H1541" i="9"/>
  <c r="H1542" i="9"/>
  <c r="H1543" i="9"/>
  <c r="H1544" i="9"/>
  <c r="H1545" i="9"/>
  <c r="H1546" i="9"/>
  <c r="H1547" i="9"/>
  <c r="H1548" i="9"/>
  <c r="H1549" i="9"/>
  <c r="H1550" i="9"/>
  <c r="H1551" i="9"/>
  <c r="H1552" i="9"/>
  <c r="H1553" i="9"/>
  <c r="H1554" i="9"/>
  <c r="H1555" i="9"/>
  <c r="H1556" i="9"/>
  <c r="H1557" i="9"/>
  <c r="H1558" i="9"/>
  <c r="H1559" i="9"/>
  <c r="H1560" i="9"/>
  <c r="H1561" i="9"/>
  <c r="H1562" i="9"/>
  <c r="H1563" i="9"/>
  <c r="H1564" i="9"/>
  <c r="H1565" i="9"/>
  <c r="H1566" i="9"/>
  <c r="H1567" i="9"/>
  <c r="H1568" i="9"/>
  <c r="H1569" i="9"/>
  <c r="H1570" i="9"/>
  <c r="H1571" i="9"/>
  <c r="H1572" i="9"/>
  <c r="H1573" i="9"/>
  <c r="H1574" i="9"/>
  <c r="H1575" i="9"/>
  <c r="H1576" i="9"/>
  <c r="H1577" i="9"/>
  <c r="H1578" i="9"/>
  <c r="H1579" i="9"/>
  <c r="H1580" i="9"/>
  <c r="H1581" i="9"/>
  <c r="H1582" i="9"/>
  <c r="H1583" i="9"/>
  <c r="H1584" i="9"/>
  <c r="H1585" i="9"/>
  <c r="H1586" i="9"/>
  <c r="H1587" i="9"/>
  <c r="H1588" i="9"/>
  <c r="H1589" i="9"/>
  <c r="H1590" i="9"/>
  <c r="H1591" i="9"/>
  <c r="H1592" i="9"/>
  <c r="H1593" i="9"/>
  <c r="H1594" i="9"/>
  <c r="H1595" i="9"/>
  <c r="H1596" i="9"/>
  <c r="H1597" i="9"/>
  <c r="H1598" i="9"/>
  <c r="H1599" i="9"/>
  <c r="H1600" i="9"/>
  <c r="H1601" i="9"/>
  <c r="H1602" i="9"/>
  <c r="H1603" i="9"/>
  <c r="H1604" i="9"/>
  <c r="H1605" i="9"/>
  <c r="H1606" i="9"/>
  <c r="H1607" i="9"/>
  <c r="H1608" i="9"/>
  <c r="H1609" i="9"/>
  <c r="H1610" i="9"/>
  <c r="H1611" i="9"/>
  <c r="H1612" i="9"/>
  <c r="H1613" i="9"/>
  <c r="H1614" i="9"/>
  <c r="H1615" i="9"/>
  <c r="H1616" i="9"/>
  <c r="H1617" i="9"/>
  <c r="H1618" i="9"/>
  <c r="H1619" i="9"/>
  <c r="H1620" i="9"/>
  <c r="H1621" i="9"/>
  <c r="H1622" i="9"/>
  <c r="H1623" i="9"/>
  <c r="H1624" i="9"/>
  <c r="H1625" i="9"/>
  <c r="H1626" i="9"/>
  <c r="H1627" i="9"/>
  <c r="H1628" i="9"/>
  <c r="H1629" i="9"/>
  <c r="H1630" i="9"/>
  <c r="H1631" i="9"/>
  <c r="H1632" i="9"/>
  <c r="H1633" i="9"/>
  <c r="H1634" i="9"/>
  <c r="H1635" i="9"/>
  <c r="H1636" i="9"/>
  <c r="H1637" i="9"/>
  <c r="H1638" i="9"/>
  <c r="H1639" i="9"/>
  <c r="H1640" i="9"/>
  <c r="H1641" i="9"/>
  <c r="H1642" i="9"/>
  <c r="H1643" i="9"/>
  <c r="H1644" i="9"/>
  <c r="H1645" i="9"/>
  <c r="H1646" i="9"/>
  <c r="H1647" i="9"/>
  <c r="H1648" i="9"/>
  <c r="H1649" i="9"/>
  <c r="H1650" i="9"/>
  <c r="H1651" i="9"/>
  <c r="H1652" i="9"/>
  <c r="H1653" i="9"/>
  <c r="H1654" i="9"/>
  <c r="H1655" i="9"/>
  <c r="H1656" i="9"/>
  <c r="H1657" i="9"/>
  <c r="H1658" i="9"/>
  <c r="H1659" i="9"/>
  <c r="H1660" i="9"/>
  <c r="H1661" i="9"/>
  <c r="H1662" i="9"/>
  <c r="H1663" i="9"/>
  <c r="H1664" i="9"/>
  <c r="H1665" i="9"/>
  <c r="H1666" i="9"/>
  <c r="H1667" i="9"/>
  <c r="H1668" i="9"/>
  <c r="H1669" i="9"/>
  <c r="H1670" i="9"/>
  <c r="H1671" i="9"/>
  <c r="H1672" i="9"/>
  <c r="H1673" i="9"/>
  <c r="H1674" i="9"/>
  <c r="H1675" i="9"/>
  <c r="H1676" i="9"/>
  <c r="H1677" i="9"/>
  <c r="H1678" i="9"/>
  <c r="H1679" i="9"/>
  <c r="H1680" i="9"/>
  <c r="H1681" i="9"/>
  <c r="H1682" i="9"/>
  <c r="H1683" i="9"/>
  <c r="H1684" i="9"/>
  <c r="H1685" i="9"/>
  <c r="H1686" i="9"/>
  <c r="H1687" i="9"/>
  <c r="H1688" i="9"/>
  <c r="H1689" i="9"/>
  <c r="H1690" i="9"/>
  <c r="H1691" i="9"/>
  <c r="H1692" i="9"/>
  <c r="H1693" i="9"/>
  <c r="H1694" i="9"/>
  <c r="H1695" i="9"/>
  <c r="H1696" i="9"/>
  <c r="H1697" i="9"/>
  <c r="H1698" i="9"/>
  <c r="H1699" i="9"/>
  <c r="H1700" i="9"/>
  <c r="H1701" i="9"/>
  <c r="H1702" i="9"/>
  <c r="H1703" i="9"/>
  <c r="H1704" i="9"/>
  <c r="H1705" i="9"/>
  <c r="H1706" i="9"/>
  <c r="H1707" i="9"/>
  <c r="H1708" i="9"/>
  <c r="H1709" i="9"/>
  <c r="H1710" i="9"/>
  <c r="H1711" i="9"/>
  <c r="H1712" i="9"/>
  <c r="H1713" i="9"/>
  <c r="H1714" i="9"/>
  <c r="H1715" i="9"/>
  <c r="H1716" i="9"/>
  <c r="H1717" i="9"/>
  <c r="H1718" i="9"/>
  <c r="H1719" i="9"/>
  <c r="H1720" i="9"/>
  <c r="H1721" i="9"/>
  <c r="H1722" i="9"/>
  <c r="H1723" i="9"/>
  <c r="H1724" i="9"/>
  <c r="H1725" i="9"/>
  <c r="H1726" i="9"/>
  <c r="H1727" i="9"/>
  <c r="H1728" i="9"/>
  <c r="H1729" i="9"/>
  <c r="H1730" i="9"/>
  <c r="H1731" i="9"/>
  <c r="H1732" i="9"/>
  <c r="H1733" i="9"/>
  <c r="H1734" i="9"/>
  <c r="H1735" i="9"/>
  <c r="H1736" i="9"/>
  <c r="H1737" i="9"/>
  <c r="H1738" i="9"/>
  <c r="H1739" i="9"/>
  <c r="H1740" i="9"/>
  <c r="H1741" i="9"/>
  <c r="H1742" i="9"/>
  <c r="H1743" i="9"/>
  <c r="H1744" i="9"/>
  <c r="H1745" i="9"/>
  <c r="H1746" i="9"/>
  <c r="H1747" i="9"/>
  <c r="H1748" i="9"/>
  <c r="H1749" i="9"/>
  <c r="H1750" i="9"/>
  <c r="H1751" i="9"/>
  <c r="H1752" i="9"/>
  <c r="H1753" i="9"/>
  <c r="H1754" i="9"/>
  <c r="H1755" i="9"/>
  <c r="H1756" i="9"/>
  <c r="H1757" i="9"/>
  <c r="H1758" i="9"/>
  <c r="H1759" i="9"/>
  <c r="H1760" i="9"/>
  <c r="H1761" i="9"/>
  <c r="H1762" i="9"/>
  <c r="H1763" i="9"/>
  <c r="H1764" i="9"/>
  <c r="H1765" i="9"/>
  <c r="H1766" i="9"/>
  <c r="H1767" i="9"/>
  <c r="H1768" i="9"/>
  <c r="H1769" i="9"/>
  <c r="H1770" i="9"/>
  <c r="H1771" i="9"/>
  <c r="H1772" i="9"/>
  <c r="H1773" i="9"/>
  <c r="H1774" i="9"/>
  <c r="H1775" i="9"/>
  <c r="H1776" i="9"/>
  <c r="H1777" i="9"/>
  <c r="H1778" i="9"/>
  <c r="H1779" i="9"/>
  <c r="H1780" i="9"/>
  <c r="H1781" i="9"/>
  <c r="H1782" i="9"/>
  <c r="H1783" i="9"/>
  <c r="H1784" i="9"/>
  <c r="H1785" i="9"/>
  <c r="H1786" i="9"/>
  <c r="H1787" i="9"/>
  <c r="H1788" i="9"/>
  <c r="H1789" i="9"/>
  <c r="H1790" i="9"/>
  <c r="H1791" i="9"/>
  <c r="H1792" i="9"/>
  <c r="H1793" i="9"/>
  <c r="H1794" i="9"/>
  <c r="H1795" i="9"/>
  <c r="H1796" i="9"/>
  <c r="H1797" i="9"/>
  <c r="H1798" i="9"/>
  <c r="H1799" i="9"/>
  <c r="H1800" i="9"/>
  <c r="H1801" i="9"/>
  <c r="H1802" i="9"/>
  <c r="H1803" i="9"/>
  <c r="H1804" i="9"/>
  <c r="H1805" i="9"/>
  <c r="H1806" i="9"/>
  <c r="H1807" i="9"/>
  <c r="H1808" i="9"/>
  <c r="H1809" i="9"/>
  <c r="H1810" i="9"/>
  <c r="H1811" i="9"/>
  <c r="H1812" i="9"/>
  <c r="H1813" i="9"/>
  <c r="H1814" i="9"/>
  <c r="H1815" i="9"/>
  <c r="H1816" i="9"/>
  <c r="H1817" i="9"/>
  <c r="H1818" i="9"/>
  <c r="H1819" i="9"/>
  <c r="H1820" i="9"/>
  <c r="H1821" i="9"/>
  <c r="H1822" i="9"/>
  <c r="H1823" i="9"/>
  <c r="H1824" i="9"/>
  <c r="H1825" i="9"/>
  <c r="H1826" i="9"/>
  <c r="H1827" i="9"/>
  <c r="H1828" i="9"/>
  <c r="H1829" i="9"/>
  <c r="H1830" i="9"/>
  <c r="H1831" i="9"/>
  <c r="H1832" i="9"/>
  <c r="H1833" i="9"/>
  <c r="H1834" i="9"/>
  <c r="H1835" i="9"/>
  <c r="H1836" i="9"/>
  <c r="H1837" i="9"/>
  <c r="H1838" i="9"/>
  <c r="H1839" i="9"/>
  <c r="H1840" i="9"/>
  <c r="H1841" i="9"/>
  <c r="H1842" i="9"/>
  <c r="H1843" i="9"/>
  <c r="H1844" i="9"/>
  <c r="H1845" i="9"/>
  <c r="H1846" i="9"/>
  <c r="H1847" i="9"/>
  <c r="H1848" i="9"/>
  <c r="H1849" i="9"/>
  <c r="H1850" i="9"/>
  <c r="H1851" i="9"/>
  <c r="H1852" i="9"/>
  <c r="H1853" i="9"/>
  <c r="H1854" i="9"/>
  <c r="H1855" i="9"/>
  <c r="H1856" i="9"/>
  <c r="H1857" i="9"/>
  <c r="H1858" i="9"/>
  <c r="H1859" i="9"/>
  <c r="H1860" i="9"/>
  <c r="H1861" i="9"/>
  <c r="H1862" i="9"/>
  <c r="H1863" i="9"/>
  <c r="H1864" i="9"/>
  <c r="H1865" i="9"/>
  <c r="H1866" i="9"/>
  <c r="H1867" i="9"/>
  <c r="H1868" i="9"/>
  <c r="H1869" i="9"/>
  <c r="H1870" i="9"/>
  <c r="H1871" i="9"/>
  <c r="H1872" i="9"/>
  <c r="H1873" i="9"/>
  <c r="H1874" i="9"/>
  <c r="H1875" i="9"/>
  <c r="H1876" i="9"/>
  <c r="H1877" i="9"/>
  <c r="H1878" i="9"/>
  <c r="H1879" i="9"/>
  <c r="H1880" i="9"/>
  <c r="H1881" i="9"/>
  <c r="H1882" i="9"/>
  <c r="H1883" i="9"/>
  <c r="H1884" i="9"/>
  <c r="H1885" i="9"/>
  <c r="H1886" i="9"/>
  <c r="H1887" i="9"/>
  <c r="H1888" i="9"/>
  <c r="H1889" i="9"/>
  <c r="H1890" i="9"/>
  <c r="H1891" i="9"/>
  <c r="H1892" i="9"/>
  <c r="H1893" i="9"/>
  <c r="H1894" i="9"/>
  <c r="H1895" i="9"/>
  <c r="H1896" i="9"/>
  <c r="H1897" i="9"/>
  <c r="H1898" i="9"/>
  <c r="H1899" i="9"/>
  <c r="H1900" i="9"/>
  <c r="H1901" i="9"/>
  <c r="H1902" i="9"/>
  <c r="H1903" i="9"/>
  <c r="H1904" i="9"/>
  <c r="H1905" i="9"/>
  <c r="H1906" i="9"/>
  <c r="H1907" i="9"/>
  <c r="H1908" i="9"/>
  <c r="H1909" i="9"/>
  <c r="H1910" i="9"/>
  <c r="H1911" i="9"/>
  <c r="H1912" i="9"/>
  <c r="H1913" i="9"/>
  <c r="H1914" i="9"/>
  <c r="H1915" i="9"/>
  <c r="H1916" i="9"/>
  <c r="H1917" i="9"/>
  <c r="H1918" i="9"/>
  <c r="H1919" i="9"/>
  <c r="H1920" i="9"/>
  <c r="H1921" i="9"/>
  <c r="H1922" i="9"/>
  <c r="H1923" i="9"/>
  <c r="H1924" i="9"/>
  <c r="H1925" i="9"/>
  <c r="H1926" i="9"/>
  <c r="H1927" i="9"/>
  <c r="H1928" i="9"/>
  <c r="H1929" i="9"/>
  <c r="H1930" i="9"/>
  <c r="H1931" i="9"/>
  <c r="H1932" i="9"/>
  <c r="H1933" i="9"/>
  <c r="H1934" i="9"/>
  <c r="H1935" i="9"/>
  <c r="H1936" i="9"/>
  <c r="H1937" i="9"/>
  <c r="H1938" i="9"/>
  <c r="H1939" i="9"/>
  <c r="H1940" i="9"/>
  <c r="H1941" i="9"/>
  <c r="H1942" i="9"/>
  <c r="H1943" i="9"/>
  <c r="H1944" i="9"/>
  <c r="H1945" i="9"/>
  <c r="H1946" i="9"/>
  <c r="H1947" i="9"/>
  <c r="H1948" i="9"/>
  <c r="H1949" i="9"/>
  <c r="H1950" i="9"/>
  <c r="H1951" i="9"/>
  <c r="H1952" i="9"/>
  <c r="H1953" i="9"/>
  <c r="H1954" i="9"/>
  <c r="H1955" i="9"/>
  <c r="H1956" i="9"/>
  <c r="H1957" i="9"/>
  <c r="H1958" i="9"/>
  <c r="H1959" i="9"/>
  <c r="H1960" i="9"/>
  <c r="H1961" i="9"/>
  <c r="H1962" i="9"/>
  <c r="H1963" i="9"/>
  <c r="H1964" i="9"/>
  <c r="H1965" i="9"/>
  <c r="H1966" i="9"/>
  <c r="H1967" i="9"/>
  <c r="H1968" i="9"/>
  <c r="H1969" i="9"/>
  <c r="H1970" i="9"/>
  <c r="H1971" i="9"/>
  <c r="H1972" i="9"/>
  <c r="H1973" i="9"/>
  <c r="H1974" i="9"/>
  <c r="H1975" i="9"/>
  <c r="H1976" i="9"/>
  <c r="H1977" i="9"/>
  <c r="H1978" i="9"/>
  <c r="H1979" i="9"/>
  <c r="H1980" i="9"/>
  <c r="H1981" i="9"/>
  <c r="H1982" i="9"/>
  <c r="H1983" i="9"/>
  <c r="H1984" i="9"/>
  <c r="H1985" i="9"/>
  <c r="H1986" i="9"/>
  <c r="H1987" i="9"/>
  <c r="H1988" i="9"/>
  <c r="H1989" i="9"/>
  <c r="H1990" i="9"/>
  <c r="H1991" i="9"/>
  <c r="H1992" i="9"/>
  <c r="H1993" i="9"/>
  <c r="H1994" i="9"/>
  <c r="H1995" i="9"/>
  <c r="H1996" i="9"/>
  <c r="H1997" i="9"/>
  <c r="H1998" i="9"/>
  <c r="H1999" i="9"/>
  <c r="H2000" i="9"/>
  <c r="H2001" i="9"/>
  <c r="H2002" i="9"/>
  <c r="H2003" i="9"/>
  <c r="H2004" i="9"/>
  <c r="H2005" i="9"/>
  <c r="H2006" i="9"/>
  <c r="H2007" i="9"/>
  <c r="H2008" i="9"/>
  <c r="H2009" i="9"/>
  <c r="H2010" i="9"/>
  <c r="H2011" i="9"/>
  <c r="H2012" i="9"/>
  <c r="H2013" i="9"/>
  <c r="H2014" i="9"/>
  <c r="H2015" i="9"/>
  <c r="H2016" i="9"/>
  <c r="H2017" i="9"/>
  <c r="H2018" i="9"/>
  <c r="H2019" i="9"/>
  <c r="H2020" i="9"/>
  <c r="H2021" i="9"/>
  <c r="H2022" i="9"/>
  <c r="H2023" i="9"/>
  <c r="H2024" i="9"/>
  <c r="H2025" i="9"/>
  <c r="H2026" i="9"/>
  <c r="H2027" i="9"/>
  <c r="H2028" i="9"/>
  <c r="H2029" i="9"/>
  <c r="H2030" i="9"/>
  <c r="H2031" i="9"/>
  <c r="H2032" i="9"/>
  <c r="H2033" i="9"/>
  <c r="H2034" i="9"/>
  <c r="H2035" i="9"/>
  <c r="H2036" i="9"/>
  <c r="H2037" i="9"/>
  <c r="H2038" i="9"/>
  <c r="H2039" i="9"/>
  <c r="H2040" i="9"/>
  <c r="H2041" i="9"/>
  <c r="H2042" i="9"/>
  <c r="H2043" i="9"/>
  <c r="H2044" i="9"/>
  <c r="H2045" i="9"/>
  <c r="H2046" i="9"/>
  <c r="H2047" i="9"/>
  <c r="H2048" i="9"/>
  <c r="H2049" i="9"/>
  <c r="H2050" i="9"/>
  <c r="H2051" i="9"/>
  <c r="H2052" i="9"/>
  <c r="H2053" i="9"/>
  <c r="H2054" i="9"/>
  <c r="H2055" i="9"/>
  <c r="H2056" i="9"/>
  <c r="H2057" i="9"/>
  <c r="H2058" i="9"/>
  <c r="H2059" i="9"/>
  <c r="H2060" i="9"/>
  <c r="H2061" i="9"/>
  <c r="H2062" i="9"/>
  <c r="H2063" i="9"/>
  <c r="H2064" i="9"/>
  <c r="H2065" i="9"/>
  <c r="H2066" i="9"/>
  <c r="H2067" i="9"/>
  <c r="H2068" i="9"/>
  <c r="H2069" i="9"/>
  <c r="H2070" i="9"/>
  <c r="H2071" i="9"/>
  <c r="H2072" i="9"/>
  <c r="H2073" i="9"/>
  <c r="H2074" i="9"/>
  <c r="H2075" i="9"/>
  <c r="H2076" i="9"/>
  <c r="H2077" i="9"/>
  <c r="H2078" i="9"/>
  <c r="H2079" i="9"/>
  <c r="H2080" i="9"/>
  <c r="H2081" i="9"/>
  <c r="H2082" i="9"/>
  <c r="H2083" i="9"/>
  <c r="H2084" i="9"/>
  <c r="H2085" i="9"/>
  <c r="H2086" i="9"/>
  <c r="H2087" i="9"/>
  <c r="H2088" i="9"/>
  <c r="H2089" i="9"/>
  <c r="H2090" i="9"/>
  <c r="H2091" i="9"/>
  <c r="H2092" i="9"/>
  <c r="H2093" i="9"/>
  <c r="H2094" i="9"/>
  <c r="H2095" i="9"/>
  <c r="H2096" i="9"/>
  <c r="H2097" i="9"/>
  <c r="H2098" i="9"/>
  <c r="H2099" i="9"/>
  <c r="H2100" i="9"/>
  <c r="H2101" i="9"/>
  <c r="H2102" i="9"/>
  <c r="H2103" i="9"/>
  <c r="H2104" i="9"/>
  <c r="H2105" i="9"/>
  <c r="H2106" i="9"/>
  <c r="H2107" i="9"/>
  <c r="H2108" i="9"/>
  <c r="H2109" i="9"/>
  <c r="H2110" i="9"/>
  <c r="H2111" i="9"/>
  <c r="H2112" i="9"/>
  <c r="H2113" i="9"/>
  <c r="H2114" i="9"/>
  <c r="H2115" i="9"/>
  <c r="H2116" i="9"/>
  <c r="H2117" i="9"/>
  <c r="H2118" i="9"/>
  <c r="H2119" i="9"/>
  <c r="H2120" i="9"/>
  <c r="H2121" i="9"/>
  <c r="H2122" i="9"/>
  <c r="H2123" i="9"/>
  <c r="H2124" i="9"/>
  <c r="H2125" i="9"/>
  <c r="H2126" i="9"/>
  <c r="H2127" i="9"/>
  <c r="H2128" i="9"/>
  <c r="H2129" i="9"/>
  <c r="H2130" i="9"/>
  <c r="H2131" i="9"/>
  <c r="H2132" i="9"/>
  <c r="H2133" i="9"/>
  <c r="H2134" i="9"/>
  <c r="H2135" i="9"/>
  <c r="H2136" i="9"/>
  <c r="H2137" i="9"/>
  <c r="H2138" i="9"/>
  <c r="H2139" i="9"/>
  <c r="H2140" i="9"/>
  <c r="H2141" i="9"/>
  <c r="H2142" i="9"/>
  <c r="H2143" i="9"/>
  <c r="H2144" i="9"/>
  <c r="H2145" i="9"/>
  <c r="H2146" i="9"/>
  <c r="H2147" i="9"/>
  <c r="H2148" i="9"/>
  <c r="H2149" i="9"/>
  <c r="H2150" i="9"/>
  <c r="H2151" i="9"/>
  <c r="H2152" i="9"/>
  <c r="H2153" i="9"/>
  <c r="H2154" i="9"/>
  <c r="H2155" i="9"/>
  <c r="H2156" i="9"/>
  <c r="H2157" i="9"/>
  <c r="H2158" i="9"/>
  <c r="H2159" i="9"/>
  <c r="H2160" i="9"/>
  <c r="H2161" i="9"/>
  <c r="H2162" i="9"/>
  <c r="H2163" i="9"/>
  <c r="H2164" i="9"/>
  <c r="H2165" i="9"/>
  <c r="H2166" i="9"/>
  <c r="H2167" i="9"/>
  <c r="H2168" i="9"/>
  <c r="H2169" i="9"/>
  <c r="H2170" i="9"/>
  <c r="H2171" i="9"/>
  <c r="H2172" i="9"/>
  <c r="H2173" i="9"/>
  <c r="H2174" i="9"/>
  <c r="H2175" i="9"/>
  <c r="H2176" i="9"/>
  <c r="H2177" i="9"/>
  <c r="H2178" i="9"/>
  <c r="H2179" i="9"/>
  <c r="H2180" i="9"/>
  <c r="H2181" i="9"/>
  <c r="H2182" i="9"/>
  <c r="H2183" i="9"/>
  <c r="H2184" i="9"/>
  <c r="H2185" i="9"/>
  <c r="H2186" i="9"/>
  <c r="H2187" i="9"/>
  <c r="H2188" i="9"/>
  <c r="H2189" i="9"/>
  <c r="H2190" i="9"/>
  <c r="H2191" i="9"/>
  <c r="H2192" i="9"/>
  <c r="H2193" i="9"/>
  <c r="H2194" i="9"/>
  <c r="H2195" i="9"/>
  <c r="H2196" i="9"/>
  <c r="H2197" i="9"/>
  <c r="H2198" i="9"/>
  <c r="H2199" i="9"/>
  <c r="H2200" i="9"/>
  <c r="H2201" i="9"/>
  <c r="H2202" i="9"/>
  <c r="H2203" i="9"/>
  <c r="H2204" i="9"/>
  <c r="H2205" i="9"/>
  <c r="H2206" i="9"/>
  <c r="H2207" i="9"/>
  <c r="H2208" i="9"/>
  <c r="H2209" i="9"/>
  <c r="H2210" i="9"/>
  <c r="H2211" i="9"/>
  <c r="H2212" i="9"/>
  <c r="H2213" i="9"/>
  <c r="H2214" i="9"/>
  <c r="H2215" i="9"/>
  <c r="H2216" i="9"/>
  <c r="H2217" i="9"/>
  <c r="H2218" i="9"/>
  <c r="H2219" i="9"/>
  <c r="H2220" i="9"/>
  <c r="H2221" i="9"/>
  <c r="H2222" i="9"/>
  <c r="H2223" i="9"/>
  <c r="H2224" i="9"/>
  <c r="H2225" i="9"/>
  <c r="H2226" i="9"/>
  <c r="H2227" i="9"/>
  <c r="H2228" i="9"/>
  <c r="H2229" i="9"/>
  <c r="H2230" i="9"/>
  <c r="H2231" i="9"/>
  <c r="H2232" i="9"/>
  <c r="H2233" i="9"/>
  <c r="H2234" i="9"/>
  <c r="H2235" i="9"/>
  <c r="H2236" i="9"/>
  <c r="H2237" i="9"/>
  <c r="H2238" i="9"/>
  <c r="H2239" i="9"/>
  <c r="H2240" i="9"/>
  <c r="H2241" i="9"/>
  <c r="H2242" i="9"/>
  <c r="H2243" i="9"/>
  <c r="H2244" i="9"/>
  <c r="H2245" i="9"/>
  <c r="H2246" i="9"/>
  <c r="H2247" i="9"/>
  <c r="H2248" i="9"/>
  <c r="H2249" i="9"/>
  <c r="H2250" i="9"/>
  <c r="H2251" i="9"/>
  <c r="H2252" i="9"/>
  <c r="H2253" i="9"/>
  <c r="H2254" i="9"/>
  <c r="H2255" i="9"/>
  <c r="H2256" i="9"/>
  <c r="H2257" i="9"/>
  <c r="H2258" i="9"/>
  <c r="H2259" i="9"/>
  <c r="H2260" i="9"/>
  <c r="H2261" i="9"/>
  <c r="H2262" i="9"/>
  <c r="H2263" i="9"/>
  <c r="H2264" i="9"/>
  <c r="H2265" i="9"/>
  <c r="H2266" i="9"/>
  <c r="H2267" i="9"/>
  <c r="H2268" i="9"/>
  <c r="H2269" i="9"/>
  <c r="H2270" i="9"/>
  <c r="H2271" i="9"/>
  <c r="H2272" i="9"/>
  <c r="H2273" i="9"/>
  <c r="H2274" i="9"/>
  <c r="H2275" i="9"/>
  <c r="H2276" i="9"/>
  <c r="H2277" i="9"/>
  <c r="H2278" i="9"/>
  <c r="H2279" i="9"/>
  <c r="H2280" i="9"/>
  <c r="H2281" i="9"/>
  <c r="H2282" i="9"/>
  <c r="H2283" i="9"/>
  <c r="H2284" i="9"/>
  <c r="H2285" i="9"/>
  <c r="H2286" i="9"/>
  <c r="H2287" i="9"/>
  <c r="H2288" i="9"/>
  <c r="H2289" i="9"/>
  <c r="H2290" i="9"/>
  <c r="H2291" i="9"/>
  <c r="H2292" i="9"/>
  <c r="H2293" i="9"/>
  <c r="H2294" i="9"/>
  <c r="H2295" i="9"/>
  <c r="H2296" i="9"/>
  <c r="H2297" i="9"/>
  <c r="H2298" i="9"/>
  <c r="H2299" i="9"/>
  <c r="H2300" i="9"/>
  <c r="H2301" i="9"/>
  <c r="H2302" i="9"/>
  <c r="H2303" i="9"/>
  <c r="H2304" i="9"/>
  <c r="H2305" i="9"/>
  <c r="H2306" i="9"/>
  <c r="H2307" i="9"/>
  <c r="H2308" i="9"/>
  <c r="H2309" i="9"/>
  <c r="H2310" i="9"/>
  <c r="H2311" i="9"/>
  <c r="H2312" i="9"/>
  <c r="H2313" i="9"/>
  <c r="H2314" i="9"/>
  <c r="H2315" i="9"/>
  <c r="H2316" i="9"/>
  <c r="H2317" i="9"/>
  <c r="H2318" i="9"/>
  <c r="H2319" i="9"/>
  <c r="H2320" i="9"/>
  <c r="H2321" i="9"/>
  <c r="H2322" i="9"/>
  <c r="H2323" i="9"/>
  <c r="H2324" i="9"/>
  <c r="H2325" i="9"/>
  <c r="H2326" i="9"/>
  <c r="H2327" i="9"/>
  <c r="H2328" i="9"/>
  <c r="H2329" i="9"/>
  <c r="H2330" i="9"/>
  <c r="H2331" i="9"/>
  <c r="H2332" i="9"/>
  <c r="H2333" i="9"/>
  <c r="H2334" i="9"/>
  <c r="H2335" i="9"/>
  <c r="H2336" i="9"/>
  <c r="H2337" i="9"/>
  <c r="H2338" i="9"/>
  <c r="H2339" i="9"/>
  <c r="H2340" i="9"/>
  <c r="H2341" i="9"/>
  <c r="H2342" i="9"/>
  <c r="H2343" i="9"/>
  <c r="H2344" i="9"/>
  <c r="H2345" i="9"/>
  <c r="H2346" i="9"/>
  <c r="H2347" i="9"/>
  <c r="H2348" i="9"/>
  <c r="H2349" i="9"/>
  <c r="H2350" i="9"/>
  <c r="H2351" i="9"/>
  <c r="H2352" i="9"/>
  <c r="H2353" i="9"/>
  <c r="H2354" i="9"/>
  <c r="H2355" i="9"/>
  <c r="H2356" i="9"/>
  <c r="H2357" i="9"/>
  <c r="H2358" i="9"/>
  <c r="H2359" i="9"/>
  <c r="H2360" i="9"/>
  <c r="H2361" i="9"/>
  <c r="H2362" i="9"/>
  <c r="H2363" i="9"/>
  <c r="H2364" i="9"/>
  <c r="H2365" i="9"/>
  <c r="H2366" i="9"/>
  <c r="H2367" i="9"/>
  <c r="H2368" i="9"/>
  <c r="H2369" i="9"/>
  <c r="H2370" i="9"/>
  <c r="H2371" i="9"/>
  <c r="H2372" i="9"/>
  <c r="H2373" i="9"/>
  <c r="H2374" i="9"/>
  <c r="H2375" i="9"/>
  <c r="H2376" i="9"/>
  <c r="H2377" i="9"/>
  <c r="H2378" i="9"/>
  <c r="H2379" i="9"/>
  <c r="H2380" i="9"/>
  <c r="H2381" i="9"/>
  <c r="H2382" i="9"/>
  <c r="H2383" i="9"/>
  <c r="H2384" i="9"/>
  <c r="H2385" i="9"/>
  <c r="H2386" i="9"/>
  <c r="H2387" i="9"/>
  <c r="H2388" i="9"/>
  <c r="H2389" i="9"/>
  <c r="H2390" i="9"/>
  <c r="H2391" i="9"/>
  <c r="H2392" i="9"/>
  <c r="H2393" i="9"/>
  <c r="H2394" i="9"/>
  <c r="H2395" i="9"/>
  <c r="H2396" i="9"/>
  <c r="H2397" i="9"/>
  <c r="H2398" i="9"/>
  <c r="H2399" i="9"/>
  <c r="H2400" i="9"/>
  <c r="H2401" i="9"/>
  <c r="H2402" i="9"/>
  <c r="H2403" i="9"/>
  <c r="H2404" i="9"/>
  <c r="H2405" i="9"/>
  <c r="H2406" i="9"/>
  <c r="H2407" i="9"/>
  <c r="H2408" i="9"/>
  <c r="H2409" i="9"/>
  <c r="H2410" i="9"/>
  <c r="H2411" i="9"/>
  <c r="H2412" i="9"/>
  <c r="H2413" i="9"/>
  <c r="H2414" i="9"/>
  <c r="H2415" i="9"/>
  <c r="H2416" i="9"/>
  <c r="H2417" i="9"/>
  <c r="H2418" i="9"/>
  <c r="H2419" i="9"/>
  <c r="H2420" i="9"/>
  <c r="H2421" i="9"/>
  <c r="H2422" i="9"/>
  <c r="H2423" i="9"/>
  <c r="H2424" i="9"/>
  <c r="H2425" i="9"/>
  <c r="H2426" i="9"/>
  <c r="H2427" i="9"/>
  <c r="H2428" i="9"/>
  <c r="H2429" i="9"/>
  <c r="H2430" i="9"/>
  <c r="H2431" i="9"/>
  <c r="H2432" i="9"/>
  <c r="H2433" i="9"/>
  <c r="H2434" i="9"/>
  <c r="H2435" i="9"/>
  <c r="H2436" i="9"/>
  <c r="H2437" i="9"/>
  <c r="H2438" i="9"/>
  <c r="H2439" i="9"/>
  <c r="H2440" i="9"/>
  <c r="H2441" i="9"/>
  <c r="H2442" i="9"/>
  <c r="H2443" i="9"/>
  <c r="H2444" i="9"/>
  <c r="H2445" i="9"/>
  <c r="H2446" i="9"/>
  <c r="H2447" i="9"/>
  <c r="H2448" i="9"/>
  <c r="H2449" i="9"/>
  <c r="H2450" i="9"/>
  <c r="H2451" i="9"/>
  <c r="H2452" i="9"/>
  <c r="H2453" i="9"/>
  <c r="H2454" i="9"/>
  <c r="H2455" i="9"/>
  <c r="H2456" i="9"/>
  <c r="H2457" i="9"/>
  <c r="H2458" i="9"/>
  <c r="H2459" i="9"/>
  <c r="H2460" i="9"/>
  <c r="H2461" i="9"/>
  <c r="H2462" i="9"/>
  <c r="H2463" i="9"/>
  <c r="H2464" i="9"/>
  <c r="H2465" i="9"/>
  <c r="H2466" i="9"/>
  <c r="H2467" i="9"/>
  <c r="H2468" i="9"/>
  <c r="H2469" i="9"/>
  <c r="H2470" i="9"/>
  <c r="H2471" i="9"/>
  <c r="H2472" i="9"/>
  <c r="H2473" i="9"/>
  <c r="H2474" i="9"/>
  <c r="H2475" i="9"/>
  <c r="H2476" i="9"/>
  <c r="H2477" i="9"/>
  <c r="H2478" i="9"/>
  <c r="H2479" i="9"/>
  <c r="H2480" i="9"/>
  <c r="H2481" i="9"/>
  <c r="H2482" i="9"/>
  <c r="H2483" i="9"/>
  <c r="H2484" i="9"/>
  <c r="H2485" i="9"/>
  <c r="H2486" i="9"/>
  <c r="H2487" i="9"/>
  <c r="H2488" i="9"/>
  <c r="H2489" i="9"/>
  <c r="H2490" i="9"/>
  <c r="H2491" i="9"/>
  <c r="H2492" i="9"/>
  <c r="H2493" i="9"/>
  <c r="H2494" i="9"/>
  <c r="H2495" i="9"/>
  <c r="H2496" i="9"/>
  <c r="H2497" i="9"/>
  <c r="H2498" i="9"/>
  <c r="H2499" i="9"/>
  <c r="H2500" i="9"/>
  <c r="H2501" i="9"/>
  <c r="H2502" i="9"/>
  <c r="H2503" i="9"/>
  <c r="H2504" i="9"/>
  <c r="H2505" i="9"/>
  <c r="H2506" i="9"/>
  <c r="H2507" i="9"/>
  <c r="H2508" i="9"/>
  <c r="H2509" i="9"/>
  <c r="H2510" i="9"/>
  <c r="H2511" i="9"/>
  <c r="H2512" i="9"/>
  <c r="H2513" i="9"/>
  <c r="H2514" i="9"/>
  <c r="H2515" i="9"/>
  <c r="H2516" i="9"/>
  <c r="H2517" i="9"/>
  <c r="H2518" i="9"/>
  <c r="H2519" i="9"/>
  <c r="H2520" i="9"/>
  <c r="H2521" i="9"/>
  <c r="H2522" i="9"/>
  <c r="H2523" i="9"/>
  <c r="H2524" i="9"/>
  <c r="H2525" i="9"/>
  <c r="H2526" i="9"/>
  <c r="H2527" i="9"/>
  <c r="H2528" i="9"/>
  <c r="H2529" i="9"/>
  <c r="H2530" i="9"/>
  <c r="H2531" i="9"/>
  <c r="H2532" i="9"/>
  <c r="H2533" i="9"/>
  <c r="H2534" i="9"/>
  <c r="H2535" i="9"/>
  <c r="H2536" i="9"/>
  <c r="H2537" i="9"/>
  <c r="H2538" i="9"/>
  <c r="H2539" i="9"/>
  <c r="H2540" i="9"/>
  <c r="H2541" i="9"/>
  <c r="H2542" i="9"/>
  <c r="H2543" i="9"/>
  <c r="H2544" i="9"/>
  <c r="H2545" i="9"/>
  <c r="H2546" i="9"/>
  <c r="H2547" i="9"/>
  <c r="H2548" i="9"/>
  <c r="H2549" i="9"/>
  <c r="H2550" i="9"/>
  <c r="H2551" i="9"/>
  <c r="H2552" i="9"/>
  <c r="H2553" i="9"/>
  <c r="H2554" i="9"/>
  <c r="H2555" i="9"/>
  <c r="H2556" i="9"/>
  <c r="H2557" i="9"/>
  <c r="H2558" i="9"/>
  <c r="H2559" i="9"/>
  <c r="H2560" i="9"/>
  <c r="H2561" i="9"/>
  <c r="H2562" i="9"/>
  <c r="H2563" i="9"/>
  <c r="H2564" i="9"/>
  <c r="H2565" i="9"/>
  <c r="H2566" i="9"/>
  <c r="H2567" i="9"/>
  <c r="H2568" i="9"/>
  <c r="H2569" i="9"/>
  <c r="H2570" i="9"/>
  <c r="H2571" i="9"/>
  <c r="H2572" i="9"/>
  <c r="H2573" i="9"/>
  <c r="H2574" i="9"/>
  <c r="H2575" i="9"/>
  <c r="H2576" i="9"/>
  <c r="H2577" i="9"/>
  <c r="H2578" i="9"/>
  <c r="H2579" i="9"/>
  <c r="H2580" i="9"/>
  <c r="H2581" i="9"/>
  <c r="H2582" i="9"/>
  <c r="H2583" i="9"/>
  <c r="H2584" i="9"/>
  <c r="H2585" i="9"/>
  <c r="H2586" i="9"/>
  <c r="H2587" i="9"/>
  <c r="H2588" i="9"/>
  <c r="H2589" i="9"/>
  <c r="H2590" i="9"/>
  <c r="H2591" i="9"/>
  <c r="H2592" i="9"/>
  <c r="H2593" i="9"/>
  <c r="H2594" i="9"/>
  <c r="H2595" i="9"/>
  <c r="H2596" i="9"/>
  <c r="H2597" i="9"/>
  <c r="H2598" i="9"/>
  <c r="H2599" i="9"/>
  <c r="H2600" i="9"/>
  <c r="H2601" i="9"/>
  <c r="H2602" i="9"/>
  <c r="H2603" i="9"/>
  <c r="H2604" i="9"/>
  <c r="H2605" i="9"/>
  <c r="H2606" i="9"/>
  <c r="H2607" i="9"/>
  <c r="H2608" i="9"/>
  <c r="H2609" i="9"/>
  <c r="H2610" i="9"/>
  <c r="H2611" i="9"/>
  <c r="H2612" i="9"/>
  <c r="H2613" i="9"/>
  <c r="H2614" i="9"/>
  <c r="H2615" i="9"/>
  <c r="H2616" i="9"/>
  <c r="H2617" i="9"/>
  <c r="H2618" i="9"/>
  <c r="H2619" i="9"/>
  <c r="H2620" i="9"/>
  <c r="H2621" i="9"/>
  <c r="H2622" i="9"/>
  <c r="H2623" i="9"/>
  <c r="H2624" i="9"/>
  <c r="H2625" i="9"/>
  <c r="H2626" i="9"/>
  <c r="H2627" i="9"/>
  <c r="H2628" i="9"/>
  <c r="H2629" i="9"/>
  <c r="H2630" i="9"/>
  <c r="H2631" i="9"/>
  <c r="H2632" i="9"/>
  <c r="H2633" i="9"/>
  <c r="H2634" i="9"/>
  <c r="H2635" i="9"/>
  <c r="H2636" i="9"/>
  <c r="H2637" i="9"/>
  <c r="H2638" i="9"/>
  <c r="H2639" i="9"/>
  <c r="H2640" i="9"/>
  <c r="H2641" i="9"/>
  <c r="H2642" i="9"/>
  <c r="H2643" i="9"/>
  <c r="H2644" i="9"/>
  <c r="H2645" i="9"/>
  <c r="H2646" i="9"/>
  <c r="H2647" i="9"/>
  <c r="H2648" i="9"/>
  <c r="H2649" i="9"/>
  <c r="H2650" i="9"/>
  <c r="H2651" i="9"/>
  <c r="H2652" i="9"/>
  <c r="H2653" i="9"/>
  <c r="H2654" i="9"/>
  <c r="H2655" i="9"/>
  <c r="H2656" i="9"/>
  <c r="H2657" i="9"/>
  <c r="H2658" i="9"/>
  <c r="H2659" i="9"/>
  <c r="H2660" i="9"/>
  <c r="H2661" i="9"/>
  <c r="H2662" i="9"/>
  <c r="H2663" i="9"/>
  <c r="H2664" i="9"/>
  <c r="H2665" i="9"/>
  <c r="H2666" i="9"/>
  <c r="H2667" i="9"/>
  <c r="H2668" i="9"/>
  <c r="H2669" i="9"/>
  <c r="H2670" i="9"/>
  <c r="H2671" i="9"/>
  <c r="H2672" i="9"/>
  <c r="H2673" i="9"/>
  <c r="H2674" i="9"/>
  <c r="H2675" i="9"/>
  <c r="H2676" i="9"/>
  <c r="H2677" i="9"/>
  <c r="H2678" i="9"/>
  <c r="H2679" i="9"/>
  <c r="H2680" i="9"/>
  <c r="H2681" i="9"/>
  <c r="H2682" i="9"/>
  <c r="H2683" i="9"/>
  <c r="H2684" i="9"/>
  <c r="H2685" i="9"/>
  <c r="H2686" i="9"/>
  <c r="H2687" i="9"/>
  <c r="H2688" i="9"/>
  <c r="H2689" i="9"/>
  <c r="H2690" i="9"/>
  <c r="H2691" i="9"/>
  <c r="H2692" i="9"/>
  <c r="H2693" i="9"/>
  <c r="H2694" i="9"/>
  <c r="H2695" i="9"/>
  <c r="H2696" i="9"/>
  <c r="H2697" i="9"/>
  <c r="H2698" i="9"/>
  <c r="H2699" i="9"/>
  <c r="H2700" i="9"/>
  <c r="H2701" i="9"/>
  <c r="H2702" i="9"/>
  <c r="H2703" i="9"/>
  <c r="H2704" i="9"/>
  <c r="H2705" i="9"/>
  <c r="H2706" i="9"/>
  <c r="H2707" i="9"/>
  <c r="H2708" i="9"/>
  <c r="H2709" i="9"/>
  <c r="H2710" i="9"/>
  <c r="H2711" i="9"/>
  <c r="H2712" i="9"/>
  <c r="H2713" i="9"/>
  <c r="H2714" i="9"/>
  <c r="H2715" i="9"/>
  <c r="H2716" i="9"/>
  <c r="H2717" i="9"/>
  <c r="H2718" i="9"/>
  <c r="H2719" i="9"/>
  <c r="H2720" i="9"/>
  <c r="H2721" i="9"/>
  <c r="H2722" i="9"/>
  <c r="H2723" i="9"/>
  <c r="H2724" i="9"/>
  <c r="H2725" i="9"/>
  <c r="H2726" i="9"/>
  <c r="H2727" i="9"/>
  <c r="H2728" i="9"/>
  <c r="H2729" i="9"/>
  <c r="H2730" i="9"/>
  <c r="H2731" i="9"/>
  <c r="H2732" i="9"/>
  <c r="H2733" i="9"/>
  <c r="H2734" i="9"/>
  <c r="H2735" i="9"/>
  <c r="H2736" i="9"/>
  <c r="H2737" i="9"/>
  <c r="H2738" i="9"/>
  <c r="H2739" i="9"/>
  <c r="H2740" i="9"/>
  <c r="H2741" i="9"/>
  <c r="H2742" i="9"/>
  <c r="H2743" i="9"/>
  <c r="H2744" i="9"/>
  <c r="H2745" i="9"/>
  <c r="H2746" i="9"/>
  <c r="H2747" i="9"/>
  <c r="H2748" i="9"/>
  <c r="H2749" i="9"/>
  <c r="H2750" i="9"/>
  <c r="H2751" i="9"/>
  <c r="H2752" i="9"/>
  <c r="H2753" i="9"/>
  <c r="H2754" i="9"/>
  <c r="H2755" i="9"/>
  <c r="H2756" i="9"/>
  <c r="H2757" i="9"/>
  <c r="H2758" i="9"/>
  <c r="H2759" i="9"/>
  <c r="H2760" i="9"/>
  <c r="H2761" i="9"/>
  <c r="H2762" i="9"/>
  <c r="H2763" i="9"/>
  <c r="H2764" i="9"/>
  <c r="H2765" i="9"/>
  <c r="H2766" i="9"/>
  <c r="H2767" i="9"/>
  <c r="H2768" i="9"/>
  <c r="H2769" i="9"/>
  <c r="H2770" i="9"/>
  <c r="H2771" i="9"/>
  <c r="H2772" i="9"/>
  <c r="H2773" i="9"/>
  <c r="H2774" i="9"/>
  <c r="H2775" i="9"/>
  <c r="H2776" i="9"/>
  <c r="H2777" i="9"/>
  <c r="H2778" i="9"/>
  <c r="H2779" i="9"/>
  <c r="H2780" i="9"/>
  <c r="H2781" i="9"/>
  <c r="H2782" i="9"/>
  <c r="H2783" i="9"/>
  <c r="H2784" i="9"/>
  <c r="H2785" i="9"/>
  <c r="H2786" i="9"/>
  <c r="H2787" i="9"/>
  <c r="H2788" i="9"/>
  <c r="H2789" i="9"/>
  <c r="H2790" i="9"/>
  <c r="H2791" i="9"/>
  <c r="H2792" i="9"/>
  <c r="H2793" i="9"/>
  <c r="H2794" i="9"/>
  <c r="H2795" i="9"/>
  <c r="H2796" i="9"/>
  <c r="H2797" i="9"/>
  <c r="H2798" i="9"/>
  <c r="H2799" i="9"/>
  <c r="H2800" i="9"/>
  <c r="H2801" i="9"/>
  <c r="H2802" i="9"/>
  <c r="H2803" i="9"/>
  <c r="H2804" i="9"/>
  <c r="H2805" i="9"/>
  <c r="H2806" i="9"/>
  <c r="H2807" i="9"/>
  <c r="H2808" i="9"/>
  <c r="H2809" i="9"/>
  <c r="H2810" i="9"/>
  <c r="H2811" i="9"/>
  <c r="H2812" i="9"/>
  <c r="H2813" i="9"/>
  <c r="H2814" i="9"/>
  <c r="H2815" i="9"/>
  <c r="H2816" i="9"/>
  <c r="H2817" i="9"/>
  <c r="H2818" i="9"/>
  <c r="H2819" i="9"/>
  <c r="H2820" i="9"/>
  <c r="H2821" i="9"/>
  <c r="H2822" i="9"/>
  <c r="H2823" i="9"/>
  <c r="H2824" i="9"/>
  <c r="H2825" i="9"/>
  <c r="H2826" i="9"/>
  <c r="H2827" i="9"/>
  <c r="H2828" i="9"/>
  <c r="H2829" i="9"/>
  <c r="H2830" i="9"/>
  <c r="H2831" i="9"/>
  <c r="H2832" i="9"/>
  <c r="H2833" i="9"/>
  <c r="H2834" i="9"/>
  <c r="H2835" i="9"/>
  <c r="H2836" i="9"/>
  <c r="H2837" i="9"/>
  <c r="H2838" i="9"/>
  <c r="H2839" i="9"/>
  <c r="H2840" i="9"/>
  <c r="H2841" i="9"/>
  <c r="H2842" i="9"/>
  <c r="H2843" i="9"/>
  <c r="H2844" i="9"/>
  <c r="H2845" i="9"/>
  <c r="H2846" i="9"/>
  <c r="H2847" i="9"/>
  <c r="H2848" i="9"/>
  <c r="H2849" i="9"/>
  <c r="H2850" i="9"/>
  <c r="H2851" i="9"/>
  <c r="H2852" i="9"/>
  <c r="H2853" i="9"/>
  <c r="H2854" i="9"/>
  <c r="H2855" i="9"/>
  <c r="H2856" i="9"/>
  <c r="H2857" i="9"/>
  <c r="H2858" i="9"/>
  <c r="H2859" i="9"/>
  <c r="H2860" i="9"/>
  <c r="H2861" i="9"/>
  <c r="H2862" i="9"/>
  <c r="H2863" i="9"/>
  <c r="H2864" i="9"/>
  <c r="H2865" i="9"/>
  <c r="H2866" i="9"/>
  <c r="H2867" i="9"/>
  <c r="H2868" i="9"/>
  <c r="H2869" i="9"/>
  <c r="H2870" i="9"/>
  <c r="H2871" i="9"/>
  <c r="H2872" i="9"/>
  <c r="H2873" i="9"/>
  <c r="H2874" i="9"/>
  <c r="H2875" i="9"/>
  <c r="H2876" i="9"/>
  <c r="H2877" i="9"/>
  <c r="H2878" i="9"/>
  <c r="H2879" i="9"/>
  <c r="H2880" i="9"/>
  <c r="H2881" i="9"/>
  <c r="H2882" i="9"/>
  <c r="H2883" i="9"/>
  <c r="H2884" i="9"/>
  <c r="H2885" i="9"/>
  <c r="H2886" i="9"/>
  <c r="H2887" i="9"/>
  <c r="H2888" i="9"/>
  <c r="H2889" i="9"/>
  <c r="H2890" i="9"/>
  <c r="H2891" i="9"/>
  <c r="H2892" i="9"/>
  <c r="H2893" i="9"/>
  <c r="H2894" i="9"/>
  <c r="H2895" i="9"/>
  <c r="H2896" i="9"/>
  <c r="H2897" i="9"/>
  <c r="H2898" i="9"/>
  <c r="H2899" i="9"/>
  <c r="H2900" i="9"/>
  <c r="H2901" i="9"/>
  <c r="H2902" i="9"/>
  <c r="H2903" i="9"/>
  <c r="H2904" i="9"/>
  <c r="H2905" i="9"/>
  <c r="H2906" i="9"/>
  <c r="H2907" i="9"/>
  <c r="H2908" i="9"/>
  <c r="H2909" i="9"/>
  <c r="H2910" i="9"/>
  <c r="H2911" i="9"/>
  <c r="H2912" i="9"/>
  <c r="H2913" i="9"/>
  <c r="H2914" i="9"/>
  <c r="H2915" i="9"/>
  <c r="H2916" i="9"/>
  <c r="H2917" i="9"/>
  <c r="H2918" i="9"/>
  <c r="H2919" i="9"/>
  <c r="H2920" i="9"/>
  <c r="H2921" i="9"/>
  <c r="H2922" i="9"/>
  <c r="H2923" i="9"/>
  <c r="H2924" i="9"/>
  <c r="H2925" i="9"/>
  <c r="H2926" i="9"/>
  <c r="H2927" i="9"/>
  <c r="H2928" i="9"/>
  <c r="H2929" i="9"/>
  <c r="H2930" i="9"/>
  <c r="H2931" i="9"/>
  <c r="H2932" i="9"/>
  <c r="H2933" i="9"/>
  <c r="H2934" i="9"/>
  <c r="H2935" i="9"/>
  <c r="H2936" i="9"/>
  <c r="H2937" i="9"/>
  <c r="H2938" i="9"/>
  <c r="H2939" i="9"/>
  <c r="H2940" i="9"/>
  <c r="H2941" i="9"/>
  <c r="H2942" i="9"/>
  <c r="H2943" i="9"/>
  <c r="H2944" i="9"/>
  <c r="H2945" i="9"/>
  <c r="H2946" i="9"/>
  <c r="H2947" i="9"/>
  <c r="H2948" i="9"/>
  <c r="H2949" i="9"/>
  <c r="H2950" i="9"/>
  <c r="H2951" i="9"/>
  <c r="H2952" i="9"/>
  <c r="H2953" i="9"/>
  <c r="H2954" i="9"/>
  <c r="H2955" i="9"/>
  <c r="H2956" i="9"/>
  <c r="H2957" i="9"/>
  <c r="H2958" i="9"/>
  <c r="H2959" i="9"/>
  <c r="H2960" i="9"/>
  <c r="H2961" i="9"/>
  <c r="H2962" i="9"/>
  <c r="H2963" i="9"/>
  <c r="H2964" i="9"/>
  <c r="H2965" i="9"/>
  <c r="H2966" i="9"/>
  <c r="H2967" i="9"/>
  <c r="H2968" i="9"/>
  <c r="H2969" i="9"/>
  <c r="H2970" i="9"/>
  <c r="H2971" i="9"/>
  <c r="H2972" i="9"/>
  <c r="H2973" i="9"/>
  <c r="H2974" i="9"/>
  <c r="H2975" i="9"/>
  <c r="H2976" i="9"/>
  <c r="H2977" i="9"/>
  <c r="H2978" i="9"/>
  <c r="H2979" i="9"/>
  <c r="H2980" i="9"/>
  <c r="H2981" i="9"/>
  <c r="H2982" i="9"/>
  <c r="H2983" i="9"/>
  <c r="H2984" i="9"/>
  <c r="H2985" i="9"/>
  <c r="H2986" i="9"/>
  <c r="H2987" i="9"/>
  <c r="H2988" i="9"/>
  <c r="H2989" i="9"/>
  <c r="H2990" i="9"/>
  <c r="H2991" i="9"/>
  <c r="H2992" i="9"/>
  <c r="H2993" i="9"/>
  <c r="H2994" i="9"/>
  <c r="H2995" i="9"/>
  <c r="H2996" i="9"/>
  <c r="H2997" i="9"/>
  <c r="H2998" i="9"/>
  <c r="H2999" i="9"/>
  <c r="H3000" i="9"/>
  <c r="H3001" i="9"/>
  <c r="H3002" i="9"/>
  <c r="H3003" i="9"/>
  <c r="H3004" i="9"/>
  <c r="H3005" i="9"/>
  <c r="H3006" i="9"/>
  <c r="H3007" i="9"/>
  <c r="H3008" i="9"/>
  <c r="H3009" i="9"/>
  <c r="H3010" i="9"/>
  <c r="H3011" i="9"/>
  <c r="H3012" i="9"/>
  <c r="H3013" i="9"/>
  <c r="H3014" i="9"/>
  <c r="H3015" i="9"/>
  <c r="H3016" i="9"/>
  <c r="H3017" i="9"/>
  <c r="H3018" i="9"/>
  <c r="H3019" i="9"/>
  <c r="H3020" i="9"/>
  <c r="H3021" i="9"/>
  <c r="H3022" i="9"/>
  <c r="H3023" i="9"/>
  <c r="H3024" i="9"/>
  <c r="H3025" i="9"/>
  <c r="H3026" i="9"/>
  <c r="H3027" i="9"/>
  <c r="H3028" i="9"/>
  <c r="H3029" i="9"/>
  <c r="H3030" i="9"/>
  <c r="H3031" i="9"/>
  <c r="H3032" i="9"/>
  <c r="H3033" i="9"/>
  <c r="H3034" i="9"/>
  <c r="H3035" i="9"/>
  <c r="H3036" i="9"/>
  <c r="H3037" i="9"/>
  <c r="H3038" i="9"/>
  <c r="H3039" i="9"/>
  <c r="H3040" i="9"/>
  <c r="H3041" i="9"/>
  <c r="H3042" i="9"/>
  <c r="H3043" i="9"/>
  <c r="H3044" i="9"/>
  <c r="H3045" i="9"/>
  <c r="H3046" i="9"/>
  <c r="H3047" i="9"/>
  <c r="H3048" i="9"/>
  <c r="H3049" i="9"/>
  <c r="H3050" i="9"/>
  <c r="H3051" i="9"/>
  <c r="H3052" i="9"/>
  <c r="H3053" i="9"/>
  <c r="H3054" i="9"/>
  <c r="H3055" i="9"/>
  <c r="H3056" i="9"/>
  <c r="H3057" i="9"/>
  <c r="H3058" i="9"/>
  <c r="H3059" i="9"/>
  <c r="H3060" i="9"/>
  <c r="H3061" i="9"/>
  <c r="H3062" i="9"/>
  <c r="H3063" i="9"/>
  <c r="H3064" i="9"/>
  <c r="H3065" i="9"/>
  <c r="H3066" i="9"/>
  <c r="H3067" i="9"/>
  <c r="H3068" i="9"/>
  <c r="H3069" i="9"/>
  <c r="H3070" i="9"/>
  <c r="H3071" i="9"/>
  <c r="H3072" i="9"/>
  <c r="H3073" i="9"/>
  <c r="H3074" i="9"/>
  <c r="H3075" i="9"/>
  <c r="H3076" i="9"/>
  <c r="H3077" i="9"/>
  <c r="H3078" i="9"/>
  <c r="H3079" i="9"/>
  <c r="H3080" i="9"/>
  <c r="H3081" i="9"/>
  <c r="H3082" i="9"/>
  <c r="H3083" i="9"/>
  <c r="H3084" i="9"/>
  <c r="H3085" i="9"/>
  <c r="H3086" i="9"/>
  <c r="H3087" i="9"/>
  <c r="H3088" i="9"/>
  <c r="H3089" i="9"/>
  <c r="H3090" i="9"/>
  <c r="H3091" i="9"/>
  <c r="H3092" i="9"/>
  <c r="H3093" i="9"/>
  <c r="H3094" i="9"/>
  <c r="H3095" i="9"/>
  <c r="H3096" i="9"/>
  <c r="H3097" i="9"/>
  <c r="H3098" i="9"/>
  <c r="H3099" i="9"/>
  <c r="H3100" i="9"/>
  <c r="H3101" i="9"/>
  <c r="H3102" i="9"/>
  <c r="H3103" i="9"/>
  <c r="H3104" i="9"/>
  <c r="H3105" i="9"/>
  <c r="H3106" i="9"/>
  <c r="H3107" i="9"/>
  <c r="H3108" i="9"/>
  <c r="H3109" i="9"/>
  <c r="H3110" i="9"/>
  <c r="H3111" i="9"/>
  <c r="H3112" i="9"/>
  <c r="H3113" i="9"/>
  <c r="H3114" i="9"/>
  <c r="H3115" i="9"/>
  <c r="H3116" i="9"/>
  <c r="H3117" i="9"/>
  <c r="H3118" i="9"/>
  <c r="H3119" i="9"/>
  <c r="H3120" i="9"/>
  <c r="H3121" i="9"/>
  <c r="H3122" i="9"/>
  <c r="H3123" i="9"/>
  <c r="H3124" i="9"/>
  <c r="H3125" i="9"/>
  <c r="H3126" i="9"/>
  <c r="H3127" i="9"/>
  <c r="H3128" i="9"/>
  <c r="H3129" i="9"/>
  <c r="H3130" i="9"/>
  <c r="H3131" i="9"/>
  <c r="H3132" i="9"/>
  <c r="H3133" i="9"/>
  <c r="H3134" i="9"/>
  <c r="H3135" i="9"/>
  <c r="H3136" i="9"/>
  <c r="H3137" i="9"/>
  <c r="H3138" i="9"/>
  <c r="H3139" i="9"/>
  <c r="H3140" i="9"/>
  <c r="H3141" i="9"/>
  <c r="H3142" i="9"/>
  <c r="H3143" i="9"/>
  <c r="H3144" i="9"/>
  <c r="H3145" i="9"/>
  <c r="H3146" i="9"/>
  <c r="H3147" i="9"/>
  <c r="H3148" i="9"/>
  <c r="H3149" i="9"/>
  <c r="H3150" i="9"/>
  <c r="H3151" i="9"/>
  <c r="H3152" i="9"/>
  <c r="H3153" i="9"/>
  <c r="H3154" i="9"/>
  <c r="H3155" i="9"/>
  <c r="H3156" i="9"/>
  <c r="H3157" i="9"/>
  <c r="H3158" i="9"/>
  <c r="H3159" i="9"/>
  <c r="H3160" i="9"/>
  <c r="H3161" i="9"/>
  <c r="H3162" i="9"/>
  <c r="H3163" i="9"/>
  <c r="H3164" i="9"/>
  <c r="H3165" i="9"/>
  <c r="H3166" i="9"/>
  <c r="H3167" i="9"/>
  <c r="H3168" i="9"/>
  <c r="H3169" i="9"/>
  <c r="H3170" i="9"/>
  <c r="H3171" i="9"/>
  <c r="H3172" i="9"/>
  <c r="H3173" i="9"/>
  <c r="H3174" i="9"/>
  <c r="H3175" i="9"/>
  <c r="H3176" i="9"/>
  <c r="H3177" i="9"/>
  <c r="H3178" i="9"/>
  <c r="H3179" i="9"/>
  <c r="H3180" i="9"/>
  <c r="H3181" i="9"/>
  <c r="H3182" i="9"/>
  <c r="H3183" i="9"/>
  <c r="H3184" i="9"/>
  <c r="H3185" i="9"/>
  <c r="H3186" i="9"/>
  <c r="H3187" i="9"/>
  <c r="H3188" i="9"/>
  <c r="H3189" i="9"/>
  <c r="H3190" i="9"/>
  <c r="H3191" i="9"/>
  <c r="H3192" i="9"/>
  <c r="H3193" i="9"/>
  <c r="H3194" i="9"/>
  <c r="H3195" i="9"/>
  <c r="H3196" i="9"/>
  <c r="H3197" i="9"/>
  <c r="H3198" i="9"/>
  <c r="H3199" i="9"/>
  <c r="H3200" i="9"/>
  <c r="H3201" i="9"/>
  <c r="H3202" i="9"/>
  <c r="H3203" i="9"/>
  <c r="H3204" i="9"/>
  <c r="H3205" i="9"/>
  <c r="H3206" i="9"/>
  <c r="H3207" i="9"/>
  <c r="H3208" i="9"/>
  <c r="H3209" i="9"/>
  <c r="H3210" i="9"/>
  <c r="H3211" i="9"/>
  <c r="H3212" i="9"/>
  <c r="H3213" i="9"/>
  <c r="H3214" i="9"/>
  <c r="H3215" i="9"/>
  <c r="H3216" i="9"/>
  <c r="H3217" i="9"/>
  <c r="H3218" i="9"/>
  <c r="H3219" i="9"/>
  <c r="H3220" i="9"/>
  <c r="H3221" i="9"/>
  <c r="H3222" i="9"/>
  <c r="H3223" i="9"/>
  <c r="H3224" i="9"/>
  <c r="H3225" i="9"/>
  <c r="H3226" i="9"/>
  <c r="H3227" i="9"/>
  <c r="H3228" i="9"/>
  <c r="H3229" i="9"/>
  <c r="H3230" i="9"/>
  <c r="H3231" i="9"/>
  <c r="H3232" i="9"/>
  <c r="H3233" i="9"/>
  <c r="H3234" i="9"/>
  <c r="H3235" i="9"/>
  <c r="H3236" i="9"/>
  <c r="H3237" i="9"/>
  <c r="H3238" i="9"/>
  <c r="H3239" i="9"/>
  <c r="H3240" i="9"/>
  <c r="H3241" i="9"/>
  <c r="H3242" i="9"/>
  <c r="H3243" i="9"/>
  <c r="H3244" i="9"/>
  <c r="H3245" i="9"/>
  <c r="H3246" i="9"/>
  <c r="H3247" i="9"/>
  <c r="H3248" i="9"/>
  <c r="H3249" i="9"/>
  <c r="H3250" i="9"/>
  <c r="H3251" i="9"/>
  <c r="H3252" i="9"/>
  <c r="H3253" i="9"/>
  <c r="H3254" i="9"/>
  <c r="H3255" i="9"/>
  <c r="H3256" i="9"/>
  <c r="H3257" i="9"/>
  <c r="H3258" i="9"/>
  <c r="H3259" i="9"/>
  <c r="H3260" i="9"/>
  <c r="H3261" i="9"/>
  <c r="H3262" i="9"/>
  <c r="H3263" i="9"/>
  <c r="H3264" i="9"/>
  <c r="H3265" i="9"/>
  <c r="H3266" i="9"/>
  <c r="H3267" i="9"/>
  <c r="H3268" i="9"/>
  <c r="H3269" i="9"/>
  <c r="H3270" i="9"/>
  <c r="H3271" i="9"/>
  <c r="H3272" i="9"/>
  <c r="H3273" i="9"/>
  <c r="H3274" i="9"/>
  <c r="H3275" i="9"/>
  <c r="H3276" i="9"/>
  <c r="H3277" i="9"/>
  <c r="H3278" i="9"/>
  <c r="H3279" i="9"/>
  <c r="H3280" i="9"/>
  <c r="H3281" i="9"/>
  <c r="H3282" i="9"/>
  <c r="H3283" i="9"/>
  <c r="H3284" i="9"/>
  <c r="H3285" i="9"/>
  <c r="H3286" i="9"/>
  <c r="H3287" i="9"/>
  <c r="H3288" i="9"/>
  <c r="H3289" i="9"/>
  <c r="H3290" i="9"/>
  <c r="H3291" i="9"/>
  <c r="H3292" i="9"/>
  <c r="H3293" i="9"/>
  <c r="H3294" i="9"/>
  <c r="H3295" i="9"/>
  <c r="H3296" i="9"/>
  <c r="H3297" i="9"/>
  <c r="H3298" i="9"/>
  <c r="H3299" i="9"/>
  <c r="H3300" i="9"/>
  <c r="H3301" i="9"/>
  <c r="H3302" i="9"/>
  <c r="H3303" i="9"/>
  <c r="H3304" i="9"/>
  <c r="H3305" i="9"/>
  <c r="H3306" i="9"/>
  <c r="H3307" i="9"/>
  <c r="H3308" i="9"/>
  <c r="H3309" i="9"/>
  <c r="H3310" i="9"/>
  <c r="H3311" i="9"/>
  <c r="H3312" i="9"/>
  <c r="H3313" i="9"/>
  <c r="H3314" i="9"/>
  <c r="H3315" i="9"/>
  <c r="H3316" i="9"/>
  <c r="H3317" i="9"/>
  <c r="H3318" i="9"/>
  <c r="H3319" i="9"/>
  <c r="H3320" i="9"/>
  <c r="H3321" i="9"/>
  <c r="H3322" i="9"/>
  <c r="H3323" i="9"/>
  <c r="H3324" i="9"/>
  <c r="H3325" i="9"/>
  <c r="H3326" i="9"/>
  <c r="H3327" i="9"/>
  <c r="H3328" i="9"/>
  <c r="H3329" i="9"/>
  <c r="H3330" i="9"/>
  <c r="H3331" i="9"/>
  <c r="H3332" i="9"/>
  <c r="H3333" i="9"/>
  <c r="H3334" i="9"/>
  <c r="H3335" i="9"/>
  <c r="H3336" i="9"/>
  <c r="H3337" i="9"/>
  <c r="H3338" i="9"/>
  <c r="H3339" i="9"/>
  <c r="H3340" i="9"/>
  <c r="H3341" i="9"/>
  <c r="H3342" i="9"/>
  <c r="H3343" i="9"/>
  <c r="H3344" i="9"/>
  <c r="H3345" i="9"/>
  <c r="H3346" i="9"/>
  <c r="H3347" i="9"/>
  <c r="H3348" i="9"/>
  <c r="H3349" i="9"/>
  <c r="H3350" i="9"/>
  <c r="H3351" i="9"/>
  <c r="H3352" i="9"/>
  <c r="H3353" i="9"/>
  <c r="H3354" i="9"/>
  <c r="H3355" i="9"/>
  <c r="H3356" i="9"/>
  <c r="H3357" i="9"/>
  <c r="H3358" i="9"/>
  <c r="H3359" i="9"/>
  <c r="H3360" i="9"/>
  <c r="H3361" i="9"/>
  <c r="H3362" i="9"/>
  <c r="H3363" i="9"/>
  <c r="H3364" i="9"/>
  <c r="H3365" i="9"/>
  <c r="H3366" i="9"/>
  <c r="H3367" i="9"/>
  <c r="H3368" i="9"/>
  <c r="H3369" i="9"/>
  <c r="H3370" i="9"/>
  <c r="H3371" i="9"/>
  <c r="H3372" i="9"/>
  <c r="H3373" i="9"/>
  <c r="H3374" i="9"/>
  <c r="H3375" i="9"/>
  <c r="H3376" i="9"/>
  <c r="H3377" i="9"/>
  <c r="H3378" i="9"/>
  <c r="H3379" i="9"/>
  <c r="H3380" i="9"/>
  <c r="H3381" i="9"/>
  <c r="H3382" i="9"/>
  <c r="H3383" i="9"/>
  <c r="H3384" i="9"/>
  <c r="H3385" i="9"/>
  <c r="H3386" i="9"/>
  <c r="H3387" i="9"/>
  <c r="H3388" i="9"/>
  <c r="H3389" i="9"/>
  <c r="H3390" i="9"/>
  <c r="H3391" i="9"/>
  <c r="H3392" i="9"/>
  <c r="H3393" i="9"/>
  <c r="H3394" i="9"/>
  <c r="H3395" i="9"/>
  <c r="H3396" i="9"/>
  <c r="H3397" i="9"/>
  <c r="H3398" i="9"/>
  <c r="H3399" i="9"/>
  <c r="H3400" i="9"/>
  <c r="H3401" i="9"/>
  <c r="H3402" i="9"/>
  <c r="H3403" i="9"/>
  <c r="H3404" i="9"/>
  <c r="H3405" i="9"/>
  <c r="H3406" i="9"/>
  <c r="H3407" i="9"/>
  <c r="H3408" i="9"/>
  <c r="H3409" i="9"/>
  <c r="H3410" i="9"/>
  <c r="H3411" i="9"/>
  <c r="H3412" i="9"/>
  <c r="H3413" i="9"/>
  <c r="H3414" i="9"/>
  <c r="H3415" i="9"/>
  <c r="H3416" i="9"/>
  <c r="H3417" i="9"/>
  <c r="H3418" i="9"/>
  <c r="H3419" i="9"/>
  <c r="H3420" i="9"/>
  <c r="H3421" i="9"/>
  <c r="H3422" i="9"/>
  <c r="H3423" i="9"/>
  <c r="H3424" i="9"/>
  <c r="H3425" i="9"/>
  <c r="H3426" i="9"/>
  <c r="H3427" i="9"/>
  <c r="H3428" i="9"/>
  <c r="H3429" i="9"/>
  <c r="H3430" i="9"/>
  <c r="H3431" i="9"/>
  <c r="H3432" i="9"/>
  <c r="H3433" i="9"/>
  <c r="H3434" i="9"/>
  <c r="H3435" i="9"/>
  <c r="H3436" i="9"/>
  <c r="H3437" i="9"/>
  <c r="H3438" i="9"/>
  <c r="H3439" i="9"/>
  <c r="H3440" i="9"/>
  <c r="H3441" i="9"/>
  <c r="H3442" i="9"/>
  <c r="H3443" i="9"/>
  <c r="H3444" i="9"/>
  <c r="H3445" i="9"/>
  <c r="H3446" i="9"/>
  <c r="H3447" i="9"/>
  <c r="H3448" i="9"/>
  <c r="H3449" i="9"/>
  <c r="H3450" i="9"/>
  <c r="H3451" i="9"/>
  <c r="H3452" i="9"/>
  <c r="H3453" i="9"/>
  <c r="H3454" i="9"/>
  <c r="H3455" i="9"/>
  <c r="H3456" i="9"/>
  <c r="H3457" i="9"/>
  <c r="H3458" i="9"/>
  <c r="H3459" i="9"/>
  <c r="H3460" i="9"/>
  <c r="H3461" i="9"/>
  <c r="H3462" i="9"/>
  <c r="H3463" i="9"/>
  <c r="H3464" i="9"/>
  <c r="H3465" i="9"/>
  <c r="H3466" i="9"/>
  <c r="H3467" i="9"/>
  <c r="H3468" i="9"/>
  <c r="H3469" i="9"/>
  <c r="H3470" i="9"/>
  <c r="H3471" i="9"/>
  <c r="H3472" i="9"/>
  <c r="H3473" i="9"/>
  <c r="H3474" i="9"/>
  <c r="H3475" i="9"/>
  <c r="H3476" i="9"/>
  <c r="H3477" i="9"/>
  <c r="H3478" i="9"/>
  <c r="H3479" i="9"/>
  <c r="H3480" i="9"/>
  <c r="H3481" i="9"/>
  <c r="H3482" i="9"/>
  <c r="H3483" i="9"/>
  <c r="H3484" i="9"/>
  <c r="H3485" i="9"/>
  <c r="H3486" i="9"/>
  <c r="H3487" i="9"/>
  <c r="H3488" i="9"/>
  <c r="H3489" i="9"/>
  <c r="H3490" i="9"/>
  <c r="H3491" i="9"/>
  <c r="H3492" i="9"/>
  <c r="H3493" i="9"/>
  <c r="H3494" i="9"/>
  <c r="H3495" i="9"/>
  <c r="H3496" i="9"/>
  <c r="H3497" i="9"/>
  <c r="H3498" i="9"/>
  <c r="H3499" i="9"/>
  <c r="H3500" i="9"/>
  <c r="H3501" i="9"/>
  <c r="H3502" i="9"/>
  <c r="H3503" i="9"/>
  <c r="H3504" i="9"/>
  <c r="H3505" i="9"/>
  <c r="H3506" i="9"/>
  <c r="H3507" i="9"/>
  <c r="H3508" i="9"/>
  <c r="H3509" i="9"/>
  <c r="H3510" i="9"/>
  <c r="H3511" i="9"/>
  <c r="H3512" i="9"/>
  <c r="H3513" i="9"/>
  <c r="H3514" i="9"/>
  <c r="H3515" i="9"/>
  <c r="H3516" i="9"/>
  <c r="H3517" i="9"/>
  <c r="H3518" i="9"/>
  <c r="H3519" i="9"/>
  <c r="H3520" i="9"/>
  <c r="H3521" i="9"/>
  <c r="H3522" i="9"/>
  <c r="H3523" i="9"/>
  <c r="H3524" i="9"/>
  <c r="H3525" i="9"/>
  <c r="H3526" i="9"/>
  <c r="H3527" i="9"/>
  <c r="H3528" i="9"/>
  <c r="H3529" i="9"/>
  <c r="H3530" i="9"/>
  <c r="H3531" i="9"/>
  <c r="H3532" i="9"/>
  <c r="H3533" i="9"/>
  <c r="H3534" i="9"/>
  <c r="H3535" i="9"/>
  <c r="H3536" i="9"/>
  <c r="H3537" i="9"/>
  <c r="H3538" i="9"/>
  <c r="H3539" i="9"/>
  <c r="H3540" i="9"/>
  <c r="H3541" i="9"/>
  <c r="H3542" i="9"/>
  <c r="H3543" i="9"/>
  <c r="H3544" i="9"/>
  <c r="H3545" i="9"/>
  <c r="H3546" i="9"/>
  <c r="H3547" i="9"/>
  <c r="H3548" i="9"/>
  <c r="H3549" i="9"/>
  <c r="H3550" i="9"/>
  <c r="H3551" i="9"/>
  <c r="H3552" i="9"/>
  <c r="H3553" i="9"/>
  <c r="H3554" i="9"/>
  <c r="H3555" i="9"/>
  <c r="H3556" i="9"/>
  <c r="H3557" i="9"/>
  <c r="H3558" i="9"/>
  <c r="H3559" i="9"/>
  <c r="H3560" i="9"/>
  <c r="H3561" i="9"/>
  <c r="H3562" i="9"/>
  <c r="H3563" i="9"/>
  <c r="H3564" i="9"/>
  <c r="H3565" i="9"/>
  <c r="H3566" i="9"/>
  <c r="H3567" i="9"/>
  <c r="H3568" i="9"/>
  <c r="H3569" i="9"/>
  <c r="H3570" i="9"/>
  <c r="H3571" i="9"/>
  <c r="H3572" i="9"/>
  <c r="H3573" i="9"/>
  <c r="H3574" i="9"/>
  <c r="H3575" i="9"/>
  <c r="H3576" i="9"/>
  <c r="H3577" i="9"/>
  <c r="H3578" i="9"/>
  <c r="H3579" i="9"/>
  <c r="H3580" i="9"/>
  <c r="H3581" i="9"/>
  <c r="H3582" i="9"/>
  <c r="H3583" i="9"/>
  <c r="H3584" i="9"/>
  <c r="H3585" i="9"/>
  <c r="H3586" i="9"/>
  <c r="H3587" i="9"/>
  <c r="H3588" i="9"/>
  <c r="H3589" i="9"/>
  <c r="H3590" i="9"/>
  <c r="H3591" i="9"/>
  <c r="H3592" i="9"/>
  <c r="H3593" i="9"/>
  <c r="H3594" i="9"/>
  <c r="H3595" i="9"/>
  <c r="H3596" i="9"/>
  <c r="H3597" i="9"/>
  <c r="H3598" i="9"/>
  <c r="H3599" i="9"/>
  <c r="H3600" i="9"/>
  <c r="H3601" i="9"/>
  <c r="H3602" i="9"/>
  <c r="H3603" i="9"/>
  <c r="H3604" i="9"/>
  <c r="H3605" i="9"/>
  <c r="H3606" i="9"/>
  <c r="H3607" i="9"/>
  <c r="H3608" i="9"/>
  <c r="H3609" i="9"/>
  <c r="H3610" i="9"/>
  <c r="H3611" i="9"/>
  <c r="H3612" i="9"/>
  <c r="H3613" i="9"/>
  <c r="H3614" i="9"/>
  <c r="H3615" i="9"/>
  <c r="H3616" i="9"/>
  <c r="H3617" i="9"/>
  <c r="H3618" i="9"/>
  <c r="H3619" i="9"/>
  <c r="H3620" i="9"/>
  <c r="H3621" i="9"/>
  <c r="H3622" i="9"/>
  <c r="H3623" i="9"/>
  <c r="H3624" i="9"/>
  <c r="H3625" i="9"/>
  <c r="H3626" i="9"/>
  <c r="H3627" i="9"/>
  <c r="H3628" i="9"/>
  <c r="H3629" i="9"/>
  <c r="H3630" i="9"/>
  <c r="H3631" i="9"/>
  <c r="H3632" i="9"/>
  <c r="H3633" i="9"/>
  <c r="H3634" i="9"/>
  <c r="H3635" i="9"/>
  <c r="H3636" i="9"/>
  <c r="H3637" i="9"/>
  <c r="H3638" i="9"/>
  <c r="H3639" i="9"/>
  <c r="H3640" i="9"/>
  <c r="H3641" i="9"/>
  <c r="H3642" i="9"/>
  <c r="H3643" i="9"/>
  <c r="H3644" i="9"/>
  <c r="H3645" i="9"/>
  <c r="H3646" i="9"/>
  <c r="H3647" i="9"/>
  <c r="H3648" i="9"/>
  <c r="H3649" i="9"/>
  <c r="H3650" i="9"/>
  <c r="H3651" i="9"/>
  <c r="H3652" i="9"/>
  <c r="H3653" i="9"/>
  <c r="H3654" i="9"/>
  <c r="H3655" i="9"/>
  <c r="H3656" i="9"/>
  <c r="H3657" i="9"/>
  <c r="H3658" i="9"/>
  <c r="H3659" i="9"/>
  <c r="H3660" i="9"/>
  <c r="H3661" i="9"/>
  <c r="H3662" i="9"/>
  <c r="H3663" i="9"/>
  <c r="H3664" i="9"/>
  <c r="H3665" i="9"/>
  <c r="H3666" i="9"/>
  <c r="H3667" i="9"/>
  <c r="H3668" i="9"/>
  <c r="H3669" i="9"/>
  <c r="H3670" i="9"/>
  <c r="H3671" i="9"/>
  <c r="H3672" i="9"/>
  <c r="H3673" i="9"/>
  <c r="H3674" i="9"/>
  <c r="H3675" i="9"/>
  <c r="H3676" i="9"/>
  <c r="H3677" i="9"/>
  <c r="H3678" i="9"/>
  <c r="H3679" i="9"/>
  <c r="H3680" i="9"/>
  <c r="H3681" i="9"/>
  <c r="H3682" i="9"/>
  <c r="H3683" i="9"/>
  <c r="H3684" i="9"/>
  <c r="H3685" i="9"/>
  <c r="H3686" i="9"/>
  <c r="H3687" i="9"/>
  <c r="H3688" i="9"/>
  <c r="H3689" i="9"/>
  <c r="H3690" i="9"/>
  <c r="H3691" i="9"/>
  <c r="H3692" i="9"/>
  <c r="H3693" i="9"/>
  <c r="H3694" i="9"/>
  <c r="H3695" i="9"/>
  <c r="H3696" i="9"/>
  <c r="H3697" i="9"/>
  <c r="H3698" i="9"/>
  <c r="H3699" i="9"/>
  <c r="H3700" i="9"/>
  <c r="H3701" i="9"/>
  <c r="H3702" i="9"/>
  <c r="H3703" i="9"/>
  <c r="H3704" i="9"/>
  <c r="H3705" i="9"/>
  <c r="H3706" i="9"/>
  <c r="H3707" i="9"/>
  <c r="H3708" i="9"/>
  <c r="H3709" i="9"/>
  <c r="H3710" i="9"/>
  <c r="H3711" i="9"/>
  <c r="H3712" i="9"/>
  <c r="H3713" i="9"/>
  <c r="H3714" i="9"/>
  <c r="H3715" i="9"/>
  <c r="H3716" i="9"/>
  <c r="H3717" i="9"/>
  <c r="H3718" i="9"/>
  <c r="H3719" i="9"/>
  <c r="H3720" i="9"/>
  <c r="H3721" i="9"/>
  <c r="H3722" i="9"/>
  <c r="H3723" i="9"/>
  <c r="H3724" i="9"/>
  <c r="H3725" i="9"/>
  <c r="H3726" i="9"/>
  <c r="H3727" i="9"/>
  <c r="H3728" i="9"/>
  <c r="H3729" i="9"/>
  <c r="H3730" i="9"/>
  <c r="H3731" i="9"/>
  <c r="H3732" i="9"/>
  <c r="H3733" i="9"/>
  <c r="H3734" i="9"/>
  <c r="H3735" i="9"/>
  <c r="H3736" i="9"/>
  <c r="H3737" i="9"/>
  <c r="H3738" i="9"/>
  <c r="H3739" i="9"/>
  <c r="H3740" i="9"/>
  <c r="H3741" i="9"/>
  <c r="H3742" i="9"/>
  <c r="H3743" i="9"/>
  <c r="H3744" i="9"/>
  <c r="H3745" i="9"/>
  <c r="H3746" i="9"/>
  <c r="H3747" i="9"/>
  <c r="H3748" i="9"/>
  <c r="H3749" i="9"/>
  <c r="H3750" i="9"/>
  <c r="H3751" i="9"/>
  <c r="H3752" i="9"/>
  <c r="H3753" i="9"/>
  <c r="H3754" i="9"/>
  <c r="H3755" i="9"/>
  <c r="H3756" i="9"/>
  <c r="H3757" i="9"/>
  <c r="H3758" i="9"/>
  <c r="H3759" i="9"/>
  <c r="H3760" i="9"/>
  <c r="H3761" i="9"/>
  <c r="H3762" i="9"/>
  <c r="H3763" i="9"/>
  <c r="H3764" i="9"/>
  <c r="H3765" i="9"/>
  <c r="H3766" i="9"/>
  <c r="H3767" i="9"/>
  <c r="H3768" i="9"/>
  <c r="H3769" i="9"/>
  <c r="H3770" i="9"/>
  <c r="H3771" i="9"/>
  <c r="H3772" i="9"/>
  <c r="H3773" i="9"/>
  <c r="H3774" i="9"/>
  <c r="H3775" i="9"/>
  <c r="H3776" i="9"/>
  <c r="H3777" i="9"/>
  <c r="H3778" i="9"/>
  <c r="H3779" i="9"/>
  <c r="H3780" i="9"/>
  <c r="H3781" i="9"/>
  <c r="H3782" i="9"/>
  <c r="H3783" i="9"/>
  <c r="H3784" i="9"/>
  <c r="H3785" i="9"/>
  <c r="H3786" i="9"/>
  <c r="H3787" i="9"/>
  <c r="H3788" i="9"/>
  <c r="H3789" i="9"/>
  <c r="H3790" i="9"/>
  <c r="H3791" i="9"/>
  <c r="H3792" i="9"/>
  <c r="H3793" i="9"/>
  <c r="H3794" i="9"/>
  <c r="H3795" i="9"/>
  <c r="H3796" i="9"/>
  <c r="H3797" i="9"/>
  <c r="H3798" i="9"/>
  <c r="H3799" i="9"/>
  <c r="H3800" i="9"/>
  <c r="H3801" i="9"/>
  <c r="H3802" i="9"/>
  <c r="H3803" i="9"/>
  <c r="H3804" i="9"/>
  <c r="H3805" i="9"/>
  <c r="H3806" i="9"/>
  <c r="H3807" i="9"/>
  <c r="H3808" i="9"/>
  <c r="H3809" i="9"/>
  <c r="H3810" i="9"/>
  <c r="H3811" i="9"/>
  <c r="H3812" i="9"/>
  <c r="H3813" i="9"/>
  <c r="H3814" i="9"/>
  <c r="H3815" i="9"/>
  <c r="H3816" i="9"/>
  <c r="H3817" i="9"/>
  <c r="H3818" i="9"/>
  <c r="H3819" i="9"/>
  <c r="H3820" i="9"/>
  <c r="H3821" i="9"/>
  <c r="H3822" i="9"/>
  <c r="H3823" i="9"/>
  <c r="H3824" i="9"/>
  <c r="H3825" i="9"/>
  <c r="H3826" i="9"/>
  <c r="H3827" i="9"/>
  <c r="H3828" i="9"/>
  <c r="H3829" i="9"/>
  <c r="H3830" i="9"/>
  <c r="H3831" i="9"/>
  <c r="H3832" i="9"/>
  <c r="H3833" i="9"/>
  <c r="H3834" i="9"/>
  <c r="H3835" i="9"/>
  <c r="H3836" i="9"/>
  <c r="H3837" i="9"/>
  <c r="H3838" i="9"/>
  <c r="H3839" i="9"/>
  <c r="H3840" i="9"/>
  <c r="H3841" i="9"/>
  <c r="H3842" i="9"/>
  <c r="H3843" i="9"/>
  <c r="H3844" i="9"/>
  <c r="H3845" i="9"/>
  <c r="H3846" i="9"/>
  <c r="H3847" i="9"/>
  <c r="H3848" i="9"/>
  <c r="H3849" i="9"/>
  <c r="H3850" i="9"/>
  <c r="H3851" i="9"/>
  <c r="H3852" i="9"/>
  <c r="H3853" i="9"/>
  <c r="H3854" i="9"/>
  <c r="H3855" i="9"/>
  <c r="H3856" i="9"/>
  <c r="H3857" i="9"/>
  <c r="H3858" i="9"/>
  <c r="H3859" i="9"/>
  <c r="H3860" i="9"/>
  <c r="H3861" i="9"/>
  <c r="H3862" i="9"/>
  <c r="H3863" i="9"/>
  <c r="H3864" i="9"/>
  <c r="H3865" i="9"/>
  <c r="H3866" i="9"/>
  <c r="H3867" i="9"/>
  <c r="H3868" i="9"/>
  <c r="H3869" i="9"/>
  <c r="H3870" i="9"/>
  <c r="H3871" i="9"/>
  <c r="H3872" i="9"/>
  <c r="H3873" i="9"/>
  <c r="H3874" i="9"/>
  <c r="H3875" i="9"/>
  <c r="H3876" i="9"/>
  <c r="H3877" i="9"/>
  <c r="H3878" i="9"/>
  <c r="H3879" i="9"/>
  <c r="H3880" i="9"/>
  <c r="H3881" i="9"/>
  <c r="H3882" i="9"/>
  <c r="H3883" i="9"/>
  <c r="H3884" i="9"/>
  <c r="H3885" i="9"/>
  <c r="H3886" i="9"/>
  <c r="H3887" i="9"/>
  <c r="H3888" i="9"/>
  <c r="H3889" i="9"/>
  <c r="H3890" i="9"/>
  <c r="H3891" i="9"/>
  <c r="H3892" i="9"/>
  <c r="H3893" i="9"/>
  <c r="H3894" i="9"/>
  <c r="H3895" i="9"/>
  <c r="H3896" i="9"/>
  <c r="H3897" i="9"/>
  <c r="H3898" i="9"/>
  <c r="H3899" i="9"/>
  <c r="H3900" i="9"/>
  <c r="H3901" i="9"/>
  <c r="H3902" i="9"/>
  <c r="H3903" i="9"/>
  <c r="H3904" i="9"/>
  <c r="H3905" i="9"/>
  <c r="H3906" i="9"/>
  <c r="H3907" i="9"/>
  <c r="H3908" i="9"/>
  <c r="H3909" i="9"/>
  <c r="H3910" i="9"/>
  <c r="H3911" i="9"/>
  <c r="H3912" i="9"/>
  <c r="H3913" i="9"/>
  <c r="H3914" i="9"/>
  <c r="H3915" i="9"/>
  <c r="H3916" i="9"/>
  <c r="H3917" i="9"/>
  <c r="H3918" i="9"/>
  <c r="H3919" i="9"/>
  <c r="H3920" i="9"/>
  <c r="H3921" i="9"/>
  <c r="H3922" i="9"/>
  <c r="H3923" i="9"/>
  <c r="H3924" i="9"/>
  <c r="H3925" i="9"/>
  <c r="H3926" i="9"/>
  <c r="H3927" i="9"/>
  <c r="H3928" i="9"/>
  <c r="H3929" i="9"/>
  <c r="H3930" i="9"/>
  <c r="H3931" i="9"/>
  <c r="H3932" i="9"/>
  <c r="H3933" i="9"/>
  <c r="H3934" i="9"/>
  <c r="H3935" i="9"/>
  <c r="H3936" i="9"/>
  <c r="H3937" i="9"/>
  <c r="H3938" i="9"/>
  <c r="H3939" i="9"/>
  <c r="H3940" i="9"/>
  <c r="H3941" i="9"/>
  <c r="H3942" i="9"/>
  <c r="H3943" i="9"/>
  <c r="H3944" i="9"/>
  <c r="H3945" i="9"/>
  <c r="H3946" i="9"/>
  <c r="H3947" i="9"/>
  <c r="H3948" i="9"/>
  <c r="H3949" i="9"/>
  <c r="H3950" i="9"/>
  <c r="H3951" i="9"/>
  <c r="H3952" i="9"/>
  <c r="H3953" i="9"/>
  <c r="H3954" i="9"/>
  <c r="H3955" i="9"/>
  <c r="H3956" i="9"/>
  <c r="H3957" i="9"/>
  <c r="H3958" i="9"/>
  <c r="H3959" i="9"/>
  <c r="H3960" i="9"/>
  <c r="H3961" i="9"/>
  <c r="H3962" i="9"/>
  <c r="H3963" i="9"/>
  <c r="H3964" i="9"/>
  <c r="H3965" i="9"/>
  <c r="H3966" i="9"/>
  <c r="H3967" i="9"/>
  <c r="H3968" i="9"/>
  <c r="H3969" i="9"/>
  <c r="H3970" i="9"/>
  <c r="H3971" i="9"/>
  <c r="H3972" i="9"/>
  <c r="H3973" i="9"/>
  <c r="H3974" i="9"/>
  <c r="H3975" i="9"/>
  <c r="H3976" i="9"/>
  <c r="H3977" i="9"/>
  <c r="H3978" i="9"/>
  <c r="H3979" i="9"/>
  <c r="H3980" i="9"/>
  <c r="H3981" i="9"/>
  <c r="H3982" i="9"/>
  <c r="H3983" i="9"/>
  <c r="H3984" i="9"/>
  <c r="H3985" i="9"/>
  <c r="H3986" i="9"/>
  <c r="H3987" i="9"/>
  <c r="H3988" i="9"/>
  <c r="H3989" i="9"/>
  <c r="H3990" i="9"/>
  <c r="H3991" i="9"/>
  <c r="H3992" i="9"/>
  <c r="H3993" i="9"/>
  <c r="H3994" i="9"/>
  <c r="H3995" i="9"/>
  <c r="H3996" i="9"/>
  <c r="H3997" i="9"/>
  <c r="H3998" i="9"/>
  <c r="H3999" i="9"/>
  <c r="H4000" i="9"/>
  <c r="H4001" i="9"/>
  <c r="H4002" i="9"/>
  <c r="H4003" i="9"/>
  <c r="H4004" i="9"/>
  <c r="H4005" i="9"/>
  <c r="H4006" i="9"/>
  <c r="H4007" i="9"/>
  <c r="H4008" i="9"/>
  <c r="H4009" i="9"/>
  <c r="H4010" i="9"/>
  <c r="H4011" i="9"/>
  <c r="H4012" i="9"/>
  <c r="H4013" i="9"/>
  <c r="H4014" i="9"/>
  <c r="H4015" i="9"/>
  <c r="H4016" i="9"/>
  <c r="H4017" i="9"/>
  <c r="H4018" i="9"/>
  <c r="H4019" i="9"/>
  <c r="H4020" i="9"/>
  <c r="H4021" i="9"/>
  <c r="H4022" i="9"/>
  <c r="H4023" i="9"/>
  <c r="H4024" i="9"/>
  <c r="H4025" i="9"/>
  <c r="H4026" i="9"/>
  <c r="H4027" i="9"/>
  <c r="H4028" i="9"/>
  <c r="H4029" i="9"/>
  <c r="H4030" i="9"/>
  <c r="H4031" i="9"/>
  <c r="H4032" i="9"/>
  <c r="H4033" i="9"/>
  <c r="H4034" i="9"/>
  <c r="H4035" i="9"/>
  <c r="H4036" i="9"/>
  <c r="H4037" i="9"/>
  <c r="H4038" i="9"/>
  <c r="H4039" i="9"/>
  <c r="H4040" i="9"/>
  <c r="H4041" i="9"/>
  <c r="H4042" i="9"/>
  <c r="H4043" i="9"/>
  <c r="H4044" i="9"/>
  <c r="H4045" i="9"/>
  <c r="H4046" i="9"/>
  <c r="H4047" i="9"/>
  <c r="H4048" i="9"/>
  <c r="H4049" i="9"/>
  <c r="H4050" i="9"/>
  <c r="H4051" i="9"/>
  <c r="H4052" i="9"/>
  <c r="H4053" i="9"/>
  <c r="H4054" i="9"/>
  <c r="H4055" i="9"/>
  <c r="H4056" i="9"/>
  <c r="H4057" i="9"/>
  <c r="H4058" i="9"/>
  <c r="H4059" i="9"/>
  <c r="H4060" i="9"/>
  <c r="H4061" i="9"/>
  <c r="H4062" i="9"/>
  <c r="H4063" i="9"/>
  <c r="H4064" i="9"/>
  <c r="H4065" i="9"/>
  <c r="H4066" i="9"/>
  <c r="H4067" i="9"/>
  <c r="H4068" i="9"/>
  <c r="H4069" i="9"/>
  <c r="H4070" i="9"/>
  <c r="H4071" i="9"/>
  <c r="H4072" i="9"/>
  <c r="H4073" i="9"/>
  <c r="H4074" i="9"/>
  <c r="H4075" i="9"/>
  <c r="H4076" i="9"/>
  <c r="H4077" i="9"/>
  <c r="H4078" i="9"/>
  <c r="H4079" i="9"/>
  <c r="H4080" i="9"/>
  <c r="H4081" i="9"/>
  <c r="H4082" i="9"/>
  <c r="H4083" i="9"/>
  <c r="H4084" i="9"/>
  <c r="H4085" i="9"/>
  <c r="H4086" i="9"/>
  <c r="H4087" i="9"/>
  <c r="H4088" i="9"/>
  <c r="H4089" i="9"/>
  <c r="H4090" i="9"/>
  <c r="H4091" i="9"/>
  <c r="H4092" i="9"/>
  <c r="H4093" i="9"/>
  <c r="H4094" i="9"/>
  <c r="H4095" i="9"/>
  <c r="H4096" i="9"/>
  <c r="H4097" i="9"/>
  <c r="H4098" i="9"/>
  <c r="H4099" i="9"/>
  <c r="H4100" i="9"/>
  <c r="H4101" i="9"/>
  <c r="H4102" i="9"/>
  <c r="H4103" i="9"/>
  <c r="H4104" i="9"/>
  <c r="H4105" i="9"/>
  <c r="H4106" i="9"/>
  <c r="H4107" i="9"/>
  <c r="H4108" i="9"/>
  <c r="H4109" i="9"/>
  <c r="H4110" i="9"/>
  <c r="H4111" i="9"/>
  <c r="H4112" i="9"/>
  <c r="H4113" i="9"/>
  <c r="H4114" i="9"/>
  <c r="H4115" i="9"/>
  <c r="H4116" i="9"/>
  <c r="H4117" i="9"/>
  <c r="H4118" i="9"/>
  <c r="H4119" i="9"/>
  <c r="H4120" i="9"/>
  <c r="H4121" i="9"/>
  <c r="H4122" i="9"/>
  <c r="H4123" i="9"/>
  <c r="H4124" i="9"/>
  <c r="H4125" i="9"/>
  <c r="H4126" i="9"/>
  <c r="H4127" i="9"/>
  <c r="H4128" i="9"/>
  <c r="H4129" i="9"/>
  <c r="H4130" i="9"/>
  <c r="H4131" i="9"/>
  <c r="H4132" i="9"/>
  <c r="H4133" i="9"/>
  <c r="H4134" i="9"/>
  <c r="H4135" i="9"/>
  <c r="H4136" i="9"/>
  <c r="H4137" i="9"/>
  <c r="H4138" i="9"/>
  <c r="H4139" i="9"/>
  <c r="H4140" i="9"/>
  <c r="H4141" i="9"/>
  <c r="H4142" i="9"/>
  <c r="H4143" i="9"/>
  <c r="H4144" i="9"/>
  <c r="H4145" i="9"/>
  <c r="H4146" i="9"/>
  <c r="H4147" i="9"/>
  <c r="H4148" i="9"/>
  <c r="H4149" i="9"/>
  <c r="H4150" i="9"/>
  <c r="H4151" i="9"/>
  <c r="H4152" i="9"/>
  <c r="H4153" i="9"/>
  <c r="H4154" i="9"/>
  <c r="H4155" i="9"/>
  <c r="H4156" i="9"/>
  <c r="H4157" i="9"/>
  <c r="H4158" i="9"/>
  <c r="H4159" i="9"/>
  <c r="H4160" i="9"/>
  <c r="H4161" i="9"/>
  <c r="H4162" i="9"/>
  <c r="H4163" i="9"/>
  <c r="H4164" i="9"/>
  <c r="H4165" i="9"/>
  <c r="H4166" i="9"/>
  <c r="H4167" i="9"/>
  <c r="H4168" i="9"/>
  <c r="H4169" i="9"/>
  <c r="H4170" i="9"/>
  <c r="H4171" i="9"/>
  <c r="H4172" i="9"/>
  <c r="H4173" i="9"/>
  <c r="H4174" i="9"/>
  <c r="H4175" i="9"/>
  <c r="H4176" i="9"/>
  <c r="H4177" i="9"/>
  <c r="H4178" i="9"/>
  <c r="H4179" i="9"/>
  <c r="H4180" i="9"/>
  <c r="H4181" i="9"/>
  <c r="H4182" i="9"/>
  <c r="H4183" i="9"/>
  <c r="H4184" i="9"/>
  <c r="H4185" i="9"/>
  <c r="H4186" i="9"/>
  <c r="H4187" i="9"/>
  <c r="H4188" i="9"/>
  <c r="H4189" i="9"/>
  <c r="H4190" i="9"/>
  <c r="H4191" i="9"/>
  <c r="H4192" i="9"/>
  <c r="H4193" i="9"/>
  <c r="H4194" i="9"/>
  <c r="H4195" i="9"/>
  <c r="H4196" i="9"/>
  <c r="H4197" i="9"/>
  <c r="H4198" i="9"/>
  <c r="H4199" i="9"/>
  <c r="H4200" i="9"/>
  <c r="H4201" i="9"/>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1333" i="9"/>
  <c r="I1334" i="9"/>
  <c r="I1335" i="9"/>
  <c r="I1336" i="9"/>
  <c r="I1337" i="9"/>
  <c r="I1338" i="9"/>
  <c r="I1339" i="9"/>
  <c r="I1340" i="9"/>
  <c r="I1341" i="9"/>
  <c r="I1342" i="9"/>
  <c r="I1343" i="9"/>
  <c r="I1344" i="9"/>
  <c r="I1345" i="9"/>
  <c r="I1346" i="9"/>
  <c r="I1347" i="9"/>
  <c r="I1348" i="9"/>
  <c r="I1349" i="9"/>
  <c r="I1350" i="9"/>
  <c r="I1351" i="9"/>
  <c r="I1352" i="9"/>
  <c r="I1353" i="9"/>
  <c r="I1354" i="9"/>
  <c r="I1355" i="9"/>
  <c r="I1356" i="9"/>
  <c r="I1357" i="9"/>
  <c r="I1358" i="9"/>
  <c r="I1359" i="9"/>
  <c r="I1360" i="9"/>
  <c r="I1361" i="9"/>
  <c r="I1362" i="9"/>
  <c r="I1363" i="9"/>
  <c r="I1364" i="9"/>
  <c r="I1365" i="9"/>
  <c r="I1366" i="9"/>
  <c r="I1367" i="9"/>
  <c r="I1368" i="9"/>
  <c r="I1369" i="9"/>
  <c r="I1370" i="9"/>
  <c r="I1371" i="9"/>
  <c r="I1372" i="9"/>
  <c r="I1373" i="9"/>
  <c r="I1374" i="9"/>
  <c r="I1375" i="9"/>
  <c r="I1376" i="9"/>
  <c r="I1377" i="9"/>
  <c r="I1378" i="9"/>
  <c r="I1379" i="9"/>
  <c r="I1380" i="9"/>
  <c r="I1381" i="9"/>
  <c r="I1382" i="9"/>
  <c r="I1383" i="9"/>
  <c r="I1384" i="9"/>
  <c r="I1385" i="9"/>
  <c r="I1386" i="9"/>
  <c r="I1387" i="9"/>
  <c r="I1388" i="9"/>
  <c r="I1389" i="9"/>
  <c r="I1390" i="9"/>
  <c r="I1391" i="9"/>
  <c r="I1392" i="9"/>
  <c r="I1393" i="9"/>
  <c r="I1394" i="9"/>
  <c r="I1395" i="9"/>
  <c r="I1396" i="9"/>
  <c r="I1397" i="9"/>
  <c r="I1398" i="9"/>
  <c r="I1399" i="9"/>
  <c r="I1400" i="9"/>
  <c r="I1401" i="9"/>
  <c r="I1402" i="9"/>
  <c r="I1403" i="9"/>
  <c r="I1404" i="9"/>
  <c r="I1405" i="9"/>
  <c r="I1406" i="9"/>
  <c r="I1407" i="9"/>
  <c r="I1408" i="9"/>
  <c r="I1409" i="9"/>
  <c r="I1410" i="9"/>
  <c r="I1411" i="9"/>
  <c r="I1412" i="9"/>
  <c r="I1413" i="9"/>
  <c r="I1414" i="9"/>
  <c r="I1415" i="9"/>
  <c r="I1416" i="9"/>
  <c r="I1417" i="9"/>
  <c r="I1418" i="9"/>
  <c r="I1419" i="9"/>
  <c r="I1420" i="9"/>
  <c r="I1421" i="9"/>
  <c r="I1422" i="9"/>
  <c r="I1423" i="9"/>
  <c r="I1424" i="9"/>
  <c r="I1425" i="9"/>
  <c r="I1426" i="9"/>
  <c r="I1427" i="9"/>
  <c r="I1428" i="9"/>
  <c r="I1429" i="9"/>
  <c r="I1430" i="9"/>
  <c r="I1431" i="9"/>
  <c r="I1432" i="9"/>
  <c r="I1433" i="9"/>
  <c r="I1434" i="9"/>
  <c r="I1435" i="9"/>
  <c r="I1436" i="9"/>
  <c r="I1437" i="9"/>
  <c r="I1438" i="9"/>
  <c r="I1439" i="9"/>
  <c r="I1440" i="9"/>
  <c r="I1441" i="9"/>
  <c r="I1442" i="9"/>
  <c r="I1443" i="9"/>
  <c r="I1444" i="9"/>
  <c r="I1445" i="9"/>
  <c r="I1446" i="9"/>
  <c r="I1447" i="9"/>
  <c r="I1448" i="9"/>
  <c r="I1449" i="9"/>
  <c r="I1450" i="9"/>
  <c r="I1451" i="9"/>
  <c r="I1452" i="9"/>
  <c r="I1453" i="9"/>
  <c r="I1454" i="9"/>
  <c r="I1455" i="9"/>
  <c r="I1456" i="9"/>
  <c r="I1457" i="9"/>
  <c r="I1458" i="9"/>
  <c r="I1459" i="9"/>
  <c r="I1460" i="9"/>
  <c r="I1461" i="9"/>
  <c r="I1462" i="9"/>
  <c r="I1463" i="9"/>
  <c r="I1464" i="9"/>
  <c r="I1465" i="9"/>
  <c r="I1466" i="9"/>
  <c r="I1467" i="9"/>
  <c r="I1468" i="9"/>
  <c r="I1469" i="9"/>
  <c r="I1470" i="9"/>
  <c r="I1471" i="9"/>
  <c r="I1472" i="9"/>
  <c r="I1473" i="9"/>
  <c r="I1474" i="9"/>
  <c r="I1475" i="9"/>
  <c r="I1476" i="9"/>
  <c r="I1477" i="9"/>
  <c r="I1478" i="9"/>
  <c r="I1479" i="9"/>
  <c r="I1480" i="9"/>
  <c r="I1481" i="9"/>
  <c r="I1482" i="9"/>
  <c r="I1483" i="9"/>
  <c r="I1484" i="9"/>
  <c r="I1485" i="9"/>
  <c r="I1486" i="9"/>
  <c r="I1487" i="9"/>
  <c r="I1488" i="9"/>
  <c r="I1489" i="9"/>
  <c r="I1490" i="9"/>
  <c r="I1491" i="9"/>
  <c r="I1492" i="9"/>
  <c r="I1493" i="9"/>
  <c r="I1494" i="9"/>
  <c r="I1495" i="9"/>
  <c r="I1496" i="9"/>
  <c r="I1497" i="9"/>
  <c r="I1498" i="9"/>
  <c r="I1499" i="9"/>
  <c r="I1500" i="9"/>
  <c r="I1501" i="9"/>
  <c r="I1502" i="9"/>
  <c r="I1503" i="9"/>
  <c r="I1504" i="9"/>
  <c r="I1505" i="9"/>
  <c r="I1506" i="9"/>
  <c r="I1507" i="9"/>
  <c r="I1508" i="9"/>
  <c r="I1509" i="9"/>
  <c r="I1510" i="9"/>
  <c r="I1511" i="9"/>
  <c r="I1512" i="9"/>
  <c r="I1513" i="9"/>
  <c r="I1514" i="9"/>
  <c r="I1515" i="9"/>
  <c r="I1516" i="9"/>
  <c r="I1517" i="9"/>
  <c r="I1518" i="9"/>
  <c r="I1519" i="9"/>
  <c r="I1520" i="9"/>
  <c r="I1521" i="9"/>
  <c r="I1522" i="9"/>
  <c r="I1523" i="9"/>
  <c r="I1524" i="9"/>
  <c r="I1525" i="9"/>
  <c r="I1526" i="9"/>
  <c r="I1527" i="9"/>
  <c r="I1528" i="9"/>
  <c r="I1529" i="9"/>
  <c r="I1530" i="9"/>
  <c r="I1531" i="9"/>
  <c r="I1532" i="9"/>
  <c r="I1533" i="9"/>
  <c r="I1534" i="9"/>
  <c r="I1535" i="9"/>
  <c r="I1536" i="9"/>
  <c r="I1537" i="9"/>
  <c r="I1538" i="9"/>
  <c r="I1539" i="9"/>
  <c r="I1540" i="9"/>
  <c r="I1541" i="9"/>
  <c r="I1542" i="9"/>
  <c r="I1543" i="9"/>
  <c r="I1544" i="9"/>
  <c r="I1545" i="9"/>
  <c r="I1546" i="9"/>
  <c r="I1547" i="9"/>
  <c r="I1548" i="9"/>
  <c r="I1549" i="9"/>
  <c r="I1550" i="9"/>
  <c r="I1551" i="9"/>
  <c r="I1552" i="9"/>
  <c r="I1553" i="9"/>
  <c r="I1554" i="9"/>
  <c r="I1555" i="9"/>
  <c r="I1556" i="9"/>
  <c r="I1557" i="9"/>
  <c r="I1558" i="9"/>
  <c r="I1559" i="9"/>
  <c r="I1560" i="9"/>
  <c r="I1561" i="9"/>
  <c r="I1562" i="9"/>
  <c r="I1563" i="9"/>
  <c r="I1564" i="9"/>
  <c r="I1565" i="9"/>
  <c r="I1566" i="9"/>
  <c r="I1567" i="9"/>
  <c r="I1568" i="9"/>
  <c r="I1569" i="9"/>
  <c r="I1570" i="9"/>
  <c r="I1571" i="9"/>
  <c r="I1572" i="9"/>
  <c r="I1573" i="9"/>
  <c r="I1574" i="9"/>
  <c r="I1575" i="9"/>
  <c r="I1576" i="9"/>
  <c r="I1577" i="9"/>
  <c r="I1578" i="9"/>
  <c r="I1579" i="9"/>
  <c r="I1580" i="9"/>
  <c r="I1581" i="9"/>
  <c r="I1582" i="9"/>
  <c r="I1583" i="9"/>
  <c r="I1584" i="9"/>
  <c r="I1585" i="9"/>
  <c r="I1586" i="9"/>
  <c r="I1587" i="9"/>
  <c r="I1588" i="9"/>
  <c r="I1589" i="9"/>
  <c r="I1590" i="9"/>
  <c r="I1591" i="9"/>
  <c r="I1592" i="9"/>
  <c r="I1593" i="9"/>
  <c r="I1594" i="9"/>
  <c r="I1595" i="9"/>
  <c r="I1596" i="9"/>
  <c r="I1597" i="9"/>
  <c r="I1598" i="9"/>
  <c r="I1599" i="9"/>
  <c r="I1600" i="9"/>
  <c r="I1601" i="9"/>
  <c r="I1602" i="9"/>
  <c r="I1603" i="9"/>
  <c r="I1604" i="9"/>
  <c r="I1605" i="9"/>
  <c r="I1606" i="9"/>
  <c r="I1607" i="9"/>
  <c r="I1608" i="9"/>
  <c r="I1609" i="9"/>
  <c r="I1610" i="9"/>
  <c r="I1611" i="9"/>
  <c r="I1612" i="9"/>
  <c r="I1613" i="9"/>
  <c r="I1614" i="9"/>
  <c r="I1615" i="9"/>
  <c r="I1616" i="9"/>
  <c r="I1617" i="9"/>
  <c r="I1618" i="9"/>
  <c r="I1619" i="9"/>
  <c r="I1620" i="9"/>
  <c r="I1621" i="9"/>
  <c r="I1622" i="9"/>
  <c r="I1623" i="9"/>
  <c r="I1624" i="9"/>
  <c r="I1625" i="9"/>
  <c r="I1626" i="9"/>
  <c r="I1627" i="9"/>
  <c r="I1628" i="9"/>
  <c r="I1629" i="9"/>
  <c r="I1630" i="9"/>
  <c r="I1631" i="9"/>
  <c r="I1632" i="9"/>
  <c r="I1633" i="9"/>
  <c r="I1634" i="9"/>
  <c r="I1635" i="9"/>
  <c r="I1636" i="9"/>
  <c r="I1637" i="9"/>
  <c r="I1638" i="9"/>
  <c r="I1639" i="9"/>
  <c r="I1640" i="9"/>
  <c r="I1641" i="9"/>
  <c r="I1642" i="9"/>
  <c r="I1643" i="9"/>
  <c r="I1644" i="9"/>
  <c r="I1645" i="9"/>
  <c r="I1646" i="9"/>
  <c r="I1647" i="9"/>
  <c r="I1648" i="9"/>
  <c r="I1649" i="9"/>
  <c r="I1650" i="9"/>
  <c r="I1651" i="9"/>
  <c r="I1652" i="9"/>
  <c r="I1653" i="9"/>
  <c r="I1654" i="9"/>
  <c r="I1655" i="9"/>
  <c r="I1656" i="9"/>
  <c r="I1657" i="9"/>
  <c r="I1658" i="9"/>
  <c r="I1659" i="9"/>
  <c r="I1660" i="9"/>
  <c r="I1661" i="9"/>
  <c r="I1662" i="9"/>
  <c r="I1663" i="9"/>
  <c r="I1664" i="9"/>
  <c r="I1665" i="9"/>
  <c r="I1666" i="9"/>
  <c r="I1667" i="9"/>
  <c r="I1668" i="9"/>
  <c r="I1669" i="9"/>
  <c r="I1670" i="9"/>
  <c r="I1671" i="9"/>
  <c r="I1672" i="9"/>
  <c r="I1673" i="9"/>
  <c r="I1674" i="9"/>
  <c r="I1675" i="9"/>
  <c r="I1676" i="9"/>
  <c r="I1677" i="9"/>
  <c r="I1678" i="9"/>
  <c r="I1679" i="9"/>
  <c r="I1680" i="9"/>
  <c r="I1681" i="9"/>
  <c r="I1682" i="9"/>
  <c r="I1683" i="9"/>
  <c r="I1684" i="9"/>
  <c r="I1685" i="9"/>
  <c r="I1686" i="9"/>
  <c r="I1687" i="9"/>
  <c r="I1688" i="9"/>
  <c r="I1689" i="9"/>
  <c r="I1690" i="9"/>
  <c r="I1691" i="9"/>
  <c r="I1692" i="9"/>
  <c r="I1693" i="9"/>
  <c r="I1694" i="9"/>
  <c r="I1695" i="9"/>
  <c r="I1696" i="9"/>
  <c r="I1697" i="9"/>
  <c r="I1698" i="9"/>
  <c r="I1699" i="9"/>
  <c r="I1700" i="9"/>
  <c r="I1701" i="9"/>
  <c r="I1702" i="9"/>
  <c r="I1703" i="9"/>
  <c r="I1704" i="9"/>
  <c r="I1705" i="9"/>
  <c r="I1706" i="9"/>
  <c r="I1707" i="9"/>
  <c r="I1708" i="9"/>
  <c r="I1709" i="9"/>
  <c r="I1710" i="9"/>
  <c r="I1711" i="9"/>
  <c r="I1712" i="9"/>
  <c r="I1713" i="9"/>
  <c r="I1714" i="9"/>
  <c r="I1715" i="9"/>
  <c r="I1716" i="9"/>
  <c r="I1717" i="9"/>
  <c r="I1718" i="9"/>
  <c r="I1719" i="9"/>
  <c r="I1720" i="9"/>
  <c r="I1721" i="9"/>
  <c r="I1722" i="9"/>
  <c r="I1723" i="9"/>
  <c r="I1724" i="9"/>
  <c r="I1725" i="9"/>
  <c r="I1726" i="9"/>
  <c r="I1727" i="9"/>
  <c r="I1728" i="9"/>
  <c r="I1729" i="9"/>
  <c r="I1730" i="9"/>
  <c r="I1731" i="9"/>
  <c r="I1732" i="9"/>
  <c r="I1733" i="9"/>
  <c r="I1734" i="9"/>
  <c r="I1735" i="9"/>
  <c r="I1736" i="9"/>
  <c r="I1737" i="9"/>
  <c r="I1738" i="9"/>
  <c r="I1739" i="9"/>
  <c r="I1740" i="9"/>
  <c r="I1741" i="9"/>
  <c r="I1742" i="9"/>
  <c r="I1743" i="9"/>
  <c r="I1744" i="9"/>
  <c r="I1745" i="9"/>
  <c r="I1746" i="9"/>
  <c r="I1747" i="9"/>
  <c r="I1748" i="9"/>
  <c r="I1749" i="9"/>
  <c r="I1750" i="9"/>
  <c r="I1751" i="9"/>
  <c r="I1752" i="9"/>
  <c r="I1753" i="9"/>
  <c r="I1754" i="9"/>
  <c r="I1755" i="9"/>
  <c r="I1756" i="9"/>
  <c r="I1757" i="9"/>
  <c r="I1758" i="9"/>
  <c r="I1759" i="9"/>
  <c r="I1760" i="9"/>
  <c r="I1761" i="9"/>
  <c r="I1762" i="9"/>
  <c r="I1763" i="9"/>
  <c r="I1764" i="9"/>
  <c r="I1765" i="9"/>
  <c r="I1766" i="9"/>
  <c r="I1767" i="9"/>
  <c r="I1768" i="9"/>
  <c r="I1769" i="9"/>
  <c r="I1770" i="9"/>
  <c r="I1771" i="9"/>
  <c r="I1772" i="9"/>
  <c r="I1773" i="9"/>
  <c r="I1774" i="9"/>
  <c r="I1775" i="9"/>
  <c r="I1776" i="9"/>
  <c r="I1777" i="9"/>
  <c r="I1778" i="9"/>
  <c r="I1779" i="9"/>
  <c r="I1780" i="9"/>
  <c r="I1781" i="9"/>
  <c r="I1782" i="9"/>
  <c r="I1783" i="9"/>
  <c r="I1784" i="9"/>
  <c r="I1785" i="9"/>
  <c r="I1786" i="9"/>
  <c r="I1787" i="9"/>
  <c r="I1788" i="9"/>
  <c r="I1789" i="9"/>
  <c r="I1790" i="9"/>
  <c r="I1791" i="9"/>
  <c r="I1792" i="9"/>
  <c r="I1793" i="9"/>
  <c r="I1794" i="9"/>
  <c r="I1795" i="9"/>
  <c r="I1796" i="9"/>
  <c r="I1797" i="9"/>
  <c r="I1798" i="9"/>
  <c r="I1799" i="9"/>
  <c r="I1800" i="9"/>
  <c r="I1801" i="9"/>
  <c r="I1802" i="9"/>
  <c r="I1803" i="9"/>
  <c r="I1804" i="9"/>
  <c r="I1805" i="9"/>
  <c r="I1806" i="9"/>
  <c r="I1807" i="9"/>
  <c r="I1808" i="9"/>
  <c r="I1809" i="9"/>
  <c r="I1810" i="9"/>
  <c r="I1811" i="9"/>
  <c r="I1812" i="9"/>
  <c r="I1813" i="9"/>
  <c r="I1814" i="9"/>
  <c r="I1815" i="9"/>
  <c r="I1816" i="9"/>
  <c r="I1817" i="9"/>
  <c r="I1818" i="9"/>
  <c r="I1819" i="9"/>
  <c r="I1820" i="9"/>
  <c r="I1821" i="9"/>
  <c r="I1822" i="9"/>
  <c r="I1823" i="9"/>
  <c r="I1824" i="9"/>
  <c r="I1825" i="9"/>
  <c r="I1826" i="9"/>
  <c r="I1827" i="9"/>
  <c r="I1828" i="9"/>
  <c r="I1829" i="9"/>
  <c r="I1830" i="9"/>
  <c r="I1831" i="9"/>
  <c r="I1832" i="9"/>
  <c r="I1833" i="9"/>
  <c r="I1834" i="9"/>
  <c r="I1835" i="9"/>
  <c r="I1836" i="9"/>
  <c r="I1837" i="9"/>
  <c r="I1838" i="9"/>
  <c r="I1839" i="9"/>
  <c r="I1840" i="9"/>
  <c r="I1841" i="9"/>
  <c r="I1842" i="9"/>
  <c r="I1843" i="9"/>
  <c r="I1844" i="9"/>
  <c r="I1845" i="9"/>
  <c r="I1846" i="9"/>
  <c r="I1847" i="9"/>
  <c r="I1848" i="9"/>
  <c r="I1849" i="9"/>
  <c r="I1850" i="9"/>
  <c r="I1851" i="9"/>
  <c r="I1852" i="9"/>
  <c r="I1853" i="9"/>
  <c r="I1854" i="9"/>
  <c r="I1855" i="9"/>
  <c r="I1856" i="9"/>
  <c r="I1857" i="9"/>
  <c r="I1858" i="9"/>
  <c r="I1859" i="9"/>
  <c r="I1860" i="9"/>
  <c r="I1861" i="9"/>
  <c r="I1862" i="9"/>
  <c r="I1863" i="9"/>
  <c r="I1864" i="9"/>
  <c r="I1865" i="9"/>
  <c r="I1866" i="9"/>
  <c r="I1867" i="9"/>
  <c r="I1868" i="9"/>
  <c r="I1869" i="9"/>
  <c r="I1870" i="9"/>
  <c r="I1871" i="9"/>
  <c r="I1872" i="9"/>
  <c r="I1873" i="9"/>
  <c r="I1874" i="9"/>
  <c r="I1875" i="9"/>
  <c r="I1876" i="9"/>
  <c r="I1877" i="9"/>
  <c r="I1878" i="9"/>
  <c r="I1879" i="9"/>
  <c r="I1880" i="9"/>
  <c r="I1881" i="9"/>
  <c r="I1882" i="9"/>
  <c r="I1883" i="9"/>
  <c r="I1884" i="9"/>
  <c r="I1885" i="9"/>
  <c r="I1886" i="9"/>
  <c r="I1887" i="9"/>
  <c r="I1888" i="9"/>
  <c r="I1889" i="9"/>
  <c r="I1890" i="9"/>
  <c r="I1891" i="9"/>
  <c r="I1892" i="9"/>
  <c r="I1893" i="9"/>
  <c r="I1894" i="9"/>
  <c r="I1895" i="9"/>
  <c r="I1896" i="9"/>
  <c r="I1897" i="9"/>
  <c r="I1898" i="9"/>
  <c r="I1899" i="9"/>
  <c r="I1900" i="9"/>
  <c r="I1901" i="9"/>
  <c r="I1902" i="9"/>
  <c r="I1903" i="9"/>
  <c r="I1904" i="9"/>
  <c r="I1905" i="9"/>
  <c r="I1906" i="9"/>
  <c r="I1907" i="9"/>
  <c r="I1908" i="9"/>
  <c r="I1909" i="9"/>
  <c r="I1910" i="9"/>
  <c r="I1911" i="9"/>
  <c r="I1912" i="9"/>
  <c r="I1913" i="9"/>
  <c r="I1914" i="9"/>
  <c r="I1915" i="9"/>
  <c r="I1916" i="9"/>
  <c r="I1917" i="9"/>
  <c r="I1918" i="9"/>
  <c r="I1919" i="9"/>
  <c r="I1920" i="9"/>
  <c r="I1921" i="9"/>
  <c r="I1922" i="9"/>
  <c r="I1923" i="9"/>
  <c r="I1924" i="9"/>
  <c r="I1925" i="9"/>
  <c r="I1926" i="9"/>
  <c r="I1927" i="9"/>
  <c r="I1928" i="9"/>
  <c r="I1929" i="9"/>
  <c r="I1930" i="9"/>
  <c r="I1931" i="9"/>
  <c r="I1932" i="9"/>
  <c r="I1933" i="9"/>
  <c r="I1934" i="9"/>
  <c r="I1935" i="9"/>
  <c r="I1936" i="9"/>
  <c r="I1937" i="9"/>
  <c r="I1938" i="9"/>
  <c r="I1939" i="9"/>
  <c r="I1940" i="9"/>
  <c r="I1941" i="9"/>
  <c r="I1942" i="9"/>
  <c r="I1943" i="9"/>
  <c r="I1944" i="9"/>
  <c r="I1945" i="9"/>
  <c r="I1946" i="9"/>
  <c r="I1947" i="9"/>
  <c r="I1948" i="9"/>
  <c r="I1949" i="9"/>
  <c r="I1950" i="9"/>
  <c r="I1951" i="9"/>
  <c r="I1952" i="9"/>
  <c r="I1953" i="9"/>
  <c r="I1954" i="9"/>
  <c r="I1955" i="9"/>
  <c r="I1956" i="9"/>
  <c r="I1957" i="9"/>
  <c r="I1958" i="9"/>
  <c r="I1959" i="9"/>
  <c r="I1960" i="9"/>
  <c r="I1961" i="9"/>
  <c r="I1962" i="9"/>
  <c r="I1963" i="9"/>
  <c r="I1964" i="9"/>
  <c r="I1965" i="9"/>
  <c r="I1966" i="9"/>
  <c r="I1967" i="9"/>
  <c r="I1968" i="9"/>
  <c r="I1969" i="9"/>
  <c r="I1970" i="9"/>
  <c r="I1971" i="9"/>
  <c r="I1972" i="9"/>
  <c r="I1973" i="9"/>
  <c r="I1974" i="9"/>
  <c r="I1975" i="9"/>
  <c r="I1976" i="9"/>
  <c r="I1977" i="9"/>
  <c r="I1978" i="9"/>
  <c r="I1979" i="9"/>
  <c r="I1980" i="9"/>
  <c r="I1981" i="9"/>
  <c r="I1982" i="9"/>
  <c r="I1983" i="9"/>
  <c r="I1984" i="9"/>
  <c r="I1985" i="9"/>
  <c r="I1986" i="9"/>
  <c r="I1987" i="9"/>
  <c r="I1988" i="9"/>
  <c r="I1989" i="9"/>
  <c r="I1990" i="9"/>
  <c r="I1991" i="9"/>
  <c r="I1992" i="9"/>
  <c r="I1993" i="9"/>
  <c r="I1994" i="9"/>
  <c r="I1995" i="9"/>
  <c r="I1996" i="9"/>
  <c r="I1997" i="9"/>
  <c r="I1998" i="9"/>
  <c r="I1999" i="9"/>
  <c r="I2000" i="9"/>
  <c r="I2001" i="9"/>
  <c r="I2002" i="9"/>
  <c r="I2003" i="9"/>
  <c r="I2004" i="9"/>
  <c r="I2005" i="9"/>
  <c r="I2006" i="9"/>
  <c r="I2007" i="9"/>
  <c r="I2008" i="9"/>
  <c r="I2009" i="9"/>
  <c r="I2010" i="9"/>
  <c r="I2011" i="9"/>
  <c r="I2012" i="9"/>
  <c r="I2013" i="9"/>
  <c r="I2014" i="9"/>
  <c r="I2015" i="9"/>
  <c r="I2016" i="9"/>
  <c r="I2017" i="9"/>
  <c r="I2018" i="9"/>
  <c r="I2019" i="9"/>
  <c r="I2020" i="9"/>
  <c r="I2021" i="9"/>
  <c r="I2022" i="9"/>
  <c r="I2023" i="9"/>
  <c r="I2024" i="9"/>
  <c r="I2025" i="9"/>
  <c r="I2026" i="9"/>
  <c r="I2027" i="9"/>
  <c r="I2028" i="9"/>
  <c r="I2029" i="9"/>
  <c r="I2030" i="9"/>
  <c r="I2031" i="9"/>
  <c r="I2032" i="9"/>
  <c r="I2033" i="9"/>
  <c r="I2034" i="9"/>
  <c r="I2035" i="9"/>
  <c r="I2036" i="9"/>
  <c r="I2037" i="9"/>
  <c r="I2038" i="9"/>
  <c r="I2039" i="9"/>
  <c r="I2040" i="9"/>
  <c r="I2041" i="9"/>
  <c r="I2042" i="9"/>
  <c r="I2043" i="9"/>
  <c r="I2044" i="9"/>
  <c r="I2045" i="9"/>
  <c r="I2046" i="9"/>
  <c r="I2047" i="9"/>
  <c r="I2048" i="9"/>
  <c r="I2049" i="9"/>
  <c r="I2050" i="9"/>
  <c r="I2051" i="9"/>
  <c r="I2052" i="9"/>
  <c r="I2053" i="9"/>
  <c r="I2054" i="9"/>
  <c r="I2055" i="9"/>
  <c r="I2056" i="9"/>
  <c r="I2057" i="9"/>
  <c r="I2058" i="9"/>
  <c r="I2059" i="9"/>
  <c r="I2060" i="9"/>
  <c r="I2061" i="9"/>
  <c r="I2062" i="9"/>
  <c r="I2063" i="9"/>
  <c r="I2064" i="9"/>
  <c r="I2065" i="9"/>
  <c r="I2066" i="9"/>
  <c r="I2067" i="9"/>
  <c r="I2068" i="9"/>
  <c r="I2069" i="9"/>
  <c r="I2070" i="9"/>
  <c r="I2071" i="9"/>
  <c r="I2072" i="9"/>
  <c r="I2073" i="9"/>
  <c r="I2074" i="9"/>
  <c r="I2075" i="9"/>
  <c r="I2076" i="9"/>
  <c r="I2077" i="9"/>
  <c r="I2078" i="9"/>
  <c r="I2079" i="9"/>
  <c r="I2080" i="9"/>
  <c r="I2081" i="9"/>
  <c r="I2082" i="9"/>
  <c r="I2083" i="9"/>
  <c r="I2084" i="9"/>
  <c r="I2085" i="9"/>
  <c r="I2086" i="9"/>
  <c r="I2087" i="9"/>
  <c r="I2088" i="9"/>
  <c r="I2089" i="9"/>
  <c r="I2090" i="9"/>
  <c r="I2091" i="9"/>
  <c r="I2092" i="9"/>
  <c r="I2093" i="9"/>
  <c r="I2094" i="9"/>
  <c r="I2095" i="9"/>
  <c r="I2096" i="9"/>
  <c r="I2097" i="9"/>
  <c r="I2098" i="9"/>
  <c r="I2099" i="9"/>
  <c r="I2100" i="9"/>
  <c r="I2101" i="9"/>
  <c r="I2102" i="9"/>
  <c r="I2103" i="9"/>
  <c r="I2104" i="9"/>
  <c r="I2105" i="9"/>
  <c r="I2106" i="9"/>
  <c r="I2107" i="9"/>
  <c r="I2108" i="9"/>
  <c r="I2109" i="9"/>
  <c r="I2110" i="9"/>
  <c r="I2111" i="9"/>
  <c r="I2112" i="9"/>
  <c r="I2113" i="9"/>
  <c r="I2114" i="9"/>
  <c r="I2115" i="9"/>
  <c r="I2116" i="9"/>
  <c r="I2117" i="9"/>
  <c r="I2118" i="9"/>
  <c r="I2119" i="9"/>
  <c r="I2120" i="9"/>
  <c r="I2121" i="9"/>
  <c r="I2122" i="9"/>
  <c r="I2123" i="9"/>
  <c r="I2124" i="9"/>
  <c r="I2125" i="9"/>
  <c r="I2126" i="9"/>
  <c r="I2127" i="9"/>
  <c r="I2128" i="9"/>
  <c r="I2129" i="9"/>
  <c r="I2130" i="9"/>
  <c r="I2131" i="9"/>
  <c r="I2132" i="9"/>
  <c r="I2133" i="9"/>
  <c r="I2134" i="9"/>
  <c r="I2135" i="9"/>
  <c r="I2136" i="9"/>
  <c r="I2137" i="9"/>
  <c r="I2138" i="9"/>
  <c r="I2139" i="9"/>
  <c r="I2140" i="9"/>
  <c r="I2141" i="9"/>
  <c r="I2142" i="9"/>
  <c r="I2143" i="9"/>
  <c r="I2144" i="9"/>
  <c r="I2145" i="9"/>
  <c r="I2146" i="9"/>
  <c r="I2147" i="9"/>
  <c r="I2148" i="9"/>
  <c r="I2149" i="9"/>
  <c r="I2150" i="9"/>
  <c r="I2151" i="9"/>
  <c r="I2152" i="9"/>
  <c r="I2153" i="9"/>
  <c r="I2154" i="9"/>
  <c r="I2155" i="9"/>
  <c r="I2156" i="9"/>
  <c r="I2157" i="9"/>
  <c r="I2158" i="9"/>
  <c r="I2159" i="9"/>
  <c r="I2160" i="9"/>
  <c r="I2161" i="9"/>
  <c r="I2162" i="9"/>
  <c r="I2163" i="9"/>
  <c r="I2164" i="9"/>
  <c r="I2165" i="9"/>
  <c r="I2166" i="9"/>
  <c r="I2167" i="9"/>
  <c r="I2168" i="9"/>
  <c r="I2169" i="9"/>
  <c r="I2170" i="9"/>
  <c r="I2171" i="9"/>
  <c r="I2172" i="9"/>
  <c r="I2173" i="9"/>
  <c r="I2174" i="9"/>
  <c r="I2175" i="9"/>
  <c r="I2176" i="9"/>
  <c r="I2177" i="9"/>
  <c r="I2178" i="9"/>
  <c r="I2179" i="9"/>
  <c r="I2180" i="9"/>
  <c r="I2181" i="9"/>
  <c r="I2182" i="9"/>
  <c r="I2183" i="9"/>
  <c r="I2184" i="9"/>
  <c r="I2185" i="9"/>
  <c r="I2186" i="9"/>
  <c r="I2187" i="9"/>
  <c r="I2188" i="9"/>
  <c r="I2189" i="9"/>
  <c r="I2190" i="9"/>
  <c r="I2191" i="9"/>
  <c r="I2192" i="9"/>
  <c r="I2193" i="9"/>
  <c r="I2194" i="9"/>
  <c r="I2195" i="9"/>
  <c r="I2196" i="9"/>
  <c r="I2197" i="9"/>
  <c r="I2198" i="9"/>
  <c r="I2199" i="9"/>
  <c r="I2200" i="9"/>
  <c r="I2201" i="9"/>
  <c r="I2202" i="9"/>
  <c r="I2203" i="9"/>
  <c r="I2204" i="9"/>
  <c r="I2205" i="9"/>
  <c r="I2206" i="9"/>
  <c r="I2207" i="9"/>
  <c r="I2208" i="9"/>
  <c r="I2209" i="9"/>
  <c r="I2210" i="9"/>
  <c r="I2211" i="9"/>
  <c r="I2212" i="9"/>
  <c r="I2213" i="9"/>
  <c r="I2214" i="9"/>
  <c r="I2215" i="9"/>
  <c r="I2216" i="9"/>
  <c r="I2217" i="9"/>
  <c r="I2218" i="9"/>
  <c r="I2219" i="9"/>
  <c r="I2220" i="9"/>
  <c r="I2221" i="9"/>
  <c r="I2222" i="9"/>
  <c r="I2223" i="9"/>
  <c r="I2224" i="9"/>
  <c r="I2225" i="9"/>
  <c r="I2226" i="9"/>
  <c r="I2227" i="9"/>
  <c r="I2228" i="9"/>
  <c r="I2229" i="9"/>
  <c r="I2230" i="9"/>
  <c r="I2231" i="9"/>
  <c r="I2232" i="9"/>
  <c r="I2233" i="9"/>
  <c r="I2234" i="9"/>
  <c r="I2235" i="9"/>
  <c r="I2236" i="9"/>
  <c r="I2237" i="9"/>
  <c r="I2238" i="9"/>
  <c r="I2239" i="9"/>
  <c r="I2240" i="9"/>
  <c r="I2241" i="9"/>
  <c r="I2242" i="9"/>
  <c r="I2243" i="9"/>
  <c r="I2244" i="9"/>
  <c r="I2245" i="9"/>
  <c r="I2246" i="9"/>
  <c r="I2247" i="9"/>
  <c r="I2248" i="9"/>
  <c r="I2249" i="9"/>
  <c r="I2250" i="9"/>
  <c r="I2251" i="9"/>
  <c r="I2252" i="9"/>
  <c r="I2253" i="9"/>
  <c r="I2254" i="9"/>
  <c r="I2255" i="9"/>
  <c r="I2256" i="9"/>
  <c r="I2257" i="9"/>
  <c r="I2258" i="9"/>
  <c r="I2259" i="9"/>
  <c r="I2260" i="9"/>
  <c r="I2261" i="9"/>
  <c r="I2262" i="9"/>
  <c r="I2263" i="9"/>
  <c r="I2264" i="9"/>
  <c r="I2265" i="9"/>
  <c r="I2266" i="9"/>
  <c r="I2267" i="9"/>
  <c r="I2268" i="9"/>
  <c r="I2269" i="9"/>
  <c r="I2270" i="9"/>
  <c r="I2271" i="9"/>
  <c r="I2272" i="9"/>
  <c r="I2273" i="9"/>
  <c r="I2274" i="9"/>
  <c r="I2275" i="9"/>
  <c r="I2276" i="9"/>
  <c r="I2277" i="9"/>
  <c r="I2278" i="9"/>
  <c r="I2279" i="9"/>
  <c r="I2280" i="9"/>
  <c r="I2281" i="9"/>
  <c r="I2282" i="9"/>
  <c r="I2283" i="9"/>
  <c r="I2284" i="9"/>
  <c r="I2285" i="9"/>
  <c r="I2286" i="9"/>
  <c r="I2287" i="9"/>
  <c r="I2288" i="9"/>
  <c r="I2289" i="9"/>
  <c r="I2290" i="9"/>
  <c r="I2291" i="9"/>
  <c r="I2292" i="9"/>
  <c r="I2293" i="9"/>
  <c r="I2294" i="9"/>
  <c r="I2295" i="9"/>
  <c r="I2296" i="9"/>
  <c r="I2297" i="9"/>
  <c r="I2298" i="9"/>
  <c r="I2299" i="9"/>
  <c r="I2300" i="9"/>
  <c r="I2301" i="9"/>
  <c r="I2302" i="9"/>
  <c r="I2303" i="9"/>
  <c r="I2304" i="9"/>
  <c r="I2305" i="9"/>
  <c r="I2306" i="9"/>
  <c r="I2307" i="9"/>
  <c r="I2308" i="9"/>
  <c r="I2309" i="9"/>
  <c r="I2310" i="9"/>
  <c r="I2311" i="9"/>
  <c r="I2312" i="9"/>
  <c r="I2313" i="9"/>
  <c r="I2314" i="9"/>
  <c r="I2315" i="9"/>
  <c r="I2316" i="9"/>
  <c r="I2317" i="9"/>
  <c r="I2318" i="9"/>
  <c r="I2319" i="9"/>
  <c r="I2320" i="9"/>
  <c r="I2321" i="9"/>
  <c r="I2322" i="9"/>
  <c r="I2323" i="9"/>
  <c r="I2324" i="9"/>
  <c r="I2325" i="9"/>
  <c r="I2326" i="9"/>
  <c r="I2327" i="9"/>
  <c r="I2328" i="9"/>
  <c r="I2329" i="9"/>
  <c r="I2330" i="9"/>
  <c r="I2331" i="9"/>
  <c r="I2332" i="9"/>
  <c r="I2333" i="9"/>
  <c r="I2334" i="9"/>
  <c r="I2335" i="9"/>
  <c r="I2336" i="9"/>
  <c r="I2337" i="9"/>
  <c r="I2338" i="9"/>
  <c r="I2339" i="9"/>
  <c r="I2340" i="9"/>
  <c r="I2341" i="9"/>
  <c r="I2342" i="9"/>
  <c r="I2343" i="9"/>
  <c r="I2344" i="9"/>
  <c r="I2345" i="9"/>
  <c r="I2346" i="9"/>
  <c r="I2347" i="9"/>
  <c r="I2348" i="9"/>
  <c r="I2349" i="9"/>
  <c r="I2350" i="9"/>
  <c r="I2351" i="9"/>
  <c r="I2352" i="9"/>
  <c r="I2353" i="9"/>
  <c r="I2354" i="9"/>
  <c r="I2355" i="9"/>
  <c r="I2356" i="9"/>
  <c r="I2357" i="9"/>
  <c r="I2358" i="9"/>
  <c r="I2359" i="9"/>
  <c r="I2360" i="9"/>
  <c r="I2361" i="9"/>
  <c r="I2362" i="9"/>
  <c r="I2363" i="9"/>
  <c r="I2364" i="9"/>
  <c r="I2365" i="9"/>
  <c r="I2366" i="9"/>
  <c r="I2367" i="9"/>
  <c r="I2368" i="9"/>
  <c r="I2369" i="9"/>
  <c r="I2370" i="9"/>
  <c r="I2371" i="9"/>
  <c r="I2372" i="9"/>
  <c r="I2373" i="9"/>
  <c r="I2374" i="9"/>
  <c r="I2375" i="9"/>
  <c r="I2376" i="9"/>
  <c r="I2377" i="9"/>
  <c r="I2378" i="9"/>
  <c r="I2379" i="9"/>
  <c r="I2380" i="9"/>
  <c r="I2381" i="9"/>
  <c r="I2382" i="9"/>
  <c r="I2383" i="9"/>
  <c r="I2384" i="9"/>
  <c r="I2385" i="9"/>
  <c r="I2386" i="9"/>
  <c r="I2387" i="9"/>
  <c r="I2388" i="9"/>
  <c r="I2389" i="9"/>
  <c r="I2390" i="9"/>
  <c r="I2391" i="9"/>
  <c r="I2392" i="9"/>
  <c r="I2393" i="9"/>
  <c r="I2394" i="9"/>
  <c r="I2395" i="9"/>
  <c r="I2396" i="9"/>
  <c r="I2397" i="9"/>
  <c r="I2398" i="9"/>
  <c r="I2399" i="9"/>
  <c r="I2400" i="9"/>
  <c r="I2401" i="9"/>
  <c r="I2402" i="9"/>
  <c r="I2403" i="9"/>
  <c r="I2404" i="9"/>
  <c r="I2405" i="9"/>
  <c r="I2406" i="9"/>
  <c r="I2407" i="9"/>
  <c r="I2408" i="9"/>
  <c r="I2409" i="9"/>
  <c r="I2410" i="9"/>
  <c r="I2411" i="9"/>
  <c r="I2412" i="9"/>
  <c r="I2413" i="9"/>
  <c r="I2414" i="9"/>
  <c r="I2415" i="9"/>
  <c r="I2416" i="9"/>
  <c r="I2417" i="9"/>
  <c r="I2418" i="9"/>
  <c r="I2419" i="9"/>
  <c r="I2420" i="9"/>
  <c r="I2421" i="9"/>
  <c r="I2422" i="9"/>
  <c r="I2423" i="9"/>
  <c r="I2424" i="9"/>
  <c r="I2425" i="9"/>
  <c r="I2426" i="9"/>
  <c r="I2427" i="9"/>
  <c r="I2428" i="9"/>
  <c r="I2429" i="9"/>
  <c r="I2430" i="9"/>
  <c r="I2431" i="9"/>
  <c r="I2432" i="9"/>
  <c r="I2433" i="9"/>
  <c r="I2434" i="9"/>
  <c r="I2435" i="9"/>
  <c r="I2436" i="9"/>
  <c r="I2437" i="9"/>
  <c r="I2438" i="9"/>
  <c r="I2439" i="9"/>
  <c r="I2440" i="9"/>
  <c r="I2441" i="9"/>
  <c r="I2442" i="9"/>
  <c r="I2443" i="9"/>
  <c r="I2444" i="9"/>
  <c r="I2445" i="9"/>
  <c r="I2446" i="9"/>
  <c r="I2447" i="9"/>
  <c r="I2448" i="9"/>
  <c r="I2449" i="9"/>
  <c r="I2450" i="9"/>
  <c r="I2451" i="9"/>
  <c r="I2452" i="9"/>
  <c r="I2453" i="9"/>
  <c r="I2454" i="9"/>
  <c r="I2455" i="9"/>
  <c r="I2456" i="9"/>
  <c r="I2457" i="9"/>
  <c r="I2458" i="9"/>
  <c r="I2459" i="9"/>
  <c r="I2460" i="9"/>
  <c r="I2461" i="9"/>
  <c r="I2462" i="9"/>
  <c r="I2463" i="9"/>
  <c r="I2464" i="9"/>
  <c r="I2465" i="9"/>
  <c r="I2466" i="9"/>
  <c r="I2467" i="9"/>
  <c r="I2468" i="9"/>
  <c r="I2469" i="9"/>
  <c r="I2470" i="9"/>
  <c r="I2471" i="9"/>
  <c r="I2472" i="9"/>
  <c r="I2473" i="9"/>
  <c r="I2474" i="9"/>
  <c r="I2475" i="9"/>
  <c r="I2476" i="9"/>
  <c r="I2477" i="9"/>
  <c r="I2478" i="9"/>
  <c r="I2479" i="9"/>
  <c r="I2480" i="9"/>
  <c r="I2481" i="9"/>
  <c r="I2482" i="9"/>
  <c r="I2483" i="9"/>
  <c r="I2484" i="9"/>
  <c r="I2485" i="9"/>
  <c r="I2486" i="9"/>
  <c r="I2487" i="9"/>
  <c r="I2488" i="9"/>
  <c r="I2489" i="9"/>
  <c r="I2490" i="9"/>
  <c r="I2491" i="9"/>
  <c r="I2492" i="9"/>
  <c r="I2493" i="9"/>
  <c r="I2494" i="9"/>
  <c r="I2495" i="9"/>
  <c r="I2496" i="9"/>
  <c r="I2497" i="9"/>
  <c r="I2498" i="9"/>
  <c r="I2499" i="9"/>
  <c r="I2500" i="9"/>
  <c r="I2501" i="9"/>
  <c r="I2502" i="9"/>
  <c r="I2503" i="9"/>
  <c r="I2504" i="9"/>
  <c r="I2505" i="9"/>
  <c r="I2506" i="9"/>
  <c r="I2507" i="9"/>
  <c r="I2508" i="9"/>
  <c r="I2509" i="9"/>
  <c r="I2510" i="9"/>
  <c r="I2511" i="9"/>
  <c r="I2512" i="9"/>
  <c r="I2513" i="9"/>
  <c r="I2514" i="9"/>
  <c r="I2515" i="9"/>
  <c r="I2516" i="9"/>
  <c r="I2517" i="9"/>
  <c r="I2518" i="9"/>
  <c r="I2519" i="9"/>
  <c r="I2520" i="9"/>
  <c r="I2521" i="9"/>
  <c r="I2522" i="9"/>
  <c r="I2523" i="9"/>
  <c r="I2524" i="9"/>
  <c r="I2525" i="9"/>
  <c r="I2526" i="9"/>
  <c r="I2527" i="9"/>
  <c r="I2528" i="9"/>
  <c r="I2529" i="9"/>
  <c r="I2530" i="9"/>
  <c r="I2531" i="9"/>
  <c r="I2532" i="9"/>
  <c r="I2533" i="9"/>
  <c r="I2534" i="9"/>
  <c r="I2535" i="9"/>
  <c r="I2536" i="9"/>
  <c r="I2537" i="9"/>
  <c r="I2538" i="9"/>
  <c r="I2539" i="9"/>
  <c r="I2540" i="9"/>
  <c r="I2541" i="9"/>
  <c r="I2542" i="9"/>
  <c r="I2543" i="9"/>
  <c r="I2544" i="9"/>
  <c r="I2545" i="9"/>
  <c r="I2546" i="9"/>
  <c r="I2547" i="9"/>
  <c r="I2548" i="9"/>
  <c r="I2549" i="9"/>
  <c r="I2550" i="9"/>
  <c r="I2551" i="9"/>
  <c r="I2552" i="9"/>
  <c r="I2553" i="9"/>
  <c r="I2554" i="9"/>
  <c r="I2555" i="9"/>
  <c r="I2556" i="9"/>
  <c r="I2557" i="9"/>
  <c r="I2558" i="9"/>
  <c r="I2559" i="9"/>
  <c r="I2560" i="9"/>
  <c r="I2561" i="9"/>
  <c r="I2562" i="9"/>
  <c r="I2563" i="9"/>
  <c r="I2564" i="9"/>
  <c r="I2565" i="9"/>
  <c r="I2566" i="9"/>
  <c r="I2567" i="9"/>
  <c r="I2568" i="9"/>
  <c r="I2569" i="9"/>
  <c r="I2570" i="9"/>
  <c r="I2571" i="9"/>
  <c r="I2572" i="9"/>
  <c r="I2573" i="9"/>
  <c r="I2574" i="9"/>
  <c r="I2575" i="9"/>
  <c r="I2576" i="9"/>
  <c r="I2577" i="9"/>
  <c r="I2578" i="9"/>
  <c r="I2579" i="9"/>
  <c r="I2580" i="9"/>
  <c r="I2581" i="9"/>
  <c r="I2582" i="9"/>
  <c r="I2583" i="9"/>
  <c r="I2584" i="9"/>
  <c r="I2585" i="9"/>
  <c r="I2586" i="9"/>
  <c r="I2587" i="9"/>
  <c r="I2588" i="9"/>
  <c r="I2589" i="9"/>
  <c r="I2590" i="9"/>
  <c r="I2591" i="9"/>
  <c r="I2592" i="9"/>
  <c r="I2593" i="9"/>
  <c r="I2594" i="9"/>
  <c r="I2595" i="9"/>
  <c r="I2596" i="9"/>
  <c r="I2597" i="9"/>
  <c r="I2598" i="9"/>
  <c r="I2599" i="9"/>
  <c r="I2600" i="9"/>
  <c r="I2601" i="9"/>
  <c r="I2602" i="9"/>
  <c r="I2603" i="9"/>
  <c r="I2604" i="9"/>
  <c r="I2605" i="9"/>
  <c r="I2606" i="9"/>
  <c r="I2607" i="9"/>
  <c r="I2608" i="9"/>
  <c r="I2609" i="9"/>
  <c r="I2610" i="9"/>
  <c r="I2611" i="9"/>
  <c r="I2612" i="9"/>
  <c r="I2613" i="9"/>
  <c r="I2614" i="9"/>
  <c r="I2615" i="9"/>
  <c r="I2616" i="9"/>
  <c r="I2617" i="9"/>
  <c r="I2618" i="9"/>
  <c r="I2619" i="9"/>
  <c r="I2620" i="9"/>
  <c r="I2621" i="9"/>
  <c r="I2622" i="9"/>
  <c r="I2623" i="9"/>
  <c r="I2624" i="9"/>
  <c r="I2625" i="9"/>
  <c r="I2626" i="9"/>
  <c r="I2627" i="9"/>
  <c r="I2628" i="9"/>
  <c r="I2629" i="9"/>
  <c r="I2630" i="9"/>
  <c r="I2631" i="9"/>
  <c r="I2632" i="9"/>
  <c r="I2633" i="9"/>
  <c r="I2634" i="9"/>
  <c r="I2635" i="9"/>
  <c r="I2636" i="9"/>
  <c r="I2637" i="9"/>
  <c r="I2638" i="9"/>
  <c r="I2639" i="9"/>
  <c r="I2640" i="9"/>
  <c r="I2641" i="9"/>
  <c r="I2642" i="9"/>
  <c r="I2643" i="9"/>
  <c r="I2644" i="9"/>
  <c r="I2645" i="9"/>
  <c r="I2646" i="9"/>
  <c r="I2647" i="9"/>
  <c r="I2648" i="9"/>
  <c r="I2649" i="9"/>
  <c r="I2650" i="9"/>
  <c r="I2651" i="9"/>
  <c r="I2652" i="9"/>
  <c r="I2653" i="9"/>
  <c r="I2654" i="9"/>
  <c r="I2655" i="9"/>
  <c r="I2656" i="9"/>
  <c r="I2657" i="9"/>
  <c r="I2658" i="9"/>
  <c r="I2659" i="9"/>
  <c r="I2660" i="9"/>
  <c r="I2661" i="9"/>
  <c r="I2662" i="9"/>
  <c r="I2663" i="9"/>
  <c r="I2664" i="9"/>
  <c r="I2665" i="9"/>
  <c r="I2666" i="9"/>
  <c r="I2667" i="9"/>
  <c r="I2668" i="9"/>
  <c r="I2669" i="9"/>
  <c r="I2670" i="9"/>
  <c r="I2671" i="9"/>
  <c r="I2672" i="9"/>
  <c r="I2673" i="9"/>
  <c r="I2674" i="9"/>
  <c r="I2675" i="9"/>
  <c r="I2676" i="9"/>
  <c r="I2677" i="9"/>
  <c r="I2678" i="9"/>
  <c r="I2679" i="9"/>
  <c r="I2680" i="9"/>
  <c r="I2681" i="9"/>
  <c r="I2682" i="9"/>
  <c r="I2683" i="9"/>
  <c r="I2684" i="9"/>
  <c r="I2685" i="9"/>
  <c r="I2686" i="9"/>
  <c r="I2687" i="9"/>
  <c r="I2688" i="9"/>
  <c r="I2689" i="9"/>
  <c r="I2690" i="9"/>
  <c r="I2691" i="9"/>
  <c r="I2692" i="9"/>
  <c r="I2693" i="9"/>
  <c r="I2694" i="9"/>
  <c r="I2695" i="9"/>
  <c r="I2696" i="9"/>
  <c r="I2697" i="9"/>
  <c r="I2698" i="9"/>
  <c r="I2699" i="9"/>
  <c r="I2700" i="9"/>
  <c r="I2701" i="9"/>
  <c r="I2702" i="9"/>
  <c r="I2703" i="9"/>
  <c r="I2704" i="9"/>
  <c r="I2705" i="9"/>
  <c r="I2706" i="9"/>
  <c r="I2707" i="9"/>
  <c r="I2708" i="9"/>
  <c r="I2709" i="9"/>
  <c r="I2710" i="9"/>
  <c r="I2711" i="9"/>
  <c r="I2712" i="9"/>
  <c r="I2713" i="9"/>
  <c r="I2714" i="9"/>
  <c r="I2715" i="9"/>
  <c r="I2716" i="9"/>
  <c r="I2717" i="9"/>
  <c r="I2718" i="9"/>
  <c r="I2719" i="9"/>
  <c r="I2720" i="9"/>
  <c r="I2721" i="9"/>
  <c r="I2722" i="9"/>
  <c r="I2723" i="9"/>
  <c r="I2724" i="9"/>
  <c r="I2725" i="9"/>
  <c r="I2726" i="9"/>
  <c r="I2727" i="9"/>
  <c r="I2728" i="9"/>
  <c r="I2729" i="9"/>
  <c r="I2730" i="9"/>
  <c r="I2731" i="9"/>
  <c r="I2732" i="9"/>
  <c r="I2733" i="9"/>
  <c r="I2734" i="9"/>
  <c r="I2735" i="9"/>
  <c r="I2736" i="9"/>
  <c r="I2737" i="9"/>
  <c r="I2738" i="9"/>
  <c r="I2739" i="9"/>
  <c r="I2740" i="9"/>
  <c r="I2741" i="9"/>
  <c r="I2742" i="9"/>
  <c r="I2743" i="9"/>
  <c r="I2744" i="9"/>
  <c r="I2745" i="9"/>
  <c r="I2746" i="9"/>
  <c r="I2747" i="9"/>
  <c r="I2748" i="9"/>
  <c r="I2749" i="9"/>
  <c r="I2750" i="9"/>
  <c r="I2751" i="9"/>
  <c r="I2752" i="9"/>
  <c r="I2753" i="9"/>
  <c r="I2754" i="9"/>
  <c r="I2755" i="9"/>
  <c r="I2756" i="9"/>
  <c r="I2757" i="9"/>
  <c r="I2758" i="9"/>
  <c r="I2759" i="9"/>
  <c r="I2760" i="9"/>
  <c r="I2761" i="9"/>
  <c r="I2762" i="9"/>
  <c r="I2763" i="9"/>
  <c r="I2764" i="9"/>
  <c r="I2765" i="9"/>
  <c r="I2766" i="9"/>
  <c r="I2767" i="9"/>
  <c r="I2768" i="9"/>
  <c r="I2769" i="9"/>
  <c r="I2770" i="9"/>
  <c r="I2771" i="9"/>
  <c r="I2772" i="9"/>
  <c r="I2773" i="9"/>
  <c r="I2774" i="9"/>
  <c r="I2775" i="9"/>
  <c r="I2776" i="9"/>
  <c r="I2777" i="9"/>
  <c r="I2778" i="9"/>
  <c r="I2779" i="9"/>
  <c r="I2780" i="9"/>
  <c r="I2781" i="9"/>
  <c r="I2782" i="9"/>
  <c r="I2783" i="9"/>
  <c r="I2784" i="9"/>
  <c r="I2785" i="9"/>
  <c r="I2786" i="9"/>
  <c r="I2787" i="9"/>
  <c r="I2788" i="9"/>
  <c r="I2789" i="9"/>
  <c r="I2790" i="9"/>
  <c r="I2791" i="9"/>
  <c r="I2792" i="9"/>
  <c r="I2793" i="9"/>
  <c r="I2794" i="9"/>
  <c r="I2795" i="9"/>
  <c r="I2796" i="9"/>
  <c r="I2797" i="9"/>
  <c r="I2798" i="9"/>
  <c r="I2799" i="9"/>
  <c r="I2800" i="9"/>
  <c r="I2801" i="9"/>
  <c r="I2802" i="9"/>
  <c r="I2803" i="9"/>
  <c r="I2804" i="9"/>
  <c r="I2805" i="9"/>
  <c r="I2806" i="9"/>
  <c r="I2807" i="9"/>
  <c r="I2808" i="9"/>
  <c r="I2809" i="9"/>
  <c r="I2810" i="9"/>
  <c r="I2811" i="9"/>
  <c r="I2812" i="9"/>
  <c r="I2813" i="9"/>
  <c r="I2814" i="9"/>
  <c r="I2815" i="9"/>
  <c r="I2816" i="9"/>
  <c r="I2817" i="9"/>
  <c r="I2818" i="9"/>
  <c r="I2819" i="9"/>
  <c r="I2820" i="9"/>
  <c r="I2821" i="9"/>
  <c r="I2822" i="9"/>
  <c r="I2823" i="9"/>
  <c r="I2824" i="9"/>
  <c r="I2825" i="9"/>
  <c r="I2826" i="9"/>
  <c r="I2827" i="9"/>
  <c r="I2828" i="9"/>
  <c r="I2829" i="9"/>
  <c r="I2830" i="9"/>
  <c r="I2831" i="9"/>
  <c r="I2832" i="9"/>
  <c r="I2833" i="9"/>
  <c r="I2834" i="9"/>
  <c r="I2835" i="9"/>
  <c r="I2836" i="9"/>
  <c r="I2837" i="9"/>
  <c r="I2838" i="9"/>
  <c r="I2839" i="9"/>
  <c r="I2840" i="9"/>
  <c r="I2841" i="9"/>
  <c r="I2842" i="9"/>
  <c r="I2843" i="9"/>
  <c r="I2844" i="9"/>
  <c r="I2845" i="9"/>
  <c r="I2846" i="9"/>
  <c r="I2847" i="9"/>
  <c r="I2848" i="9"/>
  <c r="I2849" i="9"/>
  <c r="I2850" i="9"/>
  <c r="I2851" i="9"/>
  <c r="I2852" i="9"/>
  <c r="I2853" i="9"/>
  <c r="I2854" i="9"/>
  <c r="I2855" i="9"/>
  <c r="I2856" i="9"/>
  <c r="I2857" i="9"/>
  <c r="I2858" i="9"/>
  <c r="I2859" i="9"/>
  <c r="I2860" i="9"/>
  <c r="I2861" i="9"/>
  <c r="I2862" i="9"/>
  <c r="I2863" i="9"/>
  <c r="I2864" i="9"/>
  <c r="I2865" i="9"/>
  <c r="I2866" i="9"/>
  <c r="I2867" i="9"/>
  <c r="I2868" i="9"/>
  <c r="I2869" i="9"/>
  <c r="I2870" i="9"/>
  <c r="I2871" i="9"/>
  <c r="I2872" i="9"/>
  <c r="I2873" i="9"/>
  <c r="I2874" i="9"/>
  <c r="I2875" i="9"/>
  <c r="I2876" i="9"/>
  <c r="I2877" i="9"/>
  <c r="I2878" i="9"/>
  <c r="I2879" i="9"/>
  <c r="I2880" i="9"/>
  <c r="I2881" i="9"/>
  <c r="I2882" i="9"/>
  <c r="I2883" i="9"/>
  <c r="I2884" i="9"/>
  <c r="I2885" i="9"/>
  <c r="I2886" i="9"/>
  <c r="I2887" i="9"/>
  <c r="I2888" i="9"/>
  <c r="I2889" i="9"/>
  <c r="I2890" i="9"/>
  <c r="I2891" i="9"/>
  <c r="I2892" i="9"/>
  <c r="I2893" i="9"/>
  <c r="I2894" i="9"/>
  <c r="I2895" i="9"/>
  <c r="I2896" i="9"/>
  <c r="I2897" i="9"/>
  <c r="I2898" i="9"/>
  <c r="I2899" i="9"/>
  <c r="I2900" i="9"/>
  <c r="I2901" i="9"/>
  <c r="I2902" i="9"/>
  <c r="I2903" i="9"/>
  <c r="I2904" i="9"/>
  <c r="I2905" i="9"/>
  <c r="I2906" i="9"/>
  <c r="I2907" i="9"/>
  <c r="I2908" i="9"/>
  <c r="I2909" i="9"/>
  <c r="I2910" i="9"/>
  <c r="I2911" i="9"/>
  <c r="I2912" i="9"/>
  <c r="I2913" i="9"/>
  <c r="I2914" i="9"/>
  <c r="I2915" i="9"/>
  <c r="I2916" i="9"/>
  <c r="I2917" i="9"/>
  <c r="I2918" i="9"/>
  <c r="I2919" i="9"/>
  <c r="I2920" i="9"/>
  <c r="I2921" i="9"/>
  <c r="I2922" i="9"/>
  <c r="I2923" i="9"/>
  <c r="I2924" i="9"/>
  <c r="I2925" i="9"/>
  <c r="I2926" i="9"/>
  <c r="I2927" i="9"/>
  <c r="I2928" i="9"/>
  <c r="I2929" i="9"/>
  <c r="I2930" i="9"/>
  <c r="I2931" i="9"/>
  <c r="I2932" i="9"/>
  <c r="I2933" i="9"/>
  <c r="I2934" i="9"/>
  <c r="I2935" i="9"/>
  <c r="I2936" i="9"/>
  <c r="I2937" i="9"/>
  <c r="I2938" i="9"/>
  <c r="I2939" i="9"/>
  <c r="I2940" i="9"/>
  <c r="I2941" i="9"/>
  <c r="I2942" i="9"/>
  <c r="I2943" i="9"/>
  <c r="I2944" i="9"/>
  <c r="I2945" i="9"/>
  <c r="I2946" i="9"/>
  <c r="I2947" i="9"/>
  <c r="I2948" i="9"/>
  <c r="I2949" i="9"/>
  <c r="I2950" i="9"/>
  <c r="I2951" i="9"/>
  <c r="I2952" i="9"/>
  <c r="I2953" i="9"/>
  <c r="I2954" i="9"/>
  <c r="I2955" i="9"/>
  <c r="I2956" i="9"/>
  <c r="I2957" i="9"/>
  <c r="I2958" i="9"/>
  <c r="I2959" i="9"/>
  <c r="I2960" i="9"/>
  <c r="I2961" i="9"/>
  <c r="I2962" i="9"/>
  <c r="I2963" i="9"/>
  <c r="I2964" i="9"/>
  <c r="I2965" i="9"/>
  <c r="I2966" i="9"/>
  <c r="I2967" i="9"/>
  <c r="I2968" i="9"/>
  <c r="I2969" i="9"/>
  <c r="I2970" i="9"/>
  <c r="I2971" i="9"/>
  <c r="I2972" i="9"/>
  <c r="I2973" i="9"/>
  <c r="I2974" i="9"/>
  <c r="I2975" i="9"/>
  <c r="I2976" i="9"/>
  <c r="I2977" i="9"/>
  <c r="I2978" i="9"/>
  <c r="I2979" i="9"/>
  <c r="I2980" i="9"/>
  <c r="I2981" i="9"/>
  <c r="I2982" i="9"/>
  <c r="I2983" i="9"/>
  <c r="I2984" i="9"/>
  <c r="I2985" i="9"/>
  <c r="I2986" i="9"/>
  <c r="I2987" i="9"/>
  <c r="I2988" i="9"/>
  <c r="I2989" i="9"/>
  <c r="I2990" i="9"/>
  <c r="I2991" i="9"/>
  <c r="I2992" i="9"/>
  <c r="I2993" i="9"/>
  <c r="I2994" i="9"/>
  <c r="I2995" i="9"/>
  <c r="I2996" i="9"/>
  <c r="I2997" i="9"/>
  <c r="I2998" i="9"/>
  <c r="I2999" i="9"/>
  <c r="I3000" i="9"/>
  <c r="I3001" i="9"/>
  <c r="I3002" i="9"/>
  <c r="I3003" i="9"/>
  <c r="I3004" i="9"/>
  <c r="I3005" i="9"/>
  <c r="I3006" i="9"/>
  <c r="I3007" i="9"/>
  <c r="I3008" i="9"/>
  <c r="I3009" i="9"/>
  <c r="I3010" i="9"/>
  <c r="I3011" i="9"/>
  <c r="I3012" i="9"/>
  <c r="I3013" i="9"/>
  <c r="I3014" i="9"/>
  <c r="I3015" i="9"/>
  <c r="I3016" i="9"/>
  <c r="I3017" i="9"/>
  <c r="I3018" i="9"/>
  <c r="I3019" i="9"/>
  <c r="I3020" i="9"/>
  <c r="I3021" i="9"/>
  <c r="I3022" i="9"/>
  <c r="I3023" i="9"/>
  <c r="I3024" i="9"/>
  <c r="I3025" i="9"/>
  <c r="I3026" i="9"/>
  <c r="I3027" i="9"/>
  <c r="I3028" i="9"/>
  <c r="I3029" i="9"/>
  <c r="I3030" i="9"/>
  <c r="I3031" i="9"/>
  <c r="I3032" i="9"/>
  <c r="I3033" i="9"/>
  <c r="I3034" i="9"/>
  <c r="I3035" i="9"/>
  <c r="I3036" i="9"/>
  <c r="I3037" i="9"/>
  <c r="I3038" i="9"/>
  <c r="I3039" i="9"/>
  <c r="I3040" i="9"/>
  <c r="I3041" i="9"/>
  <c r="I3042" i="9"/>
  <c r="I3043" i="9"/>
  <c r="I3044" i="9"/>
  <c r="I3045" i="9"/>
  <c r="I3046" i="9"/>
  <c r="I3047" i="9"/>
  <c r="I3048" i="9"/>
  <c r="I3049" i="9"/>
  <c r="I3050" i="9"/>
  <c r="I3051" i="9"/>
  <c r="I3052" i="9"/>
  <c r="I3053" i="9"/>
  <c r="I3054" i="9"/>
  <c r="I3055" i="9"/>
  <c r="I3056" i="9"/>
  <c r="I3057" i="9"/>
  <c r="I3058" i="9"/>
  <c r="I3059" i="9"/>
  <c r="I3060" i="9"/>
  <c r="I3061" i="9"/>
  <c r="I3062" i="9"/>
  <c r="I3063" i="9"/>
  <c r="I3064" i="9"/>
  <c r="I3065" i="9"/>
  <c r="I3066" i="9"/>
  <c r="I3067" i="9"/>
  <c r="I3068" i="9"/>
  <c r="I3069" i="9"/>
  <c r="I3070" i="9"/>
  <c r="I3071" i="9"/>
  <c r="I3072" i="9"/>
  <c r="I3073" i="9"/>
  <c r="I3074" i="9"/>
  <c r="I3075" i="9"/>
  <c r="I3076" i="9"/>
  <c r="I3077" i="9"/>
  <c r="I3078" i="9"/>
  <c r="I3079" i="9"/>
  <c r="I3080" i="9"/>
  <c r="I3081" i="9"/>
  <c r="I3082" i="9"/>
  <c r="I3083" i="9"/>
  <c r="I3084" i="9"/>
  <c r="I3085" i="9"/>
  <c r="I3086" i="9"/>
  <c r="I3087" i="9"/>
  <c r="I3088" i="9"/>
  <c r="I3089" i="9"/>
  <c r="I3090" i="9"/>
  <c r="I3091" i="9"/>
  <c r="I3092" i="9"/>
  <c r="I3093" i="9"/>
  <c r="I3094" i="9"/>
  <c r="I3095" i="9"/>
  <c r="I3096" i="9"/>
  <c r="I3097" i="9"/>
  <c r="I3098" i="9"/>
  <c r="I3099" i="9"/>
  <c r="I3100" i="9"/>
  <c r="I3101" i="9"/>
  <c r="I3102" i="9"/>
  <c r="I3103" i="9"/>
  <c r="I3104" i="9"/>
  <c r="I3105" i="9"/>
  <c r="I3106" i="9"/>
  <c r="I3107" i="9"/>
  <c r="I3108" i="9"/>
  <c r="I3109" i="9"/>
  <c r="I3110" i="9"/>
  <c r="I3111" i="9"/>
  <c r="I3112" i="9"/>
  <c r="I3113" i="9"/>
  <c r="I3114" i="9"/>
  <c r="I3115" i="9"/>
  <c r="I3116" i="9"/>
  <c r="I3117" i="9"/>
  <c r="I3118" i="9"/>
  <c r="I3119" i="9"/>
  <c r="I3120" i="9"/>
  <c r="I3121" i="9"/>
  <c r="I3122" i="9"/>
  <c r="I3123" i="9"/>
  <c r="I3124" i="9"/>
  <c r="I3125" i="9"/>
  <c r="I3126" i="9"/>
  <c r="I3127" i="9"/>
  <c r="I3128" i="9"/>
  <c r="I3129" i="9"/>
  <c r="I3130" i="9"/>
  <c r="I3131" i="9"/>
  <c r="I3132" i="9"/>
  <c r="I3133" i="9"/>
  <c r="I3134" i="9"/>
  <c r="I3135" i="9"/>
  <c r="I3136" i="9"/>
  <c r="I3137" i="9"/>
  <c r="I3138" i="9"/>
  <c r="I3139" i="9"/>
  <c r="I3140" i="9"/>
  <c r="I3141" i="9"/>
  <c r="I3142" i="9"/>
  <c r="I3143" i="9"/>
  <c r="I3144" i="9"/>
  <c r="I3145" i="9"/>
  <c r="I3146" i="9"/>
  <c r="I3147" i="9"/>
  <c r="I3148" i="9"/>
  <c r="I3149" i="9"/>
  <c r="I3150" i="9"/>
  <c r="I3151" i="9"/>
  <c r="I3152" i="9"/>
  <c r="I3153" i="9"/>
  <c r="I3154" i="9"/>
  <c r="I3155" i="9"/>
  <c r="I3156" i="9"/>
  <c r="I3157" i="9"/>
  <c r="I3158" i="9"/>
  <c r="I3159" i="9"/>
  <c r="I3160" i="9"/>
  <c r="I3161" i="9"/>
  <c r="I3162" i="9"/>
  <c r="I3163" i="9"/>
  <c r="I3164" i="9"/>
  <c r="I3165" i="9"/>
  <c r="I3166" i="9"/>
  <c r="I3167" i="9"/>
  <c r="I3168" i="9"/>
  <c r="I3169" i="9"/>
  <c r="I3170" i="9"/>
  <c r="I3171" i="9"/>
  <c r="I3172" i="9"/>
  <c r="I3173" i="9"/>
  <c r="I3174" i="9"/>
  <c r="I3175" i="9"/>
  <c r="I3176" i="9"/>
  <c r="I3177" i="9"/>
  <c r="I3178" i="9"/>
  <c r="I3179" i="9"/>
  <c r="I3180" i="9"/>
  <c r="I3181" i="9"/>
  <c r="I3182" i="9"/>
  <c r="I3183" i="9"/>
  <c r="I3184" i="9"/>
  <c r="I3185" i="9"/>
  <c r="I3186" i="9"/>
  <c r="I3187" i="9"/>
  <c r="I3188" i="9"/>
  <c r="I3189" i="9"/>
  <c r="I3190" i="9"/>
  <c r="I3191" i="9"/>
  <c r="I3192" i="9"/>
  <c r="I3193" i="9"/>
  <c r="I3194" i="9"/>
  <c r="I3195" i="9"/>
  <c r="I3196" i="9"/>
  <c r="I3197" i="9"/>
  <c r="I3198" i="9"/>
  <c r="I3199" i="9"/>
  <c r="I3200" i="9"/>
  <c r="I3201" i="9"/>
  <c r="I3202" i="9"/>
  <c r="I3203" i="9"/>
  <c r="I3204" i="9"/>
  <c r="I3205" i="9"/>
  <c r="I3206" i="9"/>
  <c r="I3207" i="9"/>
  <c r="I3208" i="9"/>
  <c r="I3209" i="9"/>
  <c r="I3210" i="9"/>
  <c r="I3211" i="9"/>
  <c r="I3212" i="9"/>
  <c r="I3213" i="9"/>
  <c r="I3214" i="9"/>
  <c r="I3215" i="9"/>
  <c r="I3216" i="9"/>
  <c r="I3217" i="9"/>
  <c r="I3218" i="9"/>
  <c r="I3219" i="9"/>
  <c r="I3220" i="9"/>
  <c r="I3221" i="9"/>
  <c r="I3222" i="9"/>
  <c r="I3223" i="9"/>
  <c r="I3224" i="9"/>
  <c r="I3225" i="9"/>
  <c r="I3226" i="9"/>
  <c r="I3227" i="9"/>
  <c r="I3228" i="9"/>
  <c r="I3229" i="9"/>
  <c r="I3230" i="9"/>
  <c r="I3231" i="9"/>
  <c r="I3232" i="9"/>
  <c r="I3233" i="9"/>
  <c r="I3234" i="9"/>
  <c r="I3235" i="9"/>
  <c r="I3236" i="9"/>
  <c r="I3237" i="9"/>
  <c r="I3238" i="9"/>
  <c r="I3239" i="9"/>
  <c r="I3240" i="9"/>
  <c r="I3241" i="9"/>
  <c r="I3242" i="9"/>
  <c r="I3243" i="9"/>
  <c r="I3244" i="9"/>
  <c r="I3245" i="9"/>
  <c r="I3246" i="9"/>
  <c r="I3247" i="9"/>
  <c r="I3248" i="9"/>
  <c r="I3249" i="9"/>
  <c r="I3250" i="9"/>
  <c r="I3251" i="9"/>
  <c r="I3252" i="9"/>
  <c r="I3253" i="9"/>
  <c r="I3254" i="9"/>
  <c r="I3255" i="9"/>
  <c r="I3256" i="9"/>
  <c r="I3257" i="9"/>
  <c r="I3258" i="9"/>
  <c r="I3259" i="9"/>
  <c r="I3260" i="9"/>
  <c r="I3261" i="9"/>
  <c r="I3262" i="9"/>
  <c r="I3263" i="9"/>
  <c r="I3264" i="9"/>
  <c r="I3265" i="9"/>
  <c r="I3266" i="9"/>
  <c r="I3267" i="9"/>
  <c r="I3268" i="9"/>
  <c r="I3269" i="9"/>
  <c r="I3270" i="9"/>
  <c r="I3271" i="9"/>
  <c r="I3272" i="9"/>
  <c r="I3273" i="9"/>
  <c r="I3274" i="9"/>
  <c r="I3275" i="9"/>
  <c r="I3276" i="9"/>
  <c r="I3277" i="9"/>
  <c r="I3278" i="9"/>
  <c r="I3279" i="9"/>
  <c r="I3280" i="9"/>
  <c r="I3281" i="9"/>
  <c r="I3282" i="9"/>
  <c r="I3283" i="9"/>
  <c r="I3284" i="9"/>
  <c r="I3285" i="9"/>
  <c r="I3286" i="9"/>
  <c r="I3287" i="9"/>
  <c r="I3288" i="9"/>
  <c r="I3289" i="9"/>
  <c r="I3290" i="9"/>
  <c r="I3291" i="9"/>
  <c r="I3292" i="9"/>
  <c r="I3293" i="9"/>
  <c r="I3294" i="9"/>
  <c r="I3295" i="9"/>
  <c r="I3296" i="9"/>
  <c r="I3297" i="9"/>
  <c r="I3298" i="9"/>
  <c r="I3299" i="9"/>
  <c r="I3300" i="9"/>
  <c r="I3301" i="9"/>
  <c r="I3302" i="9"/>
  <c r="I3303" i="9"/>
  <c r="I3304" i="9"/>
  <c r="I3305" i="9"/>
  <c r="I3306" i="9"/>
  <c r="I3307" i="9"/>
  <c r="I3308" i="9"/>
  <c r="I3309" i="9"/>
  <c r="I3310" i="9"/>
  <c r="I3311" i="9"/>
  <c r="I3312" i="9"/>
  <c r="I3313" i="9"/>
  <c r="I3314" i="9"/>
  <c r="I3315" i="9"/>
  <c r="I3316" i="9"/>
  <c r="I3317" i="9"/>
  <c r="I3318" i="9"/>
  <c r="I3319" i="9"/>
  <c r="I3320" i="9"/>
  <c r="I3321" i="9"/>
  <c r="I3322" i="9"/>
  <c r="I3323" i="9"/>
  <c r="I3324" i="9"/>
  <c r="I3325" i="9"/>
  <c r="I3326" i="9"/>
  <c r="I3327" i="9"/>
  <c r="I3328" i="9"/>
  <c r="I3329" i="9"/>
  <c r="I3330" i="9"/>
  <c r="I3331" i="9"/>
  <c r="I3332" i="9"/>
  <c r="I3333" i="9"/>
  <c r="I3334" i="9"/>
  <c r="I3335" i="9"/>
  <c r="I3336" i="9"/>
  <c r="I3337" i="9"/>
  <c r="I3338" i="9"/>
  <c r="I3339" i="9"/>
  <c r="I3340" i="9"/>
  <c r="I3341" i="9"/>
  <c r="I3342" i="9"/>
  <c r="I3343" i="9"/>
  <c r="I3344" i="9"/>
  <c r="I3345" i="9"/>
  <c r="I3346" i="9"/>
  <c r="I3347" i="9"/>
  <c r="I3348" i="9"/>
  <c r="I3349" i="9"/>
  <c r="I3350" i="9"/>
  <c r="I3351" i="9"/>
  <c r="I3352" i="9"/>
  <c r="I3353" i="9"/>
  <c r="I3354" i="9"/>
  <c r="I3355" i="9"/>
  <c r="I3356" i="9"/>
  <c r="I3357" i="9"/>
  <c r="I3358" i="9"/>
  <c r="I3359" i="9"/>
  <c r="I3360" i="9"/>
  <c r="I3361" i="9"/>
  <c r="I3362" i="9"/>
  <c r="I3363" i="9"/>
  <c r="I3364" i="9"/>
  <c r="I3365" i="9"/>
  <c r="I3366" i="9"/>
  <c r="I3367" i="9"/>
  <c r="I3368" i="9"/>
  <c r="I3369" i="9"/>
  <c r="I3370" i="9"/>
  <c r="I3371" i="9"/>
  <c r="I3372" i="9"/>
  <c r="I3373" i="9"/>
  <c r="I3374" i="9"/>
  <c r="I3375" i="9"/>
  <c r="I3376" i="9"/>
  <c r="I3377" i="9"/>
  <c r="I3378" i="9"/>
  <c r="I3379" i="9"/>
  <c r="I3380" i="9"/>
  <c r="I3381" i="9"/>
  <c r="I3382" i="9"/>
  <c r="I3383" i="9"/>
  <c r="I3384" i="9"/>
  <c r="I3385" i="9"/>
  <c r="I3386" i="9"/>
  <c r="I3387" i="9"/>
  <c r="I3388" i="9"/>
  <c r="I3389" i="9"/>
  <c r="I3390" i="9"/>
  <c r="I3391" i="9"/>
  <c r="I3392" i="9"/>
  <c r="I3393" i="9"/>
  <c r="I3394" i="9"/>
  <c r="I3395" i="9"/>
  <c r="I3396" i="9"/>
  <c r="I3397" i="9"/>
  <c r="I3398" i="9"/>
  <c r="I3399" i="9"/>
  <c r="I3400" i="9"/>
  <c r="I3401" i="9"/>
  <c r="I3402" i="9"/>
  <c r="I3403" i="9"/>
  <c r="I3404" i="9"/>
  <c r="I3405" i="9"/>
  <c r="I3406" i="9"/>
  <c r="I3407" i="9"/>
  <c r="I3408" i="9"/>
  <c r="I3409" i="9"/>
  <c r="I3410" i="9"/>
  <c r="I3411" i="9"/>
  <c r="I3412" i="9"/>
  <c r="I3413" i="9"/>
  <c r="I3414" i="9"/>
  <c r="I3415" i="9"/>
  <c r="I3416" i="9"/>
  <c r="I3417" i="9"/>
  <c r="I3418" i="9"/>
  <c r="I3419" i="9"/>
  <c r="I3420" i="9"/>
  <c r="I3421" i="9"/>
  <c r="I3422" i="9"/>
  <c r="I3423" i="9"/>
  <c r="I3424" i="9"/>
  <c r="I3425" i="9"/>
  <c r="I3426" i="9"/>
  <c r="I3427" i="9"/>
  <c r="I3428" i="9"/>
  <c r="I3429" i="9"/>
  <c r="I3430" i="9"/>
  <c r="I3431" i="9"/>
  <c r="I3432" i="9"/>
  <c r="I3433" i="9"/>
  <c r="I3434" i="9"/>
  <c r="I3435" i="9"/>
  <c r="I3436" i="9"/>
  <c r="I3437" i="9"/>
  <c r="I3438" i="9"/>
  <c r="I3439" i="9"/>
  <c r="I3440" i="9"/>
  <c r="I3441" i="9"/>
  <c r="I3442" i="9"/>
  <c r="I3443" i="9"/>
  <c r="I3444" i="9"/>
  <c r="I3445" i="9"/>
  <c r="I3446" i="9"/>
  <c r="I3447" i="9"/>
  <c r="I3448" i="9"/>
  <c r="I3449" i="9"/>
  <c r="I3450" i="9"/>
  <c r="I3451" i="9"/>
  <c r="I3452" i="9"/>
  <c r="I3453" i="9"/>
  <c r="I3454" i="9"/>
  <c r="I3455" i="9"/>
  <c r="I3456" i="9"/>
  <c r="I3457" i="9"/>
  <c r="I3458" i="9"/>
  <c r="I3459" i="9"/>
  <c r="I3460" i="9"/>
  <c r="I3461" i="9"/>
  <c r="I3462" i="9"/>
  <c r="I3463" i="9"/>
  <c r="I3464" i="9"/>
  <c r="I3465" i="9"/>
  <c r="I3466" i="9"/>
  <c r="I3467" i="9"/>
  <c r="I3468" i="9"/>
  <c r="I3469" i="9"/>
  <c r="I3470" i="9"/>
  <c r="I3471" i="9"/>
  <c r="I3472" i="9"/>
  <c r="I3473" i="9"/>
  <c r="I3474" i="9"/>
  <c r="I3475" i="9"/>
  <c r="I3476" i="9"/>
  <c r="I3477" i="9"/>
  <c r="I3478" i="9"/>
  <c r="I3479" i="9"/>
  <c r="I3480" i="9"/>
  <c r="I3481" i="9"/>
  <c r="I3482" i="9"/>
  <c r="I3483" i="9"/>
  <c r="I3484" i="9"/>
  <c r="I3485" i="9"/>
  <c r="I3486" i="9"/>
  <c r="I3487" i="9"/>
  <c r="I3488" i="9"/>
  <c r="I3489" i="9"/>
  <c r="I3490" i="9"/>
  <c r="I3491" i="9"/>
  <c r="I3492" i="9"/>
  <c r="I3493" i="9"/>
  <c r="I3494" i="9"/>
  <c r="I3495" i="9"/>
  <c r="I3496" i="9"/>
  <c r="I3497" i="9"/>
  <c r="I3498" i="9"/>
  <c r="I3499" i="9"/>
  <c r="I3500" i="9"/>
  <c r="I3501" i="9"/>
  <c r="I3502" i="9"/>
  <c r="I3503" i="9"/>
  <c r="I3504" i="9"/>
  <c r="I3505" i="9"/>
  <c r="I3506" i="9"/>
  <c r="I3507" i="9"/>
  <c r="I3508" i="9"/>
  <c r="I3509" i="9"/>
  <c r="I3510" i="9"/>
  <c r="I3511" i="9"/>
  <c r="I3512" i="9"/>
  <c r="I3513" i="9"/>
  <c r="I3514" i="9"/>
  <c r="I3515" i="9"/>
  <c r="I3516" i="9"/>
  <c r="I3517" i="9"/>
  <c r="I3518" i="9"/>
  <c r="I3519" i="9"/>
  <c r="I3520" i="9"/>
  <c r="I3521" i="9"/>
  <c r="I3522" i="9"/>
  <c r="I3523" i="9"/>
  <c r="I3524" i="9"/>
  <c r="I3525" i="9"/>
  <c r="I3526" i="9"/>
  <c r="I3527" i="9"/>
  <c r="I3528" i="9"/>
  <c r="I3529" i="9"/>
  <c r="I3530" i="9"/>
  <c r="I3531" i="9"/>
  <c r="I3532" i="9"/>
  <c r="I3533" i="9"/>
  <c r="I3534" i="9"/>
  <c r="I3535" i="9"/>
  <c r="I3536" i="9"/>
  <c r="I3537" i="9"/>
  <c r="I3538" i="9"/>
  <c r="I3539" i="9"/>
  <c r="I3540" i="9"/>
  <c r="I3541" i="9"/>
  <c r="I3542" i="9"/>
  <c r="I3543" i="9"/>
  <c r="I3544" i="9"/>
  <c r="I3545" i="9"/>
  <c r="I3546" i="9"/>
  <c r="I3547" i="9"/>
  <c r="I3548" i="9"/>
  <c r="I3549" i="9"/>
  <c r="I3550" i="9"/>
  <c r="I3551" i="9"/>
  <c r="I3552" i="9"/>
  <c r="I3553" i="9"/>
  <c r="I3554" i="9"/>
  <c r="I3555" i="9"/>
  <c r="I3556" i="9"/>
  <c r="I3557" i="9"/>
  <c r="I3558" i="9"/>
  <c r="I3559" i="9"/>
  <c r="I3560" i="9"/>
  <c r="I3561" i="9"/>
  <c r="I3562" i="9"/>
  <c r="I3563" i="9"/>
  <c r="I3564" i="9"/>
  <c r="I3565" i="9"/>
  <c r="I3566" i="9"/>
  <c r="I3567" i="9"/>
  <c r="I3568" i="9"/>
  <c r="I3569" i="9"/>
  <c r="I3570" i="9"/>
  <c r="I3571" i="9"/>
  <c r="I3572" i="9"/>
  <c r="I3573" i="9"/>
  <c r="I3574" i="9"/>
  <c r="I3575" i="9"/>
  <c r="I3576" i="9"/>
  <c r="I3577" i="9"/>
  <c r="I3578" i="9"/>
  <c r="I3579" i="9"/>
  <c r="I3580" i="9"/>
  <c r="I3581" i="9"/>
  <c r="I3582" i="9"/>
  <c r="I3583" i="9"/>
  <c r="I3584" i="9"/>
  <c r="I3585" i="9"/>
  <c r="I3586" i="9"/>
  <c r="I3587" i="9"/>
  <c r="I3588" i="9"/>
  <c r="I3589" i="9"/>
  <c r="I3590" i="9"/>
  <c r="I3591" i="9"/>
  <c r="I3592" i="9"/>
  <c r="I3593" i="9"/>
  <c r="I3594" i="9"/>
  <c r="I3595" i="9"/>
  <c r="I3596" i="9"/>
  <c r="I3597" i="9"/>
  <c r="I3598" i="9"/>
  <c r="I3599" i="9"/>
  <c r="I3600" i="9"/>
  <c r="I3601" i="9"/>
  <c r="I3602" i="9"/>
  <c r="I3603" i="9"/>
  <c r="I3604" i="9"/>
  <c r="I3605" i="9"/>
  <c r="I3606" i="9"/>
  <c r="I3607" i="9"/>
  <c r="I3608" i="9"/>
  <c r="I3609" i="9"/>
  <c r="I3610" i="9"/>
  <c r="I3611" i="9"/>
  <c r="I3612" i="9"/>
  <c r="I3613" i="9"/>
  <c r="I3614" i="9"/>
  <c r="I3615" i="9"/>
  <c r="I3616" i="9"/>
  <c r="I3617" i="9"/>
  <c r="I3618" i="9"/>
  <c r="I3619" i="9"/>
  <c r="I3620" i="9"/>
  <c r="I3621" i="9"/>
  <c r="I3622" i="9"/>
  <c r="I3623" i="9"/>
  <c r="I3624" i="9"/>
  <c r="I3625" i="9"/>
  <c r="I3626" i="9"/>
  <c r="I3627" i="9"/>
  <c r="I3628" i="9"/>
  <c r="I3629" i="9"/>
  <c r="I3630" i="9"/>
  <c r="I3631" i="9"/>
  <c r="I3632" i="9"/>
  <c r="I3633" i="9"/>
  <c r="I3634" i="9"/>
  <c r="I3635" i="9"/>
  <c r="I3636" i="9"/>
  <c r="I3637" i="9"/>
  <c r="I3638" i="9"/>
  <c r="I3639" i="9"/>
  <c r="I3640" i="9"/>
  <c r="I3641" i="9"/>
  <c r="I3642" i="9"/>
  <c r="I3643" i="9"/>
  <c r="I3644" i="9"/>
  <c r="I3645" i="9"/>
  <c r="I3646" i="9"/>
  <c r="I3647" i="9"/>
  <c r="I3648" i="9"/>
  <c r="I3649" i="9"/>
  <c r="I3650" i="9"/>
  <c r="I3651" i="9"/>
  <c r="I3652" i="9"/>
  <c r="I3653" i="9"/>
  <c r="I3654" i="9"/>
  <c r="I3655" i="9"/>
  <c r="I3656" i="9"/>
  <c r="I3657" i="9"/>
  <c r="I3658" i="9"/>
  <c r="I3659" i="9"/>
  <c r="I3660" i="9"/>
  <c r="I3661" i="9"/>
  <c r="I3662" i="9"/>
  <c r="I3663" i="9"/>
  <c r="I3664" i="9"/>
  <c r="I3665" i="9"/>
  <c r="I3666" i="9"/>
  <c r="I3667" i="9"/>
  <c r="I3668" i="9"/>
  <c r="I3669" i="9"/>
  <c r="I3670" i="9"/>
  <c r="I3671" i="9"/>
  <c r="I3672" i="9"/>
  <c r="I3673" i="9"/>
  <c r="I3674" i="9"/>
  <c r="I3675" i="9"/>
  <c r="I3676" i="9"/>
  <c r="I3677" i="9"/>
  <c r="I3678" i="9"/>
  <c r="I3679" i="9"/>
  <c r="I3680" i="9"/>
  <c r="I3681" i="9"/>
  <c r="I3682" i="9"/>
  <c r="I3683" i="9"/>
  <c r="I3684" i="9"/>
  <c r="I3685" i="9"/>
  <c r="I3686" i="9"/>
  <c r="I3687" i="9"/>
  <c r="I3688" i="9"/>
  <c r="I3689" i="9"/>
  <c r="I3690" i="9"/>
  <c r="I3691" i="9"/>
  <c r="I3692" i="9"/>
  <c r="I3693" i="9"/>
  <c r="I3694" i="9"/>
  <c r="I3695" i="9"/>
  <c r="I3696" i="9"/>
  <c r="I3697" i="9"/>
  <c r="I3698" i="9"/>
  <c r="I3699" i="9"/>
  <c r="I3700" i="9"/>
  <c r="I3701" i="9"/>
  <c r="I3702" i="9"/>
  <c r="I3703" i="9"/>
  <c r="I3704" i="9"/>
  <c r="I3705" i="9"/>
  <c r="I3706" i="9"/>
  <c r="I3707" i="9"/>
  <c r="I3708" i="9"/>
  <c r="I3709" i="9"/>
  <c r="I3710" i="9"/>
  <c r="I3711" i="9"/>
  <c r="I3712" i="9"/>
  <c r="I3713" i="9"/>
  <c r="I3714" i="9"/>
  <c r="I3715" i="9"/>
  <c r="I3716" i="9"/>
  <c r="I3717" i="9"/>
  <c r="I3718" i="9"/>
  <c r="I3719" i="9"/>
  <c r="I3720" i="9"/>
  <c r="I3721" i="9"/>
  <c r="I3722" i="9"/>
  <c r="I3723" i="9"/>
  <c r="I3724" i="9"/>
  <c r="I3725" i="9"/>
  <c r="I3726" i="9"/>
  <c r="I3727" i="9"/>
  <c r="I3728" i="9"/>
  <c r="I3729" i="9"/>
  <c r="I3730" i="9"/>
  <c r="I3731" i="9"/>
  <c r="I3732" i="9"/>
  <c r="I3733" i="9"/>
  <c r="I3734" i="9"/>
  <c r="I3735" i="9"/>
  <c r="I3736" i="9"/>
  <c r="I3737" i="9"/>
  <c r="I3738" i="9"/>
  <c r="I3739" i="9"/>
  <c r="I3740" i="9"/>
  <c r="I3741" i="9"/>
  <c r="I3742" i="9"/>
  <c r="I3743" i="9"/>
  <c r="I3744" i="9"/>
  <c r="I3745" i="9"/>
  <c r="I3746" i="9"/>
  <c r="I3747" i="9"/>
  <c r="I3748" i="9"/>
  <c r="I3749" i="9"/>
  <c r="I3750" i="9"/>
  <c r="I3751" i="9"/>
  <c r="I3752" i="9"/>
  <c r="I3753" i="9"/>
  <c r="I3754" i="9"/>
  <c r="I3755" i="9"/>
  <c r="I3756" i="9"/>
  <c r="I3757" i="9"/>
  <c r="I3758" i="9"/>
  <c r="I3759" i="9"/>
  <c r="I3760" i="9"/>
  <c r="I3761" i="9"/>
  <c r="I3762" i="9"/>
  <c r="I3763" i="9"/>
  <c r="I3764" i="9"/>
  <c r="I3765" i="9"/>
  <c r="I3766" i="9"/>
  <c r="I3767" i="9"/>
  <c r="I3768" i="9"/>
  <c r="I3769" i="9"/>
  <c r="I3770" i="9"/>
  <c r="I3771" i="9"/>
  <c r="I3772" i="9"/>
  <c r="I3773" i="9"/>
  <c r="I3774" i="9"/>
  <c r="I3775" i="9"/>
  <c r="I3776" i="9"/>
  <c r="I3777" i="9"/>
  <c r="I3778" i="9"/>
  <c r="I3779" i="9"/>
  <c r="I3780" i="9"/>
  <c r="I3781" i="9"/>
  <c r="I3782" i="9"/>
  <c r="I3783" i="9"/>
  <c r="I3784" i="9"/>
  <c r="I3785" i="9"/>
  <c r="I3786" i="9"/>
  <c r="I3787" i="9"/>
  <c r="I3788" i="9"/>
  <c r="I3789" i="9"/>
  <c r="I3790" i="9"/>
  <c r="I3791" i="9"/>
  <c r="I3792" i="9"/>
  <c r="I3793" i="9"/>
  <c r="I3794" i="9"/>
  <c r="I3795" i="9"/>
  <c r="I3796" i="9"/>
  <c r="I3797" i="9"/>
  <c r="I3798" i="9"/>
  <c r="I3799" i="9"/>
  <c r="I3800" i="9"/>
  <c r="I3801" i="9"/>
  <c r="I3802" i="9"/>
  <c r="I3803" i="9"/>
  <c r="I3804" i="9"/>
  <c r="I3805" i="9"/>
  <c r="I3806" i="9"/>
  <c r="I3807" i="9"/>
  <c r="I3808" i="9"/>
  <c r="I3809" i="9"/>
  <c r="I3810" i="9"/>
  <c r="I3811" i="9"/>
  <c r="I3812" i="9"/>
  <c r="I3813" i="9"/>
  <c r="I3814" i="9"/>
  <c r="I3815" i="9"/>
  <c r="I3816" i="9"/>
  <c r="I3817" i="9"/>
  <c r="I3818" i="9"/>
  <c r="I3819" i="9"/>
  <c r="I3820" i="9"/>
  <c r="I3821" i="9"/>
  <c r="I3822" i="9"/>
  <c r="I3823" i="9"/>
  <c r="I3824" i="9"/>
  <c r="I3825" i="9"/>
  <c r="I3826" i="9"/>
  <c r="I3827" i="9"/>
  <c r="I3828" i="9"/>
  <c r="I3829" i="9"/>
  <c r="I3830" i="9"/>
  <c r="I3831" i="9"/>
  <c r="I3832" i="9"/>
  <c r="I3833" i="9"/>
  <c r="I3834" i="9"/>
  <c r="I3835" i="9"/>
  <c r="I3836" i="9"/>
  <c r="I3837" i="9"/>
  <c r="I3838" i="9"/>
  <c r="I3839" i="9"/>
  <c r="I3840" i="9"/>
  <c r="I3841" i="9"/>
  <c r="I3842" i="9"/>
  <c r="I3843" i="9"/>
  <c r="I3844" i="9"/>
  <c r="I3845" i="9"/>
  <c r="I3846" i="9"/>
  <c r="I3847" i="9"/>
  <c r="I3848" i="9"/>
  <c r="I3849" i="9"/>
  <c r="I3850" i="9"/>
  <c r="I3851" i="9"/>
  <c r="I3852" i="9"/>
  <c r="I3853" i="9"/>
  <c r="I3854" i="9"/>
  <c r="I3855" i="9"/>
  <c r="I3856" i="9"/>
  <c r="I3857" i="9"/>
  <c r="I3858" i="9"/>
  <c r="I3859" i="9"/>
  <c r="I3860" i="9"/>
  <c r="I3861" i="9"/>
  <c r="I3862" i="9"/>
  <c r="I3863" i="9"/>
  <c r="I3864" i="9"/>
  <c r="I3865" i="9"/>
  <c r="I3866" i="9"/>
  <c r="I3867" i="9"/>
  <c r="I3868" i="9"/>
  <c r="I3869" i="9"/>
  <c r="I3870" i="9"/>
  <c r="I3871" i="9"/>
  <c r="I3872" i="9"/>
  <c r="I3873" i="9"/>
  <c r="I3874" i="9"/>
  <c r="I3875" i="9"/>
  <c r="I3876" i="9"/>
  <c r="I3877" i="9"/>
  <c r="I3878" i="9"/>
  <c r="I3879" i="9"/>
  <c r="I3880" i="9"/>
  <c r="I3881" i="9"/>
  <c r="I3882" i="9"/>
  <c r="I3883" i="9"/>
  <c r="I3884" i="9"/>
  <c r="I3885" i="9"/>
  <c r="I3886" i="9"/>
  <c r="I3887" i="9"/>
  <c r="I3888" i="9"/>
  <c r="I3889" i="9"/>
  <c r="I3890" i="9"/>
  <c r="I3891" i="9"/>
  <c r="I3892" i="9"/>
  <c r="I3893" i="9"/>
  <c r="I3894" i="9"/>
  <c r="I3895" i="9"/>
  <c r="I3896" i="9"/>
  <c r="I3897" i="9"/>
  <c r="I3898" i="9"/>
  <c r="I3899" i="9"/>
  <c r="I3900" i="9"/>
  <c r="I3901" i="9"/>
  <c r="I3902" i="9"/>
  <c r="I3903" i="9"/>
  <c r="I3904" i="9"/>
  <c r="I3905" i="9"/>
  <c r="I3906" i="9"/>
  <c r="I3907" i="9"/>
  <c r="I3908" i="9"/>
  <c r="I3909" i="9"/>
  <c r="I3910" i="9"/>
  <c r="I3911" i="9"/>
  <c r="I3912" i="9"/>
  <c r="I3913" i="9"/>
  <c r="I3914" i="9"/>
  <c r="I3915" i="9"/>
  <c r="I3916" i="9"/>
  <c r="I3917" i="9"/>
  <c r="I3918" i="9"/>
  <c r="I3919" i="9"/>
  <c r="I3920" i="9"/>
  <c r="I3921" i="9"/>
  <c r="I3922" i="9"/>
  <c r="I3923" i="9"/>
  <c r="I3924" i="9"/>
  <c r="I3925" i="9"/>
  <c r="I3926" i="9"/>
  <c r="I3927" i="9"/>
  <c r="I3928" i="9"/>
  <c r="I3929" i="9"/>
  <c r="I3930" i="9"/>
  <c r="I3931" i="9"/>
  <c r="I3932" i="9"/>
  <c r="I3933" i="9"/>
  <c r="I3934" i="9"/>
  <c r="I3935" i="9"/>
  <c r="I3936" i="9"/>
  <c r="I3937" i="9"/>
  <c r="I3938" i="9"/>
  <c r="I3939" i="9"/>
  <c r="I3940" i="9"/>
  <c r="I3941" i="9"/>
  <c r="I3942" i="9"/>
  <c r="I3943" i="9"/>
  <c r="I3944" i="9"/>
  <c r="I3945" i="9"/>
  <c r="I3946" i="9"/>
  <c r="I3947" i="9"/>
  <c r="I3948" i="9"/>
  <c r="I3949" i="9"/>
  <c r="I3950" i="9"/>
  <c r="I3951" i="9"/>
  <c r="I3952" i="9"/>
  <c r="I3953" i="9"/>
  <c r="I3954" i="9"/>
  <c r="I3955" i="9"/>
  <c r="I3956" i="9"/>
  <c r="I3957" i="9"/>
  <c r="I3958" i="9"/>
  <c r="I3959" i="9"/>
  <c r="I3960" i="9"/>
  <c r="I3961" i="9"/>
  <c r="I3962" i="9"/>
  <c r="I3963" i="9"/>
  <c r="I3964" i="9"/>
  <c r="I3965" i="9"/>
  <c r="I3966" i="9"/>
  <c r="I3967" i="9"/>
  <c r="I3968" i="9"/>
  <c r="I3969" i="9"/>
  <c r="I3970" i="9"/>
  <c r="I3971" i="9"/>
  <c r="I3972" i="9"/>
  <c r="I3973" i="9"/>
  <c r="I3974" i="9"/>
  <c r="I3975" i="9"/>
  <c r="I3976" i="9"/>
  <c r="I3977" i="9"/>
  <c r="I3978" i="9"/>
  <c r="I3979" i="9"/>
  <c r="I3980" i="9"/>
  <c r="I3981" i="9"/>
  <c r="I3982" i="9"/>
  <c r="I3983" i="9"/>
  <c r="I3984" i="9"/>
  <c r="I3985" i="9"/>
  <c r="I3986" i="9"/>
  <c r="I3987" i="9"/>
  <c r="I3988" i="9"/>
  <c r="I3989" i="9"/>
  <c r="I3990" i="9"/>
  <c r="I3991" i="9"/>
  <c r="I3992" i="9"/>
  <c r="I3993" i="9"/>
  <c r="I3994" i="9"/>
  <c r="I3995" i="9"/>
  <c r="I3996" i="9"/>
  <c r="I3997" i="9"/>
  <c r="I3998" i="9"/>
  <c r="I3999" i="9"/>
  <c r="I4000" i="9"/>
  <c r="I4001" i="9"/>
  <c r="I4002" i="9"/>
  <c r="I4003" i="9"/>
  <c r="I4004" i="9"/>
  <c r="I4005" i="9"/>
  <c r="I4006" i="9"/>
  <c r="I4007" i="9"/>
  <c r="I4008" i="9"/>
  <c r="I4009" i="9"/>
  <c r="I4010" i="9"/>
  <c r="I4011" i="9"/>
  <c r="I4012" i="9"/>
  <c r="I4013" i="9"/>
  <c r="I4014" i="9"/>
  <c r="I4015" i="9"/>
  <c r="I4016" i="9"/>
  <c r="I4017" i="9"/>
  <c r="I4018" i="9"/>
  <c r="I4019" i="9"/>
  <c r="I4020" i="9"/>
  <c r="I4021" i="9"/>
  <c r="I4022" i="9"/>
  <c r="I4023" i="9"/>
  <c r="I4024" i="9"/>
  <c r="I4025" i="9"/>
  <c r="I4026" i="9"/>
  <c r="I4027" i="9"/>
  <c r="I4028" i="9"/>
  <c r="I4029" i="9"/>
  <c r="I4030" i="9"/>
  <c r="I4031" i="9"/>
  <c r="I4032" i="9"/>
  <c r="I4033" i="9"/>
  <c r="I4034" i="9"/>
  <c r="I4035" i="9"/>
  <c r="I4036" i="9"/>
  <c r="I4037" i="9"/>
  <c r="I4038" i="9"/>
  <c r="I4039" i="9"/>
  <c r="I4040" i="9"/>
  <c r="I4041" i="9"/>
  <c r="I4042" i="9"/>
  <c r="I4043" i="9"/>
  <c r="I4044" i="9"/>
  <c r="I4045" i="9"/>
  <c r="I4046" i="9"/>
  <c r="I4047" i="9"/>
  <c r="I4048" i="9"/>
  <c r="I4049" i="9"/>
  <c r="I4050" i="9"/>
  <c r="I4051" i="9"/>
  <c r="I4052" i="9"/>
  <c r="I4053" i="9"/>
  <c r="I4054" i="9"/>
  <c r="I4055" i="9"/>
  <c r="I4056" i="9"/>
  <c r="I4057" i="9"/>
  <c r="I4058" i="9"/>
  <c r="I4059" i="9"/>
  <c r="I4060" i="9"/>
  <c r="I4061" i="9"/>
  <c r="I4062" i="9"/>
  <c r="I4063" i="9"/>
  <c r="I4064" i="9"/>
  <c r="I4065" i="9"/>
  <c r="I4066" i="9"/>
  <c r="I4067" i="9"/>
  <c r="I4068" i="9"/>
  <c r="I4069" i="9"/>
  <c r="I4070" i="9"/>
  <c r="I4071" i="9"/>
  <c r="I4072" i="9"/>
  <c r="I4073" i="9"/>
  <c r="I4074" i="9"/>
  <c r="I4075" i="9"/>
  <c r="I4076" i="9"/>
  <c r="I4077" i="9"/>
  <c r="I4078" i="9"/>
  <c r="I4079" i="9"/>
  <c r="I4080" i="9"/>
  <c r="I4081" i="9"/>
  <c r="I4082" i="9"/>
  <c r="I4083" i="9"/>
  <c r="I4084" i="9"/>
  <c r="I4085" i="9"/>
  <c r="I4086" i="9"/>
  <c r="I4087" i="9"/>
  <c r="I4088" i="9"/>
  <c r="I4089" i="9"/>
  <c r="I4090" i="9"/>
  <c r="I4091" i="9"/>
  <c r="I4092" i="9"/>
  <c r="I4093" i="9"/>
  <c r="I4094" i="9"/>
  <c r="I4095" i="9"/>
  <c r="I4096" i="9"/>
  <c r="I4097" i="9"/>
  <c r="I4098" i="9"/>
  <c r="I4099" i="9"/>
  <c r="I4100" i="9"/>
  <c r="I4101" i="9"/>
  <c r="I4102" i="9"/>
  <c r="I4103" i="9"/>
  <c r="I4104" i="9"/>
  <c r="I4105" i="9"/>
  <c r="I4106" i="9"/>
  <c r="I4107" i="9"/>
  <c r="I4108" i="9"/>
  <c r="I4109" i="9"/>
  <c r="I4110" i="9"/>
  <c r="I4111" i="9"/>
  <c r="I4112" i="9"/>
  <c r="I4113" i="9"/>
  <c r="I4114" i="9"/>
  <c r="I4115" i="9"/>
  <c r="I4116" i="9"/>
  <c r="I4117" i="9"/>
  <c r="I4118" i="9"/>
  <c r="I4119" i="9"/>
  <c r="I4120" i="9"/>
  <c r="I4121" i="9"/>
  <c r="I4122" i="9"/>
  <c r="I4123" i="9"/>
  <c r="I4124" i="9"/>
  <c r="I4125" i="9"/>
  <c r="I4126" i="9"/>
  <c r="I4127" i="9"/>
  <c r="I4128" i="9"/>
  <c r="I4129" i="9"/>
  <c r="I4130" i="9"/>
  <c r="I4131" i="9"/>
  <c r="I4132" i="9"/>
  <c r="I4133" i="9"/>
  <c r="I4134" i="9"/>
  <c r="I4135" i="9"/>
  <c r="I4136" i="9"/>
  <c r="I4137" i="9"/>
  <c r="I4138" i="9"/>
  <c r="I4139" i="9"/>
  <c r="I4140" i="9"/>
  <c r="I4141" i="9"/>
  <c r="I4142" i="9"/>
  <c r="I4143" i="9"/>
  <c r="I4144" i="9"/>
  <c r="I4145" i="9"/>
  <c r="I4146" i="9"/>
  <c r="I4147" i="9"/>
  <c r="I4148" i="9"/>
  <c r="I4149" i="9"/>
  <c r="I4150" i="9"/>
  <c r="I4151" i="9"/>
  <c r="I4152" i="9"/>
  <c r="I4153" i="9"/>
  <c r="I4154" i="9"/>
  <c r="I4155" i="9"/>
  <c r="I4156" i="9"/>
  <c r="I4157" i="9"/>
  <c r="I4158" i="9"/>
  <c r="I4159" i="9"/>
  <c r="I4160" i="9"/>
  <c r="I4161" i="9"/>
  <c r="I4162" i="9"/>
  <c r="I4163" i="9"/>
  <c r="I4164" i="9"/>
  <c r="I4165" i="9"/>
  <c r="I4166" i="9"/>
  <c r="I4167" i="9"/>
  <c r="I4168" i="9"/>
  <c r="I4169" i="9"/>
  <c r="I4170" i="9"/>
  <c r="I4171" i="9"/>
  <c r="I4172" i="9"/>
  <c r="I4173" i="9"/>
  <c r="I4174" i="9"/>
  <c r="I4175" i="9"/>
  <c r="I4176" i="9"/>
  <c r="I4177" i="9"/>
  <c r="I4178" i="9"/>
  <c r="I4179" i="9"/>
  <c r="I4180" i="9"/>
  <c r="I4181" i="9"/>
  <c r="I4182" i="9"/>
  <c r="I4183" i="9"/>
  <c r="I4184" i="9"/>
  <c r="I4185" i="9"/>
  <c r="I4186" i="9"/>
  <c r="I4187" i="9"/>
  <c r="I4188" i="9"/>
  <c r="I4189" i="9"/>
  <c r="I4190" i="9"/>
  <c r="I4191" i="9"/>
  <c r="I4192" i="9"/>
  <c r="I4193" i="9"/>
  <c r="I4194" i="9"/>
  <c r="I4195" i="9"/>
  <c r="I4196" i="9"/>
  <c r="I4197" i="9"/>
  <c r="I4198" i="9"/>
  <c r="I4199" i="9"/>
  <c r="I4200" i="9"/>
  <c r="I4201" i="9"/>
  <c r="D6" i="14"/>
  <c r="D9" i="14"/>
  <c r="C6" i="14"/>
  <c r="C5" i="14"/>
  <c r="C4" i="14"/>
  <c r="C9" i="14"/>
  <c r="N207" i="12"/>
  <c r="P207" i="12"/>
  <c r="Q207" i="12"/>
  <c r="R207" i="12"/>
  <c r="B4" i="14"/>
  <c r="N208" i="12"/>
  <c r="P208" i="12"/>
  <c r="Q208" i="12"/>
  <c r="R208" i="12"/>
  <c r="B5" i="14"/>
  <c r="N209" i="12"/>
  <c r="P209" i="12"/>
  <c r="Q209" i="12"/>
  <c r="R209" i="12"/>
  <c r="P210" i="12"/>
  <c r="Q210" i="12"/>
  <c r="R210" i="12"/>
  <c r="B6" i="14"/>
  <c r="B9" i="14"/>
  <c r="N49" i="12"/>
  <c r="N50" i="12"/>
  <c r="N51" i="12"/>
  <c r="N52" i="12"/>
  <c r="N54" i="12"/>
  <c r="C16" i="14"/>
  <c r="N39" i="12"/>
  <c r="N40" i="12"/>
  <c r="N43" i="12"/>
  <c r="N44" i="12"/>
  <c r="N45" i="12"/>
  <c r="N46" i="12"/>
  <c r="N48" i="12"/>
  <c r="C15" i="14"/>
  <c r="N31" i="12"/>
  <c r="N33" i="12"/>
  <c r="N34" i="12"/>
  <c r="N36" i="12"/>
  <c r="N38" i="12"/>
  <c r="C14" i="14"/>
  <c r="N14" i="12"/>
  <c r="N15" i="12"/>
  <c r="N17" i="12"/>
  <c r="N19" i="12"/>
  <c r="N24" i="12"/>
  <c r="N25" i="12"/>
  <c r="N26" i="12"/>
  <c r="C13" i="14"/>
  <c r="N5" i="12"/>
  <c r="N6" i="12"/>
  <c r="N7" i="12"/>
  <c r="N11" i="12"/>
  <c r="N13" i="12"/>
  <c r="C12" i="14"/>
  <c r="P3" i="1"/>
  <c r="Q3" i="1"/>
  <c r="R3" i="1"/>
  <c r="P4" i="1"/>
  <c r="Q4" i="1"/>
  <c r="R4" i="1"/>
  <c r="P5" i="1"/>
  <c r="Q5" i="1"/>
  <c r="R5" i="1"/>
  <c r="P6" i="1"/>
  <c r="Q6" i="1"/>
  <c r="R6" i="1"/>
  <c r="P7" i="1"/>
  <c r="Q7" i="1"/>
  <c r="R7" i="1"/>
  <c r="P8" i="1"/>
  <c r="Q8" i="1"/>
  <c r="R8" i="1"/>
  <c r="P9" i="1"/>
  <c r="Q9" i="1"/>
  <c r="R9" i="1"/>
  <c r="P10" i="1"/>
  <c r="Q10" i="1"/>
  <c r="R10" i="1"/>
  <c r="P11" i="1"/>
  <c r="Q11" i="1"/>
  <c r="R11" i="1"/>
  <c r="P12" i="1"/>
  <c r="Q12" i="1"/>
  <c r="R12" i="1"/>
  <c r="P13" i="1"/>
  <c r="Q13" i="1"/>
  <c r="R13" i="1"/>
  <c r="P14" i="1"/>
  <c r="Q14" i="1"/>
  <c r="R14" i="1"/>
  <c r="P15" i="1"/>
  <c r="Q15" i="1"/>
  <c r="R15" i="1"/>
  <c r="P16" i="1"/>
  <c r="Q16" i="1"/>
  <c r="R16" i="1"/>
  <c r="P17" i="1"/>
  <c r="Q17" i="1"/>
  <c r="R17" i="1"/>
  <c r="P18" i="1"/>
  <c r="Q18" i="1"/>
  <c r="R18" i="1"/>
  <c r="P19" i="1"/>
  <c r="Q19" i="1"/>
  <c r="R19" i="1"/>
  <c r="P20" i="1"/>
  <c r="Q20" i="1"/>
  <c r="R20" i="1"/>
  <c r="P21" i="1"/>
  <c r="Q21" i="1"/>
  <c r="R21" i="1"/>
  <c r="P22" i="1"/>
  <c r="Q22" i="1"/>
  <c r="R22" i="1"/>
  <c r="P23" i="1"/>
  <c r="Q23" i="1"/>
  <c r="R23" i="1"/>
  <c r="P24" i="1"/>
  <c r="Q24" i="1"/>
  <c r="R24" i="1"/>
  <c r="P25" i="1"/>
  <c r="Q25" i="1"/>
  <c r="R25" i="1"/>
  <c r="P26" i="1"/>
  <c r="Q26" i="1"/>
  <c r="R26" i="1"/>
  <c r="P27" i="1"/>
  <c r="Q27" i="1"/>
  <c r="R27" i="1"/>
  <c r="P28" i="1"/>
  <c r="Q28" i="1"/>
  <c r="R28" i="1"/>
  <c r="P29" i="1"/>
  <c r="Q29" i="1"/>
  <c r="R29" i="1"/>
  <c r="P30" i="1"/>
  <c r="Q30" i="1"/>
  <c r="R30" i="1"/>
  <c r="P31" i="1"/>
  <c r="Q31" i="1"/>
  <c r="R31" i="1"/>
  <c r="P32" i="1"/>
  <c r="Q32" i="1"/>
  <c r="R32" i="1"/>
  <c r="P33" i="1"/>
  <c r="Q33" i="1"/>
  <c r="R33" i="1"/>
  <c r="P34" i="1"/>
  <c r="Q34" i="1"/>
  <c r="R34" i="1"/>
  <c r="P35" i="1"/>
  <c r="Q35" i="1"/>
  <c r="R35" i="1"/>
  <c r="P36" i="1"/>
  <c r="Q36" i="1"/>
  <c r="R36" i="1"/>
  <c r="P37" i="1"/>
  <c r="Q37" i="1"/>
  <c r="R37" i="1"/>
  <c r="P38" i="1"/>
  <c r="Q38" i="1"/>
  <c r="R38" i="1"/>
  <c r="P39" i="1"/>
  <c r="Q39" i="1"/>
  <c r="R39" i="1"/>
  <c r="P40" i="1"/>
  <c r="Q40" i="1"/>
  <c r="R40" i="1"/>
  <c r="P41" i="1"/>
  <c r="Q41" i="1"/>
  <c r="R41" i="1"/>
  <c r="P42" i="1"/>
  <c r="Q42" i="1"/>
  <c r="R42" i="1"/>
  <c r="P43" i="1"/>
  <c r="Q43" i="1"/>
  <c r="R43" i="1"/>
  <c r="P44" i="1"/>
  <c r="Q44" i="1"/>
  <c r="R44" i="1"/>
  <c r="P45" i="1"/>
  <c r="Q45" i="1"/>
  <c r="R45" i="1"/>
  <c r="P46" i="1"/>
  <c r="Q46" i="1"/>
  <c r="R46" i="1"/>
  <c r="P47" i="1"/>
  <c r="Q47" i="1"/>
  <c r="R47" i="1"/>
  <c r="P48" i="1"/>
  <c r="Q48" i="1"/>
  <c r="R48" i="1"/>
  <c r="P49" i="1"/>
  <c r="Q49" i="1"/>
  <c r="R49" i="1"/>
  <c r="P50" i="1"/>
  <c r="Q50" i="1"/>
  <c r="R50" i="1"/>
  <c r="P51" i="1"/>
  <c r="Q51" i="1"/>
  <c r="R51" i="1"/>
  <c r="P52" i="1"/>
  <c r="Q52" i="1"/>
  <c r="R52" i="1"/>
  <c r="P53" i="1"/>
  <c r="Q53" i="1"/>
  <c r="R53" i="1"/>
  <c r="P54" i="1"/>
  <c r="Q54" i="1"/>
  <c r="R54" i="1"/>
  <c r="P55" i="1"/>
  <c r="Q55" i="1"/>
  <c r="R55" i="1"/>
  <c r="P56" i="1"/>
  <c r="Q56" i="1"/>
  <c r="R56" i="1"/>
  <c r="P57" i="1"/>
  <c r="Q57" i="1"/>
  <c r="R57" i="1"/>
  <c r="P58" i="1"/>
  <c r="Q58" i="1"/>
  <c r="R58" i="1"/>
  <c r="P59" i="1"/>
  <c r="Q59" i="1"/>
  <c r="R59" i="1"/>
  <c r="P60" i="1"/>
  <c r="Q60" i="1"/>
  <c r="R60" i="1"/>
  <c r="P61" i="1"/>
  <c r="Q61" i="1"/>
  <c r="R61" i="1"/>
  <c r="P62" i="1"/>
  <c r="Q62" i="1"/>
  <c r="R62" i="1"/>
  <c r="P63" i="1"/>
  <c r="Q63" i="1"/>
  <c r="R63" i="1"/>
  <c r="P64" i="1"/>
  <c r="Q64" i="1"/>
  <c r="R64" i="1"/>
  <c r="P65" i="1"/>
  <c r="Q65" i="1"/>
  <c r="R65" i="1"/>
  <c r="P66" i="1"/>
  <c r="Q66" i="1"/>
  <c r="R66" i="1"/>
  <c r="P67" i="1"/>
  <c r="Q67" i="1"/>
  <c r="R67" i="1"/>
  <c r="P68" i="1"/>
  <c r="Q68" i="1"/>
  <c r="R68" i="1"/>
  <c r="P69" i="1"/>
  <c r="Q69" i="1"/>
  <c r="R69" i="1"/>
  <c r="P70" i="1"/>
  <c r="Q70" i="1"/>
  <c r="R70" i="1"/>
  <c r="P71" i="1"/>
  <c r="Q71" i="1"/>
  <c r="R71" i="1"/>
  <c r="P72" i="1"/>
  <c r="Q72" i="1"/>
  <c r="R72" i="1"/>
  <c r="P73" i="1"/>
  <c r="Q73" i="1"/>
  <c r="R73" i="1"/>
  <c r="P74" i="1"/>
  <c r="Q74" i="1"/>
  <c r="R74" i="1"/>
  <c r="P75" i="1"/>
  <c r="Q75" i="1"/>
  <c r="R75" i="1"/>
  <c r="P76" i="1"/>
  <c r="Q76" i="1"/>
  <c r="R76" i="1"/>
  <c r="P77" i="1"/>
  <c r="Q77" i="1"/>
  <c r="R77" i="1"/>
  <c r="P78" i="1"/>
  <c r="Q78" i="1"/>
  <c r="R78" i="1"/>
  <c r="P79" i="1"/>
  <c r="Q79" i="1"/>
  <c r="R79" i="1"/>
  <c r="P80" i="1"/>
  <c r="Q80" i="1"/>
  <c r="R80" i="1"/>
  <c r="P81" i="1"/>
  <c r="Q81" i="1"/>
  <c r="R81" i="1"/>
  <c r="P82" i="1"/>
  <c r="Q82" i="1"/>
  <c r="R82" i="1"/>
  <c r="P83" i="1"/>
  <c r="Q83" i="1"/>
  <c r="R83" i="1"/>
  <c r="P84" i="1"/>
  <c r="Q84" i="1"/>
  <c r="R84" i="1"/>
  <c r="P85" i="1"/>
  <c r="Q85" i="1"/>
  <c r="R85" i="1"/>
  <c r="P86" i="1"/>
  <c r="Q86" i="1"/>
  <c r="R86" i="1"/>
  <c r="P87" i="1"/>
  <c r="Q87" i="1"/>
  <c r="R87" i="1"/>
  <c r="P88" i="1"/>
  <c r="Q88" i="1"/>
  <c r="R88" i="1"/>
  <c r="P89" i="1"/>
  <c r="Q89" i="1"/>
  <c r="R89" i="1"/>
  <c r="P90" i="1"/>
  <c r="Q90" i="1"/>
  <c r="R90" i="1"/>
  <c r="P91" i="1"/>
  <c r="Q91" i="1"/>
  <c r="R91" i="1"/>
  <c r="P92" i="1"/>
  <c r="Q92" i="1"/>
  <c r="R92" i="1"/>
  <c r="P93" i="1"/>
  <c r="Q93" i="1"/>
  <c r="R93" i="1"/>
  <c r="P94" i="1"/>
  <c r="Q94" i="1"/>
  <c r="R94" i="1"/>
  <c r="P95" i="1"/>
  <c r="Q95" i="1"/>
  <c r="R95" i="1"/>
  <c r="P96" i="1"/>
  <c r="Q96" i="1"/>
  <c r="R96" i="1"/>
  <c r="P97" i="1"/>
  <c r="Q97" i="1"/>
  <c r="R97" i="1"/>
  <c r="P98" i="1"/>
  <c r="Q98" i="1"/>
  <c r="R98" i="1"/>
  <c r="P99" i="1"/>
  <c r="Q99" i="1"/>
  <c r="R99" i="1"/>
  <c r="P100" i="1"/>
  <c r="Q100" i="1"/>
  <c r="R100" i="1"/>
  <c r="P101" i="1"/>
  <c r="Q101" i="1"/>
  <c r="R101" i="1"/>
  <c r="P102" i="1"/>
  <c r="Q102" i="1"/>
  <c r="R102" i="1"/>
  <c r="P103" i="1"/>
  <c r="Q103" i="1"/>
  <c r="R103" i="1"/>
  <c r="P104" i="1"/>
  <c r="Q104" i="1"/>
  <c r="R104" i="1"/>
  <c r="P105" i="1"/>
  <c r="Q105" i="1"/>
  <c r="R105" i="1"/>
  <c r="P106" i="1"/>
  <c r="Q106" i="1"/>
  <c r="R106" i="1"/>
  <c r="P107" i="1"/>
  <c r="Q107" i="1"/>
  <c r="R107" i="1"/>
  <c r="P108" i="1"/>
  <c r="Q108" i="1"/>
  <c r="R108" i="1"/>
  <c r="P109" i="1"/>
  <c r="Q109" i="1"/>
  <c r="R109" i="1"/>
  <c r="P110" i="1"/>
  <c r="Q110" i="1"/>
  <c r="R110" i="1"/>
  <c r="P111" i="1"/>
  <c r="Q111" i="1"/>
  <c r="R111" i="1"/>
  <c r="P112" i="1"/>
  <c r="Q112" i="1"/>
  <c r="R112" i="1"/>
  <c r="P113" i="1"/>
  <c r="Q113" i="1"/>
  <c r="R113" i="1"/>
  <c r="P114" i="1"/>
  <c r="Q114" i="1"/>
  <c r="R114" i="1"/>
  <c r="P115" i="1"/>
  <c r="Q115" i="1"/>
  <c r="R115" i="1"/>
  <c r="P116" i="1"/>
  <c r="Q116" i="1"/>
  <c r="R116" i="1"/>
  <c r="P117" i="1"/>
  <c r="Q117" i="1"/>
  <c r="R117" i="1"/>
  <c r="P118" i="1"/>
  <c r="Q118" i="1"/>
  <c r="R118" i="1"/>
  <c r="P119" i="1"/>
  <c r="Q119" i="1"/>
  <c r="R119" i="1"/>
  <c r="P120" i="1"/>
  <c r="Q120" i="1"/>
  <c r="R120" i="1"/>
  <c r="P121" i="1"/>
  <c r="Q121" i="1"/>
  <c r="R121" i="1"/>
  <c r="P122" i="1"/>
  <c r="Q122" i="1"/>
  <c r="R122" i="1"/>
  <c r="P123" i="1"/>
  <c r="Q123" i="1"/>
  <c r="R123" i="1"/>
  <c r="P124" i="1"/>
  <c r="Q124" i="1"/>
  <c r="R124" i="1"/>
  <c r="P125" i="1"/>
  <c r="Q125" i="1"/>
  <c r="R125" i="1"/>
  <c r="P126" i="1"/>
  <c r="Q126" i="1"/>
  <c r="R126" i="1"/>
  <c r="P127" i="1"/>
  <c r="Q127" i="1"/>
  <c r="R127" i="1"/>
  <c r="P128" i="1"/>
  <c r="Q128" i="1"/>
  <c r="R128" i="1"/>
  <c r="P129" i="1"/>
  <c r="Q129" i="1"/>
  <c r="R129" i="1"/>
  <c r="P130" i="1"/>
  <c r="Q130" i="1"/>
  <c r="R130" i="1"/>
  <c r="P131" i="1"/>
  <c r="Q131" i="1"/>
  <c r="R131" i="1"/>
  <c r="P132" i="1"/>
  <c r="Q132" i="1"/>
  <c r="R132" i="1"/>
  <c r="P133" i="1"/>
  <c r="Q133" i="1"/>
  <c r="R133" i="1"/>
  <c r="P134" i="1"/>
  <c r="Q134" i="1"/>
  <c r="R134" i="1"/>
  <c r="P135" i="1"/>
  <c r="Q135" i="1"/>
  <c r="R135" i="1"/>
  <c r="P136" i="1"/>
  <c r="Q136" i="1"/>
  <c r="R136" i="1"/>
  <c r="P137" i="1"/>
  <c r="Q137" i="1"/>
  <c r="R137" i="1"/>
  <c r="P138" i="1"/>
  <c r="Q138" i="1"/>
  <c r="R138" i="1"/>
  <c r="P139" i="1"/>
  <c r="Q139" i="1"/>
  <c r="R139" i="1"/>
  <c r="P140" i="1"/>
  <c r="Q140" i="1"/>
  <c r="R140" i="1"/>
  <c r="P141" i="1"/>
  <c r="Q141" i="1"/>
  <c r="R141" i="1"/>
  <c r="P142" i="1"/>
  <c r="Q142" i="1"/>
  <c r="R142" i="1"/>
  <c r="P143" i="1"/>
  <c r="Q143" i="1"/>
  <c r="R143" i="1"/>
  <c r="P144" i="1"/>
  <c r="Q144" i="1"/>
  <c r="R144" i="1"/>
  <c r="P145" i="1"/>
  <c r="Q145" i="1"/>
  <c r="R145" i="1"/>
  <c r="P146" i="1"/>
  <c r="Q146" i="1"/>
  <c r="R146" i="1"/>
  <c r="P147" i="1"/>
  <c r="Q147" i="1"/>
  <c r="R147" i="1"/>
  <c r="P148" i="1"/>
  <c r="Q148" i="1"/>
  <c r="R148" i="1"/>
  <c r="P149" i="1"/>
  <c r="Q149" i="1"/>
  <c r="R149" i="1"/>
  <c r="P150" i="1"/>
  <c r="Q150" i="1"/>
  <c r="R150" i="1"/>
  <c r="P151" i="1"/>
  <c r="Q151" i="1"/>
  <c r="R151" i="1"/>
  <c r="P152" i="1"/>
  <c r="Q152" i="1"/>
  <c r="R152" i="1"/>
  <c r="P153" i="1"/>
  <c r="Q153" i="1"/>
  <c r="R153" i="1"/>
  <c r="P154" i="1"/>
  <c r="Q154" i="1"/>
  <c r="R154" i="1"/>
  <c r="P155" i="1"/>
  <c r="Q155" i="1"/>
  <c r="R155" i="1"/>
  <c r="P156" i="1"/>
  <c r="Q156" i="1"/>
  <c r="R156" i="1"/>
  <c r="P157" i="1"/>
  <c r="Q157" i="1"/>
  <c r="R157" i="1"/>
  <c r="P158" i="1"/>
  <c r="Q158" i="1"/>
  <c r="R158" i="1"/>
  <c r="P159" i="1"/>
  <c r="Q159" i="1"/>
  <c r="R159" i="1"/>
  <c r="P160" i="1"/>
  <c r="Q160" i="1"/>
  <c r="R160" i="1"/>
  <c r="P161" i="1"/>
  <c r="Q161" i="1"/>
  <c r="R161" i="1"/>
  <c r="P162" i="1"/>
  <c r="Q162" i="1"/>
  <c r="R162" i="1"/>
  <c r="P163" i="1"/>
  <c r="Q163" i="1"/>
  <c r="R163" i="1"/>
  <c r="P164" i="1"/>
  <c r="Q164" i="1"/>
  <c r="R164" i="1"/>
  <c r="P165" i="1"/>
  <c r="Q165" i="1"/>
  <c r="R165" i="1"/>
  <c r="P166" i="1"/>
  <c r="Q166" i="1"/>
  <c r="R166" i="1"/>
  <c r="P167" i="1"/>
  <c r="Q167" i="1"/>
  <c r="R167" i="1"/>
  <c r="P168" i="1"/>
  <c r="Q168" i="1"/>
  <c r="R168" i="1"/>
  <c r="P169" i="1"/>
  <c r="Q169" i="1"/>
  <c r="R169" i="1"/>
  <c r="P170" i="1"/>
  <c r="Q170" i="1"/>
  <c r="R170" i="1"/>
  <c r="P171" i="1"/>
  <c r="Q171" i="1"/>
  <c r="R171" i="1"/>
  <c r="P172" i="1"/>
  <c r="Q172" i="1"/>
  <c r="R172" i="1"/>
  <c r="P173" i="1"/>
  <c r="Q173" i="1"/>
  <c r="R173" i="1"/>
  <c r="P174" i="1"/>
  <c r="Q174" i="1"/>
  <c r="R174" i="1"/>
  <c r="P175" i="1"/>
  <c r="Q175" i="1"/>
  <c r="R175" i="1"/>
  <c r="P176" i="1"/>
  <c r="Q176" i="1"/>
  <c r="R176" i="1"/>
  <c r="P177" i="1"/>
  <c r="Q177" i="1"/>
  <c r="R177" i="1"/>
  <c r="P178" i="1"/>
  <c r="Q178" i="1"/>
  <c r="R178" i="1"/>
  <c r="P179" i="1"/>
  <c r="Q179" i="1"/>
  <c r="R179" i="1"/>
  <c r="P180" i="1"/>
  <c r="Q180" i="1"/>
  <c r="R180" i="1"/>
  <c r="P181" i="1"/>
  <c r="Q181" i="1"/>
  <c r="R181" i="1"/>
  <c r="P182" i="1"/>
  <c r="Q182" i="1"/>
  <c r="R182" i="1"/>
  <c r="P183" i="1"/>
  <c r="Q183" i="1"/>
  <c r="R183" i="1"/>
  <c r="P184" i="1"/>
  <c r="Q184" i="1"/>
  <c r="R184" i="1"/>
  <c r="P185" i="1"/>
  <c r="Q185" i="1"/>
  <c r="R185" i="1"/>
  <c r="P186" i="1"/>
  <c r="Q186" i="1"/>
  <c r="R186" i="1"/>
  <c r="P187" i="1"/>
  <c r="Q187" i="1"/>
  <c r="R187" i="1"/>
  <c r="P188" i="1"/>
  <c r="Q188" i="1"/>
  <c r="R188" i="1"/>
  <c r="P189" i="1"/>
  <c r="Q189" i="1"/>
  <c r="R189" i="1"/>
  <c r="P190" i="1"/>
  <c r="Q190" i="1"/>
  <c r="R190" i="1"/>
  <c r="P191" i="1"/>
  <c r="Q191" i="1"/>
  <c r="R191" i="1"/>
  <c r="P192" i="1"/>
  <c r="Q192" i="1"/>
  <c r="R192" i="1"/>
  <c r="P193" i="1"/>
  <c r="Q193" i="1"/>
  <c r="R193" i="1"/>
  <c r="P194" i="1"/>
  <c r="Q194" i="1"/>
  <c r="R194" i="1"/>
  <c r="P195" i="1"/>
  <c r="Q195" i="1"/>
  <c r="R195" i="1"/>
  <c r="P196" i="1"/>
  <c r="Q196" i="1"/>
  <c r="R196" i="1"/>
  <c r="P197" i="1"/>
  <c r="Q197" i="1"/>
  <c r="R197" i="1"/>
  <c r="P198" i="1"/>
  <c r="Q198" i="1"/>
  <c r="R198" i="1"/>
  <c r="P199" i="1"/>
  <c r="Q199" i="1"/>
  <c r="R199" i="1"/>
  <c r="P200" i="1"/>
  <c r="Q200" i="1"/>
  <c r="R200" i="1"/>
  <c r="P201" i="1"/>
  <c r="Q201" i="1"/>
  <c r="R201" i="1"/>
  <c r="P202" i="1"/>
  <c r="Q202" i="1"/>
  <c r="R202" i="1"/>
  <c r="P203" i="1"/>
  <c r="Q203" i="1"/>
  <c r="R203" i="1"/>
  <c r="P204" i="1"/>
  <c r="Q204" i="1"/>
  <c r="R204" i="1"/>
  <c r="P205" i="1"/>
  <c r="Q205" i="1"/>
  <c r="R205" i="1"/>
  <c r="P206" i="1"/>
  <c r="Q206" i="1"/>
  <c r="R206" i="1"/>
  <c r="P207" i="1"/>
  <c r="Q207" i="1"/>
  <c r="R207" i="1"/>
  <c r="P208" i="1"/>
  <c r="Q208" i="1"/>
  <c r="R208" i="1"/>
  <c r="P209" i="1"/>
  <c r="Q209" i="1"/>
  <c r="R209" i="1"/>
  <c r="P210" i="1"/>
  <c r="Q210" i="1"/>
  <c r="R210" i="1"/>
  <c r="P211" i="1"/>
  <c r="Q211" i="1"/>
  <c r="R211" i="1"/>
  <c r="P212" i="1"/>
  <c r="Q212" i="1"/>
  <c r="R212" i="1"/>
  <c r="P213" i="1"/>
  <c r="Q213" i="1"/>
  <c r="R213" i="1"/>
  <c r="P214" i="1"/>
  <c r="Q214" i="1"/>
  <c r="R214" i="1"/>
  <c r="P215" i="1"/>
  <c r="Q215" i="1"/>
  <c r="R215" i="1"/>
  <c r="P216" i="1"/>
  <c r="Q216" i="1"/>
  <c r="R216" i="1"/>
  <c r="P217" i="1"/>
  <c r="Q217" i="1"/>
  <c r="R217" i="1"/>
  <c r="P218" i="1"/>
  <c r="Q218" i="1"/>
  <c r="R218" i="1"/>
  <c r="P219" i="1"/>
  <c r="Q219" i="1"/>
  <c r="R219" i="1"/>
  <c r="P220" i="1"/>
  <c r="Q220" i="1"/>
  <c r="R220" i="1"/>
  <c r="P221" i="1"/>
  <c r="Q221" i="1"/>
  <c r="R221" i="1"/>
  <c r="P222" i="1"/>
  <c r="Q222" i="1"/>
  <c r="R222" i="1"/>
  <c r="P223" i="1"/>
  <c r="Q223" i="1"/>
  <c r="R223" i="1"/>
  <c r="P224" i="1"/>
  <c r="Q224" i="1"/>
  <c r="R224" i="1"/>
  <c r="P225" i="1"/>
  <c r="Q225" i="1"/>
  <c r="R225" i="1"/>
  <c r="P226" i="1"/>
  <c r="Q226" i="1"/>
  <c r="R226" i="1"/>
  <c r="P227" i="1"/>
  <c r="Q227" i="1"/>
  <c r="R227" i="1"/>
  <c r="P228" i="1"/>
  <c r="Q228" i="1"/>
  <c r="R228" i="1"/>
  <c r="P229" i="1"/>
  <c r="Q229" i="1"/>
  <c r="R229" i="1"/>
  <c r="P230" i="1"/>
  <c r="Q230" i="1"/>
  <c r="R230" i="1"/>
  <c r="P231" i="1"/>
  <c r="Q231" i="1"/>
  <c r="R231" i="1"/>
  <c r="P232" i="1"/>
  <c r="Q232" i="1"/>
  <c r="R232" i="1"/>
  <c r="P233" i="1"/>
  <c r="Q233" i="1"/>
  <c r="R233" i="1"/>
  <c r="P234" i="1"/>
  <c r="Q234" i="1"/>
  <c r="R234" i="1"/>
  <c r="P235" i="1"/>
  <c r="Q235" i="1"/>
  <c r="R235" i="1"/>
  <c r="P236" i="1"/>
  <c r="Q236" i="1"/>
  <c r="R236" i="1"/>
  <c r="P237" i="1"/>
  <c r="Q237" i="1"/>
  <c r="R237" i="1"/>
  <c r="P238" i="1"/>
  <c r="Q238" i="1"/>
  <c r="R238" i="1"/>
  <c r="P239" i="1"/>
  <c r="Q239" i="1"/>
  <c r="R239" i="1"/>
  <c r="P240" i="1"/>
  <c r="Q240" i="1"/>
  <c r="R240" i="1"/>
  <c r="P241" i="1"/>
  <c r="Q241" i="1"/>
  <c r="R241" i="1"/>
  <c r="P242" i="1"/>
  <c r="Q242" i="1"/>
  <c r="R242" i="1"/>
  <c r="P243" i="1"/>
  <c r="Q243" i="1"/>
  <c r="R243" i="1"/>
  <c r="P244" i="1"/>
  <c r="Q244" i="1"/>
  <c r="R244" i="1"/>
  <c r="P245" i="1"/>
  <c r="Q245" i="1"/>
  <c r="R245" i="1"/>
  <c r="P246" i="1"/>
  <c r="Q246" i="1"/>
  <c r="R246" i="1"/>
  <c r="P247" i="1"/>
  <c r="Q247" i="1"/>
  <c r="R247" i="1"/>
  <c r="P248" i="1"/>
  <c r="Q248" i="1"/>
  <c r="R248" i="1"/>
  <c r="P249" i="1"/>
  <c r="Q249" i="1"/>
  <c r="R249" i="1"/>
  <c r="P250" i="1"/>
  <c r="Q250" i="1"/>
  <c r="R250" i="1"/>
  <c r="P251" i="1"/>
  <c r="Q251" i="1"/>
  <c r="R251" i="1"/>
  <c r="P252" i="1"/>
  <c r="Q252" i="1"/>
  <c r="R252" i="1"/>
  <c r="P253" i="1"/>
  <c r="Q253" i="1"/>
  <c r="R253" i="1"/>
  <c r="P254" i="1"/>
  <c r="Q254" i="1"/>
  <c r="R254" i="1"/>
  <c r="P255" i="1"/>
  <c r="Q255" i="1"/>
  <c r="R255" i="1"/>
  <c r="P256" i="1"/>
  <c r="Q256" i="1"/>
  <c r="R256" i="1"/>
  <c r="P257" i="1"/>
  <c r="Q257" i="1"/>
  <c r="R257" i="1"/>
  <c r="P258" i="1"/>
  <c r="Q258" i="1"/>
  <c r="R258" i="1"/>
  <c r="P259" i="1"/>
  <c r="Q259" i="1"/>
  <c r="R259" i="1"/>
  <c r="P260" i="1"/>
  <c r="Q260" i="1"/>
  <c r="R260" i="1"/>
  <c r="P261" i="1"/>
  <c r="Q261" i="1"/>
  <c r="R261" i="1"/>
  <c r="P262" i="1"/>
  <c r="Q262" i="1"/>
  <c r="R262" i="1"/>
  <c r="P263" i="1"/>
  <c r="Q263" i="1"/>
  <c r="R263" i="1"/>
  <c r="P264" i="1"/>
  <c r="Q264" i="1"/>
  <c r="R264" i="1"/>
  <c r="P265" i="1"/>
  <c r="Q265" i="1"/>
  <c r="R265" i="1"/>
  <c r="P266" i="1"/>
  <c r="Q266" i="1"/>
  <c r="R266" i="1"/>
  <c r="P267" i="1"/>
  <c r="Q267" i="1"/>
  <c r="R267" i="1"/>
  <c r="P268" i="1"/>
  <c r="Q268" i="1"/>
  <c r="R268" i="1"/>
  <c r="P269" i="1"/>
  <c r="Q269" i="1"/>
  <c r="R269" i="1"/>
  <c r="P270" i="1"/>
  <c r="Q270" i="1"/>
  <c r="R270" i="1"/>
  <c r="P271" i="1"/>
  <c r="Q271" i="1"/>
  <c r="R271" i="1"/>
  <c r="P272" i="1"/>
  <c r="Q272" i="1"/>
  <c r="R272" i="1"/>
  <c r="P273" i="1"/>
  <c r="Q273" i="1"/>
  <c r="R273" i="1"/>
  <c r="P274" i="1"/>
  <c r="Q274" i="1"/>
  <c r="R274" i="1"/>
  <c r="P275" i="1"/>
  <c r="Q275" i="1"/>
  <c r="R275" i="1"/>
  <c r="P276" i="1"/>
  <c r="Q276" i="1"/>
  <c r="R276" i="1"/>
  <c r="P277" i="1"/>
  <c r="Q277" i="1"/>
  <c r="R277" i="1"/>
  <c r="P278" i="1"/>
  <c r="Q278" i="1"/>
  <c r="R278" i="1"/>
  <c r="P279" i="1"/>
  <c r="Q279" i="1"/>
  <c r="R279" i="1"/>
  <c r="P280" i="1"/>
  <c r="Q280" i="1"/>
  <c r="R280" i="1"/>
  <c r="P281" i="1"/>
  <c r="Q281" i="1"/>
  <c r="R281" i="1"/>
  <c r="P282" i="1"/>
  <c r="Q282" i="1"/>
  <c r="R282" i="1"/>
  <c r="P283" i="1"/>
  <c r="Q283" i="1"/>
  <c r="R283" i="1"/>
  <c r="P284" i="1"/>
  <c r="Q284" i="1"/>
  <c r="R284" i="1"/>
  <c r="P285" i="1"/>
  <c r="Q285" i="1"/>
  <c r="R285" i="1"/>
  <c r="P286" i="1"/>
  <c r="Q286" i="1"/>
  <c r="R286" i="1"/>
  <c r="P287" i="1"/>
  <c r="Q287" i="1"/>
  <c r="R287" i="1"/>
  <c r="P288" i="1"/>
  <c r="Q288" i="1"/>
  <c r="R288" i="1"/>
  <c r="P289" i="1"/>
  <c r="Q289" i="1"/>
  <c r="R289" i="1"/>
  <c r="P290" i="1"/>
  <c r="Q290" i="1"/>
  <c r="R290" i="1"/>
  <c r="P291" i="1"/>
  <c r="Q291" i="1"/>
  <c r="R291" i="1"/>
  <c r="P292" i="1"/>
  <c r="Q292" i="1"/>
  <c r="R292" i="1"/>
  <c r="P293" i="1"/>
  <c r="Q293" i="1"/>
  <c r="R293" i="1"/>
  <c r="P294" i="1"/>
  <c r="Q294" i="1"/>
  <c r="R294" i="1"/>
  <c r="P295" i="1"/>
  <c r="Q295" i="1"/>
  <c r="R295" i="1"/>
  <c r="P296" i="1"/>
  <c r="Q296" i="1"/>
  <c r="R296" i="1"/>
  <c r="P297" i="1"/>
  <c r="Q297" i="1"/>
  <c r="R297" i="1"/>
  <c r="P298" i="1"/>
  <c r="Q298" i="1"/>
  <c r="R298" i="1"/>
  <c r="P299" i="1"/>
  <c r="Q299" i="1"/>
  <c r="R299" i="1"/>
  <c r="P300" i="1"/>
  <c r="Q300" i="1"/>
  <c r="R300" i="1"/>
  <c r="P301" i="1"/>
  <c r="Q301" i="1"/>
  <c r="R301" i="1"/>
  <c r="P302" i="1"/>
  <c r="Q302" i="1"/>
  <c r="R302" i="1"/>
  <c r="P303" i="1"/>
  <c r="Q303" i="1"/>
  <c r="R303" i="1"/>
  <c r="P304" i="1"/>
  <c r="Q304" i="1"/>
  <c r="R304" i="1"/>
  <c r="P305" i="1"/>
  <c r="Q305" i="1"/>
  <c r="R305" i="1"/>
  <c r="P306" i="1"/>
  <c r="Q306" i="1"/>
  <c r="R306" i="1"/>
  <c r="P307" i="1"/>
  <c r="Q307" i="1"/>
  <c r="R307" i="1"/>
  <c r="P308" i="1"/>
  <c r="Q308" i="1"/>
  <c r="R308" i="1"/>
  <c r="P309" i="1"/>
  <c r="Q309" i="1"/>
  <c r="R309" i="1"/>
  <c r="P310" i="1"/>
  <c r="Q310" i="1"/>
  <c r="R310" i="1"/>
  <c r="P311" i="1"/>
  <c r="Q311" i="1"/>
  <c r="R311" i="1"/>
  <c r="P312" i="1"/>
  <c r="Q312" i="1"/>
  <c r="R312" i="1"/>
  <c r="P313" i="1"/>
  <c r="Q313" i="1"/>
  <c r="R313" i="1"/>
  <c r="P314" i="1"/>
  <c r="Q314" i="1"/>
  <c r="R314" i="1"/>
  <c r="P315" i="1"/>
  <c r="Q315" i="1"/>
  <c r="R315" i="1"/>
  <c r="P316" i="1"/>
  <c r="Q316" i="1"/>
  <c r="R316" i="1"/>
  <c r="P317" i="1"/>
  <c r="Q317" i="1"/>
  <c r="R317" i="1"/>
  <c r="P318" i="1"/>
  <c r="Q318" i="1"/>
  <c r="R318" i="1"/>
  <c r="P319" i="1"/>
  <c r="Q319" i="1"/>
  <c r="R319" i="1"/>
  <c r="P320" i="1"/>
  <c r="Q320" i="1"/>
  <c r="R320" i="1"/>
  <c r="P321" i="1"/>
  <c r="Q321" i="1"/>
  <c r="R321" i="1"/>
  <c r="P322" i="1"/>
  <c r="Q322" i="1"/>
  <c r="R322" i="1"/>
  <c r="P323" i="1"/>
  <c r="Q323" i="1"/>
  <c r="R323" i="1"/>
  <c r="P324" i="1"/>
  <c r="Q324" i="1"/>
  <c r="R324" i="1"/>
  <c r="P325" i="1"/>
  <c r="Q325" i="1"/>
  <c r="R325" i="1"/>
  <c r="P326" i="1"/>
  <c r="Q326" i="1"/>
  <c r="R326" i="1"/>
  <c r="P327" i="1"/>
  <c r="Q327" i="1"/>
  <c r="R327" i="1"/>
  <c r="P328" i="1"/>
  <c r="Q328" i="1"/>
  <c r="R328" i="1"/>
  <c r="P329" i="1"/>
  <c r="Q329" i="1"/>
  <c r="R329" i="1"/>
  <c r="P330" i="1"/>
  <c r="Q330" i="1"/>
  <c r="R330" i="1"/>
  <c r="P331" i="1"/>
  <c r="Q331" i="1"/>
  <c r="R331" i="1"/>
  <c r="P332" i="1"/>
  <c r="Q332" i="1"/>
  <c r="R332" i="1"/>
  <c r="P333" i="1"/>
  <c r="Q333" i="1"/>
  <c r="R333" i="1"/>
  <c r="P334" i="1"/>
  <c r="Q334" i="1"/>
  <c r="R334" i="1"/>
  <c r="P335" i="1"/>
  <c r="Q335" i="1"/>
  <c r="R335" i="1"/>
  <c r="P336" i="1"/>
  <c r="Q336" i="1"/>
  <c r="R336" i="1"/>
  <c r="P337" i="1"/>
  <c r="Q337" i="1"/>
  <c r="R337" i="1"/>
  <c r="P338" i="1"/>
  <c r="Q338" i="1"/>
  <c r="R338" i="1"/>
  <c r="P339" i="1"/>
  <c r="Q339" i="1"/>
  <c r="R339" i="1"/>
  <c r="P340" i="1"/>
  <c r="Q340" i="1"/>
  <c r="R340" i="1"/>
  <c r="P341" i="1"/>
  <c r="Q341" i="1"/>
  <c r="R341" i="1"/>
  <c r="P342" i="1"/>
  <c r="Q342" i="1"/>
  <c r="R342" i="1"/>
  <c r="P343" i="1"/>
  <c r="Q343" i="1"/>
  <c r="R343" i="1"/>
  <c r="P344" i="1"/>
  <c r="Q344" i="1"/>
  <c r="R344" i="1"/>
  <c r="P345" i="1"/>
  <c r="Q345" i="1"/>
  <c r="R345" i="1"/>
  <c r="P346" i="1"/>
  <c r="Q346" i="1"/>
  <c r="R346" i="1"/>
  <c r="P347" i="1"/>
  <c r="Q347" i="1"/>
  <c r="R347" i="1"/>
  <c r="P348" i="1"/>
  <c r="Q348" i="1"/>
  <c r="R348" i="1"/>
  <c r="P349" i="1"/>
  <c r="Q349" i="1"/>
  <c r="R349" i="1"/>
  <c r="P350" i="1"/>
  <c r="Q350" i="1"/>
  <c r="R350" i="1"/>
  <c r="P351" i="1"/>
  <c r="Q351" i="1"/>
  <c r="R351" i="1"/>
  <c r="P352" i="1"/>
  <c r="Q352" i="1"/>
  <c r="R352" i="1"/>
  <c r="P353" i="1"/>
  <c r="Q353" i="1"/>
  <c r="R353" i="1"/>
  <c r="P354" i="1"/>
  <c r="Q354" i="1"/>
  <c r="R354" i="1"/>
  <c r="P355" i="1"/>
  <c r="Q355" i="1"/>
  <c r="R355" i="1"/>
  <c r="P356" i="1"/>
  <c r="Q356" i="1"/>
  <c r="R356" i="1"/>
  <c r="P357" i="1"/>
  <c r="Q357" i="1"/>
  <c r="R357" i="1"/>
  <c r="P358" i="1"/>
  <c r="Q358" i="1"/>
  <c r="R358" i="1"/>
  <c r="P359" i="1"/>
  <c r="Q359" i="1"/>
  <c r="R359" i="1"/>
  <c r="P360" i="1"/>
  <c r="Q360" i="1"/>
  <c r="R360" i="1"/>
  <c r="P361" i="1"/>
  <c r="Q361" i="1"/>
  <c r="R361" i="1"/>
  <c r="P362" i="1"/>
  <c r="Q362" i="1"/>
  <c r="R362" i="1"/>
  <c r="P363" i="1"/>
  <c r="Q363" i="1"/>
  <c r="R363" i="1"/>
  <c r="P364" i="1"/>
  <c r="Q364" i="1"/>
  <c r="R364" i="1"/>
  <c r="P365" i="1"/>
  <c r="Q365" i="1"/>
  <c r="R365" i="1"/>
  <c r="P366" i="1"/>
  <c r="Q366" i="1"/>
  <c r="R366" i="1"/>
  <c r="P367" i="1"/>
  <c r="Q367" i="1"/>
  <c r="R367" i="1"/>
  <c r="P368" i="1"/>
  <c r="Q368" i="1"/>
  <c r="R368" i="1"/>
  <c r="P369" i="1"/>
  <c r="Q369" i="1"/>
  <c r="R369" i="1"/>
  <c r="P370" i="1"/>
  <c r="Q370" i="1"/>
  <c r="R370" i="1"/>
  <c r="P371" i="1"/>
  <c r="Q371" i="1"/>
  <c r="R371" i="1"/>
  <c r="P372" i="1"/>
  <c r="Q372" i="1"/>
  <c r="R372" i="1"/>
  <c r="P373" i="1"/>
  <c r="Q373" i="1"/>
  <c r="R373" i="1"/>
  <c r="P374" i="1"/>
  <c r="Q374" i="1"/>
  <c r="R374" i="1"/>
  <c r="P375" i="1"/>
  <c r="Q375" i="1"/>
  <c r="R375" i="1"/>
  <c r="P376" i="1"/>
  <c r="Q376" i="1"/>
  <c r="R376" i="1"/>
  <c r="P377" i="1"/>
  <c r="Q377" i="1"/>
  <c r="R377" i="1"/>
  <c r="P378" i="1"/>
  <c r="Q378" i="1"/>
  <c r="R378" i="1"/>
  <c r="P379" i="1"/>
  <c r="Q379" i="1"/>
  <c r="R379" i="1"/>
  <c r="P380" i="1"/>
  <c r="Q380" i="1"/>
  <c r="R380" i="1"/>
  <c r="P381" i="1"/>
  <c r="Q381" i="1"/>
  <c r="R381" i="1"/>
  <c r="P382" i="1"/>
  <c r="Q382" i="1"/>
  <c r="R382" i="1"/>
  <c r="P383" i="1"/>
  <c r="Q383" i="1"/>
  <c r="R383" i="1"/>
  <c r="P384" i="1"/>
  <c r="Q384" i="1"/>
  <c r="R384" i="1"/>
  <c r="P385" i="1"/>
  <c r="Q385" i="1"/>
  <c r="R385" i="1"/>
  <c r="P386" i="1"/>
  <c r="Q386" i="1"/>
  <c r="R386" i="1"/>
  <c r="P387" i="1"/>
  <c r="Q387" i="1"/>
  <c r="R387" i="1"/>
  <c r="P388" i="1"/>
  <c r="Q388" i="1"/>
  <c r="R388" i="1"/>
  <c r="P389" i="1"/>
  <c r="Q389" i="1"/>
  <c r="R389" i="1"/>
  <c r="P390" i="1"/>
  <c r="Q390" i="1"/>
  <c r="R390" i="1"/>
  <c r="P391" i="1"/>
  <c r="Q391" i="1"/>
  <c r="R391" i="1"/>
  <c r="P392" i="1"/>
  <c r="Q392" i="1"/>
  <c r="R392" i="1"/>
  <c r="P393" i="1"/>
  <c r="Q393" i="1"/>
  <c r="R393" i="1"/>
  <c r="P394" i="1"/>
  <c r="Q394" i="1"/>
  <c r="R394" i="1"/>
  <c r="P395" i="1"/>
  <c r="Q395" i="1"/>
  <c r="R395" i="1"/>
  <c r="P396" i="1"/>
  <c r="Q396" i="1"/>
  <c r="R396" i="1"/>
  <c r="P397" i="1"/>
  <c r="Q397" i="1"/>
  <c r="R397" i="1"/>
  <c r="P398" i="1"/>
  <c r="Q398" i="1"/>
  <c r="R398" i="1"/>
  <c r="P399" i="1"/>
  <c r="Q399" i="1"/>
  <c r="R399" i="1"/>
  <c r="P400" i="1"/>
  <c r="Q400" i="1"/>
  <c r="R400" i="1"/>
  <c r="P401" i="1"/>
  <c r="Q401" i="1"/>
  <c r="R401" i="1"/>
  <c r="P402" i="1"/>
  <c r="Q402" i="1"/>
  <c r="R402" i="1"/>
  <c r="P403" i="1"/>
  <c r="Q403" i="1"/>
  <c r="R403" i="1"/>
  <c r="P404" i="1"/>
  <c r="Q404" i="1"/>
  <c r="R404" i="1"/>
  <c r="P405" i="1"/>
  <c r="Q405" i="1"/>
  <c r="R405" i="1"/>
  <c r="P406" i="1"/>
  <c r="Q406" i="1"/>
  <c r="R406" i="1"/>
  <c r="P407" i="1"/>
  <c r="Q407" i="1"/>
  <c r="R407" i="1"/>
  <c r="P408" i="1"/>
  <c r="Q408" i="1"/>
  <c r="R408" i="1"/>
  <c r="P409" i="1"/>
  <c r="Q409" i="1"/>
  <c r="R409" i="1"/>
  <c r="P410" i="1"/>
  <c r="Q410" i="1"/>
  <c r="R410" i="1"/>
  <c r="P411" i="1"/>
  <c r="Q411" i="1"/>
  <c r="R411" i="1"/>
  <c r="P412" i="1"/>
  <c r="Q412" i="1"/>
  <c r="R412" i="1"/>
  <c r="P413" i="1"/>
  <c r="Q413" i="1"/>
  <c r="R413" i="1"/>
  <c r="P414" i="1"/>
  <c r="Q414" i="1"/>
  <c r="R414" i="1"/>
  <c r="P415" i="1"/>
  <c r="Q415" i="1"/>
  <c r="R415" i="1"/>
  <c r="P416" i="1"/>
  <c r="Q416" i="1"/>
  <c r="R416" i="1"/>
  <c r="P417" i="1"/>
  <c r="Q417" i="1"/>
  <c r="R417" i="1"/>
  <c r="P418" i="1"/>
  <c r="Q418" i="1"/>
  <c r="R418" i="1"/>
  <c r="P419" i="1"/>
  <c r="Q419" i="1"/>
  <c r="R419" i="1"/>
  <c r="P420" i="1"/>
  <c r="Q420" i="1"/>
  <c r="R420" i="1"/>
  <c r="P421" i="1"/>
  <c r="Q421" i="1"/>
  <c r="R421" i="1"/>
  <c r="P422" i="1"/>
  <c r="Q422" i="1"/>
  <c r="R422" i="1"/>
  <c r="P423" i="1"/>
  <c r="Q423" i="1"/>
  <c r="R423" i="1"/>
  <c r="P424" i="1"/>
  <c r="Q424" i="1"/>
  <c r="R424" i="1"/>
  <c r="P425" i="1"/>
  <c r="Q425" i="1"/>
  <c r="R425" i="1"/>
  <c r="P426" i="1"/>
  <c r="Q426" i="1"/>
  <c r="R426" i="1"/>
  <c r="P427" i="1"/>
  <c r="Q427" i="1"/>
  <c r="R427" i="1"/>
  <c r="P428" i="1"/>
  <c r="Q428" i="1"/>
  <c r="R428" i="1"/>
  <c r="P429" i="1"/>
  <c r="Q429" i="1"/>
  <c r="R429" i="1"/>
  <c r="P430" i="1"/>
  <c r="Q430" i="1"/>
  <c r="R430" i="1"/>
  <c r="P431" i="1"/>
  <c r="Q431" i="1"/>
  <c r="R431" i="1"/>
  <c r="P432" i="1"/>
  <c r="Q432" i="1"/>
  <c r="R432" i="1"/>
  <c r="P433" i="1"/>
  <c r="Q433" i="1"/>
  <c r="R433" i="1"/>
  <c r="P434" i="1"/>
  <c r="Q434" i="1"/>
  <c r="R434" i="1"/>
  <c r="P435" i="1"/>
  <c r="Q435" i="1"/>
  <c r="R435" i="1"/>
  <c r="P436" i="1"/>
  <c r="Q436" i="1"/>
  <c r="R436" i="1"/>
  <c r="P437" i="1"/>
  <c r="Q437" i="1"/>
  <c r="R437" i="1"/>
  <c r="P438" i="1"/>
  <c r="Q438" i="1"/>
  <c r="R438" i="1"/>
  <c r="P439" i="1"/>
  <c r="Q439" i="1"/>
  <c r="R439" i="1"/>
  <c r="P440" i="1"/>
  <c r="Q440" i="1"/>
  <c r="R440" i="1"/>
  <c r="P441" i="1"/>
  <c r="Q441" i="1"/>
  <c r="R441" i="1"/>
  <c r="P442" i="1"/>
  <c r="Q442" i="1"/>
  <c r="R442" i="1"/>
  <c r="P443" i="1"/>
  <c r="Q443" i="1"/>
  <c r="R443" i="1"/>
  <c r="P444" i="1"/>
  <c r="Q444" i="1"/>
  <c r="R444" i="1"/>
  <c r="P445" i="1"/>
  <c r="Q445" i="1"/>
  <c r="R445" i="1"/>
  <c r="P446" i="1"/>
  <c r="Q446" i="1"/>
  <c r="R446" i="1"/>
  <c r="P447" i="1"/>
  <c r="Q447" i="1"/>
  <c r="R447" i="1"/>
  <c r="P448" i="1"/>
  <c r="Q448" i="1"/>
  <c r="R448" i="1"/>
  <c r="P449" i="1"/>
  <c r="Q449" i="1"/>
  <c r="R449" i="1"/>
  <c r="P450" i="1"/>
  <c r="Q450" i="1"/>
  <c r="R450" i="1"/>
  <c r="P451" i="1"/>
  <c r="Q451" i="1"/>
  <c r="R451" i="1"/>
  <c r="P452" i="1"/>
  <c r="Q452" i="1"/>
  <c r="R452" i="1"/>
  <c r="P453" i="1"/>
  <c r="Q453" i="1"/>
  <c r="R453" i="1"/>
  <c r="P454" i="1"/>
  <c r="Q454" i="1"/>
  <c r="R454" i="1"/>
  <c r="P455" i="1"/>
  <c r="Q455" i="1"/>
  <c r="R455" i="1"/>
  <c r="P456" i="1"/>
  <c r="Q456" i="1"/>
  <c r="R456" i="1"/>
  <c r="P457" i="1"/>
  <c r="Q457" i="1"/>
  <c r="R457" i="1"/>
  <c r="P458" i="1"/>
  <c r="Q458" i="1"/>
  <c r="R458" i="1"/>
  <c r="P459" i="1"/>
  <c r="Q459" i="1"/>
  <c r="R459" i="1"/>
  <c r="P460" i="1"/>
  <c r="Q460" i="1"/>
  <c r="R460" i="1"/>
  <c r="P461" i="1"/>
  <c r="Q461" i="1"/>
  <c r="R461" i="1"/>
  <c r="P462" i="1"/>
  <c r="Q462" i="1"/>
  <c r="R462" i="1"/>
  <c r="P463" i="1"/>
  <c r="Q463" i="1"/>
  <c r="R463" i="1"/>
  <c r="P464" i="1"/>
  <c r="Q464" i="1"/>
  <c r="R464" i="1"/>
  <c r="P465" i="1"/>
  <c r="Q465" i="1"/>
  <c r="R465" i="1"/>
  <c r="P466" i="1"/>
  <c r="Q466" i="1"/>
  <c r="R466" i="1"/>
  <c r="P467" i="1"/>
  <c r="Q467" i="1"/>
  <c r="R467" i="1"/>
  <c r="P468" i="1"/>
  <c r="Q468" i="1"/>
  <c r="R468" i="1"/>
  <c r="P469" i="1"/>
  <c r="Q469" i="1"/>
  <c r="R469" i="1"/>
  <c r="P470" i="1"/>
  <c r="Q470" i="1"/>
  <c r="R470" i="1"/>
  <c r="P471" i="1"/>
  <c r="Q471" i="1"/>
  <c r="R471" i="1"/>
  <c r="P472" i="1"/>
  <c r="Q472" i="1"/>
  <c r="R472" i="1"/>
  <c r="P473" i="1"/>
  <c r="Q473" i="1"/>
  <c r="R473" i="1"/>
  <c r="P474" i="1"/>
  <c r="Q474" i="1"/>
  <c r="R474" i="1"/>
  <c r="P475" i="1"/>
  <c r="Q475" i="1"/>
  <c r="R475" i="1"/>
  <c r="P476" i="1"/>
  <c r="Q476" i="1"/>
  <c r="R476" i="1"/>
  <c r="P477" i="1"/>
  <c r="Q477" i="1"/>
  <c r="R477" i="1"/>
  <c r="P478" i="1"/>
  <c r="Q478" i="1"/>
  <c r="R478" i="1"/>
  <c r="P479" i="1"/>
  <c r="Q479" i="1"/>
  <c r="R479" i="1"/>
  <c r="P480" i="1"/>
  <c r="Q480" i="1"/>
  <c r="R480" i="1"/>
  <c r="P481" i="1"/>
  <c r="Q481" i="1"/>
  <c r="R481" i="1"/>
  <c r="P482" i="1"/>
  <c r="Q482" i="1"/>
  <c r="R482" i="1"/>
  <c r="P483" i="1"/>
  <c r="Q483" i="1"/>
  <c r="R483" i="1"/>
  <c r="P484" i="1"/>
  <c r="Q484" i="1"/>
  <c r="R484" i="1"/>
  <c r="P485" i="1"/>
  <c r="Q485" i="1"/>
  <c r="R485" i="1"/>
  <c r="P486" i="1"/>
  <c r="Q486" i="1"/>
  <c r="R486" i="1"/>
  <c r="P487" i="1"/>
  <c r="Q487" i="1"/>
  <c r="R487" i="1"/>
  <c r="P488" i="1"/>
  <c r="Q488" i="1"/>
  <c r="R488" i="1"/>
  <c r="P489" i="1"/>
  <c r="Q489" i="1"/>
  <c r="R489" i="1"/>
  <c r="P490" i="1"/>
  <c r="Q490" i="1"/>
  <c r="R490" i="1"/>
  <c r="P491" i="1"/>
  <c r="Q491" i="1"/>
  <c r="R491" i="1"/>
  <c r="P492" i="1"/>
  <c r="Q492" i="1"/>
  <c r="R492" i="1"/>
  <c r="P493" i="1"/>
  <c r="Q493" i="1"/>
  <c r="R493" i="1"/>
  <c r="P494" i="1"/>
  <c r="Q494" i="1"/>
  <c r="R494" i="1"/>
  <c r="P495" i="1"/>
  <c r="Q495" i="1"/>
  <c r="R495" i="1"/>
  <c r="P496" i="1"/>
  <c r="Q496" i="1"/>
  <c r="R496" i="1"/>
  <c r="P497" i="1"/>
  <c r="Q497" i="1"/>
  <c r="R497" i="1"/>
  <c r="P498" i="1"/>
  <c r="Q498" i="1"/>
  <c r="R498" i="1"/>
  <c r="P499" i="1"/>
  <c r="Q499" i="1"/>
  <c r="R499" i="1"/>
  <c r="P500" i="1"/>
  <c r="Q500" i="1"/>
  <c r="R500" i="1"/>
  <c r="P501" i="1"/>
  <c r="Q501" i="1"/>
  <c r="R501" i="1"/>
  <c r="P502" i="1"/>
  <c r="Q502" i="1"/>
  <c r="R502" i="1"/>
  <c r="P503" i="1"/>
  <c r="Q503" i="1"/>
  <c r="R503" i="1"/>
  <c r="P504" i="1"/>
  <c r="Q504" i="1"/>
  <c r="R504" i="1"/>
  <c r="P505" i="1"/>
  <c r="Q505" i="1"/>
  <c r="R505" i="1"/>
  <c r="P506" i="1"/>
  <c r="Q506" i="1"/>
  <c r="R506" i="1"/>
  <c r="P507" i="1"/>
  <c r="Q507" i="1"/>
  <c r="R507" i="1"/>
  <c r="P508" i="1"/>
  <c r="Q508" i="1"/>
  <c r="R508" i="1"/>
  <c r="P509" i="1"/>
  <c r="Q509" i="1"/>
  <c r="R509" i="1"/>
  <c r="P510" i="1"/>
  <c r="Q510" i="1"/>
  <c r="R510" i="1"/>
  <c r="P511" i="1"/>
  <c r="Q511" i="1"/>
  <c r="R511" i="1"/>
  <c r="P512" i="1"/>
  <c r="Q512" i="1"/>
  <c r="R512" i="1"/>
  <c r="P513" i="1"/>
  <c r="Q513" i="1"/>
  <c r="R513" i="1"/>
  <c r="P514" i="1"/>
  <c r="Q514" i="1"/>
  <c r="R514" i="1"/>
  <c r="P515" i="1"/>
  <c r="Q515" i="1"/>
  <c r="R515" i="1"/>
  <c r="P516" i="1"/>
  <c r="Q516" i="1"/>
  <c r="R516" i="1"/>
  <c r="P517" i="1"/>
  <c r="Q517" i="1"/>
  <c r="R517" i="1"/>
  <c r="P518" i="1"/>
  <c r="Q518" i="1"/>
  <c r="R518" i="1"/>
  <c r="P519" i="1"/>
  <c r="Q519" i="1"/>
  <c r="R519" i="1"/>
  <c r="P520" i="1"/>
  <c r="Q520" i="1"/>
  <c r="R520" i="1"/>
  <c r="P521" i="1"/>
  <c r="Q521" i="1"/>
  <c r="R521" i="1"/>
  <c r="P522" i="1"/>
  <c r="Q522" i="1"/>
  <c r="R522" i="1"/>
  <c r="P523" i="1"/>
  <c r="Q523" i="1"/>
  <c r="R523" i="1"/>
  <c r="P524" i="1"/>
  <c r="Q524" i="1"/>
  <c r="R524" i="1"/>
  <c r="P525" i="1"/>
  <c r="Q525" i="1"/>
  <c r="R525" i="1"/>
  <c r="P526" i="1"/>
  <c r="Q526" i="1"/>
  <c r="R526" i="1"/>
  <c r="P527" i="1"/>
  <c r="Q527" i="1"/>
  <c r="R527" i="1"/>
  <c r="P528" i="1"/>
  <c r="Q528" i="1"/>
  <c r="R528" i="1"/>
  <c r="P529" i="1"/>
  <c r="Q529" i="1"/>
  <c r="R529" i="1"/>
  <c r="P530" i="1"/>
  <c r="Q530" i="1"/>
  <c r="R530" i="1"/>
  <c r="P531" i="1"/>
  <c r="Q531" i="1"/>
  <c r="R531" i="1"/>
  <c r="P532" i="1"/>
  <c r="Q532" i="1"/>
  <c r="R532" i="1"/>
  <c r="P533" i="1"/>
  <c r="Q533" i="1"/>
  <c r="R533" i="1"/>
  <c r="P534" i="1"/>
  <c r="Q534" i="1"/>
  <c r="R534" i="1"/>
  <c r="P535" i="1"/>
  <c r="Q535" i="1"/>
  <c r="R535" i="1"/>
  <c r="P536" i="1"/>
  <c r="Q536" i="1"/>
  <c r="R536" i="1"/>
  <c r="P537" i="1"/>
  <c r="Q537" i="1"/>
  <c r="R537" i="1"/>
  <c r="P538" i="1"/>
  <c r="Q538" i="1"/>
  <c r="R538" i="1"/>
  <c r="P539" i="1"/>
  <c r="Q539" i="1"/>
  <c r="R539" i="1"/>
  <c r="P540" i="1"/>
  <c r="Q540" i="1"/>
  <c r="R540" i="1"/>
  <c r="P541" i="1"/>
  <c r="Q541" i="1"/>
  <c r="R541" i="1"/>
  <c r="P542" i="1"/>
  <c r="Q542" i="1"/>
  <c r="R542" i="1"/>
  <c r="P543" i="1"/>
  <c r="Q543" i="1"/>
  <c r="R543" i="1"/>
  <c r="P544" i="1"/>
  <c r="Q544" i="1"/>
  <c r="R544" i="1"/>
  <c r="P545" i="1"/>
  <c r="Q545" i="1"/>
  <c r="R545" i="1"/>
  <c r="P546" i="1"/>
  <c r="Q546" i="1"/>
  <c r="R546" i="1"/>
  <c r="P547" i="1"/>
  <c r="Q547" i="1"/>
  <c r="R547" i="1"/>
  <c r="P548" i="1"/>
  <c r="Q548" i="1"/>
  <c r="R548" i="1"/>
  <c r="P549" i="1"/>
  <c r="Q549" i="1"/>
  <c r="R549" i="1"/>
  <c r="P550" i="1"/>
  <c r="Q550" i="1"/>
  <c r="R550" i="1"/>
  <c r="P551" i="1"/>
  <c r="Q551" i="1"/>
  <c r="R551" i="1"/>
  <c r="P552" i="1"/>
  <c r="Q552" i="1"/>
  <c r="R552" i="1"/>
  <c r="P553" i="1"/>
  <c r="Q553" i="1"/>
  <c r="R553" i="1"/>
  <c r="P554" i="1"/>
  <c r="Q554" i="1"/>
  <c r="R554" i="1"/>
  <c r="P555" i="1"/>
  <c r="Q555" i="1"/>
  <c r="R555" i="1"/>
  <c r="P556" i="1"/>
  <c r="Q556" i="1"/>
  <c r="R556" i="1"/>
  <c r="P557" i="1"/>
  <c r="Q557" i="1"/>
  <c r="R557" i="1"/>
  <c r="P558" i="1"/>
  <c r="Q558" i="1"/>
  <c r="R558" i="1"/>
  <c r="P559" i="1"/>
  <c r="Q559" i="1"/>
  <c r="R559" i="1"/>
  <c r="P560" i="1"/>
  <c r="Q560" i="1"/>
  <c r="R560" i="1"/>
  <c r="P561" i="1"/>
  <c r="Q561" i="1"/>
  <c r="R561" i="1"/>
  <c r="P562" i="1"/>
  <c r="Q562" i="1"/>
  <c r="R562" i="1"/>
  <c r="P563" i="1"/>
  <c r="Q563" i="1"/>
  <c r="R563" i="1"/>
  <c r="P564" i="1"/>
  <c r="Q564" i="1"/>
  <c r="R564" i="1"/>
  <c r="P565" i="1"/>
  <c r="Q565" i="1"/>
  <c r="R565" i="1"/>
  <c r="P566" i="1"/>
  <c r="Q566" i="1"/>
  <c r="R566" i="1"/>
  <c r="P567" i="1"/>
  <c r="Q567" i="1"/>
  <c r="R567" i="1"/>
  <c r="P568" i="1"/>
  <c r="Q568" i="1"/>
  <c r="R568" i="1"/>
  <c r="P569" i="1"/>
  <c r="Q569" i="1"/>
  <c r="R569" i="1"/>
  <c r="P570" i="1"/>
  <c r="Q570" i="1"/>
  <c r="R570" i="1"/>
  <c r="P571" i="1"/>
  <c r="Q571" i="1"/>
  <c r="R571" i="1"/>
  <c r="P572" i="1"/>
  <c r="Q572" i="1"/>
  <c r="R572" i="1"/>
  <c r="P573" i="1"/>
  <c r="Q573" i="1"/>
  <c r="R573" i="1"/>
  <c r="P574" i="1"/>
  <c r="Q574" i="1"/>
  <c r="R574" i="1"/>
  <c r="P575" i="1"/>
  <c r="Q575" i="1"/>
  <c r="R575" i="1"/>
  <c r="P576" i="1"/>
  <c r="Q576" i="1"/>
  <c r="R576" i="1"/>
  <c r="P577" i="1"/>
  <c r="Q577" i="1"/>
  <c r="R577" i="1"/>
  <c r="P578" i="1"/>
  <c r="Q578" i="1"/>
  <c r="R578" i="1"/>
  <c r="P579" i="1"/>
  <c r="Q579" i="1"/>
  <c r="R579" i="1"/>
  <c r="P580" i="1"/>
  <c r="Q580" i="1"/>
  <c r="R580" i="1"/>
  <c r="P581" i="1"/>
  <c r="Q581" i="1"/>
  <c r="R581" i="1"/>
  <c r="P582" i="1"/>
  <c r="Q582" i="1"/>
  <c r="R582" i="1"/>
  <c r="P583" i="1"/>
  <c r="Q583" i="1"/>
  <c r="R583" i="1"/>
  <c r="P584" i="1"/>
  <c r="Q584" i="1"/>
  <c r="R584" i="1"/>
  <c r="P585" i="1"/>
  <c r="Q585" i="1"/>
  <c r="R585" i="1"/>
  <c r="P586" i="1"/>
  <c r="Q586" i="1"/>
  <c r="R586" i="1"/>
  <c r="P587" i="1"/>
  <c r="Q587" i="1"/>
  <c r="R587" i="1"/>
  <c r="P588" i="1"/>
  <c r="Q588" i="1"/>
  <c r="R588" i="1"/>
  <c r="P589" i="1"/>
  <c r="Q589" i="1"/>
  <c r="R589" i="1"/>
  <c r="P590" i="1"/>
  <c r="Q590" i="1"/>
  <c r="R590" i="1"/>
  <c r="P591" i="1"/>
  <c r="Q591" i="1"/>
  <c r="R591" i="1"/>
  <c r="P592" i="1"/>
  <c r="Q592" i="1"/>
  <c r="R592" i="1"/>
  <c r="P593" i="1"/>
  <c r="Q593" i="1"/>
  <c r="R593" i="1"/>
  <c r="P594" i="1"/>
  <c r="Q594" i="1"/>
  <c r="R594" i="1"/>
  <c r="P595" i="1"/>
  <c r="Q595" i="1"/>
  <c r="R595" i="1"/>
  <c r="P596" i="1"/>
  <c r="Q596" i="1"/>
  <c r="R596" i="1"/>
  <c r="P597" i="1"/>
  <c r="Q597" i="1"/>
  <c r="R597" i="1"/>
  <c r="P598" i="1"/>
  <c r="Q598" i="1"/>
  <c r="R598" i="1"/>
  <c r="P599" i="1"/>
  <c r="Q599" i="1"/>
  <c r="R599" i="1"/>
  <c r="P600" i="1"/>
  <c r="Q600" i="1"/>
  <c r="R600" i="1"/>
  <c r="P601" i="1"/>
  <c r="Q601" i="1"/>
  <c r="R601" i="1"/>
  <c r="P602" i="1"/>
  <c r="Q602" i="1"/>
  <c r="R602" i="1"/>
  <c r="P603" i="1"/>
  <c r="Q603" i="1"/>
  <c r="R603" i="1"/>
  <c r="P604" i="1"/>
  <c r="Q604" i="1"/>
  <c r="R604" i="1"/>
  <c r="P605" i="1"/>
  <c r="Q605" i="1"/>
  <c r="R605" i="1"/>
  <c r="P606" i="1"/>
  <c r="Q606" i="1"/>
  <c r="R606" i="1"/>
  <c r="P607" i="1"/>
  <c r="Q607" i="1"/>
  <c r="R607" i="1"/>
  <c r="P608" i="1"/>
  <c r="Q608" i="1"/>
  <c r="R608" i="1"/>
  <c r="P609" i="1"/>
  <c r="Q609" i="1"/>
  <c r="R609" i="1"/>
  <c r="P610" i="1"/>
  <c r="Q610" i="1"/>
  <c r="R610" i="1"/>
  <c r="P611" i="1"/>
  <c r="Q611" i="1"/>
  <c r="R611" i="1"/>
  <c r="P612" i="1"/>
  <c r="Q612" i="1"/>
  <c r="R612" i="1"/>
  <c r="P613" i="1"/>
  <c r="Q613" i="1"/>
  <c r="R613" i="1"/>
  <c r="P614" i="1"/>
  <c r="Q614" i="1"/>
  <c r="R614" i="1"/>
  <c r="P615" i="1"/>
  <c r="Q615" i="1"/>
  <c r="R615" i="1"/>
  <c r="P616" i="1"/>
  <c r="Q616" i="1"/>
  <c r="R616" i="1"/>
  <c r="P617" i="1"/>
  <c r="Q617" i="1"/>
  <c r="R617" i="1"/>
  <c r="P618" i="1"/>
  <c r="Q618" i="1"/>
  <c r="R618" i="1"/>
  <c r="P619" i="1"/>
  <c r="Q619" i="1"/>
  <c r="R619" i="1"/>
  <c r="P620" i="1"/>
  <c r="Q620" i="1"/>
  <c r="R620" i="1"/>
  <c r="P621" i="1"/>
  <c r="Q621" i="1"/>
  <c r="R621" i="1"/>
  <c r="P622" i="1"/>
  <c r="Q622" i="1"/>
  <c r="R622" i="1"/>
  <c r="P623" i="1"/>
  <c r="Q623" i="1"/>
  <c r="R623" i="1"/>
  <c r="P624" i="1"/>
  <c r="Q624" i="1"/>
  <c r="R624" i="1"/>
  <c r="P625" i="1"/>
  <c r="Q625" i="1"/>
  <c r="R625" i="1"/>
  <c r="P626" i="1"/>
  <c r="Q626" i="1"/>
  <c r="R626" i="1"/>
  <c r="P627" i="1"/>
  <c r="Q627" i="1"/>
  <c r="R627" i="1"/>
  <c r="P628" i="1"/>
  <c r="Q628" i="1"/>
  <c r="R628" i="1"/>
  <c r="P629" i="1"/>
  <c r="Q629" i="1"/>
  <c r="R629" i="1"/>
  <c r="P630" i="1"/>
  <c r="Q630" i="1"/>
  <c r="R630" i="1"/>
  <c r="P631" i="1"/>
  <c r="Q631" i="1"/>
  <c r="R631" i="1"/>
  <c r="P632" i="1"/>
  <c r="Q632" i="1"/>
  <c r="R632" i="1"/>
  <c r="P633" i="1"/>
  <c r="Q633" i="1"/>
  <c r="R633" i="1"/>
  <c r="P634" i="1"/>
  <c r="Q634" i="1"/>
  <c r="R634" i="1"/>
  <c r="P635" i="1"/>
  <c r="Q635" i="1"/>
  <c r="R635" i="1"/>
  <c r="P636" i="1"/>
  <c r="Q636" i="1"/>
  <c r="R636" i="1"/>
  <c r="P637" i="1"/>
  <c r="Q637" i="1"/>
  <c r="R637" i="1"/>
  <c r="P638" i="1"/>
  <c r="Q638" i="1"/>
  <c r="R638" i="1"/>
  <c r="P639" i="1"/>
  <c r="Q639" i="1"/>
  <c r="R639" i="1"/>
  <c r="P640" i="1"/>
  <c r="Q640" i="1"/>
  <c r="R640" i="1"/>
  <c r="P641" i="1"/>
  <c r="Q641" i="1"/>
  <c r="R641" i="1"/>
  <c r="P642" i="1"/>
  <c r="Q642" i="1"/>
  <c r="R642" i="1"/>
  <c r="P643" i="1"/>
  <c r="Q643" i="1"/>
  <c r="R643" i="1"/>
  <c r="P644" i="1"/>
  <c r="Q644" i="1"/>
  <c r="R644" i="1"/>
  <c r="P645" i="1"/>
  <c r="Q645" i="1"/>
  <c r="R645" i="1"/>
  <c r="P646" i="1"/>
  <c r="Q646" i="1"/>
  <c r="R646" i="1"/>
  <c r="P647" i="1"/>
  <c r="Q647" i="1"/>
  <c r="R647" i="1"/>
  <c r="P648" i="1"/>
  <c r="Q648" i="1"/>
  <c r="R648" i="1"/>
  <c r="P649" i="1"/>
  <c r="Q649" i="1"/>
  <c r="R649" i="1"/>
  <c r="P650" i="1"/>
  <c r="Q650" i="1"/>
  <c r="R650" i="1"/>
  <c r="P651" i="1"/>
  <c r="Q651" i="1"/>
  <c r="R651" i="1"/>
  <c r="P652" i="1"/>
  <c r="Q652" i="1"/>
  <c r="R652" i="1"/>
  <c r="P653" i="1"/>
  <c r="Q653" i="1"/>
  <c r="R653" i="1"/>
  <c r="P654" i="1"/>
  <c r="Q654" i="1"/>
  <c r="R654" i="1"/>
  <c r="P655" i="1"/>
  <c r="Q655" i="1"/>
  <c r="R655" i="1"/>
  <c r="P656" i="1"/>
  <c r="Q656" i="1"/>
  <c r="R656" i="1"/>
  <c r="P657" i="1"/>
  <c r="Q657" i="1"/>
  <c r="R657" i="1"/>
  <c r="P658" i="1"/>
  <c r="Q658" i="1"/>
  <c r="R658" i="1"/>
  <c r="P659" i="1"/>
  <c r="Q659" i="1"/>
  <c r="R659" i="1"/>
  <c r="P660" i="1"/>
  <c r="Q660" i="1"/>
  <c r="R660" i="1"/>
  <c r="P661" i="1"/>
  <c r="Q661" i="1"/>
  <c r="R661" i="1"/>
  <c r="P662" i="1"/>
  <c r="Q662" i="1"/>
  <c r="R662" i="1"/>
  <c r="P663" i="1"/>
  <c r="Q663" i="1"/>
  <c r="R663" i="1"/>
  <c r="P664" i="1"/>
  <c r="Q664" i="1"/>
  <c r="R664" i="1"/>
  <c r="P665" i="1"/>
  <c r="Q665" i="1"/>
  <c r="R665" i="1"/>
  <c r="P666" i="1"/>
  <c r="Q666" i="1"/>
  <c r="R666" i="1"/>
  <c r="P667" i="1"/>
  <c r="Q667" i="1"/>
  <c r="R667" i="1"/>
  <c r="P668" i="1"/>
  <c r="Q668" i="1"/>
  <c r="R668" i="1"/>
  <c r="P669" i="1"/>
  <c r="Q669" i="1"/>
  <c r="R669" i="1"/>
  <c r="P670" i="1"/>
  <c r="Q670" i="1"/>
  <c r="R670" i="1"/>
  <c r="P671" i="1"/>
  <c r="Q671" i="1"/>
  <c r="R671" i="1"/>
  <c r="P672" i="1"/>
  <c r="Q672" i="1"/>
  <c r="R672" i="1"/>
  <c r="P673" i="1"/>
  <c r="Q673" i="1"/>
  <c r="R673" i="1"/>
  <c r="P674" i="1"/>
  <c r="Q674" i="1"/>
  <c r="R674" i="1"/>
  <c r="P675" i="1"/>
  <c r="Q675" i="1"/>
  <c r="R675" i="1"/>
  <c r="P676" i="1"/>
  <c r="Q676" i="1"/>
  <c r="R676" i="1"/>
  <c r="P677" i="1"/>
  <c r="Q677" i="1"/>
  <c r="R677" i="1"/>
  <c r="P678" i="1"/>
  <c r="Q678" i="1"/>
  <c r="R678" i="1"/>
  <c r="P679" i="1"/>
  <c r="Q679" i="1"/>
  <c r="R679" i="1"/>
  <c r="P680" i="1"/>
  <c r="Q680" i="1"/>
  <c r="R680" i="1"/>
  <c r="P681" i="1"/>
  <c r="Q681" i="1"/>
  <c r="R681" i="1"/>
  <c r="P682" i="1"/>
  <c r="Q682" i="1"/>
  <c r="R682" i="1"/>
  <c r="P683" i="1"/>
  <c r="Q683" i="1"/>
  <c r="R683" i="1"/>
  <c r="P684" i="1"/>
  <c r="Q684" i="1"/>
  <c r="R684" i="1"/>
  <c r="P685" i="1"/>
  <c r="Q685" i="1"/>
  <c r="R685" i="1"/>
  <c r="P686" i="1"/>
  <c r="Q686" i="1"/>
  <c r="R686" i="1"/>
  <c r="P687" i="1"/>
  <c r="Q687" i="1"/>
  <c r="R687" i="1"/>
  <c r="P688" i="1"/>
  <c r="Q688" i="1"/>
  <c r="R688" i="1"/>
  <c r="P689" i="1"/>
  <c r="Q689" i="1"/>
  <c r="R689" i="1"/>
  <c r="P690" i="1"/>
  <c r="Q690" i="1"/>
  <c r="R690" i="1"/>
  <c r="P691" i="1"/>
  <c r="Q691" i="1"/>
  <c r="R691" i="1"/>
  <c r="P692" i="1"/>
  <c r="Q692" i="1"/>
  <c r="R692" i="1"/>
  <c r="P693" i="1"/>
  <c r="Q693" i="1"/>
  <c r="R693" i="1"/>
  <c r="P694" i="1"/>
  <c r="Q694" i="1"/>
  <c r="R694" i="1"/>
  <c r="P695" i="1"/>
  <c r="Q695" i="1"/>
  <c r="R695" i="1"/>
  <c r="P696" i="1"/>
  <c r="Q696" i="1"/>
  <c r="R696" i="1"/>
  <c r="P697" i="1"/>
  <c r="Q697" i="1"/>
  <c r="R697" i="1"/>
  <c r="P698" i="1"/>
  <c r="Q698" i="1"/>
  <c r="R698" i="1"/>
  <c r="P699" i="1"/>
  <c r="Q699" i="1"/>
  <c r="R699" i="1"/>
  <c r="P700" i="1"/>
  <c r="Q700" i="1"/>
  <c r="R700" i="1"/>
  <c r="P701" i="1"/>
  <c r="Q701" i="1"/>
  <c r="R701" i="1"/>
  <c r="P702" i="1"/>
  <c r="Q702" i="1"/>
  <c r="R702" i="1"/>
  <c r="P703" i="1"/>
  <c r="Q703" i="1"/>
  <c r="R703" i="1"/>
  <c r="P704" i="1"/>
  <c r="Q704" i="1"/>
  <c r="R704" i="1"/>
  <c r="P705" i="1"/>
  <c r="Q705" i="1"/>
  <c r="R705" i="1"/>
  <c r="P706" i="1"/>
  <c r="Q706" i="1"/>
  <c r="R706" i="1"/>
  <c r="P707" i="1"/>
  <c r="Q707" i="1"/>
  <c r="R707" i="1"/>
  <c r="P708" i="1"/>
  <c r="Q708" i="1"/>
  <c r="R708" i="1"/>
  <c r="P709" i="1"/>
  <c r="Q709" i="1"/>
  <c r="R709" i="1"/>
  <c r="P710" i="1"/>
  <c r="Q710" i="1"/>
  <c r="R710" i="1"/>
  <c r="P711" i="1"/>
  <c r="Q711" i="1"/>
  <c r="R711" i="1"/>
  <c r="P712" i="1"/>
  <c r="Q712" i="1"/>
  <c r="R712" i="1"/>
  <c r="P713" i="1"/>
  <c r="Q713" i="1"/>
  <c r="R713" i="1"/>
  <c r="P714" i="1"/>
  <c r="Q714" i="1"/>
  <c r="R714" i="1"/>
  <c r="P715" i="1"/>
  <c r="Q715" i="1"/>
  <c r="R715" i="1"/>
  <c r="P716" i="1"/>
  <c r="Q716" i="1"/>
  <c r="R716" i="1"/>
  <c r="P717" i="1"/>
  <c r="Q717" i="1"/>
  <c r="R717" i="1"/>
  <c r="P718" i="1"/>
  <c r="Q718" i="1"/>
  <c r="R718" i="1"/>
  <c r="P719" i="1"/>
  <c r="Q719" i="1"/>
  <c r="R719" i="1"/>
  <c r="P720" i="1"/>
  <c r="Q720" i="1"/>
  <c r="R720" i="1"/>
  <c r="P721" i="1"/>
  <c r="Q721" i="1"/>
  <c r="R721" i="1"/>
  <c r="P722" i="1"/>
  <c r="Q722" i="1"/>
  <c r="R722" i="1"/>
  <c r="P723" i="1"/>
  <c r="Q723" i="1"/>
  <c r="R723" i="1"/>
  <c r="P724" i="1"/>
  <c r="Q724" i="1"/>
  <c r="R724" i="1"/>
  <c r="P725" i="1"/>
  <c r="Q725" i="1"/>
  <c r="R725" i="1"/>
  <c r="P726" i="1"/>
  <c r="Q726" i="1"/>
  <c r="R726" i="1"/>
  <c r="P727" i="1"/>
  <c r="Q727" i="1"/>
  <c r="R727" i="1"/>
  <c r="P728" i="1"/>
  <c r="Q728" i="1"/>
  <c r="R728" i="1"/>
  <c r="P729" i="1"/>
  <c r="Q729" i="1"/>
  <c r="R729" i="1"/>
  <c r="P730" i="1"/>
  <c r="Q730" i="1"/>
  <c r="R730" i="1"/>
  <c r="P731" i="1"/>
  <c r="Q731" i="1"/>
  <c r="R731" i="1"/>
  <c r="P732" i="1"/>
  <c r="Q732" i="1"/>
  <c r="R732" i="1"/>
  <c r="P733" i="1"/>
  <c r="Q733" i="1"/>
  <c r="R733" i="1"/>
  <c r="P734" i="1"/>
  <c r="Q734" i="1"/>
  <c r="R734" i="1"/>
  <c r="P735" i="1"/>
  <c r="Q735" i="1"/>
  <c r="R735" i="1"/>
  <c r="P736" i="1"/>
  <c r="Q736" i="1"/>
  <c r="R736" i="1"/>
  <c r="P737" i="1"/>
  <c r="Q737" i="1"/>
  <c r="R737" i="1"/>
  <c r="P738" i="1"/>
  <c r="Q738" i="1"/>
  <c r="R738" i="1"/>
  <c r="P739" i="1"/>
  <c r="Q739" i="1"/>
  <c r="R739" i="1"/>
  <c r="P740" i="1"/>
  <c r="Q740" i="1"/>
  <c r="R740" i="1"/>
  <c r="P741" i="1"/>
  <c r="Q741" i="1"/>
  <c r="R741" i="1"/>
  <c r="P742" i="1"/>
  <c r="Q742" i="1"/>
  <c r="R742" i="1"/>
  <c r="P743" i="1"/>
  <c r="Q743" i="1"/>
  <c r="R743" i="1"/>
  <c r="P744" i="1"/>
  <c r="Q744" i="1"/>
  <c r="R744" i="1"/>
  <c r="P745" i="1"/>
  <c r="Q745" i="1"/>
  <c r="R745" i="1"/>
  <c r="P746" i="1"/>
  <c r="Q746" i="1"/>
  <c r="R746" i="1"/>
  <c r="P747" i="1"/>
  <c r="Q747" i="1"/>
  <c r="R747" i="1"/>
  <c r="P748" i="1"/>
  <c r="Q748" i="1"/>
  <c r="R748" i="1"/>
  <c r="P749" i="1"/>
  <c r="Q749" i="1"/>
  <c r="R749" i="1"/>
  <c r="P750" i="1"/>
  <c r="Q750" i="1"/>
  <c r="R750" i="1"/>
  <c r="P751" i="1"/>
  <c r="Q751" i="1"/>
  <c r="R751" i="1"/>
  <c r="P752" i="1"/>
  <c r="Q752" i="1"/>
  <c r="R752" i="1"/>
  <c r="P753" i="1"/>
  <c r="Q753" i="1"/>
  <c r="R753" i="1"/>
  <c r="P754" i="1"/>
  <c r="Q754" i="1"/>
  <c r="R754" i="1"/>
  <c r="P755" i="1"/>
  <c r="Q755" i="1"/>
  <c r="R755" i="1"/>
  <c r="P756" i="1"/>
  <c r="Q756" i="1"/>
  <c r="R756" i="1"/>
  <c r="P757" i="1"/>
  <c r="Q757" i="1"/>
  <c r="R757" i="1"/>
  <c r="P758" i="1"/>
  <c r="Q758" i="1"/>
  <c r="R758" i="1"/>
  <c r="P759" i="1"/>
  <c r="Q759" i="1"/>
  <c r="R759" i="1"/>
  <c r="P760" i="1"/>
  <c r="Q760" i="1"/>
  <c r="R760" i="1"/>
  <c r="P761" i="1"/>
  <c r="Q761" i="1"/>
  <c r="R761" i="1"/>
  <c r="P762" i="1"/>
  <c r="Q762" i="1"/>
  <c r="R762" i="1"/>
  <c r="P763" i="1"/>
  <c r="Q763" i="1"/>
  <c r="R763" i="1"/>
  <c r="P764" i="1"/>
  <c r="Q764" i="1"/>
  <c r="R764" i="1"/>
  <c r="P765" i="1"/>
  <c r="Q765" i="1"/>
  <c r="R765" i="1"/>
  <c r="P766" i="1"/>
  <c r="Q766" i="1"/>
  <c r="R766" i="1"/>
  <c r="P767" i="1"/>
  <c r="Q767" i="1"/>
  <c r="R767" i="1"/>
  <c r="P768" i="1"/>
  <c r="Q768" i="1"/>
  <c r="R768" i="1"/>
  <c r="P769" i="1"/>
  <c r="Q769" i="1"/>
  <c r="R769" i="1"/>
  <c r="P770" i="1"/>
  <c r="Q770" i="1"/>
  <c r="R770" i="1"/>
  <c r="P771" i="1"/>
  <c r="Q771" i="1"/>
  <c r="R771" i="1"/>
  <c r="P772" i="1"/>
  <c r="Q772" i="1"/>
  <c r="R772" i="1"/>
  <c r="P773" i="1"/>
  <c r="Q773" i="1"/>
  <c r="R773" i="1"/>
  <c r="P774" i="1"/>
  <c r="Q774" i="1"/>
  <c r="R774" i="1"/>
  <c r="P775" i="1"/>
  <c r="Q775" i="1"/>
  <c r="R775" i="1"/>
  <c r="P776" i="1"/>
  <c r="Q776" i="1"/>
  <c r="R776" i="1"/>
  <c r="P777" i="1"/>
  <c r="Q777" i="1"/>
  <c r="R777" i="1"/>
  <c r="P778" i="1"/>
  <c r="Q778" i="1"/>
  <c r="R778" i="1"/>
  <c r="P779" i="1"/>
  <c r="Q779" i="1"/>
  <c r="R779" i="1"/>
  <c r="P780" i="1"/>
  <c r="Q780" i="1"/>
  <c r="R780" i="1"/>
  <c r="P781" i="1"/>
  <c r="Q781" i="1"/>
  <c r="R781" i="1"/>
  <c r="P782" i="1"/>
  <c r="Q782" i="1"/>
  <c r="R782" i="1"/>
  <c r="P783" i="1"/>
  <c r="Q783" i="1"/>
  <c r="R783" i="1"/>
  <c r="P784" i="1"/>
  <c r="Q784" i="1"/>
  <c r="R784" i="1"/>
  <c r="P785" i="1"/>
  <c r="Q785" i="1"/>
  <c r="R785" i="1"/>
  <c r="P786" i="1"/>
  <c r="Q786" i="1"/>
  <c r="R786" i="1"/>
  <c r="P787" i="1"/>
  <c r="Q787" i="1"/>
  <c r="R787" i="1"/>
  <c r="P788" i="1"/>
  <c r="Q788" i="1"/>
  <c r="R788" i="1"/>
  <c r="P789" i="1"/>
  <c r="Q789" i="1"/>
  <c r="R789" i="1"/>
  <c r="P790" i="1"/>
  <c r="Q790" i="1"/>
  <c r="R790" i="1"/>
  <c r="P791" i="1"/>
  <c r="Q791" i="1"/>
  <c r="R791" i="1"/>
  <c r="P792" i="1"/>
  <c r="Q792" i="1"/>
  <c r="R792" i="1"/>
  <c r="P793" i="1"/>
  <c r="Q793" i="1"/>
  <c r="R793" i="1"/>
  <c r="P794" i="1"/>
  <c r="Q794" i="1"/>
  <c r="R794" i="1"/>
  <c r="P795" i="1"/>
  <c r="Q795" i="1"/>
  <c r="R795" i="1"/>
  <c r="P796" i="1"/>
  <c r="Q796" i="1"/>
  <c r="R796" i="1"/>
  <c r="P797" i="1"/>
  <c r="Q797" i="1"/>
  <c r="R797" i="1"/>
  <c r="P798" i="1"/>
  <c r="Q798" i="1"/>
  <c r="R798" i="1"/>
  <c r="P799" i="1"/>
  <c r="Q799" i="1"/>
  <c r="R799" i="1"/>
  <c r="P800" i="1"/>
  <c r="Q800" i="1"/>
  <c r="R800" i="1"/>
  <c r="P801" i="1"/>
  <c r="Q801" i="1"/>
  <c r="R801" i="1"/>
  <c r="P802" i="1"/>
  <c r="Q802" i="1"/>
  <c r="R802" i="1"/>
  <c r="P803" i="1"/>
  <c r="Q803" i="1"/>
  <c r="R803" i="1"/>
  <c r="P804" i="1"/>
  <c r="Q804" i="1"/>
  <c r="R804" i="1"/>
  <c r="P805" i="1"/>
  <c r="Q805" i="1"/>
  <c r="R805" i="1"/>
  <c r="P806" i="1"/>
  <c r="Q806" i="1"/>
  <c r="R806" i="1"/>
  <c r="P807" i="1"/>
  <c r="Q807" i="1"/>
  <c r="R807" i="1"/>
  <c r="P808" i="1"/>
  <c r="Q808" i="1"/>
  <c r="R808" i="1"/>
  <c r="P809" i="1"/>
  <c r="Q809" i="1"/>
  <c r="R809" i="1"/>
  <c r="P810" i="1"/>
  <c r="Q810" i="1"/>
  <c r="R810" i="1"/>
  <c r="P811" i="1"/>
  <c r="Q811" i="1"/>
  <c r="R811" i="1"/>
  <c r="P812" i="1"/>
  <c r="Q812" i="1"/>
  <c r="R812" i="1"/>
  <c r="P813" i="1"/>
  <c r="Q813" i="1"/>
  <c r="R813" i="1"/>
  <c r="P814" i="1"/>
  <c r="Q814" i="1"/>
  <c r="R814" i="1"/>
  <c r="P815" i="1"/>
  <c r="Q815" i="1"/>
  <c r="R815" i="1"/>
  <c r="P816" i="1"/>
  <c r="Q816" i="1"/>
  <c r="R816" i="1"/>
  <c r="P817" i="1"/>
  <c r="Q817" i="1"/>
  <c r="R817" i="1"/>
  <c r="P818" i="1"/>
  <c r="Q818" i="1"/>
  <c r="R818" i="1"/>
  <c r="P819" i="1"/>
  <c r="Q819" i="1"/>
  <c r="R819" i="1"/>
  <c r="P820" i="1"/>
  <c r="Q820" i="1"/>
  <c r="R820" i="1"/>
  <c r="P821" i="1"/>
  <c r="Q821" i="1"/>
  <c r="R821" i="1"/>
  <c r="P822" i="1"/>
  <c r="Q822" i="1"/>
  <c r="R822" i="1"/>
  <c r="P823" i="1"/>
  <c r="Q823" i="1"/>
  <c r="R823" i="1"/>
  <c r="P824" i="1"/>
  <c r="Q824" i="1"/>
  <c r="R824" i="1"/>
  <c r="P825" i="1"/>
  <c r="Q825" i="1"/>
  <c r="R825" i="1"/>
  <c r="P826" i="1"/>
  <c r="Q826" i="1"/>
  <c r="R826" i="1"/>
  <c r="P827" i="1"/>
  <c r="Q827" i="1"/>
  <c r="R827" i="1"/>
  <c r="P828" i="1"/>
  <c r="Q828" i="1"/>
  <c r="R828" i="1"/>
  <c r="P829" i="1"/>
  <c r="Q829" i="1"/>
  <c r="R829" i="1"/>
  <c r="P830" i="1"/>
  <c r="Q830" i="1"/>
  <c r="R830" i="1"/>
  <c r="P831" i="1"/>
  <c r="Q831" i="1"/>
  <c r="R831" i="1"/>
  <c r="P832" i="1"/>
  <c r="Q832" i="1"/>
  <c r="R832" i="1"/>
  <c r="P833" i="1"/>
  <c r="Q833" i="1"/>
  <c r="R833" i="1"/>
  <c r="P834" i="1"/>
  <c r="Q834" i="1"/>
  <c r="R834" i="1"/>
  <c r="P835" i="1"/>
  <c r="Q835" i="1"/>
  <c r="R835" i="1"/>
  <c r="P836" i="1"/>
  <c r="Q836" i="1"/>
  <c r="R836" i="1"/>
  <c r="P837" i="1"/>
  <c r="Q837" i="1"/>
  <c r="R837" i="1"/>
  <c r="P838" i="1"/>
  <c r="Q838" i="1"/>
  <c r="R838" i="1"/>
  <c r="P839" i="1"/>
  <c r="Q839" i="1"/>
  <c r="R839" i="1"/>
  <c r="P840" i="1"/>
  <c r="Q840" i="1"/>
  <c r="R840" i="1"/>
  <c r="P841" i="1"/>
  <c r="Q841" i="1"/>
  <c r="R841" i="1"/>
  <c r="P842" i="1"/>
  <c r="Q842" i="1"/>
  <c r="R842" i="1"/>
  <c r="P843" i="1"/>
  <c r="Q843" i="1"/>
  <c r="R843" i="1"/>
  <c r="P844" i="1"/>
  <c r="Q844" i="1"/>
  <c r="R844" i="1"/>
  <c r="P845" i="1"/>
  <c r="Q845" i="1"/>
  <c r="R845" i="1"/>
  <c r="P846" i="1"/>
  <c r="Q846" i="1"/>
  <c r="R846" i="1"/>
  <c r="P847" i="1"/>
  <c r="Q847" i="1"/>
  <c r="R847" i="1"/>
  <c r="P848" i="1"/>
  <c r="Q848" i="1"/>
  <c r="R848" i="1"/>
  <c r="P849" i="1"/>
  <c r="Q849" i="1"/>
  <c r="R849" i="1"/>
  <c r="P850" i="1"/>
  <c r="Q850" i="1"/>
  <c r="R850" i="1"/>
  <c r="P851" i="1"/>
  <c r="Q851" i="1"/>
  <c r="R851" i="1"/>
  <c r="P852" i="1"/>
  <c r="Q852" i="1"/>
  <c r="R852" i="1"/>
  <c r="P853" i="1"/>
  <c r="Q853" i="1"/>
  <c r="R853" i="1"/>
  <c r="P854" i="1"/>
  <c r="Q854" i="1"/>
  <c r="R854" i="1"/>
  <c r="P855" i="1"/>
  <c r="Q855" i="1"/>
  <c r="R855" i="1"/>
  <c r="P856" i="1"/>
  <c r="Q856" i="1"/>
  <c r="R856" i="1"/>
  <c r="P857" i="1"/>
  <c r="Q857" i="1"/>
  <c r="R857" i="1"/>
  <c r="P858" i="1"/>
  <c r="Q858" i="1"/>
  <c r="R858" i="1"/>
  <c r="P859" i="1"/>
  <c r="Q859" i="1"/>
  <c r="R859" i="1"/>
  <c r="P860" i="1"/>
  <c r="Q860" i="1"/>
  <c r="R860" i="1"/>
  <c r="P861" i="1"/>
  <c r="Q861" i="1"/>
  <c r="R861" i="1"/>
  <c r="P862" i="1"/>
  <c r="Q862" i="1"/>
  <c r="R862" i="1"/>
  <c r="P863" i="1"/>
  <c r="Q863" i="1"/>
  <c r="R863" i="1"/>
  <c r="P864" i="1"/>
  <c r="Q864" i="1"/>
  <c r="R864" i="1"/>
  <c r="P865" i="1"/>
  <c r="Q865" i="1"/>
  <c r="R865" i="1"/>
  <c r="P866" i="1"/>
  <c r="Q866" i="1"/>
  <c r="R866" i="1"/>
  <c r="P867" i="1"/>
  <c r="Q867" i="1"/>
  <c r="R867" i="1"/>
  <c r="P868" i="1"/>
  <c r="Q868" i="1"/>
  <c r="R868" i="1"/>
  <c r="P869" i="1"/>
  <c r="Q869" i="1"/>
  <c r="R869" i="1"/>
  <c r="P870" i="1"/>
  <c r="Q870" i="1"/>
  <c r="R870" i="1"/>
  <c r="P871" i="1"/>
  <c r="Q871" i="1"/>
  <c r="R871" i="1"/>
  <c r="P872" i="1"/>
  <c r="Q872" i="1"/>
  <c r="R872" i="1"/>
  <c r="P873" i="1"/>
  <c r="Q873" i="1"/>
  <c r="R873" i="1"/>
  <c r="P874" i="1"/>
  <c r="Q874" i="1"/>
  <c r="R874" i="1"/>
  <c r="P875" i="1"/>
  <c r="Q875" i="1"/>
  <c r="R875" i="1"/>
  <c r="P876" i="1"/>
  <c r="Q876" i="1"/>
  <c r="R876" i="1"/>
  <c r="P877" i="1"/>
  <c r="Q877" i="1"/>
  <c r="R877" i="1"/>
  <c r="P878" i="1"/>
  <c r="Q878" i="1"/>
  <c r="R878" i="1"/>
  <c r="P879" i="1"/>
  <c r="Q879" i="1"/>
  <c r="R879" i="1"/>
  <c r="P880" i="1"/>
  <c r="Q880" i="1"/>
  <c r="R880" i="1"/>
  <c r="P881" i="1"/>
  <c r="Q881" i="1"/>
  <c r="R881" i="1"/>
  <c r="P882" i="1"/>
  <c r="Q882" i="1"/>
  <c r="R882" i="1"/>
  <c r="P883" i="1"/>
  <c r="Q883" i="1"/>
  <c r="R883" i="1"/>
  <c r="P884" i="1"/>
  <c r="Q884" i="1"/>
  <c r="R884" i="1"/>
  <c r="P885" i="1"/>
  <c r="Q885" i="1"/>
  <c r="R885" i="1"/>
  <c r="P886" i="1"/>
  <c r="Q886" i="1"/>
  <c r="R886" i="1"/>
  <c r="P887" i="1"/>
  <c r="Q887" i="1"/>
  <c r="R887" i="1"/>
  <c r="P888" i="1"/>
  <c r="Q888" i="1"/>
  <c r="R888" i="1"/>
  <c r="P889" i="1"/>
  <c r="Q889" i="1"/>
  <c r="R889" i="1"/>
  <c r="P890" i="1"/>
  <c r="Q890" i="1"/>
  <c r="R890" i="1"/>
  <c r="P891" i="1"/>
  <c r="Q891" i="1"/>
  <c r="R891" i="1"/>
  <c r="P892" i="1"/>
  <c r="Q892" i="1"/>
  <c r="R892" i="1"/>
  <c r="P893" i="1"/>
  <c r="Q893" i="1"/>
  <c r="R893" i="1"/>
  <c r="P894" i="1"/>
  <c r="Q894" i="1"/>
  <c r="R894" i="1"/>
  <c r="P895" i="1"/>
  <c r="Q895" i="1"/>
  <c r="R895" i="1"/>
  <c r="P896" i="1"/>
  <c r="Q896" i="1"/>
  <c r="R896" i="1"/>
  <c r="P897" i="1"/>
  <c r="Q897" i="1"/>
  <c r="R897" i="1"/>
  <c r="P898" i="1"/>
  <c r="Q898" i="1"/>
  <c r="R898" i="1"/>
  <c r="P899" i="1"/>
  <c r="Q899" i="1"/>
  <c r="R899" i="1"/>
  <c r="P900" i="1"/>
  <c r="Q900" i="1"/>
  <c r="R900" i="1"/>
  <c r="P901" i="1"/>
  <c r="Q901" i="1"/>
  <c r="R901" i="1"/>
  <c r="P902" i="1"/>
  <c r="Q902" i="1"/>
  <c r="R902" i="1"/>
  <c r="P903" i="1"/>
  <c r="Q903" i="1"/>
  <c r="R903" i="1"/>
  <c r="P904" i="1"/>
  <c r="Q904" i="1"/>
  <c r="R904" i="1"/>
  <c r="P905" i="1"/>
  <c r="Q905" i="1"/>
  <c r="R905" i="1"/>
  <c r="P906" i="1"/>
  <c r="Q906" i="1"/>
  <c r="R906" i="1"/>
  <c r="P907" i="1"/>
  <c r="Q907" i="1"/>
  <c r="R907" i="1"/>
  <c r="P908" i="1"/>
  <c r="Q908" i="1"/>
  <c r="R908" i="1"/>
  <c r="P909" i="1"/>
  <c r="Q909" i="1"/>
  <c r="R909" i="1"/>
  <c r="P910" i="1"/>
  <c r="Q910" i="1"/>
  <c r="R910" i="1"/>
  <c r="P911" i="1"/>
  <c r="Q911" i="1"/>
  <c r="R911" i="1"/>
  <c r="P912" i="1"/>
  <c r="Q912" i="1"/>
  <c r="R912" i="1"/>
  <c r="P913" i="1"/>
  <c r="Q913" i="1"/>
  <c r="R913" i="1"/>
  <c r="P914" i="1"/>
  <c r="Q914" i="1"/>
  <c r="R914" i="1"/>
  <c r="P915" i="1"/>
  <c r="Q915" i="1"/>
  <c r="R915" i="1"/>
  <c r="P916" i="1"/>
  <c r="Q916" i="1"/>
  <c r="R916" i="1"/>
  <c r="P917" i="1"/>
  <c r="Q917" i="1"/>
  <c r="R917" i="1"/>
  <c r="P918" i="1"/>
  <c r="Q918" i="1"/>
  <c r="R918" i="1"/>
  <c r="P919" i="1"/>
  <c r="Q919" i="1"/>
  <c r="R919" i="1"/>
  <c r="P920" i="1"/>
  <c r="Q920" i="1"/>
  <c r="R920" i="1"/>
  <c r="P921" i="1"/>
  <c r="Q921" i="1"/>
  <c r="R921" i="1"/>
  <c r="P922" i="1"/>
  <c r="Q922" i="1"/>
  <c r="R922" i="1"/>
  <c r="P923" i="1"/>
  <c r="Q923" i="1"/>
  <c r="R923" i="1"/>
  <c r="P924" i="1"/>
  <c r="Q924" i="1"/>
  <c r="R924" i="1"/>
  <c r="P925" i="1"/>
  <c r="Q925" i="1"/>
  <c r="R925" i="1"/>
  <c r="P926" i="1"/>
  <c r="Q926" i="1"/>
  <c r="R926" i="1"/>
  <c r="P927" i="1"/>
  <c r="Q927" i="1"/>
  <c r="R927" i="1"/>
  <c r="P928" i="1"/>
  <c r="Q928" i="1"/>
  <c r="R928" i="1"/>
  <c r="P929" i="1"/>
  <c r="Q929" i="1"/>
  <c r="R929" i="1"/>
  <c r="P930" i="1"/>
  <c r="Q930" i="1"/>
  <c r="R930" i="1"/>
  <c r="P931" i="1"/>
  <c r="Q931" i="1"/>
  <c r="R931" i="1"/>
  <c r="P932" i="1"/>
  <c r="Q932" i="1"/>
  <c r="R932" i="1"/>
  <c r="P933" i="1"/>
  <c r="Q933" i="1"/>
  <c r="R933" i="1"/>
  <c r="P934" i="1"/>
  <c r="Q934" i="1"/>
  <c r="R934" i="1"/>
  <c r="P935" i="1"/>
  <c r="Q935" i="1"/>
  <c r="R935" i="1"/>
  <c r="P936" i="1"/>
  <c r="Q936" i="1"/>
  <c r="R936" i="1"/>
  <c r="P937" i="1"/>
  <c r="Q937" i="1"/>
  <c r="R937" i="1"/>
  <c r="P938" i="1"/>
  <c r="Q938" i="1"/>
  <c r="R938" i="1"/>
  <c r="P939" i="1"/>
  <c r="Q939" i="1"/>
  <c r="R939" i="1"/>
  <c r="P940" i="1"/>
  <c r="Q940" i="1"/>
  <c r="R940" i="1"/>
  <c r="P941" i="1"/>
  <c r="Q941" i="1"/>
  <c r="R941" i="1"/>
  <c r="P942" i="1"/>
  <c r="Q942" i="1"/>
  <c r="R942" i="1"/>
  <c r="P943" i="1"/>
  <c r="Q943" i="1"/>
  <c r="R943" i="1"/>
  <c r="P944" i="1"/>
  <c r="Q944" i="1"/>
  <c r="R944" i="1"/>
  <c r="P945" i="1"/>
  <c r="Q945" i="1"/>
  <c r="R945" i="1"/>
  <c r="P946" i="1"/>
  <c r="Q946" i="1"/>
  <c r="R946" i="1"/>
  <c r="P947" i="1"/>
  <c r="Q947" i="1"/>
  <c r="R947" i="1"/>
  <c r="P948" i="1"/>
  <c r="Q948" i="1"/>
  <c r="R948" i="1"/>
  <c r="P949" i="1"/>
  <c r="Q949" i="1"/>
  <c r="R949" i="1"/>
  <c r="P950" i="1"/>
  <c r="Q950" i="1"/>
  <c r="R950" i="1"/>
  <c r="P951" i="1"/>
  <c r="Q951" i="1"/>
  <c r="R951" i="1"/>
  <c r="P952" i="1"/>
  <c r="Q952" i="1"/>
  <c r="R952" i="1"/>
  <c r="P953" i="1"/>
  <c r="Q953" i="1"/>
  <c r="R953" i="1"/>
  <c r="P954" i="1"/>
  <c r="Q954" i="1"/>
  <c r="R954" i="1"/>
  <c r="P955" i="1"/>
  <c r="Q955" i="1"/>
  <c r="R955" i="1"/>
  <c r="P956" i="1"/>
  <c r="Q956" i="1"/>
  <c r="R956" i="1"/>
  <c r="P957" i="1"/>
  <c r="Q957" i="1"/>
  <c r="R957" i="1"/>
  <c r="P958" i="1"/>
  <c r="Q958" i="1"/>
  <c r="R958" i="1"/>
  <c r="P959" i="1"/>
  <c r="Q959" i="1"/>
  <c r="R959" i="1"/>
  <c r="P960" i="1"/>
  <c r="Q960" i="1"/>
  <c r="R960" i="1"/>
  <c r="P961" i="1"/>
  <c r="Q961" i="1"/>
  <c r="R961" i="1"/>
  <c r="P962" i="1"/>
  <c r="Q962" i="1"/>
  <c r="R962" i="1"/>
  <c r="P963" i="1"/>
  <c r="Q963" i="1"/>
  <c r="R963" i="1"/>
  <c r="P964" i="1"/>
  <c r="Q964" i="1"/>
  <c r="R964" i="1"/>
  <c r="P965" i="1"/>
  <c r="Q965" i="1"/>
  <c r="R965" i="1"/>
  <c r="P966" i="1"/>
  <c r="Q966" i="1"/>
  <c r="R966" i="1"/>
  <c r="P967" i="1"/>
  <c r="Q967" i="1"/>
  <c r="R967" i="1"/>
  <c r="P968" i="1"/>
  <c r="Q968" i="1"/>
  <c r="R968" i="1"/>
  <c r="P969" i="1"/>
  <c r="Q969" i="1"/>
  <c r="R969" i="1"/>
  <c r="P970" i="1"/>
  <c r="Q970" i="1"/>
  <c r="R970" i="1"/>
  <c r="P971" i="1"/>
  <c r="Q971" i="1"/>
  <c r="R971" i="1"/>
  <c r="P972" i="1"/>
  <c r="Q972" i="1"/>
  <c r="R972" i="1"/>
  <c r="P973" i="1"/>
  <c r="Q973" i="1"/>
  <c r="R973" i="1"/>
  <c r="P974" i="1"/>
  <c r="Q974" i="1"/>
  <c r="R974" i="1"/>
  <c r="P975" i="1"/>
  <c r="Q975" i="1"/>
  <c r="R975" i="1"/>
  <c r="P976" i="1"/>
  <c r="Q976" i="1"/>
  <c r="R976" i="1"/>
  <c r="P977" i="1"/>
  <c r="Q977" i="1"/>
  <c r="R977" i="1"/>
  <c r="P978" i="1"/>
  <c r="Q978" i="1"/>
  <c r="R978" i="1"/>
  <c r="P979" i="1"/>
  <c r="Q979" i="1"/>
  <c r="R979" i="1"/>
  <c r="P980" i="1"/>
  <c r="Q980" i="1"/>
  <c r="R980" i="1"/>
  <c r="P981" i="1"/>
  <c r="Q981" i="1"/>
  <c r="R981" i="1"/>
  <c r="P982" i="1"/>
  <c r="Q982" i="1"/>
  <c r="R982" i="1"/>
  <c r="P983" i="1"/>
  <c r="Q983" i="1"/>
  <c r="R983" i="1"/>
  <c r="P984" i="1"/>
  <c r="Q984" i="1"/>
  <c r="R984" i="1"/>
  <c r="P985" i="1"/>
  <c r="Q985" i="1"/>
  <c r="R985" i="1"/>
  <c r="P986" i="1"/>
  <c r="Q986" i="1"/>
  <c r="R986" i="1"/>
  <c r="P987" i="1"/>
  <c r="Q987" i="1"/>
  <c r="R987" i="1"/>
  <c r="P988" i="1"/>
  <c r="Q988" i="1"/>
  <c r="R988" i="1"/>
  <c r="P989" i="1"/>
  <c r="Q989" i="1"/>
  <c r="R989" i="1"/>
  <c r="P990" i="1"/>
  <c r="Q990" i="1"/>
  <c r="R990" i="1"/>
  <c r="P991" i="1"/>
  <c r="Q991" i="1"/>
  <c r="R991" i="1"/>
  <c r="P992" i="1"/>
  <c r="Q992" i="1"/>
  <c r="R992" i="1"/>
  <c r="P993" i="1"/>
  <c r="Q993" i="1"/>
  <c r="R993" i="1"/>
  <c r="P994" i="1"/>
  <c r="Q994" i="1"/>
  <c r="R994" i="1"/>
  <c r="P995" i="1"/>
  <c r="Q995" i="1"/>
  <c r="R995" i="1"/>
  <c r="P996" i="1"/>
  <c r="Q996" i="1"/>
  <c r="R996" i="1"/>
  <c r="P997" i="1"/>
  <c r="Q997" i="1"/>
  <c r="R997" i="1"/>
  <c r="P998" i="1"/>
  <c r="Q998" i="1"/>
  <c r="R998" i="1"/>
  <c r="P999" i="1"/>
  <c r="Q999" i="1"/>
  <c r="R999" i="1"/>
  <c r="P1000" i="1"/>
  <c r="Q1000" i="1"/>
  <c r="R1000" i="1"/>
  <c r="P1001" i="1"/>
  <c r="Q1001" i="1"/>
  <c r="R1001" i="1"/>
  <c r="P1002" i="1"/>
  <c r="Q1002" i="1"/>
  <c r="R1002" i="1"/>
  <c r="P1003" i="1"/>
  <c r="Q1003" i="1"/>
  <c r="R1003" i="1"/>
  <c r="P1004" i="1"/>
  <c r="Q1004" i="1"/>
  <c r="R1004" i="1"/>
  <c r="P1005" i="1"/>
  <c r="Q1005" i="1"/>
  <c r="R1005" i="1"/>
  <c r="P1006" i="1"/>
  <c r="Q1006" i="1"/>
  <c r="R1006" i="1"/>
  <c r="P1007" i="1"/>
  <c r="Q1007" i="1"/>
  <c r="R1007" i="1"/>
  <c r="P1008" i="1"/>
  <c r="Q1008" i="1"/>
  <c r="R1008" i="1"/>
  <c r="P1009" i="1"/>
  <c r="Q1009" i="1"/>
  <c r="R1009" i="1"/>
  <c r="P1010" i="1"/>
  <c r="Q1010" i="1"/>
  <c r="R1010" i="1"/>
  <c r="P1011" i="1"/>
  <c r="Q1011" i="1"/>
  <c r="R1011" i="1"/>
  <c r="P1012" i="1"/>
  <c r="Q1012" i="1"/>
  <c r="R1012" i="1"/>
  <c r="P1013" i="1"/>
  <c r="Q1013" i="1"/>
  <c r="R1013" i="1"/>
  <c r="P1014" i="1"/>
  <c r="Q1014" i="1"/>
  <c r="R1014" i="1"/>
  <c r="P1015" i="1"/>
  <c r="Q1015" i="1"/>
  <c r="R1015" i="1"/>
  <c r="P1016" i="1"/>
  <c r="Q1016" i="1"/>
  <c r="R1016" i="1"/>
  <c r="P1017" i="1"/>
  <c r="Q1017" i="1"/>
  <c r="R1017" i="1"/>
  <c r="P1018" i="1"/>
  <c r="Q1018" i="1"/>
  <c r="R1018" i="1"/>
  <c r="P1019" i="1"/>
  <c r="Q1019" i="1"/>
  <c r="R1019" i="1"/>
  <c r="P1020" i="1"/>
  <c r="Q1020" i="1"/>
  <c r="R1020" i="1"/>
  <c r="P1021" i="1"/>
  <c r="Q1021" i="1"/>
  <c r="R1021" i="1"/>
  <c r="P1022" i="1"/>
  <c r="Q1022" i="1"/>
  <c r="R1022" i="1"/>
  <c r="P1023" i="1"/>
  <c r="Q1023" i="1"/>
  <c r="R1023" i="1"/>
  <c r="P1024" i="1"/>
  <c r="Q1024" i="1"/>
  <c r="R1024" i="1"/>
  <c r="P1025" i="1"/>
  <c r="Q1025" i="1"/>
  <c r="R1025" i="1"/>
  <c r="P1026" i="1"/>
  <c r="Q1026" i="1"/>
  <c r="R1026" i="1"/>
  <c r="P1027" i="1"/>
  <c r="Q1027" i="1"/>
  <c r="R1027" i="1"/>
  <c r="P1028" i="1"/>
  <c r="Q1028" i="1"/>
  <c r="R1028" i="1"/>
  <c r="P1029" i="1"/>
  <c r="Q1029" i="1"/>
  <c r="R1029" i="1"/>
  <c r="P1030" i="1"/>
  <c r="Q1030" i="1"/>
  <c r="R1030" i="1"/>
  <c r="P1031" i="1"/>
  <c r="Q1031" i="1"/>
  <c r="R1031" i="1"/>
  <c r="P1032" i="1"/>
  <c r="Q1032" i="1"/>
  <c r="R1032" i="1"/>
  <c r="P1033" i="1"/>
  <c r="Q1033" i="1"/>
  <c r="R1033" i="1"/>
  <c r="P1034" i="1"/>
  <c r="Q1034" i="1"/>
  <c r="R1034" i="1"/>
  <c r="P1035" i="1"/>
  <c r="Q1035" i="1"/>
  <c r="R1035" i="1"/>
  <c r="P1036" i="1"/>
  <c r="Q1036" i="1"/>
  <c r="R1036" i="1"/>
  <c r="P1037" i="1"/>
  <c r="Q1037" i="1"/>
  <c r="R1037" i="1"/>
  <c r="P1038" i="1"/>
  <c r="Q1038" i="1"/>
  <c r="R1038" i="1"/>
  <c r="P1039" i="1"/>
  <c r="Q1039" i="1"/>
  <c r="R1039" i="1"/>
  <c r="P1040" i="1"/>
  <c r="Q1040" i="1"/>
  <c r="R1040" i="1"/>
  <c r="P1041" i="1"/>
  <c r="Q1041" i="1"/>
  <c r="R1041" i="1"/>
  <c r="P1042" i="1"/>
  <c r="Q1042" i="1"/>
  <c r="R1042" i="1"/>
  <c r="P1043" i="1"/>
  <c r="Q1043" i="1"/>
  <c r="R1043" i="1"/>
  <c r="P1044" i="1"/>
  <c r="Q1044" i="1"/>
  <c r="R1044" i="1"/>
  <c r="P1045" i="1"/>
  <c r="Q1045" i="1"/>
  <c r="R1045" i="1"/>
  <c r="P1046" i="1"/>
  <c r="Q1046" i="1"/>
  <c r="R1046" i="1"/>
  <c r="P1047" i="1"/>
  <c r="Q1047" i="1"/>
  <c r="R1047" i="1"/>
  <c r="P1048" i="1"/>
  <c r="Q1048" i="1"/>
  <c r="R1048" i="1"/>
  <c r="P1049" i="1"/>
  <c r="Q1049" i="1"/>
  <c r="R1049" i="1"/>
  <c r="P1050" i="1"/>
  <c r="Q1050" i="1"/>
  <c r="R1050" i="1"/>
  <c r="P1051" i="1"/>
  <c r="Q1051" i="1"/>
  <c r="R1051" i="1"/>
  <c r="P1052" i="1"/>
  <c r="Q1052" i="1"/>
  <c r="R1052" i="1"/>
  <c r="P1053" i="1"/>
  <c r="Q1053" i="1"/>
  <c r="R1053" i="1"/>
  <c r="P1054" i="1"/>
  <c r="Q1054" i="1"/>
  <c r="R1054" i="1"/>
  <c r="P1055" i="1"/>
  <c r="Q1055" i="1"/>
  <c r="R1055" i="1"/>
  <c r="P1056" i="1"/>
  <c r="Q1056" i="1"/>
  <c r="R1056" i="1"/>
  <c r="P1057" i="1"/>
  <c r="Q1057" i="1"/>
  <c r="R1057" i="1"/>
  <c r="P1058" i="1"/>
  <c r="Q1058" i="1"/>
  <c r="R1058" i="1"/>
  <c r="P1059" i="1"/>
  <c r="Q1059" i="1"/>
  <c r="R1059" i="1"/>
  <c r="P1060" i="1"/>
  <c r="Q1060" i="1"/>
  <c r="R1060" i="1"/>
  <c r="P1061" i="1"/>
  <c r="Q1061" i="1"/>
  <c r="R1061" i="1"/>
  <c r="P1062" i="1"/>
  <c r="Q1062" i="1"/>
  <c r="R1062" i="1"/>
  <c r="P1063" i="1"/>
  <c r="Q1063" i="1"/>
  <c r="R1063" i="1"/>
  <c r="P1064" i="1"/>
  <c r="Q1064" i="1"/>
  <c r="R1064" i="1"/>
  <c r="P1065" i="1"/>
  <c r="Q1065" i="1"/>
  <c r="R1065" i="1"/>
  <c r="P1066" i="1"/>
  <c r="Q1066" i="1"/>
  <c r="R1066" i="1"/>
  <c r="P1067" i="1"/>
  <c r="Q1067" i="1"/>
  <c r="R1067" i="1"/>
  <c r="P1068" i="1"/>
  <c r="Q1068" i="1"/>
  <c r="R1068" i="1"/>
  <c r="P1069" i="1"/>
  <c r="Q1069" i="1"/>
  <c r="R1069" i="1"/>
  <c r="P1070" i="1"/>
  <c r="Q1070" i="1"/>
  <c r="R1070" i="1"/>
  <c r="P1071" i="1"/>
  <c r="Q1071" i="1"/>
  <c r="R1071" i="1"/>
  <c r="P1072" i="1"/>
  <c r="Q1072" i="1"/>
  <c r="R1072" i="1"/>
  <c r="P1073" i="1"/>
  <c r="Q1073" i="1"/>
  <c r="R1073" i="1"/>
  <c r="P1074" i="1"/>
  <c r="Q1074" i="1"/>
  <c r="R1074" i="1"/>
  <c r="P1075" i="1"/>
  <c r="Q1075" i="1"/>
  <c r="R1075" i="1"/>
  <c r="P1076" i="1"/>
  <c r="Q1076" i="1"/>
  <c r="R1076" i="1"/>
  <c r="P1077" i="1"/>
  <c r="Q1077" i="1"/>
  <c r="R1077" i="1"/>
  <c r="P1078" i="1"/>
  <c r="Q1078" i="1"/>
  <c r="R1078" i="1"/>
  <c r="P1079" i="1"/>
  <c r="Q1079" i="1"/>
  <c r="R1079" i="1"/>
  <c r="P1080" i="1"/>
  <c r="Q1080" i="1"/>
  <c r="R1080" i="1"/>
  <c r="P1081" i="1"/>
  <c r="Q1081" i="1"/>
  <c r="R1081" i="1"/>
  <c r="P1082" i="1"/>
  <c r="Q1082" i="1"/>
  <c r="R1082" i="1"/>
  <c r="P1083" i="1"/>
  <c r="Q1083" i="1"/>
  <c r="R1083" i="1"/>
  <c r="P1084" i="1"/>
  <c r="Q1084" i="1"/>
  <c r="R1084" i="1"/>
  <c r="P1085" i="1"/>
  <c r="Q1085" i="1"/>
  <c r="R1085" i="1"/>
  <c r="P1086" i="1"/>
  <c r="Q1086" i="1"/>
  <c r="R1086" i="1"/>
  <c r="P1087" i="1"/>
  <c r="Q1087" i="1"/>
  <c r="R1087" i="1"/>
  <c r="P1088" i="1"/>
  <c r="Q1088" i="1"/>
  <c r="R1088" i="1"/>
  <c r="P1089" i="1"/>
  <c r="Q1089" i="1"/>
  <c r="R1089" i="1"/>
  <c r="P1090" i="1"/>
  <c r="Q1090" i="1"/>
  <c r="R1090" i="1"/>
  <c r="P1091" i="1"/>
  <c r="Q1091" i="1"/>
  <c r="R1091" i="1"/>
  <c r="P1092" i="1"/>
  <c r="Q1092" i="1"/>
  <c r="R1092" i="1"/>
  <c r="P1093" i="1"/>
  <c r="Q1093" i="1"/>
  <c r="R1093" i="1"/>
  <c r="P1094" i="1"/>
  <c r="Q1094" i="1"/>
  <c r="R1094" i="1"/>
  <c r="P1095" i="1"/>
  <c r="Q1095" i="1"/>
  <c r="R1095" i="1"/>
  <c r="P1096" i="1"/>
  <c r="Q1096" i="1"/>
  <c r="R1096" i="1"/>
  <c r="P1097" i="1"/>
  <c r="Q1097" i="1"/>
  <c r="R1097" i="1"/>
  <c r="P1098" i="1"/>
  <c r="Q1098" i="1"/>
  <c r="R1098" i="1"/>
  <c r="P1099" i="1"/>
  <c r="Q1099" i="1"/>
  <c r="R1099" i="1"/>
  <c r="P1100" i="1"/>
  <c r="Q1100" i="1"/>
  <c r="R1100" i="1"/>
  <c r="P1101" i="1"/>
  <c r="Q1101" i="1"/>
  <c r="R1101" i="1"/>
  <c r="P1102" i="1"/>
  <c r="Q1102" i="1"/>
  <c r="R1102" i="1"/>
  <c r="P1103" i="1"/>
  <c r="Q1103" i="1"/>
  <c r="R1103" i="1"/>
  <c r="P1104" i="1"/>
  <c r="Q1104" i="1"/>
  <c r="R1104" i="1"/>
  <c r="P1105" i="1"/>
  <c r="Q1105" i="1"/>
  <c r="R1105" i="1"/>
  <c r="P1106" i="1"/>
  <c r="Q1106" i="1"/>
  <c r="R1106" i="1"/>
  <c r="P1107" i="1"/>
  <c r="Q1107" i="1"/>
  <c r="R1107" i="1"/>
  <c r="P1108" i="1"/>
  <c r="Q1108" i="1"/>
  <c r="R1108" i="1"/>
  <c r="P1109" i="1"/>
  <c r="Q1109" i="1"/>
  <c r="R1109" i="1"/>
  <c r="P1110" i="1"/>
  <c r="Q1110" i="1"/>
  <c r="R1110" i="1"/>
  <c r="P1111" i="1"/>
  <c r="Q1111" i="1"/>
  <c r="R1111" i="1"/>
  <c r="P1112" i="1"/>
  <c r="Q1112" i="1"/>
  <c r="R1112" i="1"/>
  <c r="P1113" i="1"/>
  <c r="Q1113" i="1"/>
  <c r="R1113" i="1"/>
  <c r="P1114" i="1"/>
  <c r="Q1114" i="1"/>
  <c r="R1114" i="1"/>
  <c r="P1115" i="1"/>
  <c r="Q1115" i="1"/>
  <c r="R1115" i="1"/>
  <c r="P1116" i="1"/>
  <c r="Q1116" i="1"/>
  <c r="R1116" i="1"/>
  <c r="P1117" i="1"/>
  <c r="Q1117" i="1"/>
  <c r="R1117" i="1"/>
  <c r="P1118" i="1"/>
  <c r="Q1118" i="1"/>
  <c r="R1118" i="1"/>
  <c r="P1119" i="1"/>
  <c r="Q1119" i="1"/>
  <c r="R1119" i="1"/>
  <c r="P1120" i="1"/>
  <c r="Q1120" i="1"/>
  <c r="R1120" i="1"/>
  <c r="P1121" i="1"/>
  <c r="Q1121" i="1"/>
  <c r="R1121" i="1"/>
  <c r="P1122" i="1"/>
  <c r="Q1122" i="1"/>
  <c r="R1122" i="1"/>
  <c r="P1123" i="1"/>
  <c r="Q1123" i="1"/>
  <c r="R1123" i="1"/>
  <c r="P1124" i="1"/>
  <c r="Q1124" i="1"/>
  <c r="R1124" i="1"/>
  <c r="P1125" i="1"/>
  <c r="Q1125" i="1"/>
  <c r="R1125" i="1"/>
  <c r="P1126" i="1"/>
  <c r="Q1126" i="1"/>
  <c r="R1126" i="1"/>
  <c r="P1127" i="1"/>
  <c r="Q1127" i="1"/>
  <c r="R1127" i="1"/>
  <c r="P1128" i="1"/>
  <c r="Q1128" i="1"/>
  <c r="R1128" i="1"/>
  <c r="P1129" i="1"/>
  <c r="Q1129" i="1"/>
  <c r="R1129" i="1"/>
  <c r="P1130" i="1"/>
  <c r="Q1130" i="1"/>
  <c r="R1130" i="1"/>
  <c r="P1131" i="1"/>
  <c r="Q1131" i="1"/>
  <c r="R1131" i="1"/>
  <c r="P1132" i="1"/>
  <c r="Q1132" i="1"/>
  <c r="R1132" i="1"/>
  <c r="P1133" i="1"/>
  <c r="Q1133" i="1"/>
  <c r="R1133" i="1"/>
  <c r="P1134" i="1"/>
  <c r="Q1134" i="1"/>
  <c r="R1134" i="1"/>
  <c r="P1135" i="1"/>
  <c r="Q1135" i="1"/>
  <c r="R1135" i="1"/>
  <c r="P1136" i="1"/>
  <c r="Q1136" i="1"/>
  <c r="R1136" i="1"/>
  <c r="P1137" i="1"/>
  <c r="Q1137" i="1"/>
  <c r="R1137" i="1"/>
  <c r="P1138" i="1"/>
  <c r="Q1138" i="1"/>
  <c r="R1138" i="1"/>
  <c r="P1139" i="1"/>
  <c r="Q1139" i="1"/>
  <c r="R1139" i="1"/>
  <c r="P1140" i="1"/>
  <c r="Q1140" i="1"/>
  <c r="R1140" i="1"/>
  <c r="P1141" i="1"/>
  <c r="Q1141" i="1"/>
  <c r="R1141" i="1"/>
  <c r="P1142" i="1"/>
  <c r="Q1142" i="1"/>
  <c r="R1142" i="1"/>
  <c r="P1143" i="1"/>
  <c r="Q1143" i="1"/>
  <c r="R1143" i="1"/>
  <c r="P1144" i="1"/>
  <c r="Q1144" i="1"/>
  <c r="R1144" i="1"/>
  <c r="P1145" i="1"/>
  <c r="Q1145" i="1"/>
  <c r="R1145" i="1"/>
  <c r="P1146" i="1"/>
  <c r="Q1146" i="1"/>
  <c r="R1146" i="1"/>
  <c r="P1147" i="1"/>
  <c r="Q1147" i="1"/>
  <c r="R1147" i="1"/>
  <c r="P1148" i="1"/>
  <c r="Q1148" i="1"/>
  <c r="R1148" i="1"/>
  <c r="P1149" i="1"/>
  <c r="Q1149" i="1"/>
  <c r="R1149" i="1"/>
  <c r="P1150" i="1"/>
  <c r="Q1150" i="1"/>
  <c r="R1150" i="1"/>
  <c r="P1151" i="1"/>
  <c r="Q1151" i="1"/>
  <c r="R1151" i="1"/>
  <c r="P1152" i="1"/>
  <c r="Q1152" i="1"/>
  <c r="R1152" i="1"/>
  <c r="P1153" i="1"/>
  <c r="Q1153" i="1"/>
  <c r="R1153" i="1"/>
  <c r="P1154" i="1"/>
  <c r="Q1154" i="1"/>
  <c r="R1154" i="1"/>
  <c r="P1155" i="1"/>
  <c r="Q1155" i="1"/>
  <c r="R1155" i="1"/>
  <c r="P1156" i="1"/>
  <c r="Q1156" i="1"/>
  <c r="R1156" i="1"/>
  <c r="P1157" i="1"/>
  <c r="Q1157" i="1"/>
  <c r="R1157" i="1"/>
  <c r="P1158" i="1"/>
  <c r="Q1158" i="1"/>
  <c r="R1158" i="1"/>
  <c r="P1159" i="1"/>
  <c r="Q1159" i="1"/>
  <c r="R1159" i="1"/>
  <c r="P1160" i="1"/>
  <c r="Q1160" i="1"/>
  <c r="R1160" i="1"/>
  <c r="P1161" i="1"/>
  <c r="Q1161" i="1"/>
  <c r="R1161" i="1"/>
  <c r="P1162" i="1"/>
  <c r="Q1162" i="1"/>
  <c r="R1162" i="1"/>
  <c r="P1163" i="1"/>
  <c r="Q1163" i="1"/>
  <c r="R1163" i="1"/>
  <c r="P1164" i="1"/>
  <c r="Q1164" i="1"/>
  <c r="R1164" i="1"/>
  <c r="P1165" i="1"/>
  <c r="Q1165" i="1"/>
  <c r="R1165" i="1"/>
  <c r="P1166" i="1"/>
  <c r="Q1166" i="1"/>
  <c r="R1166" i="1"/>
  <c r="P1167" i="1"/>
  <c r="Q1167" i="1"/>
  <c r="R1167" i="1"/>
  <c r="P1168" i="1"/>
  <c r="Q1168" i="1"/>
  <c r="R1168" i="1"/>
  <c r="P1169" i="1"/>
  <c r="Q1169" i="1"/>
  <c r="R1169" i="1"/>
  <c r="P1170" i="1"/>
  <c r="Q1170" i="1"/>
  <c r="R1170" i="1"/>
  <c r="P1171" i="1"/>
  <c r="Q1171" i="1"/>
  <c r="R1171" i="1"/>
  <c r="P1172" i="1"/>
  <c r="Q1172" i="1"/>
  <c r="R1172" i="1"/>
  <c r="P1173" i="1"/>
  <c r="Q1173" i="1"/>
  <c r="R1173" i="1"/>
  <c r="P1174" i="1"/>
  <c r="Q1174" i="1"/>
  <c r="R1174" i="1"/>
  <c r="P1175" i="1"/>
  <c r="Q1175" i="1"/>
  <c r="R1175" i="1"/>
  <c r="P1176" i="1"/>
  <c r="Q1176" i="1"/>
  <c r="R1176" i="1"/>
  <c r="P1177" i="1"/>
  <c r="Q1177" i="1"/>
  <c r="R1177" i="1"/>
  <c r="P1178" i="1"/>
  <c r="Q1178" i="1"/>
  <c r="R1178" i="1"/>
  <c r="P1179" i="1"/>
  <c r="Q1179" i="1"/>
  <c r="R1179" i="1"/>
  <c r="P1180" i="1"/>
  <c r="Q1180" i="1"/>
  <c r="R1180" i="1"/>
  <c r="P1181" i="1"/>
  <c r="Q1181" i="1"/>
  <c r="R1181" i="1"/>
  <c r="P1182" i="1"/>
  <c r="Q1182" i="1"/>
  <c r="R1182" i="1"/>
  <c r="P1183" i="1"/>
  <c r="Q1183" i="1"/>
  <c r="R1183" i="1"/>
  <c r="P1184" i="1"/>
  <c r="Q1184" i="1"/>
  <c r="R1184" i="1"/>
  <c r="P1185" i="1"/>
  <c r="Q1185" i="1"/>
  <c r="R1185" i="1"/>
  <c r="P1186" i="1"/>
  <c r="Q1186" i="1"/>
  <c r="R1186" i="1"/>
  <c r="P1187" i="1"/>
  <c r="Q1187" i="1"/>
  <c r="R1187" i="1"/>
  <c r="P1188" i="1"/>
  <c r="Q1188" i="1"/>
  <c r="R1188" i="1"/>
  <c r="P1189" i="1"/>
  <c r="Q1189" i="1"/>
  <c r="R1189" i="1"/>
  <c r="P1190" i="1"/>
  <c r="Q1190" i="1"/>
  <c r="R1190" i="1"/>
  <c r="P1191" i="1"/>
  <c r="Q1191" i="1"/>
  <c r="R1191" i="1"/>
  <c r="P1192" i="1"/>
  <c r="Q1192" i="1"/>
  <c r="R1192" i="1"/>
  <c r="P1193" i="1"/>
  <c r="Q1193" i="1"/>
  <c r="R1193" i="1"/>
  <c r="P1194" i="1"/>
  <c r="Q1194" i="1"/>
  <c r="R1194" i="1"/>
  <c r="P1195" i="1"/>
  <c r="Q1195" i="1"/>
  <c r="R1195" i="1"/>
  <c r="P1196" i="1"/>
  <c r="Q1196" i="1"/>
  <c r="R1196" i="1"/>
  <c r="P1197" i="1"/>
  <c r="Q1197" i="1"/>
  <c r="R1197" i="1"/>
  <c r="P1198" i="1"/>
  <c r="Q1198" i="1"/>
  <c r="R1198" i="1"/>
  <c r="P1199" i="1"/>
  <c r="Q1199" i="1"/>
  <c r="R1199" i="1"/>
  <c r="P1200" i="1"/>
  <c r="Q1200" i="1"/>
  <c r="R1200" i="1"/>
  <c r="P1201" i="1"/>
  <c r="Q1201" i="1"/>
  <c r="R1201" i="1"/>
  <c r="P1202" i="1"/>
  <c r="Q1202" i="1"/>
  <c r="R1202" i="1"/>
  <c r="P1203" i="1"/>
  <c r="Q1203" i="1"/>
  <c r="R1203" i="1"/>
  <c r="P1204" i="1"/>
  <c r="Q1204" i="1"/>
  <c r="R1204" i="1"/>
  <c r="P1205" i="1"/>
  <c r="Q1205" i="1"/>
  <c r="R1205" i="1"/>
  <c r="P1206" i="1"/>
  <c r="Q1206" i="1"/>
  <c r="R1206" i="1"/>
  <c r="P1207" i="1"/>
  <c r="Q1207" i="1"/>
  <c r="R1207" i="1"/>
  <c r="P1208" i="1"/>
  <c r="Q1208" i="1"/>
  <c r="R1208" i="1"/>
  <c r="P1209" i="1"/>
  <c r="Q1209" i="1"/>
  <c r="R1209" i="1"/>
  <c r="P1210" i="1"/>
  <c r="Q1210" i="1"/>
  <c r="R1210" i="1"/>
  <c r="P1211" i="1"/>
  <c r="Q1211" i="1"/>
  <c r="R1211" i="1"/>
  <c r="P1212" i="1"/>
  <c r="Q1212" i="1"/>
  <c r="R1212" i="1"/>
  <c r="P1213" i="1"/>
  <c r="Q1213" i="1"/>
  <c r="R1213" i="1"/>
  <c r="P1214" i="1"/>
  <c r="Q1214" i="1"/>
  <c r="R1214" i="1"/>
  <c r="P1215" i="1"/>
  <c r="Q1215" i="1"/>
  <c r="R1215" i="1"/>
  <c r="P1216" i="1"/>
  <c r="Q1216" i="1"/>
  <c r="R1216" i="1"/>
  <c r="P1217" i="1"/>
  <c r="Q1217" i="1"/>
  <c r="R1217" i="1"/>
  <c r="P1218" i="1"/>
  <c r="Q1218" i="1"/>
  <c r="R1218" i="1"/>
  <c r="P1219" i="1"/>
  <c r="Q1219" i="1"/>
  <c r="R1219" i="1"/>
  <c r="P1220" i="1"/>
  <c r="Q1220" i="1"/>
  <c r="R1220" i="1"/>
  <c r="P1221" i="1"/>
  <c r="Q1221" i="1"/>
  <c r="R1221" i="1"/>
  <c r="P1222" i="1"/>
  <c r="Q1222" i="1"/>
  <c r="R1222" i="1"/>
  <c r="P1223" i="1"/>
  <c r="Q1223" i="1"/>
  <c r="R1223" i="1"/>
  <c r="P1224" i="1"/>
  <c r="Q1224" i="1"/>
  <c r="R1224" i="1"/>
  <c r="P1225" i="1"/>
  <c r="Q1225" i="1"/>
  <c r="R1225" i="1"/>
  <c r="P1226" i="1"/>
  <c r="Q1226" i="1"/>
  <c r="R1226" i="1"/>
  <c r="P1227" i="1"/>
  <c r="Q1227" i="1"/>
  <c r="R1227" i="1"/>
  <c r="P1228" i="1"/>
  <c r="Q1228" i="1"/>
  <c r="R1228" i="1"/>
  <c r="P1229" i="1"/>
  <c r="Q1229" i="1"/>
  <c r="R1229" i="1"/>
  <c r="P1230" i="1"/>
  <c r="Q1230" i="1"/>
  <c r="R1230" i="1"/>
  <c r="P1231" i="1"/>
  <c r="Q1231" i="1"/>
  <c r="R1231" i="1"/>
  <c r="P1232" i="1"/>
  <c r="Q1232" i="1"/>
  <c r="R1232" i="1"/>
  <c r="P1233" i="1"/>
  <c r="Q1233" i="1"/>
  <c r="R1233" i="1"/>
  <c r="P1234" i="1"/>
  <c r="Q1234" i="1"/>
  <c r="R1234" i="1"/>
  <c r="P1235" i="1"/>
  <c r="Q1235" i="1"/>
  <c r="R1235" i="1"/>
  <c r="P1236" i="1"/>
  <c r="Q1236" i="1"/>
  <c r="R1236" i="1"/>
  <c r="P1237" i="1"/>
  <c r="Q1237" i="1"/>
  <c r="R1237" i="1"/>
  <c r="P1238" i="1"/>
  <c r="Q1238" i="1"/>
  <c r="R1238" i="1"/>
  <c r="P1239" i="1"/>
  <c r="Q1239" i="1"/>
  <c r="R1239" i="1"/>
  <c r="P1240" i="1"/>
  <c r="Q1240" i="1"/>
  <c r="R1240" i="1"/>
  <c r="P1241" i="1"/>
  <c r="Q1241" i="1"/>
  <c r="R1241" i="1"/>
  <c r="P1242" i="1"/>
  <c r="Q1242" i="1"/>
  <c r="R1242" i="1"/>
  <c r="P1243" i="1"/>
  <c r="Q1243" i="1"/>
  <c r="R1243" i="1"/>
  <c r="P1244" i="1"/>
  <c r="Q1244" i="1"/>
  <c r="R1244" i="1"/>
  <c r="P1245" i="1"/>
  <c r="Q1245" i="1"/>
  <c r="R1245" i="1"/>
  <c r="P1246" i="1"/>
  <c r="Q1246" i="1"/>
  <c r="R1246" i="1"/>
  <c r="P1247" i="1"/>
  <c r="Q1247" i="1"/>
  <c r="R1247" i="1"/>
  <c r="P1248" i="1"/>
  <c r="Q1248" i="1"/>
  <c r="R1248" i="1"/>
  <c r="P1249" i="1"/>
  <c r="Q1249" i="1"/>
  <c r="R1249" i="1"/>
  <c r="P1250" i="1"/>
  <c r="Q1250" i="1"/>
  <c r="R1250" i="1"/>
  <c r="P1251" i="1"/>
  <c r="Q1251" i="1"/>
  <c r="R1251" i="1"/>
  <c r="P1252" i="1"/>
  <c r="Q1252" i="1"/>
  <c r="R1252" i="1"/>
  <c r="P1253" i="1"/>
  <c r="Q1253" i="1"/>
  <c r="R1253" i="1"/>
  <c r="P1254" i="1"/>
  <c r="Q1254" i="1"/>
  <c r="R1254" i="1"/>
  <c r="P1255" i="1"/>
  <c r="Q1255" i="1"/>
  <c r="R1255" i="1"/>
  <c r="P1256" i="1"/>
  <c r="Q1256" i="1"/>
  <c r="R1256" i="1"/>
  <c r="P1257" i="1"/>
  <c r="Q1257" i="1"/>
  <c r="R1257" i="1"/>
  <c r="P1258" i="1"/>
  <c r="Q1258" i="1"/>
  <c r="R1258" i="1"/>
  <c r="P1259" i="1"/>
  <c r="Q1259" i="1"/>
  <c r="R1259" i="1"/>
  <c r="P1260" i="1"/>
  <c r="Q1260" i="1"/>
  <c r="R1260" i="1"/>
  <c r="P1261" i="1"/>
  <c r="Q1261" i="1"/>
  <c r="R1261" i="1"/>
  <c r="P1262" i="1"/>
  <c r="Q1262" i="1"/>
  <c r="R1262" i="1"/>
  <c r="P1263" i="1"/>
  <c r="Q1263" i="1"/>
  <c r="R1263" i="1"/>
  <c r="P1264" i="1"/>
  <c r="Q1264" i="1"/>
  <c r="R1264" i="1"/>
  <c r="P1265" i="1"/>
  <c r="Q1265" i="1"/>
  <c r="R1265" i="1"/>
  <c r="P1266" i="1"/>
  <c r="Q1266" i="1"/>
  <c r="R1266" i="1"/>
  <c r="P1267" i="1"/>
  <c r="Q1267" i="1"/>
  <c r="R1267" i="1"/>
  <c r="P1268" i="1"/>
  <c r="Q1268" i="1"/>
  <c r="R1268" i="1"/>
  <c r="P1269" i="1"/>
  <c r="Q1269" i="1"/>
  <c r="R1269" i="1"/>
  <c r="P1270" i="1"/>
  <c r="Q1270" i="1"/>
  <c r="R1270" i="1"/>
  <c r="P1271" i="1"/>
  <c r="Q1271" i="1"/>
  <c r="R1271" i="1"/>
  <c r="P1272" i="1"/>
  <c r="Q1272" i="1"/>
  <c r="R1272" i="1"/>
  <c r="P1273" i="1"/>
  <c r="Q1273" i="1"/>
  <c r="R1273" i="1"/>
  <c r="P1274" i="1"/>
  <c r="Q1274" i="1"/>
  <c r="R1274" i="1"/>
  <c r="P1275" i="1"/>
  <c r="Q1275" i="1"/>
  <c r="R1275" i="1"/>
  <c r="P1276" i="1"/>
  <c r="Q1276" i="1"/>
  <c r="R1276" i="1"/>
  <c r="P1277" i="1"/>
  <c r="Q1277" i="1"/>
  <c r="R1277" i="1"/>
  <c r="P1278" i="1"/>
  <c r="Q1278" i="1"/>
  <c r="R1278" i="1"/>
  <c r="P1279" i="1"/>
  <c r="Q1279" i="1"/>
  <c r="R1279" i="1"/>
  <c r="P1280" i="1"/>
  <c r="Q1280" i="1"/>
  <c r="R1280" i="1"/>
  <c r="P1281" i="1"/>
  <c r="Q1281" i="1"/>
  <c r="R1281" i="1"/>
  <c r="P1282" i="1"/>
  <c r="Q1282" i="1"/>
  <c r="R1282" i="1"/>
  <c r="P1283" i="1"/>
  <c r="Q1283" i="1"/>
  <c r="R1283" i="1"/>
  <c r="P1284" i="1"/>
  <c r="Q1284" i="1"/>
  <c r="R1284" i="1"/>
  <c r="P1285" i="1"/>
  <c r="Q1285" i="1"/>
  <c r="R1285" i="1"/>
  <c r="P1286" i="1"/>
  <c r="Q1286" i="1"/>
  <c r="R1286" i="1"/>
  <c r="P1287" i="1"/>
  <c r="Q1287" i="1"/>
  <c r="R1287" i="1"/>
  <c r="P1288" i="1"/>
  <c r="Q1288" i="1"/>
  <c r="R1288" i="1"/>
  <c r="P1289" i="1"/>
  <c r="Q1289" i="1"/>
  <c r="R1289" i="1"/>
  <c r="P1290" i="1"/>
  <c r="Q1290" i="1"/>
  <c r="R1290" i="1"/>
  <c r="P1291" i="1"/>
  <c r="Q1291" i="1"/>
  <c r="R1291" i="1"/>
  <c r="P1292" i="1"/>
  <c r="Q1292" i="1"/>
  <c r="R1292" i="1"/>
  <c r="P1293" i="1"/>
  <c r="Q1293" i="1"/>
  <c r="R1293" i="1"/>
  <c r="P1294" i="1"/>
  <c r="Q1294" i="1"/>
  <c r="R1294" i="1"/>
  <c r="P1295" i="1"/>
  <c r="Q1295" i="1"/>
  <c r="R1295" i="1"/>
  <c r="P1296" i="1"/>
  <c r="Q1296" i="1"/>
  <c r="R1296" i="1"/>
  <c r="P1297" i="1"/>
  <c r="Q1297" i="1"/>
  <c r="R1297" i="1"/>
  <c r="P1298" i="1"/>
  <c r="Q1298" i="1"/>
  <c r="R1298" i="1"/>
  <c r="P1299" i="1"/>
  <c r="Q1299" i="1"/>
  <c r="R1299" i="1"/>
  <c r="P1300" i="1"/>
  <c r="Q1300" i="1"/>
  <c r="R1300" i="1"/>
  <c r="P1301" i="1"/>
  <c r="Q1301" i="1"/>
  <c r="R1301" i="1"/>
  <c r="P1302" i="1"/>
  <c r="Q1302" i="1"/>
  <c r="R1302" i="1"/>
  <c r="P1303" i="1"/>
  <c r="Q1303" i="1"/>
  <c r="R1303" i="1"/>
  <c r="P1304" i="1"/>
  <c r="Q1304" i="1"/>
  <c r="R1304" i="1"/>
  <c r="P1305" i="1"/>
  <c r="Q1305" i="1"/>
  <c r="R1305" i="1"/>
  <c r="P1306" i="1"/>
  <c r="Q1306" i="1"/>
  <c r="R1306" i="1"/>
  <c r="P1307" i="1"/>
  <c r="Q1307" i="1"/>
  <c r="R1307" i="1"/>
  <c r="P1308" i="1"/>
  <c r="Q1308" i="1"/>
  <c r="R1308" i="1"/>
  <c r="P1309" i="1"/>
  <c r="Q1309" i="1"/>
  <c r="R1309" i="1"/>
  <c r="P1310" i="1"/>
  <c r="Q1310" i="1"/>
  <c r="R1310" i="1"/>
  <c r="P1311" i="1"/>
  <c r="Q1311" i="1"/>
  <c r="R1311" i="1"/>
  <c r="P1312" i="1"/>
  <c r="Q1312" i="1"/>
  <c r="R1312" i="1"/>
  <c r="P1313" i="1"/>
  <c r="Q1313" i="1"/>
  <c r="R1313" i="1"/>
  <c r="P1314" i="1"/>
  <c r="Q1314" i="1"/>
  <c r="R1314" i="1"/>
  <c r="P1315" i="1"/>
  <c r="Q1315" i="1"/>
  <c r="R1315" i="1"/>
  <c r="P1316" i="1"/>
  <c r="Q1316" i="1"/>
  <c r="R1316" i="1"/>
  <c r="P1317" i="1"/>
  <c r="Q1317" i="1"/>
  <c r="R1317" i="1"/>
  <c r="P1318" i="1"/>
  <c r="Q1318" i="1"/>
  <c r="R1318" i="1"/>
  <c r="P1319" i="1"/>
  <c r="Q1319" i="1"/>
  <c r="R1319" i="1"/>
  <c r="P1320" i="1"/>
  <c r="Q1320" i="1"/>
  <c r="R1320" i="1"/>
  <c r="P1321" i="1"/>
  <c r="Q1321" i="1"/>
  <c r="R1321" i="1"/>
  <c r="P1322" i="1"/>
  <c r="Q1322" i="1"/>
  <c r="R1322" i="1"/>
  <c r="P1323" i="1"/>
  <c r="Q1323" i="1"/>
  <c r="R1323" i="1"/>
  <c r="P1324" i="1"/>
  <c r="Q1324" i="1"/>
  <c r="R1324" i="1"/>
  <c r="P1325" i="1"/>
  <c r="Q1325" i="1"/>
  <c r="R1325" i="1"/>
  <c r="P1326" i="1"/>
  <c r="Q1326" i="1"/>
  <c r="R1326" i="1"/>
  <c r="P1327" i="1"/>
  <c r="Q1327" i="1"/>
  <c r="R1327" i="1"/>
  <c r="P1328" i="1"/>
  <c r="Q1328" i="1"/>
  <c r="R1328" i="1"/>
  <c r="P1329" i="1"/>
  <c r="Q1329" i="1"/>
  <c r="R1329" i="1"/>
  <c r="P1330" i="1"/>
  <c r="Q1330" i="1"/>
  <c r="R1330" i="1"/>
  <c r="P1331" i="1"/>
  <c r="Q1331" i="1"/>
  <c r="R1331" i="1"/>
  <c r="P1332" i="1"/>
  <c r="Q1332" i="1"/>
  <c r="R1332" i="1"/>
  <c r="P1333" i="1"/>
  <c r="Q1333" i="1"/>
  <c r="R1333" i="1"/>
  <c r="P1334" i="1"/>
  <c r="Q1334" i="1"/>
  <c r="R1334" i="1"/>
  <c r="P1335" i="1"/>
  <c r="Q1335" i="1"/>
  <c r="R1335" i="1"/>
  <c r="P1336" i="1"/>
  <c r="Q1336" i="1"/>
  <c r="R1336" i="1"/>
  <c r="P1337" i="1"/>
  <c r="Q1337" i="1"/>
  <c r="R1337" i="1"/>
  <c r="P1338" i="1"/>
  <c r="Q1338" i="1"/>
  <c r="R1338" i="1"/>
  <c r="P1339" i="1"/>
  <c r="Q1339" i="1"/>
  <c r="R1339" i="1"/>
  <c r="P1340" i="1"/>
  <c r="Q1340" i="1"/>
  <c r="R1340" i="1"/>
  <c r="P1341" i="1"/>
  <c r="Q1341" i="1"/>
  <c r="R1341" i="1"/>
  <c r="P1342" i="1"/>
  <c r="Q1342" i="1"/>
  <c r="R1342" i="1"/>
  <c r="P1343" i="1"/>
  <c r="Q1343" i="1"/>
  <c r="R1343" i="1"/>
  <c r="P1344" i="1"/>
  <c r="Q1344" i="1"/>
  <c r="R1344" i="1"/>
  <c r="P1345" i="1"/>
  <c r="Q1345" i="1"/>
  <c r="R1345" i="1"/>
  <c r="P1346" i="1"/>
  <c r="Q1346" i="1"/>
  <c r="R1346" i="1"/>
  <c r="P1347" i="1"/>
  <c r="Q1347" i="1"/>
  <c r="R1347" i="1"/>
  <c r="P1348" i="1"/>
  <c r="Q1348" i="1"/>
  <c r="R1348" i="1"/>
  <c r="P1349" i="1"/>
  <c r="Q1349" i="1"/>
  <c r="R1349" i="1"/>
  <c r="P1350" i="1"/>
  <c r="Q1350" i="1"/>
  <c r="R1350" i="1"/>
  <c r="P1351" i="1"/>
  <c r="Q1351" i="1"/>
  <c r="R1351" i="1"/>
  <c r="P1352" i="1"/>
  <c r="Q1352" i="1"/>
  <c r="R1352" i="1"/>
  <c r="P1353" i="1"/>
  <c r="Q1353" i="1"/>
  <c r="R1353" i="1"/>
  <c r="P1354" i="1"/>
  <c r="Q1354" i="1"/>
  <c r="R1354" i="1"/>
  <c r="P1355" i="1"/>
  <c r="Q1355" i="1"/>
  <c r="R1355" i="1"/>
  <c r="P1356" i="1"/>
  <c r="Q1356" i="1"/>
  <c r="R1356" i="1"/>
  <c r="P1357" i="1"/>
  <c r="Q1357" i="1"/>
  <c r="R1357" i="1"/>
  <c r="P1358" i="1"/>
  <c r="Q1358" i="1"/>
  <c r="R1358" i="1"/>
  <c r="P1359" i="1"/>
  <c r="Q1359" i="1"/>
  <c r="R1359" i="1"/>
  <c r="P1360" i="1"/>
  <c r="Q1360" i="1"/>
  <c r="R1360" i="1"/>
  <c r="P1361" i="1"/>
  <c r="Q1361" i="1"/>
  <c r="R1361" i="1"/>
  <c r="P1362" i="1"/>
  <c r="Q1362" i="1"/>
  <c r="R1362" i="1"/>
  <c r="P1363" i="1"/>
  <c r="Q1363" i="1"/>
  <c r="R1363" i="1"/>
  <c r="P1364" i="1"/>
  <c r="Q1364" i="1"/>
  <c r="R1364" i="1"/>
  <c r="P1365" i="1"/>
  <c r="Q1365" i="1"/>
  <c r="R1365" i="1"/>
  <c r="P1366" i="1"/>
  <c r="Q1366" i="1"/>
  <c r="R1366" i="1"/>
  <c r="P1367" i="1"/>
  <c r="Q1367" i="1"/>
  <c r="R1367" i="1"/>
  <c r="P1368" i="1"/>
  <c r="Q1368" i="1"/>
  <c r="R1368" i="1"/>
  <c r="P1369" i="1"/>
  <c r="Q1369" i="1"/>
  <c r="R1369" i="1"/>
  <c r="P1370" i="1"/>
  <c r="Q1370" i="1"/>
  <c r="R1370" i="1"/>
  <c r="P1371" i="1"/>
  <c r="Q1371" i="1"/>
  <c r="R1371" i="1"/>
  <c r="P1372" i="1"/>
  <c r="Q1372" i="1"/>
  <c r="R1372" i="1"/>
  <c r="P1373" i="1"/>
  <c r="Q1373" i="1"/>
  <c r="R1373" i="1"/>
  <c r="P1374" i="1"/>
  <c r="Q1374" i="1"/>
  <c r="R1374" i="1"/>
  <c r="P1375" i="1"/>
  <c r="Q1375" i="1"/>
  <c r="R1375" i="1"/>
  <c r="P1376" i="1"/>
  <c r="Q1376" i="1"/>
  <c r="R1376" i="1"/>
  <c r="P1377" i="1"/>
  <c r="Q1377" i="1"/>
  <c r="R1377" i="1"/>
  <c r="P1378" i="1"/>
  <c r="Q1378" i="1"/>
  <c r="R1378" i="1"/>
  <c r="P1379" i="1"/>
  <c r="Q1379" i="1"/>
  <c r="R1379" i="1"/>
  <c r="P1380" i="1"/>
  <c r="Q1380" i="1"/>
  <c r="R1380" i="1"/>
  <c r="P1381" i="1"/>
  <c r="Q1381" i="1"/>
  <c r="R1381" i="1"/>
  <c r="P1382" i="1"/>
  <c r="Q1382" i="1"/>
  <c r="R1382" i="1"/>
  <c r="P1383" i="1"/>
  <c r="Q1383" i="1"/>
  <c r="R1383" i="1"/>
  <c r="P1384" i="1"/>
  <c r="Q1384" i="1"/>
  <c r="R1384" i="1"/>
  <c r="P1385" i="1"/>
  <c r="Q1385" i="1"/>
  <c r="R1385" i="1"/>
  <c r="P1386" i="1"/>
  <c r="Q1386" i="1"/>
  <c r="R1386" i="1"/>
  <c r="P1387" i="1"/>
  <c r="Q1387" i="1"/>
  <c r="R1387" i="1"/>
  <c r="P1388" i="1"/>
  <c r="Q1388" i="1"/>
  <c r="R1388" i="1"/>
  <c r="P1389" i="1"/>
  <c r="Q1389" i="1"/>
  <c r="R1389" i="1"/>
  <c r="P1390" i="1"/>
  <c r="Q1390" i="1"/>
  <c r="R1390" i="1"/>
  <c r="P1391" i="1"/>
  <c r="Q1391" i="1"/>
  <c r="R1391" i="1"/>
  <c r="P1392" i="1"/>
  <c r="Q1392" i="1"/>
  <c r="R1392" i="1"/>
  <c r="P1393" i="1"/>
  <c r="Q1393" i="1"/>
  <c r="R1393" i="1"/>
  <c r="P1394" i="1"/>
  <c r="Q1394" i="1"/>
  <c r="R1394" i="1"/>
  <c r="P1395" i="1"/>
  <c r="Q1395" i="1"/>
  <c r="R1395" i="1"/>
  <c r="P1396" i="1"/>
  <c r="Q1396" i="1"/>
  <c r="R1396" i="1"/>
  <c r="P1397" i="1"/>
  <c r="Q1397" i="1"/>
  <c r="R1397" i="1"/>
  <c r="P1398" i="1"/>
  <c r="Q1398" i="1"/>
  <c r="R1398" i="1"/>
  <c r="P1399" i="1"/>
  <c r="Q1399" i="1"/>
  <c r="R1399" i="1"/>
  <c r="P1400" i="1"/>
  <c r="Q1400" i="1"/>
  <c r="R1400" i="1"/>
  <c r="P1401" i="1"/>
  <c r="Q1401" i="1"/>
  <c r="R1401" i="1"/>
  <c r="P1402" i="1"/>
  <c r="Q1402" i="1"/>
  <c r="R1402" i="1"/>
  <c r="P1403" i="1"/>
  <c r="Q1403" i="1"/>
  <c r="R1403" i="1"/>
  <c r="P1404" i="1"/>
  <c r="Q1404" i="1"/>
  <c r="R1404" i="1"/>
  <c r="P1405" i="1"/>
  <c r="Q1405" i="1"/>
  <c r="R1405" i="1"/>
  <c r="P1406" i="1"/>
  <c r="Q1406" i="1"/>
  <c r="R1406" i="1"/>
  <c r="P1407" i="1"/>
  <c r="Q1407" i="1"/>
  <c r="R1407" i="1"/>
  <c r="P1408" i="1"/>
  <c r="Q1408" i="1"/>
  <c r="R1408" i="1"/>
  <c r="P1409" i="1"/>
  <c r="Q1409" i="1"/>
  <c r="R1409" i="1"/>
  <c r="P1410" i="1"/>
  <c r="Q1410" i="1"/>
  <c r="R1410" i="1"/>
  <c r="P1411" i="1"/>
  <c r="Q1411" i="1"/>
  <c r="R1411" i="1"/>
  <c r="P1412" i="1"/>
  <c r="Q1412" i="1"/>
  <c r="R1412" i="1"/>
  <c r="P1413" i="1"/>
  <c r="Q1413" i="1"/>
  <c r="R1413" i="1"/>
  <c r="P1414" i="1"/>
  <c r="Q1414" i="1"/>
  <c r="R1414" i="1"/>
  <c r="P1415" i="1"/>
  <c r="Q1415" i="1"/>
  <c r="R1415" i="1"/>
  <c r="P1416" i="1"/>
  <c r="Q1416" i="1"/>
  <c r="R1416" i="1"/>
  <c r="P1417" i="1"/>
  <c r="Q1417" i="1"/>
  <c r="R1417" i="1"/>
  <c r="P1418" i="1"/>
  <c r="Q1418" i="1"/>
  <c r="R1418" i="1"/>
  <c r="P1419" i="1"/>
  <c r="Q1419" i="1"/>
  <c r="R1419" i="1"/>
  <c r="P1420" i="1"/>
  <c r="Q1420" i="1"/>
  <c r="R1420" i="1"/>
  <c r="P1421" i="1"/>
  <c r="Q1421" i="1"/>
  <c r="R1421" i="1"/>
  <c r="P1422" i="1"/>
  <c r="Q1422" i="1"/>
  <c r="R1422" i="1"/>
  <c r="P1423" i="1"/>
  <c r="Q1423" i="1"/>
  <c r="R1423" i="1"/>
  <c r="P1424" i="1"/>
  <c r="Q1424" i="1"/>
  <c r="R1424" i="1"/>
  <c r="P1425" i="1"/>
  <c r="Q1425" i="1"/>
  <c r="R1425" i="1"/>
  <c r="P1426" i="1"/>
  <c r="Q1426" i="1"/>
  <c r="R1426" i="1"/>
  <c r="P1427" i="1"/>
  <c r="Q1427" i="1"/>
  <c r="R1427" i="1"/>
  <c r="P1428" i="1"/>
  <c r="Q1428" i="1"/>
  <c r="R1428" i="1"/>
  <c r="P1429" i="1"/>
  <c r="Q1429" i="1"/>
  <c r="R1429" i="1"/>
  <c r="P1430" i="1"/>
  <c r="Q1430" i="1"/>
  <c r="R1430" i="1"/>
  <c r="P1431" i="1"/>
  <c r="Q1431" i="1"/>
  <c r="R1431" i="1"/>
  <c r="P1432" i="1"/>
  <c r="Q1432" i="1"/>
  <c r="R1432" i="1"/>
  <c r="P1433" i="1"/>
  <c r="Q1433" i="1"/>
  <c r="R1433" i="1"/>
  <c r="P1434" i="1"/>
  <c r="Q1434" i="1"/>
  <c r="R1434" i="1"/>
  <c r="P1435" i="1"/>
  <c r="Q1435" i="1"/>
  <c r="R1435" i="1"/>
  <c r="P1436" i="1"/>
  <c r="Q1436" i="1"/>
  <c r="R1436" i="1"/>
  <c r="P1437" i="1"/>
  <c r="Q1437" i="1"/>
  <c r="R1437" i="1"/>
  <c r="P1438" i="1"/>
  <c r="Q1438" i="1"/>
  <c r="R1438" i="1"/>
  <c r="P1439" i="1"/>
  <c r="Q1439" i="1"/>
  <c r="R1439" i="1"/>
  <c r="P1440" i="1"/>
  <c r="Q1440" i="1"/>
  <c r="R1440" i="1"/>
  <c r="P1441" i="1"/>
  <c r="Q1441" i="1"/>
  <c r="R1441" i="1"/>
  <c r="P1442" i="1"/>
  <c r="Q1442" i="1"/>
  <c r="R1442" i="1"/>
  <c r="P1443" i="1"/>
  <c r="Q1443" i="1"/>
  <c r="R1443" i="1"/>
  <c r="P1444" i="1"/>
  <c r="Q1444" i="1"/>
  <c r="R1444" i="1"/>
  <c r="P1445" i="1"/>
  <c r="Q1445" i="1"/>
  <c r="R1445" i="1"/>
  <c r="P1446" i="1"/>
  <c r="Q1446" i="1"/>
  <c r="R1446" i="1"/>
  <c r="P1447" i="1"/>
  <c r="Q1447" i="1"/>
  <c r="R1447" i="1"/>
  <c r="P1448" i="1"/>
  <c r="Q1448" i="1"/>
  <c r="R1448" i="1"/>
  <c r="P1449" i="1"/>
  <c r="Q1449" i="1"/>
  <c r="R1449" i="1"/>
  <c r="P1450" i="1"/>
  <c r="Q1450" i="1"/>
  <c r="R1450" i="1"/>
  <c r="P1451" i="1"/>
  <c r="Q1451" i="1"/>
  <c r="R1451" i="1"/>
  <c r="P1452" i="1"/>
  <c r="Q1452" i="1"/>
  <c r="R1452" i="1"/>
  <c r="P1453" i="1"/>
  <c r="Q1453" i="1"/>
  <c r="R1453" i="1"/>
  <c r="P1454" i="1"/>
  <c r="Q1454" i="1"/>
  <c r="R1454" i="1"/>
  <c r="P1455" i="1"/>
  <c r="Q1455" i="1"/>
  <c r="R1455" i="1"/>
  <c r="P1456" i="1"/>
  <c r="Q1456" i="1"/>
  <c r="R1456" i="1"/>
  <c r="P1457" i="1"/>
  <c r="Q1457" i="1"/>
  <c r="R1457" i="1"/>
  <c r="P1458" i="1"/>
  <c r="Q1458" i="1"/>
  <c r="R1458" i="1"/>
  <c r="P1459" i="1"/>
  <c r="Q1459" i="1"/>
  <c r="R1459" i="1"/>
  <c r="P1460" i="1"/>
  <c r="Q1460" i="1"/>
  <c r="R1460" i="1"/>
  <c r="P1461" i="1"/>
  <c r="Q1461" i="1"/>
  <c r="R1461" i="1"/>
  <c r="P1462" i="1"/>
  <c r="Q1462" i="1"/>
  <c r="R1462" i="1"/>
  <c r="P1463" i="1"/>
  <c r="Q1463" i="1"/>
  <c r="R1463" i="1"/>
  <c r="P1464" i="1"/>
  <c r="Q1464" i="1"/>
  <c r="R1464" i="1"/>
  <c r="P1465" i="1"/>
  <c r="Q1465" i="1"/>
  <c r="R1465" i="1"/>
  <c r="P1466" i="1"/>
  <c r="Q1466" i="1"/>
  <c r="R1466" i="1"/>
  <c r="P1467" i="1"/>
  <c r="Q1467" i="1"/>
  <c r="R1467" i="1"/>
  <c r="P1468" i="1"/>
  <c r="Q1468" i="1"/>
  <c r="R1468" i="1"/>
  <c r="P1469" i="1"/>
  <c r="Q1469" i="1"/>
  <c r="R1469" i="1"/>
  <c r="P1470" i="1"/>
  <c r="Q1470" i="1"/>
  <c r="R1470" i="1"/>
  <c r="P1471" i="1"/>
  <c r="Q1471" i="1"/>
  <c r="R1471" i="1"/>
  <c r="P1472" i="1"/>
  <c r="Q1472" i="1"/>
  <c r="R1472" i="1"/>
  <c r="P1473" i="1"/>
  <c r="Q1473" i="1"/>
  <c r="R1473" i="1"/>
  <c r="P1474" i="1"/>
  <c r="Q1474" i="1"/>
  <c r="R1474" i="1"/>
  <c r="P1475" i="1"/>
  <c r="Q1475" i="1"/>
  <c r="R1475" i="1"/>
  <c r="P1476" i="1"/>
  <c r="Q1476" i="1"/>
  <c r="R1476" i="1"/>
  <c r="P1477" i="1"/>
  <c r="Q1477" i="1"/>
  <c r="R1477" i="1"/>
  <c r="P1478" i="1"/>
  <c r="Q1478" i="1"/>
  <c r="R1478" i="1"/>
  <c r="P1479" i="1"/>
  <c r="Q1479" i="1"/>
  <c r="R1479" i="1"/>
  <c r="P1480" i="1"/>
  <c r="Q1480" i="1"/>
  <c r="R1480" i="1"/>
  <c r="P1481" i="1"/>
  <c r="Q1481" i="1"/>
  <c r="R1481" i="1"/>
  <c r="P1482" i="1"/>
  <c r="Q1482" i="1"/>
  <c r="R1482" i="1"/>
  <c r="P1483" i="1"/>
  <c r="Q1483" i="1"/>
  <c r="R1483" i="1"/>
  <c r="P1484" i="1"/>
  <c r="Q1484" i="1"/>
  <c r="R1484" i="1"/>
  <c r="P1485" i="1"/>
  <c r="Q1485" i="1"/>
  <c r="R1485" i="1"/>
  <c r="P1486" i="1"/>
  <c r="Q1486" i="1"/>
  <c r="R1486" i="1"/>
  <c r="P1487" i="1"/>
  <c r="Q1487" i="1"/>
  <c r="R1487" i="1"/>
  <c r="P1488" i="1"/>
  <c r="Q1488" i="1"/>
  <c r="R1488" i="1"/>
  <c r="P1489" i="1"/>
  <c r="Q1489" i="1"/>
  <c r="R1489" i="1"/>
  <c r="P1490" i="1"/>
  <c r="Q1490" i="1"/>
  <c r="R1490" i="1"/>
  <c r="P1491" i="1"/>
  <c r="Q1491" i="1"/>
  <c r="R1491" i="1"/>
  <c r="P1492" i="1"/>
  <c r="Q1492" i="1"/>
  <c r="R1492" i="1"/>
  <c r="P1493" i="1"/>
  <c r="Q1493" i="1"/>
  <c r="R1493" i="1"/>
  <c r="P1494" i="1"/>
  <c r="Q1494" i="1"/>
  <c r="R1494" i="1"/>
  <c r="P1495" i="1"/>
  <c r="Q1495" i="1"/>
  <c r="R1495" i="1"/>
  <c r="P1496" i="1"/>
  <c r="Q1496" i="1"/>
  <c r="R1496" i="1"/>
  <c r="P1497" i="1"/>
  <c r="Q1497" i="1"/>
  <c r="R1497" i="1"/>
  <c r="P1498" i="1"/>
  <c r="Q1498" i="1"/>
  <c r="R1498" i="1"/>
  <c r="P1499" i="1"/>
  <c r="Q1499" i="1"/>
  <c r="R1499" i="1"/>
  <c r="P1500" i="1"/>
  <c r="Q1500" i="1"/>
  <c r="R1500" i="1"/>
  <c r="P1501" i="1"/>
  <c r="Q1501" i="1"/>
  <c r="R1501" i="1"/>
  <c r="P1502" i="1"/>
  <c r="Q1502" i="1"/>
  <c r="R1502" i="1"/>
  <c r="P1503" i="1"/>
  <c r="Q1503" i="1"/>
  <c r="R1503" i="1"/>
  <c r="P1504" i="1"/>
  <c r="Q1504" i="1"/>
  <c r="R1504" i="1"/>
  <c r="P1505" i="1"/>
  <c r="Q1505" i="1"/>
  <c r="R1505" i="1"/>
  <c r="P1506" i="1"/>
  <c r="Q1506" i="1"/>
  <c r="R1506" i="1"/>
  <c r="P1507" i="1"/>
  <c r="Q1507" i="1"/>
  <c r="R1507" i="1"/>
  <c r="P1508" i="1"/>
  <c r="Q1508" i="1"/>
  <c r="R1508" i="1"/>
  <c r="P1509" i="1"/>
  <c r="Q1509" i="1"/>
  <c r="R1509" i="1"/>
  <c r="P1510" i="1"/>
  <c r="Q1510" i="1"/>
  <c r="R1510" i="1"/>
  <c r="P1511" i="1"/>
  <c r="Q1511" i="1"/>
  <c r="R1511" i="1"/>
  <c r="P1512" i="1"/>
  <c r="Q1512" i="1"/>
  <c r="R1512" i="1"/>
  <c r="P1513" i="1"/>
  <c r="Q1513" i="1"/>
  <c r="R1513" i="1"/>
  <c r="P1514" i="1"/>
  <c r="Q1514" i="1"/>
  <c r="R1514" i="1"/>
  <c r="P1515" i="1"/>
  <c r="Q1515" i="1"/>
  <c r="R1515" i="1"/>
  <c r="P1516" i="1"/>
  <c r="Q1516" i="1"/>
  <c r="R1516" i="1"/>
  <c r="P1517" i="1"/>
  <c r="Q1517" i="1"/>
  <c r="R1517" i="1"/>
  <c r="P1518" i="1"/>
  <c r="Q1518" i="1"/>
  <c r="R1518" i="1"/>
  <c r="P1519" i="1"/>
  <c r="Q1519" i="1"/>
  <c r="R1519" i="1"/>
  <c r="P1520" i="1"/>
  <c r="Q1520" i="1"/>
  <c r="R1520" i="1"/>
  <c r="P1521" i="1"/>
  <c r="Q1521" i="1"/>
  <c r="R1521" i="1"/>
  <c r="P1522" i="1"/>
  <c r="Q1522" i="1"/>
  <c r="R1522" i="1"/>
  <c r="P1523" i="1"/>
  <c r="Q1523" i="1"/>
  <c r="R1523" i="1"/>
  <c r="P1524" i="1"/>
  <c r="Q1524" i="1"/>
  <c r="R1524" i="1"/>
  <c r="P1525" i="1"/>
  <c r="Q1525" i="1"/>
  <c r="R1525" i="1"/>
  <c r="P1526" i="1"/>
  <c r="Q1526" i="1"/>
  <c r="R1526" i="1"/>
  <c r="P1527" i="1"/>
  <c r="Q1527" i="1"/>
  <c r="R1527" i="1"/>
  <c r="P1528" i="1"/>
  <c r="Q1528" i="1"/>
  <c r="R1528" i="1"/>
  <c r="P1529" i="1"/>
  <c r="Q1529" i="1"/>
  <c r="R1529" i="1"/>
  <c r="P1530" i="1"/>
  <c r="Q1530" i="1"/>
  <c r="R1530" i="1"/>
  <c r="P1531" i="1"/>
  <c r="Q1531" i="1"/>
  <c r="R1531" i="1"/>
  <c r="P1532" i="1"/>
  <c r="Q1532" i="1"/>
  <c r="R1532" i="1"/>
  <c r="P1533" i="1"/>
  <c r="Q1533" i="1"/>
  <c r="R1533" i="1"/>
  <c r="P1534" i="1"/>
  <c r="Q1534" i="1"/>
  <c r="R1534" i="1"/>
  <c r="P1535" i="1"/>
  <c r="Q1535" i="1"/>
  <c r="R1535" i="1"/>
  <c r="P1536" i="1"/>
  <c r="Q1536" i="1"/>
  <c r="R1536" i="1"/>
  <c r="P1537" i="1"/>
  <c r="Q1537" i="1"/>
  <c r="R1537" i="1"/>
  <c r="P1538" i="1"/>
  <c r="Q1538" i="1"/>
  <c r="R1538" i="1"/>
  <c r="P1539" i="1"/>
  <c r="Q1539" i="1"/>
  <c r="R1539" i="1"/>
  <c r="P1540" i="1"/>
  <c r="Q1540" i="1"/>
  <c r="R1540" i="1"/>
  <c r="P1541" i="1"/>
  <c r="Q1541" i="1"/>
  <c r="R1541" i="1"/>
  <c r="P1542" i="1"/>
  <c r="Q1542" i="1"/>
  <c r="R1542" i="1"/>
  <c r="P1543" i="1"/>
  <c r="Q1543" i="1"/>
  <c r="R1543" i="1"/>
  <c r="P1544" i="1"/>
  <c r="Q1544" i="1"/>
  <c r="R1544" i="1"/>
  <c r="P1545" i="1"/>
  <c r="Q1545" i="1"/>
  <c r="R1545" i="1"/>
  <c r="P1546" i="1"/>
  <c r="Q1546" i="1"/>
  <c r="R1546" i="1"/>
  <c r="P1547" i="1"/>
  <c r="Q1547" i="1"/>
  <c r="R1547" i="1"/>
  <c r="P1548" i="1"/>
  <c r="Q1548" i="1"/>
  <c r="R1548" i="1"/>
  <c r="P1549" i="1"/>
  <c r="Q1549" i="1"/>
  <c r="R1549" i="1"/>
  <c r="P1550" i="1"/>
  <c r="Q1550" i="1"/>
  <c r="R1550" i="1"/>
  <c r="P1551" i="1"/>
  <c r="Q1551" i="1"/>
  <c r="R1551" i="1"/>
  <c r="P1552" i="1"/>
  <c r="Q1552" i="1"/>
  <c r="R1552" i="1"/>
  <c r="P1553" i="1"/>
  <c r="Q1553" i="1"/>
  <c r="R1553" i="1"/>
  <c r="P1554" i="1"/>
  <c r="Q1554" i="1"/>
  <c r="R1554" i="1"/>
  <c r="P1555" i="1"/>
  <c r="Q1555" i="1"/>
  <c r="R1555" i="1"/>
  <c r="P1556" i="1"/>
  <c r="Q1556" i="1"/>
  <c r="R1556" i="1"/>
  <c r="P1557" i="1"/>
  <c r="Q1557" i="1"/>
  <c r="R1557" i="1"/>
  <c r="P1558" i="1"/>
  <c r="Q1558" i="1"/>
  <c r="R1558" i="1"/>
  <c r="P1559" i="1"/>
  <c r="Q1559" i="1"/>
  <c r="R1559" i="1"/>
  <c r="P1560" i="1"/>
  <c r="Q1560" i="1"/>
  <c r="R1560" i="1"/>
  <c r="P1561" i="1"/>
  <c r="Q1561" i="1"/>
  <c r="R1561" i="1"/>
  <c r="P1562" i="1"/>
  <c r="Q1562" i="1"/>
  <c r="R1562" i="1"/>
  <c r="P1563" i="1"/>
  <c r="Q1563" i="1"/>
  <c r="R1563" i="1"/>
  <c r="P1564" i="1"/>
  <c r="Q1564" i="1"/>
  <c r="R1564" i="1"/>
  <c r="P1565" i="1"/>
  <c r="Q1565" i="1"/>
  <c r="R1565" i="1"/>
  <c r="P1566" i="1"/>
  <c r="Q1566" i="1"/>
  <c r="R1566" i="1"/>
  <c r="P1567" i="1"/>
  <c r="Q1567" i="1"/>
  <c r="R1567" i="1"/>
  <c r="P1568" i="1"/>
  <c r="Q1568" i="1"/>
  <c r="R1568" i="1"/>
  <c r="P1569" i="1"/>
  <c r="Q1569" i="1"/>
  <c r="R1569" i="1"/>
  <c r="P1570" i="1"/>
  <c r="Q1570" i="1"/>
  <c r="R1570" i="1"/>
  <c r="P1571" i="1"/>
  <c r="Q1571" i="1"/>
  <c r="R1571" i="1"/>
  <c r="P1572" i="1"/>
  <c r="Q1572" i="1"/>
  <c r="R1572" i="1"/>
  <c r="P1573" i="1"/>
  <c r="Q1573" i="1"/>
  <c r="R1573" i="1"/>
  <c r="P1574" i="1"/>
  <c r="Q1574" i="1"/>
  <c r="R1574" i="1"/>
  <c r="P1575" i="1"/>
  <c r="Q1575" i="1"/>
  <c r="R1575" i="1"/>
  <c r="P1576" i="1"/>
  <c r="Q1576" i="1"/>
  <c r="R1576" i="1"/>
  <c r="P1577" i="1"/>
  <c r="Q1577" i="1"/>
  <c r="R1577" i="1"/>
  <c r="P1578" i="1"/>
  <c r="Q1578" i="1"/>
  <c r="R1578" i="1"/>
  <c r="P1579" i="1"/>
  <c r="Q1579" i="1"/>
  <c r="R1579" i="1"/>
  <c r="P1580" i="1"/>
  <c r="Q1580" i="1"/>
  <c r="R1580" i="1"/>
  <c r="P1581" i="1"/>
  <c r="Q1581" i="1"/>
  <c r="R1581" i="1"/>
  <c r="P1582" i="1"/>
  <c r="Q1582" i="1"/>
  <c r="R1582" i="1"/>
  <c r="P1583" i="1"/>
  <c r="Q1583" i="1"/>
  <c r="R1583" i="1"/>
  <c r="P1584" i="1"/>
  <c r="Q1584" i="1"/>
  <c r="R1584" i="1"/>
  <c r="P1585" i="1"/>
  <c r="Q1585" i="1"/>
  <c r="R1585" i="1"/>
  <c r="P1586" i="1"/>
  <c r="Q1586" i="1"/>
  <c r="R1586" i="1"/>
  <c r="P1587" i="1"/>
  <c r="Q1587" i="1"/>
  <c r="R1587" i="1"/>
  <c r="P1588" i="1"/>
  <c r="Q1588" i="1"/>
  <c r="R1588" i="1"/>
  <c r="P1589" i="1"/>
  <c r="Q1589" i="1"/>
  <c r="R1589" i="1"/>
  <c r="P1590" i="1"/>
  <c r="Q1590" i="1"/>
  <c r="R1590" i="1"/>
  <c r="P1591" i="1"/>
  <c r="Q1591" i="1"/>
  <c r="R1591" i="1"/>
  <c r="P1592" i="1"/>
  <c r="Q1592" i="1"/>
  <c r="R1592" i="1"/>
  <c r="P1593" i="1"/>
  <c r="Q1593" i="1"/>
  <c r="R1593" i="1"/>
  <c r="P1594" i="1"/>
  <c r="Q1594" i="1"/>
  <c r="R1594" i="1"/>
  <c r="P1595" i="1"/>
  <c r="Q1595" i="1"/>
  <c r="R1595" i="1"/>
  <c r="P1596" i="1"/>
  <c r="Q1596" i="1"/>
  <c r="R1596" i="1"/>
  <c r="P1597" i="1"/>
  <c r="Q1597" i="1"/>
  <c r="R1597" i="1"/>
  <c r="P1598" i="1"/>
  <c r="Q1598" i="1"/>
  <c r="R1598" i="1"/>
  <c r="P1599" i="1"/>
  <c r="Q1599" i="1"/>
  <c r="R1599" i="1"/>
  <c r="P1600" i="1"/>
  <c r="Q1600" i="1"/>
  <c r="R1600" i="1"/>
  <c r="P1601" i="1"/>
  <c r="Q1601" i="1"/>
  <c r="R1601" i="1"/>
  <c r="P1602" i="1"/>
  <c r="Q1602" i="1"/>
  <c r="R1602" i="1"/>
  <c r="P1603" i="1"/>
  <c r="Q1603" i="1"/>
  <c r="R1603" i="1"/>
  <c r="P1604" i="1"/>
  <c r="Q1604" i="1"/>
  <c r="R1604" i="1"/>
  <c r="P1605" i="1"/>
  <c r="Q1605" i="1"/>
  <c r="R1605" i="1"/>
  <c r="P1606" i="1"/>
  <c r="Q1606" i="1"/>
  <c r="R1606" i="1"/>
  <c r="P1607" i="1"/>
  <c r="Q1607" i="1"/>
  <c r="R1607" i="1"/>
  <c r="P1608" i="1"/>
  <c r="Q1608" i="1"/>
  <c r="R1608" i="1"/>
  <c r="P1609" i="1"/>
  <c r="Q1609" i="1"/>
  <c r="R1609" i="1"/>
  <c r="P1610" i="1"/>
  <c r="Q1610" i="1"/>
  <c r="R1610" i="1"/>
  <c r="P1611" i="1"/>
  <c r="Q1611" i="1"/>
  <c r="R1611" i="1"/>
  <c r="P1612" i="1"/>
  <c r="Q1612" i="1"/>
  <c r="R1612" i="1"/>
  <c r="P1613" i="1"/>
  <c r="Q1613" i="1"/>
  <c r="R1613" i="1"/>
  <c r="P1614" i="1"/>
  <c r="Q1614" i="1"/>
  <c r="R1614" i="1"/>
  <c r="P1615" i="1"/>
  <c r="Q1615" i="1"/>
  <c r="R1615" i="1"/>
  <c r="P1616" i="1"/>
  <c r="Q1616" i="1"/>
  <c r="R1616" i="1"/>
  <c r="P1617" i="1"/>
  <c r="Q1617" i="1"/>
  <c r="R1617" i="1"/>
  <c r="P1618" i="1"/>
  <c r="Q1618" i="1"/>
  <c r="R1618" i="1"/>
  <c r="P1619" i="1"/>
  <c r="Q1619" i="1"/>
  <c r="R1619" i="1"/>
  <c r="P1620" i="1"/>
  <c r="Q1620" i="1"/>
  <c r="R1620" i="1"/>
  <c r="P1621" i="1"/>
  <c r="Q1621" i="1"/>
  <c r="R1621" i="1"/>
  <c r="P1622" i="1"/>
  <c r="Q1622" i="1"/>
  <c r="R1622" i="1"/>
  <c r="P1623" i="1"/>
  <c r="Q1623" i="1"/>
  <c r="R1623" i="1"/>
  <c r="P1624" i="1"/>
  <c r="Q1624" i="1"/>
  <c r="R1624" i="1"/>
  <c r="P1625" i="1"/>
  <c r="Q1625" i="1"/>
  <c r="R1625" i="1"/>
  <c r="P1626" i="1"/>
  <c r="Q1626" i="1"/>
  <c r="R1626" i="1"/>
  <c r="P1627" i="1"/>
  <c r="Q1627" i="1"/>
  <c r="R1627" i="1"/>
  <c r="P1628" i="1"/>
  <c r="Q1628" i="1"/>
  <c r="R1628" i="1"/>
  <c r="P1629" i="1"/>
  <c r="Q1629" i="1"/>
  <c r="R1629" i="1"/>
  <c r="P1630" i="1"/>
  <c r="Q1630" i="1"/>
  <c r="R1630" i="1"/>
  <c r="P1631" i="1"/>
  <c r="Q1631" i="1"/>
  <c r="R1631" i="1"/>
  <c r="P1632" i="1"/>
  <c r="Q1632" i="1"/>
  <c r="R1632" i="1"/>
  <c r="P1633" i="1"/>
  <c r="Q1633" i="1"/>
  <c r="R1633" i="1"/>
  <c r="P1634" i="1"/>
  <c r="Q1634" i="1"/>
  <c r="R1634" i="1"/>
  <c r="P1635" i="1"/>
  <c r="Q1635" i="1"/>
  <c r="R1635" i="1"/>
  <c r="P1636" i="1"/>
  <c r="Q1636" i="1"/>
  <c r="R1636" i="1"/>
  <c r="P1637" i="1"/>
  <c r="Q1637" i="1"/>
  <c r="R1637" i="1"/>
  <c r="P1638" i="1"/>
  <c r="Q1638" i="1"/>
  <c r="R1638" i="1"/>
  <c r="P1639" i="1"/>
  <c r="Q1639" i="1"/>
  <c r="R1639" i="1"/>
  <c r="P1640" i="1"/>
  <c r="Q1640" i="1"/>
  <c r="R1640" i="1"/>
  <c r="P1641" i="1"/>
  <c r="Q1641" i="1"/>
  <c r="R1641" i="1"/>
  <c r="P1642" i="1"/>
  <c r="Q1642" i="1"/>
  <c r="R1642" i="1"/>
  <c r="P1643" i="1"/>
  <c r="Q1643" i="1"/>
  <c r="R1643" i="1"/>
  <c r="P1644" i="1"/>
  <c r="Q1644" i="1"/>
  <c r="R1644" i="1"/>
  <c r="P1645" i="1"/>
  <c r="Q1645" i="1"/>
  <c r="R1645" i="1"/>
  <c r="P1646" i="1"/>
  <c r="Q1646" i="1"/>
  <c r="R1646" i="1"/>
  <c r="P1647" i="1"/>
  <c r="Q1647" i="1"/>
  <c r="R1647" i="1"/>
  <c r="P1648" i="1"/>
  <c r="Q1648" i="1"/>
  <c r="R1648" i="1"/>
  <c r="P1649" i="1"/>
  <c r="Q1649" i="1"/>
  <c r="R1649" i="1"/>
  <c r="P1650" i="1"/>
  <c r="Q1650" i="1"/>
  <c r="R1650" i="1"/>
  <c r="P1651" i="1"/>
  <c r="Q1651" i="1"/>
  <c r="R1651" i="1"/>
  <c r="P1652" i="1"/>
  <c r="Q1652" i="1"/>
  <c r="R1652" i="1"/>
  <c r="P1653" i="1"/>
  <c r="Q1653" i="1"/>
  <c r="R1653" i="1"/>
  <c r="P1654" i="1"/>
  <c r="Q1654" i="1"/>
  <c r="R1654" i="1"/>
  <c r="P1655" i="1"/>
  <c r="Q1655" i="1"/>
  <c r="R1655" i="1"/>
  <c r="P1656" i="1"/>
  <c r="Q1656" i="1"/>
  <c r="R1656" i="1"/>
  <c r="P1657" i="1"/>
  <c r="Q1657" i="1"/>
  <c r="R1657" i="1"/>
  <c r="P1658" i="1"/>
  <c r="Q1658" i="1"/>
  <c r="R1658" i="1"/>
  <c r="P1659" i="1"/>
  <c r="Q1659" i="1"/>
  <c r="R1659" i="1"/>
  <c r="P1660" i="1"/>
  <c r="Q1660" i="1"/>
  <c r="R1660" i="1"/>
  <c r="P1661" i="1"/>
  <c r="Q1661" i="1"/>
  <c r="R1661" i="1"/>
  <c r="P1662" i="1"/>
  <c r="Q1662" i="1"/>
  <c r="R1662" i="1"/>
  <c r="P1663" i="1"/>
  <c r="Q1663" i="1"/>
  <c r="R1663" i="1"/>
  <c r="P1664" i="1"/>
  <c r="Q1664" i="1"/>
  <c r="R1664" i="1"/>
  <c r="P1665" i="1"/>
  <c r="Q1665" i="1"/>
  <c r="R1665" i="1"/>
  <c r="P1666" i="1"/>
  <c r="Q1666" i="1"/>
  <c r="R1666" i="1"/>
  <c r="P1667" i="1"/>
  <c r="Q1667" i="1"/>
  <c r="R1667" i="1"/>
  <c r="P1668" i="1"/>
  <c r="Q1668" i="1"/>
  <c r="R1668" i="1"/>
  <c r="P1669" i="1"/>
  <c r="Q1669" i="1"/>
  <c r="R1669" i="1"/>
  <c r="P1670" i="1"/>
  <c r="Q1670" i="1"/>
  <c r="R1670" i="1"/>
  <c r="P1671" i="1"/>
  <c r="Q1671" i="1"/>
  <c r="R1671" i="1"/>
  <c r="P1672" i="1"/>
  <c r="Q1672" i="1"/>
  <c r="R1672" i="1"/>
  <c r="P1673" i="1"/>
  <c r="Q1673" i="1"/>
  <c r="R1673" i="1"/>
  <c r="P1674" i="1"/>
  <c r="Q1674" i="1"/>
  <c r="R1674" i="1"/>
  <c r="P1675" i="1"/>
  <c r="Q1675" i="1"/>
  <c r="R1675" i="1"/>
  <c r="P1676" i="1"/>
  <c r="Q1676" i="1"/>
  <c r="R1676" i="1"/>
  <c r="P1677" i="1"/>
  <c r="Q1677" i="1"/>
  <c r="R1677" i="1"/>
  <c r="P1678" i="1"/>
  <c r="Q1678" i="1"/>
  <c r="R1678" i="1"/>
  <c r="P1679" i="1"/>
  <c r="Q1679" i="1"/>
  <c r="R1679" i="1"/>
  <c r="P1680" i="1"/>
  <c r="Q1680" i="1"/>
  <c r="R1680" i="1"/>
  <c r="P1681" i="1"/>
  <c r="Q1681" i="1"/>
  <c r="R1681" i="1"/>
  <c r="P1682" i="1"/>
  <c r="Q1682" i="1"/>
  <c r="R1682" i="1"/>
  <c r="P1683" i="1"/>
  <c r="Q1683" i="1"/>
  <c r="R1683" i="1"/>
  <c r="P1684" i="1"/>
  <c r="Q1684" i="1"/>
  <c r="R1684" i="1"/>
  <c r="P1685" i="1"/>
  <c r="Q1685" i="1"/>
  <c r="R1685" i="1"/>
  <c r="P1686" i="1"/>
  <c r="Q1686" i="1"/>
  <c r="R1686" i="1"/>
  <c r="P1687" i="1"/>
  <c r="Q1687" i="1"/>
  <c r="R1687" i="1"/>
  <c r="P1688" i="1"/>
  <c r="Q1688" i="1"/>
  <c r="R1688" i="1"/>
  <c r="P1689" i="1"/>
  <c r="Q1689" i="1"/>
  <c r="R1689" i="1"/>
  <c r="P1690" i="1"/>
  <c r="Q1690" i="1"/>
  <c r="R1690" i="1"/>
  <c r="P1691" i="1"/>
  <c r="Q1691" i="1"/>
  <c r="R1691" i="1"/>
  <c r="P1692" i="1"/>
  <c r="Q1692" i="1"/>
  <c r="R1692" i="1"/>
  <c r="P1693" i="1"/>
  <c r="Q1693" i="1"/>
  <c r="R1693" i="1"/>
  <c r="P1694" i="1"/>
  <c r="Q1694" i="1"/>
  <c r="R1694" i="1"/>
  <c r="P1695" i="1"/>
  <c r="Q1695" i="1"/>
  <c r="R1695" i="1"/>
  <c r="P1696" i="1"/>
  <c r="Q1696" i="1"/>
  <c r="R1696" i="1"/>
  <c r="P1697" i="1"/>
  <c r="Q1697" i="1"/>
  <c r="R1697" i="1"/>
  <c r="P1698" i="1"/>
  <c r="Q1698" i="1"/>
  <c r="R1698" i="1"/>
  <c r="P1699" i="1"/>
  <c r="Q1699" i="1"/>
  <c r="R1699" i="1"/>
  <c r="P1700" i="1"/>
  <c r="Q1700" i="1"/>
  <c r="R1700" i="1"/>
  <c r="P1701" i="1"/>
  <c r="Q1701" i="1"/>
  <c r="R1701" i="1"/>
  <c r="P1702" i="1"/>
  <c r="Q1702" i="1"/>
  <c r="R1702" i="1"/>
  <c r="P1703" i="1"/>
  <c r="Q1703" i="1"/>
  <c r="R1703" i="1"/>
  <c r="P1704" i="1"/>
  <c r="Q1704" i="1"/>
  <c r="R1704" i="1"/>
  <c r="P1705" i="1"/>
  <c r="Q1705" i="1"/>
  <c r="R1705" i="1"/>
  <c r="P1706" i="1"/>
  <c r="Q1706" i="1"/>
  <c r="R1706" i="1"/>
  <c r="P1707" i="1"/>
  <c r="Q1707" i="1"/>
  <c r="R1707" i="1"/>
  <c r="P1708" i="1"/>
  <c r="Q1708" i="1"/>
  <c r="R1708" i="1"/>
  <c r="P1709" i="1"/>
  <c r="Q1709" i="1"/>
  <c r="R1709" i="1"/>
  <c r="P1710" i="1"/>
  <c r="Q1710" i="1"/>
  <c r="R1710" i="1"/>
  <c r="P1711" i="1"/>
  <c r="Q1711" i="1"/>
  <c r="R1711" i="1"/>
  <c r="P1712" i="1"/>
  <c r="Q1712" i="1"/>
  <c r="R1712" i="1"/>
  <c r="P1713" i="1"/>
  <c r="Q1713" i="1"/>
  <c r="R1713" i="1"/>
  <c r="P1714" i="1"/>
  <c r="Q1714" i="1"/>
  <c r="R1714" i="1"/>
  <c r="P1715" i="1"/>
  <c r="Q1715" i="1"/>
  <c r="R1715" i="1"/>
  <c r="P1716" i="1"/>
  <c r="Q1716" i="1"/>
  <c r="R1716" i="1"/>
  <c r="P1717" i="1"/>
  <c r="Q1717" i="1"/>
  <c r="R1717" i="1"/>
  <c r="P1718" i="1"/>
  <c r="Q1718" i="1"/>
  <c r="R1718" i="1"/>
  <c r="P1719" i="1"/>
  <c r="Q1719" i="1"/>
  <c r="R1719" i="1"/>
  <c r="P1720" i="1"/>
  <c r="Q1720" i="1"/>
  <c r="R1720" i="1"/>
  <c r="P1721" i="1"/>
  <c r="Q1721" i="1"/>
  <c r="R1721" i="1"/>
  <c r="P1722" i="1"/>
  <c r="Q1722" i="1"/>
  <c r="R1722" i="1"/>
  <c r="P1723" i="1"/>
  <c r="Q1723" i="1"/>
  <c r="R1723" i="1"/>
  <c r="P1724" i="1"/>
  <c r="Q1724" i="1"/>
  <c r="R1724" i="1"/>
  <c r="P1725" i="1"/>
  <c r="Q1725" i="1"/>
  <c r="R1725" i="1"/>
  <c r="P1726" i="1"/>
  <c r="Q1726" i="1"/>
  <c r="R1726" i="1"/>
  <c r="P1727" i="1"/>
  <c r="Q1727" i="1"/>
  <c r="R1727" i="1"/>
  <c r="P1728" i="1"/>
  <c r="Q1728" i="1"/>
  <c r="R1728" i="1"/>
  <c r="P1729" i="1"/>
  <c r="Q1729" i="1"/>
  <c r="R1729" i="1"/>
  <c r="P1730" i="1"/>
  <c r="Q1730" i="1"/>
  <c r="R1730" i="1"/>
  <c r="P1731" i="1"/>
  <c r="Q1731" i="1"/>
  <c r="R1731" i="1"/>
  <c r="P1732" i="1"/>
  <c r="Q1732" i="1"/>
  <c r="R1732" i="1"/>
  <c r="P1733" i="1"/>
  <c r="Q1733" i="1"/>
  <c r="R1733" i="1"/>
  <c r="P1734" i="1"/>
  <c r="Q1734" i="1"/>
  <c r="R1734" i="1"/>
  <c r="P1735" i="1"/>
  <c r="Q1735" i="1"/>
  <c r="R1735" i="1"/>
  <c r="P1736" i="1"/>
  <c r="Q1736" i="1"/>
  <c r="R1736" i="1"/>
  <c r="P1737" i="1"/>
  <c r="Q1737" i="1"/>
  <c r="R1737" i="1"/>
  <c r="P1738" i="1"/>
  <c r="Q1738" i="1"/>
  <c r="R1738" i="1"/>
  <c r="P1739" i="1"/>
  <c r="Q1739" i="1"/>
  <c r="R1739" i="1"/>
  <c r="P1740" i="1"/>
  <c r="Q1740" i="1"/>
  <c r="R1740" i="1"/>
  <c r="P1741" i="1"/>
  <c r="Q1741" i="1"/>
  <c r="R1741" i="1"/>
  <c r="P1742" i="1"/>
  <c r="Q1742" i="1"/>
  <c r="R1742" i="1"/>
  <c r="P1743" i="1"/>
  <c r="Q1743" i="1"/>
  <c r="R1743" i="1"/>
  <c r="P1744" i="1"/>
  <c r="Q1744" i="1"/>
  <c r="R1744" i="1"/>
  <c r="P1745" i="1"/>
  <c r="Q1745" i="1"/>
  <c r="R1745" i="1"/>
  <c r="P1746" i="1"/>
  <c r="Q1746" i="1"/>
  <c r="R1746" i="1"/>
  <c r="P1747" i="1"/>
  <c r="Q1747" i="1"/>
  <c r="R1747" i="1"/>
  <c r="P1748" i="1"/>
  <c r="Q1748" i="1"/>
  <c r="R1748" i="1"/>
  <c r="P1749" i="1"/>
  <c r="Q1749" i="1"/>
  <c r="R1749" i="1"/>
  <c r="P1750" i="1"/>
  <c r="Q1750" i="1"/>
  <c r="R1750" i="1"/>
  <c r="P1751" i="1"/>
  <c r="Q1751" i="1"/>
  <c r="R1751" i="1"/>
  <c r="P1752" i="1"/>
  <c r="Q1752" i="1"/>
  <c r="R1752" i="1"/>
  <c r="P1753" i="1"/>
  <c r="Q1753" i="1"/>
  <c r="R1753" i="1"/>
  <c r="P1754" i="1"/>
  <c r="Q1754" i="1"/>
  <c r="R1754" i="1"/>
  <c r="P1755" i="1"/>
  <c r="Q1755" i="1"/>
  <c r="R1755" i="1"/>
  <c r="P1756" i="1"/>
  <c r="Q1756" i="1"/>
  <c r="R1756" i="1"/>
  <c r="P1757" i="1"/>
  <c r="Q1757" i="1"/>
  <c r="R1757" i="1"/>
  <c r="P1758" i="1"/>
  <c r="Q1758" i="1"/>
  <c r="R1758" i="1"/>
  <c r="P1759" i="1"/>
  <c r="Q1759" i="1"/>
  <c r="R1759" i="1"/>
  <c r="P1760" i="1"/>
  <c r="Q1760" i="1"/>
  <c r="R1760" i="1"/>
  <c r="P1761" i="1"/>
  <c r="Q1761" i="1"/>
  <c r="R1761" i="1"/>
  <c r="P1762" i="1"/>
  <c r="Q1762" i="1"/>
  <c r="R1762" i="1"/>
  <c r="P1763" i="1"/>
  <c r="Q1763" i="1"/>
  <c r="R1763" i="1"/>
  <c r="P1764" i="1"/>
  <c r="Q1764" i="1"/>
  <c r="R1764" i="1"/>
  <c r="P1765" i="1"/>
  <c r="Q1765" i="1"/>
  <c r="R1765" i="1"/>
  <c r="P1766" i="1"/>
  <c r="Q1766" i="1"/>
  <c r="R1766" i="1"/>
  <c r="P1767" i="1"/>
  <c r="Q1767" i="1"/>
  <c r="R1767" i="1"/>
  <c r="P1768" i="1"/>
  <c r="Q1768" i="1"/>
  <c r="R1768" i="1"/>
  <c r="P1769" i="1"/>
  <c r="Q1769" i="1"/>
  <c r="R1769" i="1"/>
  <c r="P1770" i="1"/>
  <c r="Q1770" i="1"/>
  <c r="R1770" i="1"/>
  <c r="P1771" i="1"/>
  <c r="Q1771" i="1"/>
  <c r="R1771" i="1"/>
  <c r="P1772" i="1"/>
  <c r="Q1772" i="1"/>
  <c r="R1772" i="1"/>
  <c r="P1773" i="1"/>
  <c r="Q1773" i="1"/>
  <c r="R1773" i="1"/>
  <c r="P1774" i="1"/>
  <c r="Q1774" i="1"/>
  <c r="R1774" i="1"/>
  <c r="P1775" i="1"/>
  <c r="Q1775" i="1"/>
  <c r="R1775" i="1"/>
  <c r="P1776" i="1"/>
  <c r="Q1776" i="1"/>
  <c r="R1776" i="1"/>
  <c r="P1777" i="1"/>
  <c r="Q1777" i="1"/>
  <c r="R1777" i="1"/>
  <c r="P1778" i="1"/>
  <c r="Q1778" i="1"/>
  <c r="R1778" i="1"/>
  <c r="P1779" i="1"/>
  <c r="Q1779" i="1"/>
  <c r="R1779" i="1"/>
  <c r="P1780" i="1"/>
  <c r="Q1780" i="1"/>
  <c r="R1780" i="1"/>
  <c r="P1781" i="1"/>
  <c r="Q1781" i="1"/>
  <c r="R1781" i="1"/>
  <c r="P1782" i="1"/>
  <c r="Q1782" i="1"/>
  <c r="R1782" i="1"/>
  <c r="P1783" i="1"/>
  <c r="Q1783" i="1"/>
  <c r="R1783" i="1"/>
  <c r="P1784" i="1"/>
  <c r="Q1784" i="1"/>
  <c r="R1784" i="1"/>
  <c r="P1785" i="1"/>
  <c r="Q1785" i="1"/>
  <c r="R1785" i="1"/>
  <c r="P1786" i="1"/>
  <c r="Q1786" i="1"/>
  <c r="R1786" i="1"/>
  <c r="P1787" i="1"/>
  <c r="Q1787" i="1"/>
  <c r="R1787" i="1"/>
  <c r="P1788" i="1"/>
  <c r="Q1788" i="1"/>
  <c r="R1788" i="1"/>
  <c r="P1789" i="1"/>
  <c r="Q1789" i="1"/>
  <c r="R1789" i="1"/>
  <c r="P1790" i="1"/>
  <c r="Q1790" i="1"/>
  <c r="R1790" i="1"/>
  <c r="P1791" i="1"/>
  <c r="Q1791" i="1"/>
  <c r="R1791" i="1"/>
  <c r="P1792" i="1"/>
  <c r="Q1792" i="1"/>
  <c r="R1792" i="1"/>
  <c r="P1793" i="1"/>
  <c r="Q1793" i="1"/>
  <c r="R1793" i="1"/>
  <c r="P1794" i="1"/>
  <c r="Q1794" i="1"/>
  <c r="R1794" i="1"/>
  <c r="P1795" i="1"/>
  <c r="Q1795" i="1"/>
  <c r="R1795" i="1"/>
  <c r="P1796" i="1"/>
  <c r="Q1796" i="1"/>
  <c r="R1796" i="1"/>
  <c r="P1797" i="1"/>
  <c r="Q1797" i="1"/>
  <c r="R1797" i="1"/>
  <c r="P1798" i="1"/>
  <c r="Q1798" i="1"/>
  <c r="R1798" i="1"/>
  <c r="P1799" i="1"/>
  <c r="Q1799" i="1"/>
  <c r="R1799" i="1"/>
  <c r="P1800" i="1"/>
  <c r="Q1800" i="1"/>
  <c r="R1800" i="1"/>
  <c r="P1801" i="1"/>
  <c r="Q1801" i="1"/>
  <c r="R1801" i="1"/>
  <c r="P1802" i="1"/>
  <c r="Q1802" i="1"/>
  <c r="R1802" i="1"/>
  <c r="P1803" i="1"/>
  <c r="Q1803" i="1"/>
  <c r="R1803" i="1"/>
  <c r="P1804" i="1"/>
  <c r="Q1804" i="1"/>
  <c r="R1804" i="1"/>
  <c r="P1805" i="1"/>
  <c r="Q1805" i="1"/>
  <c r="R1805" i="1"/>
  <c r="P1806" i="1"/>
  <c r="Q1806" i="1"/>
  <c r="R1806" i="1"/>
  <c r="P1807" i="1"/>
  <c r="Q1807" i="1"/>
  <c r="R1807" i="1"/>
  <c r="P1808" i="1"/>
  <c r="Q1808" i="1"/>
  <c r="R1808" i="1"/>
  <c r="P1809" i="1"/>
  <c r="Q1809" i="1"/>
  <c r="R1809" i="1"/>
  <c r="P1810" i="1"/>
  <c r="Q1810" i="1"/>
  <c r="R1810" i="1"/>
  <c r="P1811" i="1"/>
  <c r="Q1811" i="1"/>
  <c r="R1811" i="1"/>
  <c r="P1812" i="1"/>
  <c r="Q1812" i="1"/>
  <c r="R1812" i="1"/>
  <c r="P1813" i="1"/>
  <c r="Q1813" i="1"/>
  <c r="R1813" i="1"/>
  <c r="P1814" i="1"/>
  <c r="Q1814" i="1"/>
  <c r="R1814" i="1"/>
  <c r="P1815" i="1"/>
  <c r="Q1815" i="1"/>
  <c r="R1815" i="1"/>
  <c r="P1816" i="1"/>
  <c r="Q1816" i="1"/>
  <c r="R1816" i="1"/>
  <c r="P1817" i="1"/>
  <c r="Q1817" i="1"/>
  <c r="R1817" i="1"/>
  <c r="P1818" i="1"/>
  <c r="Q1818" i="1"/>
  <c r="R1818" i="1"/>
  <c r="P1819" i="1"/>
  <c r="Q1819" i="1"/>
  <c r="R1819" i="1"/>
  <c r="P1820" i="1"/>
  <c r="Q1820" i="1"/>
  <c r="R1820" i="1"/>
  <c r="P1821" i="1"/>
  <c r="Q1821" i="1"/>
  <c r="R1821" i="1"/>
  <c r="P1822" i="1"/>
  <c r="Q1822" i="1"/>
  <c r="R1822" i="1"/>
  <c r="P1823" i="1"/>
  <c r="Q1823" i="1"/>
  <c r="R1823" i="1"/>
  <c r="P1824" i="1"/>
  <c r="Q1824" i="1"/>
  <c r="R1824" i="1"/>
  <c r="P1825" i="1"/>
  <c r="Q1825" i="1"/>
  <c r="R1825" i="1"/>
  <c r="P1826" i="1"/>
  <c r="Q1826" i="1"/>
  <c r="R1826" i="1"/>
  <c r="P1827" i="1"/>
  <c r="Q1827" i="1"/>
  <c r="R1827" i="1"/>
  <c r="P1828" i="1"/>
  <c r="Q1828" i="1"/>
  <c r="R1828" i="1"/>
  <c r="P1829" i="1"/>
  <c r="Q1829" i="1"/>
  <c r="R1829" i="1"/>
  <c r="P1830" i="1"/>
  <c r="Q1830" i="1"/>
  <c r="R1830" i="1"/>
  <c r="P1831" i="1"/>
  <c r="Q1831" i="1"/>
  <c r="R1831" i="1"/>
  <c r="P1832" i="1"/>
  <c r="Q1832" i="1"/>
  <c r="R1832" i="1"/>
  <c r="P1833" i="1"/>
  <c r="Q1833" i="1"/>
  <c r="R1833" i="1"/>
  <c r="P1834" i="1"/>
  <c r="Q1834" i="1"/>
  <c r="R1834" i="1"/>
  <c r="P1835" i="1"/>
  <c r="Q1835" i="1"/>
  <c r="R1835" i="1"/>
  <c r="P1836" i="1"/>
  <c r="Q1836" i="1"/>
  <c r="R1836" i="1"/>
  <c r="P1837" i="1"/>
  <c r="Q1837" i="1"/>
  <c r="R1837" i="1"/>
  <c r="P1838" i="1"/>
  <c r="Q1838" i="1"/>
  <c r="R1838" i="1"/>
  <c r="P1839" i="1"/>
  <c r="Q1839" i="1"/>
  <c r="R1839" i="1"/>
  <c r="P1840" i="1"/>
  <c r="Q1840" i="1"/>
  <c r="R1840" i="1"/>
  <c r="P1841" i="1"/>
  <c r="Q1841" i="1"/>
  <c r="R1841" i="1"/>
  <c r="P1842" i="1"/>
  <c r="Q1842" i="1"/>
  <c r="R1842" i="1"/>
  <c r="P1843" i="1"/>
  <c r="Q1843" i="1"/>
  <c r="R1843" i="1"/>
  <c r="P1844" i="1"/>
  <c r="Q1844" i="1"/>
  <c r="R1844" i="1"/>
  <c r="P1845" i="1"/>
  <c r="Q1845" i="1"/>
  <c r="R1845" i="1"/>
  <c r="P1846" i="1"/>
  <c r="Q1846" i="1"/>
  <c r="R1846" i="1"/>
  <c r="P1847" i="1"/>
  <c r="Q1847" i="1"/>
  <c r="R1847" i="1"/>
  <c r="P1848" i="1"/>
  <c r="Q1848" i="1"/>
  <c r="R1848" i="1"/>
  <c r="P1849" i="1"/>
  <c r="Q1849" i="1"/>
  <c r="R1849" i="1"/>
  <c r="P1850" i="1"/>
  <c r="Q1850" i="1"/>
  <c r="R1850" i="1"/>
  <c r="P1851" i="1"/>
  <c r="Q1851" i="1"/>
  <c r="R1851" i="1"/>
  <c r="P1852" i="1"/>
  <c r="Q1852" i="1"/>
  <c r="R1852" i="1"/>
  <c r="P1853" i="1"/>
  <c r="Q1853" i="1"/>
  <c r="R1853" i="1"/>
  <c r="P1854" i="1"/>
  <c r="Q1854" i="1"/>
  <c r="R1854" i="1"/>
  <c r="P1855" i="1"/>
  <c r="Q1855" i="1"/>
  <c r="R1855" i="1"/>
  <c r="P1856" i="1"/>
  <c r="Q1856" i="1"/>
  <c r="R1856" i="1"/>
  <c r="P1857" i="1"/>
  <c r="Q1857" i="1"/>
  <c r="R1857" i="1"/>
  <c r="P1858" i="1"/>
  <c r="Q1858" i="1"/>
  <c r="R1858" i="1"/>
  <c r="P1859" i="1"/>
  <c r="Q1859" i="1"/>
  <c r="R1859" i="1"/>
  <c r="P1860" i="1"/>
  <c r="Q1860" i="1"/>
  <c r="R1860" i="1"/>
  <c r="P1861" i="1"/>
  <c r="Q1861" i="1"/>
  <c r="R1861" i="1"/>
  <c r="P1862" i="1"/>
  <c r="Q1862" i="1"/>
  <c r="R1862" i="1"/>
  <c r="P1863" i="1"/>
  <c r="Q1863" i="1"/>
  <c r="R1863" i="1"/>
  <c r="P1864" i="1"/>
  <c r="Q1864" i="1"/>
  <c r="R1864" i="1"/>
  <c r="P1865" i="1"/>
  <c r="Q1865" i="1"/>
  <c r="R1865" i="1"/>
  <c r="P1866" i="1"/>
  <c r="Q1866" i="1"/>
  <c r="R1866" i="1"/>
  <c r="P1867" i="1"/>
  <c r="Q1867" i="1"/>
  <c r="R1867" i="1"/>
  <c r="P1868" i="1"/>
  <c r="Q1868" i="1"/>
  <c r="R1868" i="1"/>
  <c r="P1869" i="1"/>
  <c r="Q1869" i="1"/>
  <c r="R1869" i="1"/>
  <c r="P1870" i="1"/>
  <c r="Q1870" i="1"/>
  <c r="R1870" i="1"/>
  <c r="P1871" i="1"/>
  <c r="Q1871" i="1"/>
  <c r="R1871" i="1"/>
  <c r="P1872" i="1"/>
  <c r="Q1872" i="1"/>
  <c r="R1872" i="1"/>
  <c r="P1873" i="1"/>
  <c r="Q1873" i="1"/>
  <c r="R1873" i="1"/>
  <c r="P1874" i="1"/>
  <c r="Q1874" i="1"/>
  <c r="R1874" i="1"/>
  <c r="P1875" i="1"/>
  <c r="Q1875" i="1"/>
  <c r="R1875" i="1"/>
  <c r="P1876" i="1"/>
  <c r="Q1876" i="1"/>
  <c r="R1876" i="1"/>
  <c r="P1877" i="1"/>
  <c r="Q1877" i="1"/>
  <c r="R1877" i="1"/>
  <c r="P1878" i="1"/>
  <c r="Q1878" i="1"/>
  <c r="R1878" i="1"/>
  <c r="P1879" i="1"/>
  <c r="Q1879" i="1"/>
  <c r="R1879" i="1"/>
  <c r="P1880" i="1"/>
  <c r="Q1880" i="1"/>
  <c r="R1880" i="1"/>
  <c r="P1881" i="1"/>
  <c r="Q1881" i="1"/>
  <c r="R1881" i="1"/>
  <c r="P1882" i="1"/>
  <c r="Q1882" i="1"/>
  <c r="R1882" i="1"/>
  <c r="P1883" i="1"/>
  <c r="Q1883" i="1"/>
  <c r="R1883" i="1"/>
  <c r="P1884" i="1"/>
  <c r="Q1884" i="1"/>
  <c r="R1884" i="1"/>
  <c r="P1885" i="1"/>
  <c r="Q1885" i="1"/>
  <c r="R1885" i="1"/>
  <c r="P1886" i="1"/>
  <c r="Q1886" i="1"/>
  <c r="R1886" i="1"/>
  <c r="P1887" i="1"/>
  <c r="Q1887" i="1"/>
  <c r="R1887" i="1"/>
  <c r="P1888" i="1"/>
  <c r="Q1888" i="1"/>
  <c r="R1888" i="1"/>
  <c r="P1889" i="1"/>
  <c r="Q1889" i="1"/>
  <c r="R1889" i="1"/>
  <c r="P1890" i="1"/>
  <c r="Q1890" i="1"/>
  <c r="R1890" i="1"/>
  <c r="P1891" i="1"/>
  <c r="Q1891" i="1"/>
  <c r="R1891" i="1"/>
  <c r="P1892" i="1"/>
  <c r="Q1892" i="1"/>
  <c r="R1892" i="1"/>
  <c r="P1893" i="1"/>
  <c r="Q1893" i="1"/>
  <c r="R1893" i="1"/>
  <c r="P1894" i="1"/>
  <c r="Q1894" i="1"/>
  <c r="R1894" i="1"/>
  <c r="P1895" i="1"/>
  <c r="Q1895" i="1"/>
  <c r="R1895" i="1"/>
  <c r="P1896" i="1"/>
  <c r="Q1896" i="1"/>
  <c r="R1896" i="1"/>
  <c r="P1897" i="1"/>
  <c r="Q1897" i="1"/>
  <c r="R1897" i="1"/>
  <c r="P1898" i="1"/>
  <c r="Q1898" i="1"/>
  <c r="R1898" i="1"/>
  <c r="P1899" i="1"/>
  <c r="Q1899" i="1"/>
  <c r="R1899" i="1"/>
  <c r="P1900" i="1"/>
  <c r="Q1900" i="1"/>
  <c r="R1900" i="1"/>
  <c r="P1901" i="1"/>
  <c r="Q1901" i="1"/>
  <c r="R1901" i="1"/>
  <c r="P1902" i="1"/>
  <c r="Q1902" i="1"/>
  <c r="R1902" i="1"/>
  <c r="P1903" i="1"/>
  <c r="Q1903" i="1"/>
  <c r="R1903" i="1"/>
  <c r="P1904" i="1"/>
  <c r="Q1904" i="1"/>
  <c r="R1904" i="1"/>
  <c r="P1905" i="1"/>
  <c r="Q1905" i="1"/>
  <c r="R1905" i="1"/>
  <c r="P1906" i="1"/>
  <c r="Q1906" i="1"/>
  <c r="R1906" i="1"/>
  <c r="P1907" i="1"/>
  <c r="Q1907" i="1"/>
  <c r="R1907" i="1"/>
  <c r="P1908" i="1"/>
  <c r="Q1908" i="1"/>
  <c r="R1908" i="1"/>
  <c r="P1909" i="1"/>
  <c r="Q1909" i="1"/>
  <c r="R1909" i="1"/>
  <c r="P1910" i="1"/>
  <c r="Q1910" i="1"/>
  <c r="R1910" i="1"/>
  <c r="P1911" i="1"/>
  <c r="Q1911" i="1"/>
  <c r="R1911" i="1"/>
  <c r="P1912" i="1"/>
  <c r="Q1912" i="1"/>
  <c r="R1912" i="1"/>
  <c r="P1913" i="1"/>
  <c r="Q1913" i="1"/>
  <c r="R1913" i="1"/>
  <c r="P1914" i="1"/>
  <c r="Q1914" i="1"/>
  <c r="R1914" i="1"/>
  <c r="P1915" i="1"/>
  <c r="Q1915" i="1"/>
  <c r="R1915" i="1"/>
  <c r="P1916" i="1"/>
  <c r="Q1916" i="1"/>
  <c r="R1916" i="1"/>
  <c r="P1917" i="1"/>
  <c r="Q1917" i="1"/>
  <c r="R1917" i="1"/>
  <c r="P1918" i="1"/>
  <c r="Q1918" i="1"/>
  <c r="R1918" i="1"/>
  <c r="P1919" i="1"/>
  <c r="Q1919" i="1"/>
  <c r="R1919" i="1"/>
  <c r="P1920" i="1"/>
  <c r="Q1920" i="1"/>
  <c r="R1920" i="1"/>
  <c r="P1921" i="1"/>
  <c r="Q1921" i="1"/>
  <c r="R1921" i="1"/>
  <c r="P1922" i="1"/>
  <c r="Q1922" i="1"/>
  <c r="R1922" i="1"/>
  <c r="P1923" i="1"/>
  <c r="Q1923" i="1"/>
  <c r="R1923" i="1"/>
  <c r="P1924" i="1"/>
  <c r="Q1924" i="1"/>
  <c r="R1924" i="1"/>
  <c r="P1925" i="1"/>
  <c r="Q1925" i="1"/>
  <c r="R1925" i="1"/>
  <c r="P1926" i="1"/>
  <c r="Q1926" i="1"/>
  <c r="R1926" i="1"/>
  <c r="P1927" i="1"/>
  <c r="Q1927" i="1"/>
  <c r="R1927" i="1"/>
  <c r="P1928" i="1"/>
  <c r="Q1928" i="1"/>
  <c r="R1928" i="1"/>
  <c r="P1929" i="1"/>
  <c r="Q1929" i="1"/>
  <c r="R1929" i="1"/>
  <c r="P1930" i="1"/>
  <c r="Q1930" i="1"/>
  <c r="R1930" i="1"/>
  <c r="P1931" i="1"/>
  <c r="Q1931" i="1"/>
  <c r="R1931" i="1"/>
  <c r="P1932" i="1"/>
  <c r="Q1932" i="1"/>
  <c r="R1932" i="1"/>
  <c r="P1933" i="1"/>
  <c r="Q1933" i="1"/>
  <c r="R1933" i="1"/>
  <c r="P1934" i="1"/>
  <c r="Q1934" i="1"/>
  <c r="R1934" i="1"/>
  <c r="P1935" i="1"/>
  <c r="Q1935" i="1"/>
  <c r="R1935" i="1"/>
  <c r="P1936" i="1"/>
  <c r="Q1936" i="1"/>
  <c r="R1936" i="1"/>
  <c r="P1937" i="1"/>
  <c r="Q1937" i="1"/>
  <c r="R1937" i="1"/>
  <c r="P1938" i="1"/>
  <c r="Q1938" i="1"/>
  <c r="R1938" i="1"/>
  <c r="P1939" i="1"/>
  <c r="Q1939" i="1"/>
  <c r="R1939" i="1"/>
  <c r="P1940" i="1"/>
  <c r="Q1940" i="1"/>
  <c r="R1940" i="1"/>
  <c r="P1941" i="1"/>
  <c r="Q1941" i="1"/>
  <c r="R1941" i="1"/>
  <c r="P1942" i="1"/>
  <c r="Q1942" i="1"/>
  <c r="R1942" i="1"/>
  <c r="P1943" i="1"/>
  <c r="Q1943" i="1"/>
  <c r="R1943" i="1"/>
  <c r="P1944" i="1"/>
  <c r="Q1944" i="1"/>
  <c r="R1944" i="1"/>
  <c r="P1945" i="1"/>
  <c r="Q1945" i="1"/>
  <c r="R1945" i="1"/>
  <c r="P1946" i="1"/>
  <c r="Q1946" i="1"/>
  <c r="R1946" i="1"/>
  <c r="P1947" i="1"/>
  <c r="Q1947" i="1"/>
  <c r="R1947" i="1"/>
  <c r="P1948" i="1"/>
  <c r="Q1948" i="1"/>
  <c r="R1948" i="1"/>
  <c r="P1949" i="1"/>
  <c r="Q1949" i="1"/>
  <c r="R1949" i="1"/>
  <c r="P1950" i="1"/>
  <c r="Q1950" i="1"/>
  <c r="R1950" i="1"/>
  <c r="P1951" i="1"/>
  <c r="Q1951" i="1"/>
  <c r="R1951" i="1"/>
  <c r="P1952" i="1"/>
  <c r="Q1952" i="1"/>
  <c r="R1952" i="1"/>
  <c r="P1953" i="1"/>
  <c r="Q1953" i="1"/>
  <c r="R1953" i="1"/>
  <c r="P1954" i="1"/>
  <c r="Q1954" i="1"/>
  <c r="R1954" i="1"/>
  <c r="P1955" i="1"/>
  <c r="Q1955" i="1"/>
  <c r="R1955" i="1"/>
  <c r="P1956" i="1"/>
  <c r="Q1956" i="1"/>
  <c r="R1956" i="1"/>
  <c r="P1957" i="1"/>
  <c r="Q1957" i="1"/>
  <c r="R1957" i="1"/>
  <c r="P1958" i="1"/>
  <c r="Q1958" i="1"/>
  <c r="R1958" i="1"/>
  <c r="P1959" i="1"/>
  <c r="Q1959" i="1"/>
  <c r="R1959" i="1"/>
  <c r="P1960" i="1"/>
  <c r="Q1960" i="1"/>
  <c r="R1960" i="1"/>
  <c r="P1961" i="1"/>
  <c r="Q1961" i="1"/>
  <c r="R1961" i="1"/>
  <c r="P1962" i="1"/>
  <c r="Q1962" i="1"/>
  <c r="R1962" i="1"/>
  <c r="P1963" i="1"/>
  <c r="Q1963" i="1"/>
  <c r="R1963" i="1"/>
  <c r="P1964" i="1"/>
  <c r="Q1964" i="1"/>
  <c r="R1964" i="1"/>
  <c r="P1965" i="1"/>
  <c r="Q1965" i="1"/>
  <c r="R1965" i="1"/>
  <c r="P1966" i="1"/>
  <c r="Q1966" i="1"/>
  <c r="R1966" i="1"/>
  <c r="P1967" i="1"/>
  <c r="Q1967" i="1"/>
  <c r="R1967" i="1"/>
  <c r="P1968" i="1"/>
  <c r="Q1968" i="1"/>
  <c r="R1968" i="1"/>
  <c r="P1969" i="1"/>
  <c r="Q1969" i="1"/>
  <c r="R1969" i="1"/>
  <c r="P1970" i="1"/>
  <c r="Q1970" i="1"/>
  <c r="R1970" i="1"/>
  <c r="P1971" i="1"/>
  <c r="Q1971" i="1"/>
  <c r="R1971" i="1"/>
  <c r="P1972" i="1"/>
  <c r="Q1972" i="1"/>
  <c r="R1972" i="1"/>
  <c r="P1973" i="1"/>
  <c r="Q1973" i="1"/>
  <c r="R1973" i="1"/>
  <c r="P1974" i="1"/>
  <c r="Q1974" i="1"/>
  <c r="R1974" i="1"/>
  <c r="P1975" i="1"/>
  <c r="Q1975" i="1"/>
  <c r="R1975" i="1"/>
  <c r="P1976" i="1"/>
  <c r="Q1976" i="1"/>
  <c r="R1976" i="1"/>
  <c r="P1977" i="1"/>
  <c r="Q1977" i="1"/>
  <c r="R1977" i="1"/>
  <c r="P1978" i="1"/>
  <c r="Q1978" i="1"/>
  <c r="R1978" i="1"/>
  <c r="P1979" i="1"/>
  <c r="Q1979" i="1"/>
  <c r="R1979" i="1"/>
  <c r="P1980" i="1"/>
  <c r="Q1980" i="1"/>
  <c r="R1980" i="1"/>
  <c r="P1981" i="1"/>
  <c r="Q1981" i="1"/>
  <c r="R1981" i="1"/>
  <c r="P1982" i="1"/>
  <c r="Q1982" i="1"/>
  <c r="R1982" i="1"/>
  <c r="P1983" i="1"/>
  <c r="Q1983" i="1"/>
  <c r="R1983" i="1"/>
  <c r="P1984" i="1"/>
  <c r="Q1984" i="1"/>
  <c r="R1984" i="1"/>
  <c r="P1985" i="1"/>
  <c r="Q1985" i="1"/>
  <c r="R1985" i="1"/>
  <c r="P1986" i="1"/>
  <c r="Q1986" i="1"/>
  <c r="R1986" i="1"/>
  <c r="P1987" i="1"/>
  <c r="Q1987" i="1"/>
  <c r="R1987" i="1"/>
  <c r="P1988" i="1"/>
  <c r="Q1988" i="1"/>
  <c r="R1988" i="1"/>
  <c r="P1989" i="1"/>
  <c r="Q1989" i="1"/>
  <c r="R1989" i="1"/>
  <c r="P1990" i="1"/>
  <c r="Q1990" i="1"/>
  <c r="R1990" i="1"/>
  <c r="P1991" i="1"/>
  <c r="Q1991" i="1"/>
  <c r="R1991" i="1"/>
  <c r="P1992" i="1"/>
  <c r="Q1992" i="1"/>
  <c r="R1992" i="1"/>
  <c r="P1993" i="1"/>
  <c r="Q1993" i="1"/>
  <c r="R1993" i="1"/>
  <c r="P1994" i="1"/>
  <c r="Q1994" i="1"/>
  <c r="R1994" i="1"/>
  <c r="P1995" i="1"/>
  <c r="Q1995" i="1"/>
  <c r="R1995" i="1"/>
  <c r="P1996" i="1"/>
  <c r="Q1996" i="1"/>
  <c r="R1996" i="1"/>
  <c r="P1997" i="1"/>
  <c r="Q1997" i="1"/>
  <c r="R1997" i="1"/>
  <c r="P1998" i="1"/>
  <c r="Q1998" i="1"/>
  <c r="R1998" i="1"/>
  <c r="P1999" i="1"/>
  <c r="Q1999" i="1"/>
  <c r="R1999" i="1"/>
  <c r="P2000" i="1"/>
  <c r="Q2000" i="1"/>
  <c r="R2000" i="1"/>
  <c r="P2001" i="1"/>
  <c r="Q2001" i="1"/>
  <c r="R2001" i="1"/>
  <c r="P2002" i="1"/>
  <c r="Q2002" i="1"/>
  <c r="R2002" i="1"/>
  <c r="P2003" i="1"/>
  <c r="Q2003" i="1"/>
  <c r="R2003" i="1"/>
  <c r="P2004" i="1"/>
  <c r="Q2004" i="1"/>
  <c r="R2004" i="1"/>
  <c r="P2005" i="1"/>
  <c r="Q2005" i="1"/>
  <c r="R2005" i="1"/>
  <c r="P2006" i="1"/>
  <c r="Q2006" i="1"/>
  <c r="R2006" i="1"/>
  <c r="P2007" i="1"/>
  <c r="Q2007" i="1"/>
  <c r="R2007" i="1"/>
  <c r="P2008" i="1"/>
  <c r="Q2008" i="1"/>
  <c r="R2008" i="1"/>
  <c r="P2009" i="1"/>
  <c r="Q2009" i="1"/>
  <c r="R2009" i="1"/>
  <c r="P2010" i="1"/>
  <c r="Q2010" i="1"/>
  <c r="R2010" i="1"/>
  <c r="P2011" i="1"/>
  <c r="Q2011" i="1"/>
  <c r="R2011" i="1"/>
  <c r="P2012" i="1"/>
  <c r="Q2012" i="1"/>
  <c r="R2012" i="1"/>
  <c r="P2013" i="1"/>
  <c r="Q2013" i="1"/>
  <c r="R2013" i="1"/>
  <c r="P2014" i="1"/>
  <c r="Q2014" i="1"/>
  <c r="R2014" i="1"/>
  <c r="P2015" i="1"/>
  <c r="Q2015" i="1"/>
  <c r="R2015" i="1"/>
  <c r="P2016" i="1"/>
  <c r="Q2016" i="1"/>
  <c r="R2016" i="1"/>
  <c r="P2017" i="1"/>
  <c r="Q2017" i="1"/>
  <c r="R2017" i="1"/>
  <c r="P2018" i="1"/>
  <c r="Q2018" i="1"/>
  <c r="R2018" i="1"/>
  <c r="P2019" i="1"/>
  <c r="Q2019" i="1"/>
  <c r="R2019" i="1"/>
  <c r="P2020" i="1"/>
  <c r="Q2020" i="1"/>
  <c r="R2020" i="1"/>
  <c r="P2021" i="1"/>
  <c r="Q2021" i="1"/>
  <c r="R2021" i="1"/>
  <c r="P2022" i="1"/>
  <c r="Q2022" i="1"/>
  <c r="R2022" i="1"/>
  <c r="P2023" i="1"/>
  <c r="Q2023" i="1"/>
  <c r="R2023" i="1"/>
  <c r="P2024" i="1"/>
  <c r="Q2024" i="1"/>
  <c r="R2024" i="1"/>
  <c r="P2025" i="1"/>
  <c r="Q2025" i="1"/>
  <c r="R2025" i="1"/>
  <c r="P2026" i="1"/>
  <c r="Q2026" i="1"/>
  <c r="R2026" i="1"/>
  <c r="P2027" i="1"/>
  <c r="Q2027" i="1"/>
  <c r="R2027" i="1"/>
  <c r="P2028" i="1"/>
  <c r="Q2028" i="1"/>
  <c r="R2028" i="1"/>
  <c r="P2029" i="1"/>
  <c r="Q2029" i="1"/>
  <c r="R2029" i="1"/>
  <c r="P2030" i="1"/>
  <c r="Q2030" i="1"/>
  <c r="R2030" i="1"/>
  <c r="P2031" i="1"/>
  <c r="Q2031" i="1"/>
  <c r="R2031" i="1"/>
  <c r="P2032" i="1"/>
  <c r="Q2032" i="1"/>
  <c r="R2032" i="1"/>
  <c r="P2033" i="1"/>
  <c r="Q2033" i="1"/>
  <c r="R2033" i="1"/>
  <c r="P2034" i="1"/>
  <c r="Q2034" i="1"/>
  <c r="R2034" i="1"/>
  <c r="P2035" i="1"/>
  <c r="Q2035" i="1"/>
  <c r="R2035" i="1"/>
  <c r="P2036" i="1"/>
  <c r="Q2036" i="1"/>
  <c r="R2036" i="1"/>
  <c r="P2037" i="1"/>
  <c r="Q2037" i="1"/>
  <c r="R2037" i="1"/>
  <c r="P2038" i="1"/>
  <c r="Q2038" i="1"/>
  <c r="R2038" i="1"/>
  <c r="P2039" i="1"/>
  <c r="Q2039" i="1"/>
  <c r="R2039" i="1"/>
  <c r="P2040" i="1"/>
  <c r="Q2040" i="1"/>
  <c r="R2040" i="1"/>
  <c r="P2041" i="1"/>
  <c r="Q2041" i="1"/>
  <c r="R2041" i="1"/>
  <c r="P2042" i="1"/>
  <c r="Q2042" i="1"/>
  <c r="R2042" i="1"/>
  <c r="P2043" i="1"/>
  <c r="Q2043" i="1"/>
  <c r="R2043" i="1"/>
  <c r="P2044" i="1"/>
  <c r="Q2044" i="1"/>
  <c r="R2044" i="1"/>
  <c r="P2045" i="1"/>
  <c r="Q2045" i="1"/>
  <c r="R2045" i="1"/>
  <c r="P2046" i="1"/>
  <c r="Q2046" i="1"/>
  <c r="R2046" i="1"/>
  <c r="P2047" i="1"/>
  <c r="Q2047" i="1"/>
  <c r="R2047" i="1"/>
  <c r="P2048" i="1"/>
  <c r="Q2048" i="1"/>
  <c r="R2048" i="1"/>
  <c r="P2049" i="1"/>
  <c r="Q2049" i="1"/>
  <c r="R2049" i="1"/>
  <c r="P2050" i="1"/>
  <c r="Q2050" i="1"/>
  <c r="R2050" i="1"/>
  <c r="P2051" i="1"/>
  <c r="Q2051" i="1"/>
  <c r="R2051" i="1"/>
  <c r="P2052" i="1"/>
  <c r="Q2052" i="1"/>
  <c r="R2052" i="1"/>
  <c r="P2053" i="1"/>
  <c r="Q2053" i="1"/>
  <c r="R2053" i="1"/>
  <c r="P2054" i="1"/>
  <c r="Q2054" i="1"/>
  <c r="R2054" i="1"/>
  <c r="P2055" i="1"/>
  <c r="Q2055" i="1"/>
  <c r="R2055" i="1"/>
  <c r="P2056" i="1"/>
  <c r="Q2056" i="1"/>
  <c r="R2056" i="1"/>
  <c r="P2057" i="1"/>
  <c r="Q2057" i="1"/>
  <c r="R2057" i="1"/>
  <c r="P2058" i="1"/>
  <c r="Q2058" i="1"/>
  <c r="R2058" i="1"/>
  <c r="P2059" i="1"/>
  <c r="Q2059" i="1"/>
  <c r="R2059" i="1"/>
  <c r="P2060" i="1"/>
  <c r="Q2060" i="1"/>
  <c r="R2060" i="1"/>
  <c r="P2061" i="1"/>
  <c r="Q2061" i="1"/>
  <c r="R2061" i="1"/>
  <c r="P2062" i="1"/>
  <c r="Q2062" i="1"/>
  <c r="R2062" i="1"/>
  <c r="P2063" i="1"/>
  <c r="Q2063" i="1"/>
  <c r="R2063" i="1"/>
  <c r="P2064" i="1"/>
  <c r="Q2064" i="1"/>
  <c r="R2064" i="1"/>
  <c r="P2065" i="1"/>
  <c r="Q2065" i="1"/>
  <c r="R2065" i="1"/>
  <c r="P2066" i="1"/>
  <c r="Q2066" i="1"/>
  <c r="R2066" i="1"/>
  <c r="P2067" i="1"/>
  <c r="Q2067" i="1"/>
  <c r="R2067" i="1"/>
  <c r="P2068" i="1"/>
  <c r="Q2068" i="1"/>
  <c r="R2068" i="1"/>
  <c r="P2069" i="1"/>
  <c r="Q2069" i="1"/>
  <c r="R2069" i="1"/>
  <c r="P2070" i="1"/>
  <c r="Q2070" i="1"/>
  <c r="R2070" i="1"/>
  <c r="P2071" i="1"/>
  <c r="Q2071" i="1"/>
  <c r="R2071" i="1"/>
  <c r="P2072" i="1"/>
  <c r="Q2072" i="1"/>
  <c r="R2072" i="1"/>
  <c r="P2073" i="1"/>
  <c r="Q2073" i="1"/>
  <c r="R2073" i="1"/>
  <c r="P2074" i="1"/>
  <c r="Q2074" i="1"/>
  <c r="R2074" i="1"/>
  <c r="P2075" i="1"/>
  <c r="Q2075" i="1"/>
  <c r="R2075" i="1"/>
  <c r="P2076" i="1"/>
  <c r="Q2076" i="1"/>
  <c r="R2076" i="1"/>
  <c r="P2077" i="1"/>
  <c r="Q2077" i="1"/>
  <c r="R2077" i="1"/>
  <c r="P2078" i="1"/>
  <c r="Q2078" i="1"/>
  <c r="R2078" i="1"/>
  <c r="P2079" i="1"/>
  <c r="Q2079" i="1"/>
  <c r="R2079" i="1"/>
  <c r="P2080" i="1"/>
  <c r="Q2080" i="1"/>
  <c r="R2080" i="1"/>
  <c r="P2081" i="1"/>
  <c r="Q2081" i="1"/>
  <c r="R2081" i="1"/>
  <c r="P2082" i="1"/>
  <c r="Q2082" i="1"/>
  <c r="R2082" i="1"/>
  <c r="P2083" i="1"/>
  <c r="Q2083" i="1"/>
  <c r="R2083" i="1"/>
  <c r="P2084" i="1"/>
  <c r="Q2084" i="1"/>
  <c r="R2084" i="1"/>
  <c r="P2085" i="1"/>
  <c r="Q2085" i="1"/>
  <c r="R2085" i="1"/>
  <c r="P2086" i="1"/>
  <c r="Q2086" i="1"/>
  <c r="R2086" i="1"/>
  <c r="P2087" i="1"/>
  <c r="Q2087" i="1"/>
  <c r="R2087" i="1"/>
  <c r="P2088" i="1"/>
  <c r="Q2088" i="1"/>
  <c r="R2088" i="1"/>
  <c r="P2089" i="1"/>
  <c r="Q2089" i="1"/>
  <c r="R2089" i="1"/>
  <c r="P2090" i="1"/>
  <c r="Q2090" i="1"/>
  <c r="R2090" i="1"/>
  <c r="P2091" i="1"/>
  <c r="Q2091" i="1"/>
  <c r="R2091" i="1"/>
  <c r="P2092" i="1"/>
  <c r="Q2092" i="1"/>
  <c r="R2092" i="1"/>
  <c r="P2093" i="1"/>
  <c r="Q2093" i="1"/>
  <c r="R2093" i="1"/>
  <c r="P2094" i="1"/>
  <c r="Q2094" i="1"/>
  <c r="R2094" i="1"/>
  <c r="P2095" i="1"/>
  <c r="Q2095" i="1"/>
  <c r="R2095" i="1"/>
  <c r="P2096" i="1"/>
  <c r="Q2096" i="1"/>
  <c r="R2096" i="1"/>
  <c r="P2097" i="1"/>
  <c r="Q2097" i="1"/>
  <c r="R2097" i="1"/>
  <c r="P2098" i="1"/>
  <c r="Q2098" i="1"/>
  <c r="R2098" i="1"/>
  <c r="P2099" i="1"/>
  <c r="Q2099" i="1"/>
  <c r="R2099" i="1"/>
  <c r="P2100" i="1"/>
  <c r="Q2100" i="1"/>
  <c r="R2100" i="1"/>
  <c r="P2101" i="1"/>
  <c r="Q2101" i="1"/>
  <c r="R2101" i="1"/>
  <c r="P2102" i="1"/>
  <c r="Q2102" i="1"/>
  <c r="R2102" i="1"/>
  <c r="P2103" i="1"/>
  <c r="Q2103" i="1"/>
  <c r="R2103" i="1"/>
  <c r="P2104" i="1"/>
  <c r="Q2104" i="1"/>
  <c r="R2104" i="1"/>
  <c r="P2105" i="1"/>
  <c r="Q2105" i="1"/>
  <c r="R2105" i="1"/>
  <c r="P2106" i="1"/>
  <c r="Q2106" i="1"/>
  <c r="R2106" i="1"/>
  <c r="P2107" i="1"/>
  <c r="Q2107" i="1"/>
  <c r="R2107" i="1"/>
  <c r="P2108" i="1"/>
  <c r="Q2108" i="1"/>
  <c r="R2108" i="1"/>
  <c r="P2109" i="1"/>
  <c r="Q2109" i="1"/>
  <c r="R2109" i="1"/>
  <c r="P2110" i="1"/>
  <c r="Q2110" i="1"/>
  <c r="R2110" i="1"/>
  <c r="P2111" i="1"/>
  <c r="Q2111" i="1"/>
  <c r="R2111" i="1"/>
  <c r="P2112" i="1"/>
  <c r="Q2112" i="1"/>
  <c r="R2112" i="1"/>
  <c r="P2113" i="1"/>
  <c r="Q2113" i="1"/>
  <c r="R2113" i="1"/>
  <c r="P2114" i="1"/>
  <c r="Q2114" i="1"/>
  <c r="R2114" i="1"/>
  <c r="P2115" i="1"/>
  <c r="Q2115" i="1"/>
  <c r="R2115" i="1"/>
  <c r="P2116" i="1"/>
  <c r="Q2116" i="1"/>
  <c r="R2116" i="1"/>
  <c r="P2117" i="1"/>
  <c r="Q2117" i="1"/>
  <c r="R2117" i="1"/>
  <c r="P2118" i="1"/>
  <c r="Q2118" i="1"/>
  <c r="R2118" i="1"/>
  <c r="P2119" i="1"/>
  <c r="Q2119" i="1"/>
  <c r="R2119" i="1"/>
  <c r="P2120" i="1"/>
  <c r="Q2120" i="1"/>
  <c r="R2120" i="1"/>
  <c r="P2121" i="1"/>
  <c r="Q2121" i="1"/>
  <c r="R2121" i="1"/>
  <c r="P2122" i="1"/>
  <c r="Q2122" i="1"/>
  <c r="R2122" i="1"/>
  <c r="P2123" i="1"/>
  <c r="Q2123" i="1"/>
  <c r="R2123" i="1"/>
  <c r="P2124" i="1"/>
  <c r="Q2124" i="1"/>
  <c r="R2124" i="1"/>
  <c r="P2125" i="1"/>
  <c r="Q2125" i="1"/>
  <c r="R2125" i="1"/>
  <c r="P2126" i="1"/>
  <c r="Q2126" i="1"/>
  <c r="R2126" i="1"/>
  <c r="P2127" i="1"/>
  <c r="Q2127" i="1"/>
  <c r="R2127" i="1"/>
  <c r="P2128" i="1"/>
  <c r="Q2128" i="1"/>
  <c r="R2128" i="1"/>
  <c r="P2129" i="1"/>
  <c r="Q2129" i="1"/>
  <c r="R2129" i="1"/>
  <c r="P2130" i="1"/>
  <c r="Q2130" i="1"/>
  <c r="R2130" i="1"/>
  <c r="P2131" i="1"/>
  <c r="Q2131" i="1"/>
  <c r="R2131" i="1"/>
  <c r="P2132" i="1"/>
  <c r="Q2132" i="1"/>
  <c r="R2132" i="1"/>
  <c r="P2133" i="1"/>
  <c r="Q2133" i="1"/>
  <c r="R2133" i="1"/>
  <c r="P2134" i="1"/>
  <c r="Q2134" i="1"/>
  <c r="R2134" i="1"/>
  <c r="P2135" i="1"/>
  <c r="Q2135" i="1"/>
  <c r="R2135" i="1"/>
  <c r="P2136" i="1"/>
  <c r="Q2136" i="1"/>
  <c r="R2136" i="1"/>
  <c r="P2137" i="1"/>
  <c r="Q2137" i="1"/>
  <c r="R2137" i="1"/>
  <c r="P2138" i="1"/>
  <c r="Q2138" i="1"/>
  <c r="R2138" i="1"/>
  <c r="P2139" i="1"/>
  <c r="Q2139" i="1"/>
  <c r="R2139" i="1"/>
  <c r="P2140" i="1"/>
  <c r="Q2140" i="1"/>
  <c r="R2140" i="1"/>
  <c r="P2141" i="1"/>
  <c r="Q2141" i="1"/>
  <c r="R2141" i="1"/>
  <c r="P2142" i="1"/>
  <c r="Q2142" i="1"/>
  <c r="R2142" i="1"/>
  <c r="P2143" i="1"/>
  <c r="Q2143" i="1"/>
  <c r="R2143" i="1"/>
  <c r="P2144" i="1"/>
  <c r="Q2144" i="1"/>
  <c r="R2144" i="1"/>
  <c r="P2145" i="1"/>
  <c r="Q2145" i="1"/>
  <c r="R2145" i="1"/>
  <c r="P2146" i="1"/>
  <c r="Q2146" i="1"/>
  <c r="R2146" i="1"/>
  <c r="P2147" i="1"/>
  <c r="Q2147" i="1"/>
  <c r="R2147" i="1"/>
  <c r="P2148" i="1"/>
  <c r="Q2148" i="1"/>
  <c r="R2148" i="1"/>
  <c r="P2149" i="1"/>
  <c r="Q2149" i="1"/>
  <c r="R2149" i="1"/>
  <c r="P2150" i="1"/>
  <c r="Q2150" i="1"/>
  <c r="R2150" i="1"/>
  <c r="P2151" i="1"/>
  <c r="Q2151" i="1"/>
  <c r="R2151" i="1"/>
  <c r="P2152" i="1"/>
  <c r="Q2152" i="1"/>
  <c r="R2152" i="1"/>
  <c r="P2153" i="1"/>
  <c r="Q2153" i="1"/>
  <c r="R2153" i="1"/>
  <c r="P2154" i="1"/>
  <c r="Q2154" i="1"/>
  <c r="R2154" i="1"/>
  <c r="P2155" i="1"/>
  <c r="Q2155" i="1"/>
  <c r="R2155" i="1"/>
  <c r="P2156" i="1"/>
  <c r="Q2156" i="1"/>
  <c r="R2156" i="1"/>
  <c r="P2157" i="1"/>
  <c r="Q2157" i="1"/>
  <c r="R2157" i="1"/>
  <c r="P2158" i="1"/>
  <c r="Q2158" i="1"/>
  <c r="R2158" i="1"/>
  <c r="P2159" i="1"/>
  <c r="Q2159" i="1"/>
  <c r="R2159" i="1"/>
  <c r="P2160" i="1"/>
  <c r="Q2160" i="1"/>
  <c r="R2160" i="1"/>
  <c r="P2161" i="1"/>
  <c r="Q2161" i="1"/>
  <c r="R2161" i="1"/>
  <c r="P2162" i="1"/>
  <c r="Q2162" i="1"/>
  <c r="R2162" i="1"/>
  <c r="P2163" i="1"/>
  <c r="Q2163" i="1"/>
  <c r="R2163" i="1"/>
  <c r="P2164" i="1"/>
  <c r="Q2164" i="1"/>
  <c r="R2164" i="1"/>
  <c r="P2165" i="1"/>
  <c r="Q2165" i="1"/>
  <c r="R2165" i="1"/>
  <c r="P2166" i="1"/>
  <c r="Q2166" i="1"/>
  <c r="R2166" i="1"/>
  <c r="P2167" i="1"/>
  <c r="Q2167" i="1"/>
  <c r="R2167" i="1"/>
  <c r="P2168" i="1"/>
  <c r="Q2168" i="1"/>
  <c r="R2168" i="1"/>
  <c r="P2169" i="1"/>
  <c r="Q2169" i="1"/>
  <c r="R2169" i="1"/>
  <c r="P2170" i="1"/>
  <c r="Q2170" i="1"/>
  <c r="R2170" i="1"/>
  <c r="P2171" i="1"/>
  <c r="Q2171" i="1"/>
  <c r="R2171" i="1"/>
  <c r="P2172" i="1"/>
  <c r="Q2172" i="1"/>
  <c r="R2172" i="1"/>
  <c r="P2173" i="1"/>
  <c r="Q2173" i="1"/>
  <c r="R2173" i="1"/>
  <c r="P2174" i="1"/>
  <c r="Q2174" i="1"/>
  <c r="R2174" i="1"/>
  <c r="P2175" i="1"/>
  <c r="Q2175" i="1"/>
  <c r="R2175" i="1"/>
  <c r="P2176" i="1"/>
  <c r="Q2176" i="1"/>
  <c r="R2176" i="1"/>
  <c r="P2177" i="1"/>
  <c r="Q2177" i="1"/>
  <c r="R2177" i="1"/>
  <c r="P2178" i="1"/>
  <c r="Q2178" i="1"/>
  <c r="R2178" i="1"/>
  <c r="P2179" i="1"/>
  <c r="Q2179" i="1"/>
  <c r="R2179" i="1"/>
  <c r="P2180" i="1"/>
  <c r="Q2180" i="1"/>
  <c r="R2180" i="1"/>
  <c r="P2181" i="1"/>
  <c r="Q2181" i="1"/>
  <c r="R2181" i="1"/>
  <c r="P2182" i="1"/>
  <c r="Q2182" i="1"/>
  <c r="R2182" i="1"/>
  <c r="P2183" i="1"/>
  <c r="Q2183" i="1"/>
  <c r="R2183" i="1"/>
  <c r="P2184" i="1"/>
  <c r="Q2184" i="1"/>
  <c r="R2184" i="1"/>
  <c r="P2185" i="1"/>
  <c r="Q2185" i="1"/>
  <c r="R2185" i="1"/>
  <c r="P2186" i="1"/>
  <c r="Q2186" i="1"/>
  <c r="R2186" i="1"/>
  <c r="P2187" i="1"/>
  <c r="Q2187" i="1"/>
  <c r="R2187" i="1"/>
  <c r="P2188" i="1"/>
  <c r="Q2188" i="1"/>
  <c r="R2188" i="1"/>
  <c r="P2189" i="1"/>
  <c r="Q2189" i="1"/>
  <c r="R2189" i="1"/>
  <c r="P2190" i="1"/>
  <c r="Q2190" i="1"/>
  <c r="R2190" i="1"/>
  <c r="P2191" i="1"/>
  <c r="Q2191" i="1"/>
  <c r="R2191" i="1"/>
  <c r="P2192" i="1"/>
  <c r="Q2192" i="1"/>
  <c r="R2192" i="1"/>
  <c r="P2193" i="1"/>
  <c r="Q2193" i="1"/>
  <c r="R2193" i="1"/>
  <c r="P2194" i="1"/>
  <c r="Q2194" i="1"/>
  <c r="R2194" i="1"/>
  <c r="P2195" i="1"/>
  <c r="Q2195" i="1"/>
  <c r="R2195" i="1"/>
  <c r="P2196" i="1"/>
  <c r="Q2196" i="1"/>
  <c r="R2196" i="1"/>
  <c r="P2197" i="1"/>
  <c r="Q2197" i="1"/>
  <c r="R2197" i="1"/>
  <c r="P2198" i="1"/>
  <c r="Q2198" i="1"/>
  <c r="R2198" i="1"/>
  <c r="P2199" i="1"/>
  <c r="Q2199" i="1"/>
  <c r="R2199" i="1"/>
  <c r="P2200" i="1"/>
  <c r="Q2200" i="1"/>
  <c r="R2200" i="1"/>
  <c r="P2201" i="1"/>
  <c r="Q2201" i="1"/>
  <c r="R2201" i="1"/>
  <c r="P2202" i="1"/>
  <c r="Q2202" i="1"/>
  <c r="R2202" i="1"/>
  <c r="P2203" i="1"/>
  <c r="Q2203" i="1"/>
  <c r="R2203" i="1"/>
  <c r="P2204" i="1"/>
  <c r="Q2204" i="1"/>
  <c r="R2204" i="1"/>
  <c r="P2205" i="1"/>
  <c r="Q2205" i="1"/>
  <c r="R2205" i="1"/>
  <c r="P2206" i="1"/>
  <c r="Q2206" i="1"/>
  <c r="R2206" i="1"/>
  <c r="P2207" i="1"/>
  <c r="Q2207" i="1"/>
  <c r="R2207" i="1"/>
  <c r="P2208" i="1"/>
  <c r="Q2208" i="1"/>
  <c r="R2208" i="1"/>
  <c r="P2209" i="1"/>
  <c r="Q2209" i="1"/>
  <c r="R2209" i="1"/>
  <c r="P2210" i="1"/>
  <c r="Q2210" i="1"/>
  <c r="R2210" i="1"/>
  <c r="P2211" i="1"/>
  <c r="Q2211" i="1"/>
  <c r="R2211" i="1"/>
  <c r="P2212" i="1"/>
  <c r="Q2212" i="1"/>
  <c r="R2212" i="1"/>
  <c r="P2213" i="1"/>
  <c r="Q2213" i="1"/>
  <c r="R2213" i="1"/>
  <c r="P2214" i="1"/>
  <c r="Q2214" i="1"/>
  <c r="R2214" i="1"/>
  <c r="P2215" i="1"/>
  <c r="Q2215" i="1"/>
  <c r="R2215" i="1"/>
  <c r="P2216" i="1"/>
  <c r="Q2216" i="1"/>
  <c r="R2216" i="1"/>
  <c r="P2217" i="1"/>
  <c r="Q2217" i="1"/>
  <c r="R2217" i="1"/>
  <c r="P2218" i="1"/>
  <c r="Q2218" i="1"/>
  <c r="R2218" i="1"/>
  <c r="P2219" i="1"/>
  <c r="Q2219" i="1"/>
  <c r="R2219" i="1"/>
  <c r="P2220" i="1"/>
  <c r="Q2220" i="1"/>
  <c r="R2220" i="1"/>
  <c r="P2221" i="1"/>
  <c r="Q2221" i="1"/>
  <c r="R2221" i="1"/>
  <c r="P2222" i="1"/>
  <c r="Q2222" i="1"/>
  <c r="R2222" i="1"/>
  <c r="P2223" i="1"/>
  <c r="Q2223" i="1"/>
  <c r="R2223" i="1"/>
  <c r="P2224" i="1"/>
  <c r="Q2224" i="1"/>
  <c r="R2224" i="1"/>
  <c r="P2225" i="1"/>
  <c r="Q2225" i="1"/>
  <c r="R2225" i="1"/>
  <c r="P2226" i="1"/>
  <c r="Q2226" i="1"/>
  <c r="R2226" i="1"/>
  <c r="P2227" i="1"/>
  <c r="Q2227" i="1"/>
  <c r="R2227" i="1"/>
  <c r="P2228" i="1"/>
  <c r="Q2228" i="1"/>
  <c r="R2228" i="1"/>
  <c r="P2229" i="1"/>
  <c r="Q2229" i="1"/>
  <c r="R2229" i="1"/>
  <c r="P2230" i="1"/>
  <c r="Q2230" i="1"/>
  <c r="R2230" i="1"/>
  <c r="P2231" i="1"/>
  <c r="Q2231" i="1"/>
  <c r="R2231" i="1"/>
  <c r="P2232" i="1"/>
  <c r="Q2232" i="1"/>
  <c r="R2232" i="1"/>
  <c r="P2233" i="1"/>
  <c r="Q2233" i="1"/>
  <c r="R2233" i="1"/>
  <c r="P2234" i="1"/>
  <c r="Q2234" i="1"/>
  <c r="R2234" i="1"/>
  <c r="P2235" i="1"/>
  <c r="Q2235" i="1"/>
  <c r="R2235" i="1"/>
  <c r="P2236" i="1"/>
  <c r="Q2236" i="1"/>
  <c r="R2236" i="1"/>
  <c r="P2237" i="1"/>
  <c r="Q2237" i="1"/>
  <c r="R2237" i="1"/>
  <c r="P2238" i="1"/>
  <c r="Q2238" i="1"/>
  <c r="R2238" i="1"/>
  <c r="P2239" i="1"/>
  <c r="Q2239" i="1"/>
  <c r="R2239" i="1"/>
  <c r="P2240" i="1"/>
  <c r="Q2240" i="1"/>
  <c r="R2240" i="1"/>
  <c r="P2241" i="1"/>
  <c r="Q2241" i="1"/>
  <c r="R2241" i="1"/>
  <c r="P2242" i="1"/>
  <c r="Q2242" i="1"/>
  <c r="R2242" i="1"/>
  <c r="P2243" i="1"/>
  <c r="Q2243" i="1"/>
  <c r="R2243" i="1"/>
  <c r="P2244" i="1"/>
  <c r="Q2244" i="1"/>
  <c r="R2244" i="1"/>
  <c r="P2245" i="1"/>
  <c r="Q2245" i="1"/>
  <c r="R2245" i="1"/>
  <c r="P2246" i="1"/>
  <c r="Q2246" i="1"/>
  <c r="R2246" i="1"/>
  <c r="P2247" i="1"/>
  <c r="Q2247" i="1"/>
  <c r="R2247" i="1"/>
  <c r="P2248" i="1"/>
  <c r="Q2248" i="1"/>
  <c r="R2248" i="1"/>
  <c r="P2249" i="1"/>
  <c r="Q2249" i="1"/>
  <c r="R2249" i="1"/>
  <c r="P2250" i="1"/>
  <c r="Q2250" i="1"/>
  <c r="R2250" i="1"/>
  <c r="P2251" i="1"/>
  <c r="Q2251" i="1"/>
  <c r="R2251" i="1"/>
  <c r="P2252" i="1"/>
  <c r="Q2252" i="1"/>
  <c r="R2252" i="1"/>
  <c r="P2253" i="1"/>
  <c r="Q2253" i="1"/>
  <c r="R2253" i="1"/>
  <c r="P2254" i="1"/>
  <c r="Q2254" i="1"/>
  <c r="R2254" i="1"/>
  <c r="P2255" i="1"/>
  <c r="Q2255" i="1"/>
  <c r="R2255" i="1"/>
  <c r="P2256" i="1"/>
  <c r="Q2256" i="1"/>
  <c r="R2256" i="1"/>
  <c r="P2257" i="1"/>
  <c r="Q2257" i="1"/>
  <c r="R2257" i="1"/>
  <c r="P2258" i="1"/>
  <c r="Q2258" i="1"/>
  <c r="R2258" i="1"/>
  <c r="P2259" i="1"/>
  <c r="Q2259" i="1"/>
  <c r="R2259" i="1"/>
  <c r="P2260" i="1"/>
  <c r="Q2260" i="1"/>
  <c r="R2260" i="1"/>
  <c r="P2261" i="1"/>
  <c r="Q2261" i="1"/>
  <c r="R2261" i="1"/>
  <c r="P2262" i="1"/>
  <c r="Q2262" i="1"/>
  <c r="R2262" i="1"/>
  <c r="P2263" i="1"/>
  <c r="Q2263" i="1"/>
  <c r="R2263" i="1"/>
  <c r="P2264" i="1"/>
  <c r="Q2264" i="1"/>
  <c r="R2264" i="1"/>
  <c r="P2265" i="1"/>
  <c r="Q2265" i="1"/>
  <c r="R2265" i="1"/>
  <c r="P2266" i="1"/>
  <c r="Q2266" i="1"/>
  <c r="R2266" i="1"/>
  <c r="P2267" i="1"/>
  <c r="Q2267" i="1"/>
  <c r="R2267" i="1"/>
  <c r="P2268" i="1"/>
  <c r="Q2268" i="1"/>
  <c r="R2268" i="1"/>
  <c r="P2269" i="1"/>
  <c r="Q2269" i="1"/>
  <c r="R2269" i="1"/>
  <c r="P2270" i="1"/>
  <c r="Q2270" i="1"/>
  <c r="R2270" i="1"/>
  <c r="P2271" i="1"/>
  <c r="Q2271" i="1"/>
  <c r="R2271" i="1"/>
  <c r="P2272" i="1"/>
  <c r="Q2272" i="1"/>
  <c r="R2272" i="1"/>
  <c r="P2273" i="1"/>
  <c r="Q2273" i="1"/>
  <c r="R2273" i="1"/>
  <c r="P2274" i="1"/>
  <c r="Q2274" i="1"/>
  <c r="R2274" i="1"/>
  <c r="P2275" i="1"/>
  <c r="Q2275" i="1"/>
  <c r="R2275" i="1"/>
  <c r="P2276" i="1"/>
  <c r="Q2276" i="1"/>
  <c r="R2276" i="1"/>
  <c r="P2277" i="1"/>
  <c r="Q2277" i="1"/>
  <c r="R2277" i="1"/>
  <c r="P2278" i="1"/>
  <c r="Q2278" i="1"/>
  <c r="R2278" i="1"/>
  <c r="P2279" i="1"/>
  <c r="Q2279" i="1"/>
  <c r="R2279" i="1"/>
  <c r="P2280" i="1"/>
  <c r="Q2280" i="1"/>
  <c r="R2280" i="1"/>
  <c r="P2281" i="1"/>
  <c r="Q2281" i="1"/>
  <c r="R2281" i="1"/>
  <c r="P2282" i="1"/>
  <c r="Q2282" i="1"/>
  <c r="R2282" i="1"/>
  <c r="P2283" i="1"/>
  <c r="Q2283" i="1"/>
  <c r="R2283" i="1"/>
  <c r="P2284" i="1"/>
  <c r="Q2284" i="1"/>
  <c r="R2284" i="1"/>
  <c r="P2285" i="1"/>
  <c r="Q2285" i="1"/>
  <c r="R2285" i="1"/>
  <c r="P2286" i="1"/>
  <c r="Q2286" i="1"/>
  <c r="R2286" i="1"/>
  <c r="P2287" i="1"/>
  <c r="Q2287" i="1"/>
  <c r="R2287" i="1"/>
  <c r="P2288" i="1"/>
  <c r="Q2288" i="1"/>
  <c r="R2288" i="1"/>
  <c r="P2289" i="1"/>
  <c r="Q2289" i="1"/>
  <c r="R2289" i="1"/>
  <c r="P2290" i="1"/>
  <c r="Q2290" i="1"/>
  <c r="R2290" i="1"/>
  <c r="P2291" i="1"/>
  <c r="Q2291" i="1"/>
  <c r="R2291" i="1"/>
  <c r="P2292" i="1"/>
  <c r="Q2292" i="1"/>
  <c r="R2292" i="1"/>
  <c r="P2293" i="1"/>
  <c r="Q2293" i="1"/>
  <c r="R2293" i="1"/>
  <c r="P2294" i="1"/>
  <c r="Q2294" i="1"/>
  <c r="R2294" i="1"/>
  <c r="P2295" i="1"/>
  <c r="Q2295" i="1"/>
  <c r="R2295" i="1"/>
  <c r="P2296" i="1"/>
  <c r="Q2296" i="1"/>
  <c r="R2296" i="1"/>
  <c r="P2297" i="1"/>
  <c r="Q2297" i="1"/>
  <c r="R2297" i="1"/>
  <c r="P2298" i="1"/>
  <c r="Q2298" i="1"/>
  <c r="R2298" i="1"/>
  <c r="P2299" i="1"/>
  <c r="Q2299" i="1"/>
  <c r="R2299" i="1"/>
  <c r="P2300" i="1"/>
  <c r="Q2300" i="1"/>
  <c r="R2300" i="1"/>
  <c r="P2301" i="1"/>
  <c r="Q2301" i="1"/>
  <c r="R2301" i="1"/>
  <c r="P2302" i="1"/>
  <c r="Q2302" i="1"/>
  <c r="R2302" i="1"/>
  <c r="P2303" i="1"/>
  <c r="Q2303" i="1"/>
  <c r="R2303" i="1"/>
  <c r="P2304" i="1"/>
  <c r="Q2304" i="1"/>
  <c r="R2304" i="1"/>
  <c r="P2305" i="1"/>
  <c r="Q2305" i="1"/>
  <c r="R2305" i="1"/>
  <c r="P2306" i="1"/>
  <c r="Q2306" i="1"/>
  <c r="R2306" i="1"/>
  <c r="P2307" i="1"/>
  <c r="Q2307" i="1"/>
  <c r="R2307" i="1"/>
  <c r="P2308" i="1"/>
  <c r="Q2308" i="1"/>
  <c r="R2308" i="1"/>
  <c r="P2309" i="1"/>
  <c r="Q2309" i="1"/>
  <c r="R2309" i="1"/>
  <c r="P2310" i="1"/>
  <c r="Q2310" i="1"/>
  <c r="R2310" i="1"/>
  <c r="P2311" i="1"/>
  <c r="Q2311" i="1"/>
  <c r="R2311" i="1"/>
  <c r="P2312" i="1"/>
  <c r="Q2312" i="1"/>
  <c r="R2312" i="1"/>
  <c r="P2313" i="1"/>
  <c r="Q2313" i="1"/>
  <c r="R2313" i="1"/>
  <c r="P2314" i="1"/>
  <c r="Q2314" i="1"/>
  <c r="R2314" i="1"/>
  <c r="P2315" i="1"/>
  <c r="Q2315" i="1"/>
  <c r="R2315" i="1"/>
  <c r="P2316" i="1"/>
  <c r="Q2316" i="1"/>
  <c r="R2316" i="1"/>
  <c r="P2317" i="1"/>
  <c r="Q2317" i="1"/>
  <c r="R2317" i="1"/>
  <c r="P2318" i="1"/>
  <c r="Q2318" i="1"/>
  <c r="R2318" i="1"/>
  <c r="P2319" i="1"/>
  <c r="Q2319" i="1"/>
  <c r="R2319" i="1"/>
  <c r="P2320" i="1"/>
  <c r="Q2320" i="1"/>
  <c r="R2320" i="1"/>
  <c r="P2321" i="1"/>
  <c r="Q2321" i="1"/>
  <c r="R2321" i="1"/>
  <c r="P2322" i="1"/>
  <c r="Q2322" i="1"/>
  <c r="R2322" i="1"/>
  <c r="P2323" i="1"/>
  <c r="Q2323" i="1"/>
  <c r="R2323" i="1"/>
  <c r="P2324" i="1"/>
  <c r="Q2324" i="1"/>
  <c r="R2324" i="1"/>
  <c r="P2325" i="1"/>
  <c r="Q2325" i="1"/>
  <c r="R2325" i="1"/>
  <c r="P2326" i="1"/>
  <c r="Q2326" i="1"/>
  <c r="R2326" i="1"/>
  <c r="P2327" i="1"/>
  <c r="Q2327" i="1"/>
  <c r="R2327" i="1"/>
  <c r="P2328" i="1"/>
  <c r="Q2328" i="1"/>
  <c r="R2328" i="1"/>
  <c r="P2329" i="1"/>
  <c r="Q2329" i="1"/>
  <c r="R2329" i="1"/>
  <c r="P2330" i="1"/>
  <c r="Q2330" i="1"/>
  <c r="R2330" i="1"/>
  <c r="P2331" i="1"/>
  <c r="Q2331" i="1"/>
  <c r="R2331" i="1"/>
  <c r="P2332" i="1"/>
  <c r="Q2332" i="1"/>
  <c r="R2332" i="1"/>
  <c r="P2333" i="1"/>
  <c r="Q2333" i="1"/>
  <c r="R2333" i="1"/>
  <c r="P2334" i="1"/>
  <c r="Q2334" i="1"/>
  <c r="R2334" i="1"/>
  <c r="P2335" i="1"/>
  <c r="Q2335" i="1"/>
  <c r="R2335" i="1"/>
  <c r="P2336" i="1"/>
  <c r="Q2336" i="1"/>
  <c r="R2336" i="1"/>
  <c r="P2337" i="1"/>
  <c r="Q2337" i="1"/>
  <c r="R2337" i="1"/>
  <c r="P2338" i="1"/>
  <c r="Q2338" i="1"/>
  <c r="R2338" i="1"/>
  <c r="P2339" i="1"/>
  <c r="Q2339" i="1"/>
  <c r="R2339" i="1"/>
  <c r="P2340" i="1"/>
  <c r="Q2340" i="1"/>
  <c r="R2340" i="1"/>
  <c r="P2341" i="1"/>
  <c r="Q2341" i="1"/>
  <c r="R2341" i="1"/>
  <c r="P2342" i="1"/>
  <c r="Q2342" i="1"/>
  <c r="R2342" i="1"/>
  <c r="P2343" i="1"/>
  <c r="Q2343" i="1"/>
  <c r="R2343" i="1"/>
  <c r="P2344" i="1"/>
  <c r="Q2344" i="1"/>
  <c r="R2344" i="1"/>
  <c r="P2345" i="1"/>
  <c r="Q2345" i="1"/>
  <c r="R2345" i="1"/>
  <c r="P2346" i="1"/>
  <c r="Q2346" i="1"/>
  <c r="R2346" i="1"/>
  <c r="P2347" i="1"/>
  <c r="Q2347" i="1"/>
  <c r="R2347" i="1"/>
  <c r="P2348" i="1"/>
  <c r="Q2348" i="1"/>
  <c r="R2348" i="1"/>
  <c r="P2349" i="1"/>
  <c r="Q2349" i="1"/>
  <c r="R2349" i="1"/>
  <c r="P2" i="1"/>
  <c r="Q2" i="1"/>
  <c r="R2" i="1"/>
  <c r="P49" i="12"/>
  <c r="Q49" i="12"/>
  <c r="R49" i="12"/>
  <c r="P50" i="12"/>
  <c r="Q50" i="12"/>
  <c r="R50" i="12"/>
  <c r="P51" i="12"/>
  <c r="Q51" i="12"/>
  <c r="R51" i="12"/>
  <c r="P52" i="12"/>
  <c r="Q52" i="12"/>
  <c r="R52" i="12"/>
  <c r="P53" i="12"/>
  <c r="Q53" i="12"/>
  <c r="R53" i="12"/>
  <c r="P54" i="12"/>
  <c r="Q54" i="12"/>
  <c r="R54" i="12"/>
  <c r="P55" i="12"/>
  <c r="Q55" i="12"/>
  <c r="R55" i="12"/>
  <c r="B16" i="14"/>
  <c r="P39" i="12"/>
  <c r="Q39" i="12"/>
  <c r="R39" i="12"/>
  <c r="P40" i="12"/>
  <c r="Q40" i="12"/>
  <c r="R40" i="12"/>
  <c r="P41" i="12"/>
  <c r="Q41" i="12"/>
  <c r="R41" i="12"/>
  <c r="P42" i="12"/>
  <c r="Q42" i="12"/>
  <c r="R42" i="12"/>
  <c r="P43" i="12"/>
  <c r="Q43" i="12"/>
  <c r="R43" i="12"/>
  <c r="P44" i="12"/>
  <c r="Q44" i="12"/>
  <c r="R44" i="12"/>
  <c r="P45" i="12"/>
  <c r="Q45" i="12"/>
  <c r="R45" i="12"/>
  <c r="P46" i="12"/>
  <c r="Q46" i="12"/>
  <c r="R46" i="12"/>
  <c r="P47" i="12"/>
  <c r="Q47" i="12"/>
  <c r="R47" i="12"/>
  <c r="P48" i="12"/>
  <c r="Q48" i="12"/>
  <c r="R48" i="12"/>
  <c r="B15" i="14"/>
  <c r="P27" i="12"/>
  <c r="Q27" i="12"/>
  <c r="R27" i="12"/>
  <c r="P28" i="12"/>
  <c r="Q28" i="12"/>
  <c r="R28" i="12"/>
  <c r="P29" i="12"/>
  <c r="Q29" i="12"/>
  <c r="R29" i="12"/>
  <c r="P30" i="12"/>
  <c r="Q30" i="12"/>
  <c r="R30" i="12"/>
  <c r="P31" i="12"/>
  <c r="Q31" i="12"/>
  <c r="R31" i="12"/>
  <c r="P32" i="12"/>
  <c r="Q32" i="12"/>
  <c r="R32" i="12"/>
  <c r="P33" i="12"/>
  <c r="Q33" i="12"/>
  <c r="R33" i="12"/>
  <c r="P34" i="12"/>
  <c r="Q34" i="12"/>
  <c r="R34" i="12"/>
  <c r="P35" i="12"/>
  <c r="Q35" i="12"/>
  <c r="R35" i="12"/>
  <c r="P36" i="12"/>
  <c r="Q36" i="12"/>
  <c r="R36" i="12"/>
  <c r="P37" i="12"/>
  <c r="Q37" i="12"/>
  <c r="R37" i="12"/>
  <c r="P38" i="12"/>
  <c r="Q38" i="12"/>
  <c r="R38" i="12"/>
  <c r="B14" i="14"/>
  <c r="P14" i="12"/>
  <c r="Q14" i="12"/>
  <c r="R14" i="12"/>
  <c r="P15" i="12"/>
  <c r="Q15" i="12"/>
  <c r="R15" i="12"/>
  <c r="P16" i="12"/>
  <c r="Q16" i="12"/>
  <c r="R16" i="12"/>
  <c r="P17" i="12"/>
  <c r="Q17" i="12"/>
  <c r="R17" i="12"/>
  <c r="P18" i="12"/>
  <c r="Q18" i="12"/>
  <c r="R18" i="12"/>
  <c r="P19" i="12"/>
  <c r="Q19" i="12"/>
  <c r="R19" i="12"/>
  <c r="P20" i="12"/>
  <c r="Q20" i="12"/>
  <c r="R20" i="12"/>
  <c r="P21" i="12"/>
  <c r="Q21" i="12"/>
  <c r="R21" i="12"/>
  <c r="P22" i="12"/>
  <c r="Q22" i="12"/>
  <c r="R22" i="12"/>
  <c r="P23" i="12"/>
  <c r="Q23" i="12"/>
  <c r="R23" i="12"/>
  <c r="P24" i="12"/>
  <c r="Q24" i="12"/>
  <c r="R24" i="12"/>
  <c r="P25" i="12"/>
  <c r="Q25" i="12"/>
  <c r="R25" i="12"/>
  <c r="P26" i="12"/>
  <c r="Q26" i="12"/>
  <c r="R26" i="12"/>
  <c r="B13" i="14"/>
  <c r="P2" i="12"/>
  <c r="Q2" i="12"/>
  <c r="R2" i="12"/>
  <c r="P3" i="12"/>
  <c r="Q3" i="12"/>
  <c r="R3" i="12"/>
  <c r="P4" i="12"/>
  <c r="Q4" i="12"/>
  <c r="R4" i="12"/>
  <c r="P5" i="12"/>
  <c r="Q5" i="12"/>
  <c r="R5" i="12"/>
  <c r="P6" i="12"/>
  <c r="Q6" i="12"/>
  <c r="R6" i="12"/>
  <c r="P7" i="12"/>
  <c r="Q7" i="12"/>
  <c r="R7" i="12"/>
  <c r="P8" i="12"/>
  <c r="Q8" i="12"/>
  <c r="R8" i="12"/>
  <c r="P9" i="12"/>
  <c r="Q9" i="12"/>
  <c r="R9" i="12"/>
  <c r="P10" i="12"/>
  <c r="Q10" i="12"/>
  <c r="R10" i="12"/>
  <c r="P11" i="12"/>
  <c r="Q11" i="12"/>
  <c r="R11" i="12"/>
  <c r="P12" i="12"/>
  <c r="Q12" i="12"/>
  <c r="R12" i="12"/>
  <c r="P13" i="12"/>
  <c r="Q13" i="12"/>
  <c r="R13" i="12"/>
  <c r="B12" i="14"/>
  <c r="P59" i="12"/>
  <c r="Q59" i="12"/>
  <c r="N59" i="12"/>
  <c r="R59" i="12"/>
  <c r="P112" i="12"/>
  <c r="Q112" i="12"/>
  <c r="R112" i="12"/>
  <c r="P113" i="12"/>
  <c r="Q113" i="12"/>
  <c r="R113" i="12"/>
  <c r="P114" i="12"/>
  <c r="Q114" i="12"/>
  <c r="R114" i="12"/>
  <c r="P163" i="12"/>
  <c r="Q163" i="12"/>
  <c r="N163" i="12"/>
  <c r="R163" i="12"/>
  <c r="P164" i="12"/>
  <c r="Q164" i="12"/>
  <c r="N164" i="12"/>
  <c r="R164" i="12"/>
  <c r="P165" i="12"/>
  <c r="Q165" i="12"/>
  <c r="R165" i="12"/>
  <c r="P181" i="12"/>
  <c r="Q181" i="12"/>
  <c r="R181" i="12"/>
  <c r="P100" i="12"/>
  <c r="Q100" i="12"/>
  <c r="N100" i="12"/>
  <c r="R100" i="12"/>
  <c r="P72" i="12"/>
  <c r="Q72" i="12"/>
  <c r="N72" i="12"/>
  <c r="R72" i="12"/>
  <c r="P203" i="12"/>
  <c r="Q203" i="12"/>
  <c r="N203" i="12"/>
  <c r="R203" i="12"/>
  <c r="P168" i="12"/>
  <c r="Q168" i="12"/>
  <c r="N168" i="12"/>
  <c r="R168" i="12"/>
  <c r="P75" i="12"/>
  <c r="Q75" i="12"/>
  <c r="R75" i="12"/>
  <c r="P73" i="12"/>
  <c r="Q73" i="12"/>
  <c r="N73" i="12"/>
  <c r="R73" i="12"/>
  <c r="P204" i="12"/>
  <c r="Q204" i="12"/>
  <c r="N204" i="12"/>
  <c r="R204" i="12"/>
  <c r="P161" i="12"/>
  <c r="Q161" i="12"/>
  <c r="N161" i="12"/>
  <c r="R161" i="12"/>
  <c r="P162" i="12"/>
  <c r="Q162" i="12"/>
  <c r="N162" i="12"/>
  <c r="R162" i="12"/>
  <c r="P240" i="12"/>
  <c r="Q240" i="12"/>
  <c r="R240" i="12"/>
  <c r="P241" i="12"/>
  <c r="Q241" i="12"/>
  <c r="R241" i="12"/>
  <c r="P81" i="12"/>
  <c r="Q81" i="12"/>
  <c r="R81" i="12"/>
  <c r="P82" i="12"/>
  <c r="Q82" i="12"/>
  <c r="R82" i="12"/>
  <c r="P83" i="12"/>
  <c r="Q83" i="12"/>
  <c r="N83" i="12"/>
  <c r="R83" i="12"/>
  <c r="P130" i="12"/>
  <c r="Q130" i="12"/>
  <c r="R130" i="12"/>
  <c r="P131" i="12"/>
  <c r="Q131" i="12"/>
  <c r="R131" i="12"/>
  <c r="P242" i="12"/>
  <c r="Q242" i="12"/>
  <c r="R242" i="12"/>
  <c r="P243" i="12"/>
  <c r="Q243" i="12"/>
  <c r="N243" i="12"/>
  <c r="R243" i="12"/>
  <c r="P244" i="12"/>
  <c r="Q244" i="12"/>
  <c r="R244" i="12"/>
  <c r="P151" i="12"/>
  <c r="Q151" i="12"/>
  <c r="N151" i="12"/>
  <c r="R151" i="12"/>
  <c r="P245" i="12"/>
  <c r="Q245" i="12"/>
  <c r="R245" i="12"/>
  <c r="P246" i="12"/>
  <c r="Q246" i="12"/>
  <c r="R246" i="12"/>
  <c r="P247" i="12"/>
  <c r="Q247" i="12"/>
  <c r="R247" i="12"/>
  <c r="P60" i="12"/>
  <c r="Q60" i="12"/>
  <c r="N60" i="12"/>
  <c r="R60" i="12"/>
  <c r="P215" i="12"/>
  <c r="Q215" i="12"/>
  <c r="N215" i="12"/>
  <c r="R215" i="12"/>
  <c r="P211" i="12"/>
  <c r="Q211" i="12"/>
  <c r="N211" i="12"/>
  <c r="R211" i="12"/>
  <c r="P196" i="12"/>
  <c r="Q196" i="12"/>
  <c r="N196" i="12"/>
  <c r="R196" i="12"/>
  <c r="P197" i="12"/>
  <c r="Q197" i="12"/>
  <c r="N197" i="12"/>
  <c r="R197" i="12"/>
  <c r="P182" i="12"/>
  <c r="Q182" i="12"/>
  <c r="N182" i="12"/>
  <c r="R182" i="12"/>
  <c r="P183" i="12"/>
  <c r="Q183" i="12"/>
  <c r="N183" i="12"/>
  <c r="R183" i="12"/>
  <c r="P184" i="12"/>
  <c r="Q184" i="12"/>
  <c r="N184" i="12"/>
  <c r="R184" i="12"/>
  <c r="P185" i="12"/>
  <c r="Q185" i="12"/>
  <c r="N185" i="12"/>
  <c r="R185" i="12"/>
  <c r="P186" i="12"/>
  <c r="Q186" i="12"/>
  <c r="N186" i="12"/>
  <c r="R186" i="12"/>
  <c r="P187" i="12"/>
  <c r="Q187" i="12"/>
  <c r="R187" i="12"/>
  <c r="P198" i="12"/>
  <c r="Q198" i="12"/>
  <c r="N198" i="12"/>
  <c r="R198" i="12"/>
  <c r="P188" i="12"/>
  <c r="Q188" i="12"/>
  <c r="N188" i="12"/>
  <c r="R188" i="12"/>
  <c r="P199" i="12"/>
  <c r="Q199" i="12"/>
  <c r="N199" i="12"/>
  <c r="R199" i="12"/>
  <c r="P200" i="12"/>
  <c r="Q200" i="12"/>
  <c r="N200" i="12"/>
  <c r="R200" i="12"/>
  <c r="P201" i="12"/>
  <c r="Q201" i="12"/>
  <c r="N201" i="12"/>
  <c r="R201" i="12"/>
  <c r="P189" i="12"/>
  <c r="Q189" i="12"/>
  <c r="N189" i="12"/>
  <c r="R189" i="12"/>
  <c r="P190" i="12"/>
  <c r="Q190" i="12"/>
  <c r="R190" i="12"/>
  <c r="P191" i="12"/>
  <c r="Q191" i="12"/>
  <c r="N191" i="12"/>
  <c r="R191" i="12"/>
  <c r="P192" i="12"/>
  <c r="Q192" i="12"/>
  <c r="R192" i="12"/>
  <c r="P193" i="12"/>
  <c r="Q193" i="12"/>
  <c r="N193" i="12"/>
  <c r="R193" i="12"/>
  <c r="P194" i="12"/>
  <c r="Q194" i="12"/>
  <c r="R194" i="12"/>
  <c r="P195" i="12"/>
  <c r="Q195" i="12"/>
  <c r="N195" i="12"/>
  <c r="R195" i="12"/>
  <c r="P202" i="12"/>
  <c r="Q202" i="12"/>
  <c r="R202" i="12"/>
  <c r="P205" i="12"/>
  <c r="Q205" i="12"/>
  <c r="N205" i="12"/>
  <c r="R205" i="12"/>
  <c r="P206" i="12"/>
  <c r="Q206" i="12"/>
  <c r="N206" i="12"/>
  <c r="R206" i="12"/>
  <c r="P65" i="12"/>
  <c r="Q65" i="12"/>
  <c r="N65" i="12"/>
  <c r="R65" i="12"/>
  <c r="P66" i="12"/>
  <c r="Q66" i="12"/>
  <c r="N66" i="12"/>
  <c r="R66" i="12"/>
  <c r="P67" i="12"/>
  <c r="Q67" i="12"/>
  <c r="N67" i="12"/>
  <c r="R67" i="12"/>
  <c r="P68" i="12"/>
  <c r="Q68" i="12"/>
  <c r="N68" i="12"/>
  <c r="R68" i="12"/>
  <c r="P69" i="12"/>
  <c r="Q69" i="12"/>
  <c r="N69" i="12"/>
  <c r="R69" i="12"/>
  <c r="P70" i="12"/>
  <c r="Q70" i="12"/>
  <c r="N70" i="12"/>
  <c r="R70" i="12"/>
  <c r="P77" i="12"/>
  <c r="Q77" i="12"/>
  <c r="R77" i="12"/>
  <c r="P110" i="12"/>
  <c r="Q110" i="12"/>
  <c r="N110" i="12"/>
  <c r="R110" i="12"/>
  <c r="P111" i="12"/>
  <c r="Q111" i="12"/>
  <c r="N111" i="12"/>
  <c r="R111" i="12"/>
  <c r="P61" i="12"/>
  <c r="Q61" i="12"/>
  <c r="N61" i="12"/>
  <c r="R61" i="12"/>
  <c r="P74" i="12"/>
  <c r="Q74" i="12"/>
  <c r="R74" i="12"/>
  <c r="P56" i="12"/>
  <c r="Q56" i="12"/>
  <c r="N56" i="12"/>
  <c r="R56" i="12"/>
  <c r="P57" i="12"/>
  <c r="Q57" i="12"/>
  <c r="N57" i="12"/>
  <c r="R57" i="12"/>
  <c r="P177" i="12"/>
  <c r="Q177" i="12"/>
  <c r="N177" i="12"/>
  <c r="R177" i="12"/>
  <c r="P179" i="12"/>
  <c r="Q179" i="12"/>
  <c r="N179" i="12"/>
  <c r="R179" i="12"/>
  <c r="P173" i="12"/>
  <c r="Q173" i="12"/>
  <c r="N173" i="12"/>
  <c r="R173" i="12"/>
  <c r="P236" i="12"/>
  <c r="Q236" i="12"/>
  <c r="R236" i="12"/>
  <c r="P237" i="12"/>
  <c r="Q237" i="12"/>
  <c r="R237" i="12"/>
  <c r="P217" i="12"/>
  <c r="Q217" i="12"/>
  <c r="R217" i="12"/>
  <c r="P218" i="12"/>
  <c r="Q218" i="12"/>
  <c r="N218" i="12"/>
  <c r="R218" i="12"/>
  <c r="P96" i="12"/>
  <c r="Q96" i="12"/>
  <c r="N96" i="12"/>
  <c r="R96" i="12"/>
  <c r="P145" i="12"/>
  <c r="Q145" i="12"/>
  <c r="N145" i="12"/>
  <c r="R145" i="12"/>
  <c r="P146" i="12"/>
  <c r="Q146" i="12"/>
  <c r="R146" i="12"/>
  <c r="P147" i="12"/>
  <c r="Q147" i="12"/>
  <c r="N147" i="12"/>
  <c r="R147" i="12"/>
  <c r="P148" i="12"/>
  <c r="Q148" i="12"/>
  <c r="N148" i="12"/>
  <c r="R148" i="12"/>
  <c r="P88" i="12"/>
  <c r="Q88" i="12"/>
  <c r="R88" i="12"/>
  <c r="P89" i="12"/>
  <c r="Q89" i="12"/>
  <c r="R89" i="12"/>
  <c r="P125" i="12"/>
  <c r="Q125" i="12"/>
  <c r="R125" i="12"/>
  <c r="P126" i="12"/>
  <c r="Q126" i="12"/>
  <c r="R126" i="12"/>
  <c r="P90" i="12"/>
  <c r="Q90" i="12"/>
  <c r="N90" i="12"/>
  <c r="R90" i="12"/>
  <c r="P91" i="12"/>
  <c r="Q91" i="12"/>
  <c r="R91" i="12"/>
  <c r="P160" i="12"/>
  <c r="Q160" i="12"/>
  <c r="N160" i="12"/>
  <c r="R160" i="12"/>
  <c r="P213" i="12"/>
  <c r="Q213" i="12"/>
  <c r="N213" i="12"/>
  <c r="R213" i="12"/>
  <c r="P238" i="12"/>
  <c r="Q238" i="12"/>
  <c r="R238" i="12"/>
  <c r="P92" i="12"/>
  <c r="Q92" i="12"/>
  <c r="N92" i="12"/>
  <c r="R92" i="12"/>
  <c r="P174" i="12"/>
  <c r="Q174" i="12"/>
  <c r="N174" i="12"/>
  <c r="R174" i="12"/>
  <c r="P127" i="12"/>
  <c r="Q127" i="12"/>
  <c r="R127" i="12"/>
  <c r="P149" i="12"/>
  <c r="Q149" i="12"/>
  <c r="N149" i="12"/>
  <c r="R149" i="12"/>
  <c r="P154" i="12"/>
  <c r="Q154" i="12"/>
  <c r="N154" i="12"/>
  <c r="R154" i="12"/>
  <c r="P155" i="12"/>
  <c r="Q155" i="12"/>
  <c r="N155" i="12"/>
  <c r="R155" i="12"/>
  <c r="P156" i="12"/>
  <c r="Q156" i="12"/>
  <c r="N156" i="12"/>
  <c r="R156" i="12"/>
  <c r="P239" i="12"/>
  <c r="Q239" i="12"/>
  <c r="R239" i="12"/>
  <c r="P150" i="12"/>
  <c r="Q150" i="12"/>
  <c r="N150" i="12"/>
  <c r="R150" i="12"/>
  <c r="P219" i="12"/>
  <c r="Q219" i="12"/>
  <c r="N219" i="12"/>
  <c r="R219" i="12"/>
  <c r="P128" i="12"/>
  <c r="Q128" i="12"/>
  <c r="N128" i="12"/>
  <c r="R128" i="12"/>
  <c r="P129" i="12"/>
  <c r="Q129" i="12"/>
  <c r="N129" i="12"/>
  <c r="R129" i="12"/>
  <c r="P58" i="12"/>
  <c r="Q58" i="12"/>
  <c r="R58" i="12"/>
  <c r="P157" i="12"/>
  <c r="Q157" i="12"/>
  <c r="N157" i="12"/>
  <c r="R157" i="12"/>
  <c r="P132" i="12"/>
  <c r="Q132" i="12"/>
  <c r="N132" i="12"/>
  <c r="R132" i="12"/>
  <c r="P133" i="12"/>
  <c r="Q133" i="12"/>
  <c r="N133" i="12"/>
  <c r="R133" i="12"/>
  <c r="P152" i="12"/>
  <c r="Q152" i="12"/>
  <c r="N152" i="12"/>
  <c r="R152" i="12"/>
  <c r="P167" i="12"/>
  <c r="Q167" i="12"/>
  <c r="N167" i="12"/>
  <c r="R167" i="12"/>
  <c r="P180" i="12"/>
  <c r="Q180" i="12"/>
  <c r="N180" i="12"/>
  <c r="R180" i="12"/>
  <c r="P175" i="12"/>
  <c r="Q175" i="12"/>
  <c r="R175" i="12"/>
  <c r="P176" i="12"/>
  <c r="Q176" i="12"/>
  <c r="R176" i="12"/>
  <c r="P78" i="12"/>
  <c r="Q78" i="12"/>
  <c r="N78" i="12"/>
  <c r="R78" i="12"/>
  <c r="P169" i="12"/>
  <c r="Q169" i="12"/>
  <c r="N169" i="12"/>
  <c r="R169" i="12"/>
  <c r="P79" i="12"/>
  <c r="Q79" i="12"/>
  <c r="R79" i="12"/>
  <c r="P170" i="12"/>
  <c r="Q170" i="12"/>
  <c r="N170" i="12"/>
  <c r="R170" i="12"/>
  <c r="P171" i="12"/>
  <c r="Q171" i="12"/>
  <c r="N171" i="12"/>
  <c r="R171" i="12"/>
  <c r="P80" i="12"/>
  <c r="Q80" i="12"/>
  <c r="R80" i="12"/>
  <c r="P212" i="12"/>
  <c r="Q212" i="12"/>
  <c r="N212" i="12"/>
  <c r="R212" i="12"/>
  <c r="P84" i="12"/>
  <c r="Q84" i="12"/>
  <c r="R84" i="12"/>
  <c r="P172" i="12"/>
  <c r="Q172" i="12"/>
  <c r="N172" i="12"/>
  <c r="R172" i="12"/>
  <c r="P214" i="12"/>
  <c r="Q214" i="12"/>
  <c r="R214" i="12"/>
  <c r="P216" i="12"/>
  <c r="Q216" i="12"/>
  <c r="N216" i="12"/>
  <c r="R216" i="12"/>
  <c r="P85" i="12"/>
  <c r="Q85" i="12"/>
  <c r="R85" i="12"/>
  <c r="P86" i="12"/>
  <c r="Q86" i="12"/>
  <c r="N86" i="12"/>
  <c r="R86" i="12"/>
  <c r="P87" i="12"/>
  <c r="Q87" i="12"/>
  <c r="R87" i="12"/>
  <c r="P109" i="12"/>
  <c r="Q109" i="12"/>
  <c r="R109" i="12"/>
  <c r="P64" i="12"/>
  <c r="Q64" i="12"/>
  <c r="N64" i="12"/>
  <c r="R64" i="12"/>
  <c r="P98" i="12"/>
  <c r="Q98" i="12"/>
  <c r="N98" i="12"/>
  <c r="R98" i="12"/>
  <c r="P99" i="12"/>
  <c r="Q99" i="12"/>
  <c r="R99" i="12"/>
  <c r="P76" i="12"/>
  <c r="Q76" i="12"/>
  <c r="N76" i="12"/>
  <c r="R76" i="12"/>
  <c r="P136" i="12"/>
  <c r="Q136" i="12"/>
  <c r="N136" i="12"/>
  <c r="R136" i="12"/>
  <c r="P158" i="12"/>
  <c r="Q158" i="12"/>
  <c r="N158" i="12"/>
  <c r="R158" i="12"/>
  <c r="P220" i="12"/>
  <c r="Q220" i="12"/>
  <c r="R220" i="12"/>
  <c r="P221" i="12"/>
  <c r="Q221" i="12"/>
  <c r="R221" i="12"/>
  <c r="P222" i="12"/>
  <c r="Q222" i="12"/>
  <c r="R222" i="12"/>
  <c r="P120" i="12"/>
  <c r="Q120" i="12"/>
  <c r="N120" i="12"/>
  <c r="R120" i="12"/>
  <c r="P137" i="12"/>
  <c r="Q137" i="12"/>
  <c r="R137" i="12"/>
  <c r="P223" i="12"/>
  <c r="Q223" i="12"/>
  <c r="R223" i="12"/>
  <c r="P138" i="12"/>
  <c r="Q138" i="12"/>
  <c r="N138" i="12"/>
  <c r="R138" i="12"/>
  <c r="P139" i="12"/>
  <c r="Q139" i="12"/>
  <c r="N139" i="12"/>
  <c r="R139" i="12"/>
  <c r="P153" i="12"/>
  <c r="Q153" i="12"/>
  <c r="N153" i="12"/>
  <c r="R153" i="12"/>
  <c r="P140" i="12"/>
  <c r="Q140" i="12"/>
  <c r="N140" i="12"/>
  <c r="R140" i="12"/>
  <c r="P141" i="12"/>
  <c r="Q141" i="12"/>
  <c r="R141" i="12"/>
  <c r="P224" i="12"/>
  <c r="Q224" i="12"/>
  <c r="R224" i="12"/>
  <c r="P225" i="12"/>
  <c r="Q225" i="12"/>
  <c r="R225" i="12"/>
  <c r="P226" i="12"/>
  <c r="Q226" i="12"/>
  <c r="R226" i="12"/>
  <c r="P121" i="12"/>
  <c r="Q121" i="12"/>
  <c r="R121" i="12"/>
  <c r="P159" i="12"/>
  <c r="Q159" i="12"/>
  <c r="N159" i="12"/>
  <c r="R159" i="12"/>
  <c r="P227" i="12"/>
  <c r="Q227" i="12"/>
  <c r="R227" i="12"/>
  <c r="P228" i="12"/>
  <c r="Q228" i="12"/>
  <c r="R228" i="12"/>
  <c r="P229" i="12"/>
  <c r="Q229" i="12"/>
  <c r="N229" i="12"/>
  <c r="R229" i="12"/>
  <c r="P142" i="12"/>
  <c r="Q142" i="12"/>
  <c r="N142" i="12"/>
  <c r="R142" i="12"/>
  <c r="P143" i="12"/>
  <c r="Q143" i="12"/>
  <c r="R143" i="12"/>
  <c r="P122" i="12"/>
  <c r="Q122" i="12"/>
  <c r="R122" i="12"/>
  <c r="P123" i="12"/>
  <c r="Q123" i="12"/>
  <c r="N123" i="12"/>
  <c r="R123" i="12"/>
  <c r="P230" i="12"/>
  <c r="Q230" i="12"/>
  <c r="N230" i="12"/>
  <c r="R230" i="12"/>
  <c r="P124" i="12"/>
  <c r="Q124" i="12"/>
  <c r="N124" i="12"/>
  <c r="R124" i="12"/>
  <c r="P104" i="12"/>
  <c r="Q104" i="12"/>
  <c r="N104" i="12"/>
  <c r="R104" i="12"/>
  <c r="P105" i="12"/>
  <c r="Q105" i="12"/>
  <c r="R105" i="12"/>
  <c r="P106" i="12"/>
  <c r="Q106" i="12"/>
  <c r="N106" i="12"/>
  <c r="R106" i="12"/>
  <c r="P97" i="12"/>
  <c r="Q97" i="12"/>
  <c r="N97" i="12"/>
  <c r="R97" i="12"/>
  <c r="P93" i="12"/>
  <c r="Q93" i="12"/>
  <c r="N93" i="12"/>
  <c r="R93" i="12"/>
  <c r="P107" i="12"/>
  <c r="Q107" i="12"/>
  <c r="N107" i="12"/>
  <c r="R107" i="12"/>
  <c r="P108" i="12"/>
  <c r="Q108" i="12"/>
  <c r="N108" i="12"/>
  <c r="R108" i="12"/>
  <c r="P94" i="12"/>
  <c r="Q94" i="12"/>
  <c r="N94" i="12"/>
  <c r="R94" i="12"/>
  <c r="P101" i="12"/>
  <c r="Q101" i="12"/>
  <c r="R101" i="12"/>
  <c r="P102" i="12"/>
  <c r="Q102" i="12"/>
  <c r="R102" i="12"/>
  <c r="P103" i="12"/>
  <c r="Q103" i="12"/>
  <c r="N103" i="12"/>
  <c r="R103" i="12"/>
  <c r="P115" i="12"/>
  <c r="Q115" i="12"/>
  <c r="R115" i="12"/>
  <c r="P116" i="12"/>
  <c r="Q116" i="12"/>
  <c r="R116" i="12"/>
  <c r="P117" i="12"/>
  <c r="Q117" i="12"/>
  <c r="R117" i="12"/>
  <c r="P166" i="12"/>
  <c r="Q166" i="12"/>
  <c r="N166" i="12"/>
  <c r="R166" i="12"/>
  <c r="P178" i="12"/>
  <c r="Q178" i="12"/>
  <c r="N178" i="12"/>
  <c r="R178" i="12"/>
  <c r="P134" i="12"/>
  <c r="Q134" i="12"/>
  <c r="N134" i="12"/>
  <c r="R134" i="12"/>
  <c r="P135" i="12"/>
  <c r="Q135" i="12"/>
  <c r="N135" i="12"/>
  <c r="R135" i="12"/>
  <c r="P118" i="12"/>
  <c r="Q118" i="12"/>
  <c r="R118" i="12"/>
  <c r="P119" i="12"/>
  <c r="Q119" i="12"/>
  <c r="N119" i="12"/>
  <c r="R119" i="12"/>
  <c r="C17" i="14"/>
  <c r="D17" i="14"/>
  <c r="B17" i="14"/>
  <c r="L152" i="12"/>
  <c r="K152" i="12"/>
  <c r="J152" i="12"/>
  <c r="I152" i="12"/>
  <c r="L133" i="12"/>
  <c r="K133" i="12"/>
  <c r="J133" i="12"/>
  <c r="I133" i="12"/>
  <c r="L132" i="12"/>
  <c r="K132" i="12"/>
  <c r="J132" i="12"/>
  <c r="I132" i="12"/>
  <c r="L157" i="12"/>
  <c r="K157" i="12"/>
  <c r="J157" i="12"/>
  <c r="I157" i="12"/>
  <c r="L211" i="12"/>
  <c r="K211" i="12"/>
  <c r="J211" i="12"/>
  <c r="I211" i="12"/>
  <c r="L215" i="12"/>
  <c r="K215" i="12"/>
  <c r="J215" i="12"/>
  <c r="I215" i="12"/>
  <c r="L60" i="12"/>
  <c r="K60" i="12"/>
  <c r="J60" i="12"/>
  <c r="I60" i="12"/>
  <c r="L247" i="12"/>
  <c r="K247" i="12"/>
  <c r="J247" i="12"/>
  <c r="I247" i="12"/>
  <c r="L246" i="12"/>
  <c r="K246" i="12"/>
  <c r="J246" i="12"/>
  <c r="I246" i="12"/>
  <c r="L245" i="12"/>
  <c r="K245" i="12"/>
  <c r="J245" i="12"/>
  <c r="I245" i="12"/>
  <c r="L151" i="12"/>
  <c r="K151" i="12"/>
  <c r="J151" i="12"/>
  <c r="I151" i="12"/>
  <c r="L244" i="12"/>
  <c r="K244" i="12"/>
  <c r="J244" i="12"/>
  <c r="I244" i="12"/>
  <c r="L243" i="12"/>
  <c r="K243" i="12"/>
  <c r="J243" i="12"/>
  <c r="I243" i="12"/>
  <c r="L242" i="12"/>
  <c r="K242" i="12"/>
  <c r="J242" i="12"/>
  <c r="I242" i="12"/>
  <c r="L131" i="12"/>
  <c r="K131" i="12"/>
  <c r="J131" i="12"/>
  <c r="I131" i="12"/>
  <c r="L130" i="12"/>
  <c r="K130" i="12"/>
  <c r="J130" i="12"/>
  <c r="I130" i="12"/>
  <c r="L83" i="12"/>
  <c r="K83" i="12"/>
  <c r="J83" i="12"/>
  <c r="I83" i="12"/>
  <c r="L82" i="12"/>
  <c r="K82" i="12"/>
  <c r="J82" i="12"/>
  <c r="I82" i="12"/>
  <c r="L81" i="12"/>
  <c r="K81" i="12"/>
  <c r="J81" i="12"/>
  <c r="I81" i="12"/>
  <c r="L241" i="12"/>
  <c r="K241" i="12"/>
  <c r="J241" i="12"/>
  <c r="I241" i="12"/>
  <c r="L240" i="12"/>
  <c r="K240" i="12"/>
  <c r="J240" i="12"/>
  <c r="I240" i="12"/>
  <c r="L162" i="12"/>
  <c r="K162" i="12"/>
  <c r="J162" i="12"/>
  <c r="I162" i="12"/>
  <c r="L161" i="12"/>
  <c r="K161" i="12"/>
  <c r="J161" i="12"/>
  <c r="I161" i="12"/>
  <c r="L204" i="12"/>
  <c r="K204" i="12"/>
  <c r="J204" i="12"/>
  <c r="I204" i="12"/>
  <c r="L73" i="12"/>
  <c r="K73" i="12"/>
  <c r="J73" i="12"/>
  <c r="I73" i="12"/>
  <c r="L75" i="12"/>
  <c r="K75" i="12"/>
  <c r="J75" i="12"/>
  <c r="I75" i="12"/>
  <c r="L168" i="12"/>
  <c r="K168" i="12"/>
  <c r="J168" i="12"/>
  <c r="I168" i="12"/>
  <c r="L29" i="12"/>
  <c r="K29" i="12"/>
  <c r="J29" i="12"/>
  <c r="I29" i="12"/>
  <c r="L28" i="12"/>
  <c r="K28" i="12"/>
  <c r="J28" i="12"/>
  <c r="I28" i="12"/>
  <c r="L27" i="12"/>
  <c r="K27" i="12"/>
  <c r="J27" i="12"/>
  <c r="I27" i="12"/>
  <c r="L26" i="12"/>
  <c r="K26" i="12"/>
  <c r="J26" i="12"/>
  <c r="I26" i="12"/>
  <c r="L203" i="12"/>
  <c r="K203" i="12"/>
  <c r="J203" i="12"/>
  <c r="I203" i="12"/>
  <c r="L72" i="12"/>
  <c r="K72" i="12"/>
  <c r="J72" i="12"/>
  <c r="I72" i="12"/>
  <c r="L100" i="12"/>
  <c r="K100" i="12"/>
  <c r="J100" i="12"/>
  <c r="I100" i="12"/>
  <c r="L6" i="12"/>
  <c r="K6" i="12"/>
  <c r="J6" i="12"/>
  <c r="I6" i="12"/>
  <c r="L181" i="12"/>
  <c r="K181" i="12"/>
  <c r="J181" i="12"/>
  <c r="I181" i="12"/>
  <c r="L165" i="12"/>
  <c r="K165" i="12"/>
  <c r="J165" i="12"/>
  <c r="I165" i="12"/>
  <c r="L164" i="12"/>
  <c r="K164" i="12"/>
  <c r="J164" i="12"/>
  <c r="I164" i="12"/>
  <c r="L40" i="12"/>
  <c r="K40" i="12"/>
  <c r="J40" i="12"/>
  <c r="I40" i="12"/>
  <c r="L163" i="12"/>
  <c r="K163" i="12"/>
  <c r="J163" i="12"/>
  <c r="I163" i="12"/>
  <c r="L114" i="12"/>
  <c r="K114" i="12"/>
  <c r="J114" i="12"/>
  <c r="I114" i="12"/>
  <c r="L113" i="12"/>
  <c r="K113" i="12"/>
  <c r="J113" i="12"/>
  <c r="I113" i="12"/>
  <c r="L112" i="12"/>
  <c r="K112" i="12"/>
  <c r="J112" i="12"/>
  <c r="I112" i="12"/>
  <c r="L59" i="12"/>
  <c r="K59" i="12"/>
  <c r="J59" i="12"/>
  <c r="I59" i="12"/>
  <c r="L58" i="12"/>
  <c r="K58" i="12"/>
  <c r="J58" i="12"/>
  <c r="I58" i="12"/>
  <c r="L129" i="12"/>
  <c r="K129" i="12"/>
  <c r="J129" i="12"/>
  <c r="I129" i="12"/>
  <c r="L128" i="12"/>
  <c r="K128" i="12"/>
  <c r="J128" i="12"/>
  <c r="I128" i="12"/>
  <c r="L219" i="12"/>
  <c r="K219" i="12"/>
  <c r="J219" i="12"/>
  <c r="I219" i="12"/>
  <c r="L150" i="12"/>
  <c r="K150" i="12"/>
  <c r="J150" i="12"/>
  <c r="I150" i="12"/>
  <c r="L239" i="12"/>
  <c r="K239" i="12"/>
  <c r="J239" i="12"/>
  <c r="I239" i="12"/>
  <c r="L156" i="12"/>
  <c r="K156" i="12"/>
  <c r="J156" i="12"/>
  <c r="I156" i="12"/>
  <c r="L155" i="12"/>
  <c r="K155" i="12"/>
  <c r="J155" i="12"/>
  <c r="I155" i="12"/>
  <c r="L154" i="12"/>
  <c r="K154" i="12"/>
  <c r="J154" i="12"/>
  <c r="I154" i="12"/>
  <c r="L149" i="12"/>
  <c r="K149" i="12"/>
  <c r="J149" i="12"/>
  <c r="I149" i="12"/>
  <c r="L127" i="12"/>
  <c r="K127" i="12"/>
  <c r="J127" i="12"/>
  <c r="I127" i="12"/>
  <c r="L174" i="12"/>
  <c r="K174" i="12"/>
  <c r="J174" i="12"/>
  <c r="I174" i="12"/>
  <c r="L92" i="12"/>
  <c r="K92" i="12"/>
  <c r="J92" i="12"/>
  <c r="I92" i="12"/>
  <c r="L238" i="12"/>
  <c r="K238" i="12"/>
  <c r="J238" i="12"/>
  <c r="I238" i="12"/>
  <c r="L213" i="12"/>
  <c r="K213" i="12"/>
  <c r="J213" i="12"/>
  <c r="I213" i="12"/>
  <c r="L160" i="12"/>
  <c r="K160" i="12"/>
  <c r="J160" i="12"/>
  <c r="I160" i="12"/>
  <c r="L91" i="12"/>
  <c r="K91" i="12"/>
  <c r="J91" i="12"/>
  <c r="I91" i="12"/>
  <c r="L90" i="12"/>
  <c r="K90" i="12"/>
  <c r="J90" i="12"/>
  <c r="I90" i="12"/>
  <c r="L126" i="12"/>
  <c r="K126" i="12"/>
  <c r="J126" i="12"/>
  <c r="I126" i="12"/>
  <c r="L125" i="12"/>
  <c r="K125" i="12"/>
  <c r="J125" i="12"/>
  <c r="I125" i="12"/>
  <c r="L89" i="12"/>
  <c r="K89" i="12"/>
  <c r="J89" i="12"/>
  <c r="I89" i="12"/>
  <c r="L88" i="12"/>
  <c r="K88" i="12"/>
  <c r="J88" i="12"/>
  <c r="I88" i="12"/>
  <c r="L148" i="12"/>
  <c r="K148" i="12"/>
  <c r="J148" i="12"/>
  <c r="I148" i="12"/>
  <c r="L147" i="12"/>
  <c r="K147" i="12"/>
  <c r="J147" i="12"/>
  <c r="I147" i="12"/>
  <c r="L146" i="12"/>
  <c r="K146" i="12"/>
  <c r="J146" i="12"/>
  <c r="I146" i="12"/>
  <c r="L145" i="12"/>
  <c r="K145" i="12"/>
  <c r="J145" i="12"/>
  <c r="I145" i="12"/>
  <c r="L96" i="12"/>
  <c r="K96" i="12"/>
  <c r="J96" i="12"/>
  <c r="I96" i="12"/>
  <c r="L218" i="12"/>
  <c r="K218" i="12"/>
  <c r="J218" i="12"/>
  <c r="I218" i="12"/>
  <c r="L217" i="12"/>
  <c r="K217" i="12"/>
  <c r="J217" i="12"/>
  <c r="I217" i="12"/>
  <c r="L237" i="12"/>
  <c r="K237" i="12"/>
  <c r="J237" i="12"/>
  <c r="I237" i="12"/>
  <c r="L236" i="12"/>
  <c r="K236" i="12"/>
  <c r="J236" i="12"/>
  <c r="I236" i="12"/>
  <c r="L173" i="12"/>
  <c r="K173" i="12"/>
  <c r="J173" i="12"/>
  <c r="I173" i="12"/>
  <c r="L179" i="12"/>
  <c r="K179" i="12"/>
  <c r="J179" i="12"/>
  <c r="I179" i="12"/>
  <c r="L177" i="12"/>
  <c r="K177" i="12"/>
  <c r="J177" i="12"/>
  <c r="I177" i="12"/>
  <c r="L57" i="12"/>
  <c r="K57" i="12"/>
  <c r="J57" i="12"/>
  <c r="I57" i="12"/>
  <c r="L56" i="12"/>
  <c r="K56" i="12"/>
  <c r="J56" i="12"/>
  <c r="I56" i="12"/>
  <c r="L206" i="12"/>
  <c r="K206" i="12"/>
  <c r="J206" i="12"/>
  <c r="I206" i="12"/>
  <c r="L205" i="12"/>
  <c r="K205" i="12"/>
  <c r="J205" i="12"/>
  <c r="I205" i="12"/>
  <c r="L5" i="12"/>
  <c r="K5" i="12"/>
  <c r="J5" i="12"/>
  <c r="I5" i="12"/>
  <c r="L74" i="12"/>
  <c r="K74" i="12"/>
  <c r="J74" i="12"/>
  <c r="I74" i="12"/>
  <c r="L61" i="12"/>
  <c r="K61" i="12"/>
  <c r="J61" i="12"/>
  <c r="I61" i="12"/>
  <c r="L111" i="12"/>
  <c r="K111" i="12"/>
  <c r="J111" i="12"/>
  <c r="I111" i="12"/>
  <c r="L110" i="12"/>
  <c r="K110" i="12"/>
  <c r="J110" i="12"/>
  <c r="I110" i="12"/>
  <c r="L55" i="12"/>
  <c r="K55" i="12"/>
  <c r="J55" i="12"/>
  <c r="I55" i="12"/>
  <c r="L25" i="12"/>
  <c r="K25" i="12"/>
  <c r="J25" i="12"/>
  <c r="I25" i="12"/>
  <c r="L24" i="12"/>
  <c r="K24" i="12"/>
  <c r="J24" i="12"/>
  <c r="I24" i="12"/>
  <c r="L23" i="12"/>
  <c r="K23" i="12"/>
  <c r="J23" i="12"/>
  <c r="I23" i="12"/>
  <c r="L22" i="12"/>
  <c r="K22" i="12"/>
  <c r="J22" i="12"/>
  <c r="I22" i="12"/>
  <c r="L202" i="12"/>
  <c r="K202" i="12"/>
  <c r="J202" i="12"/>
  <c r="I202" i="12"/>
  <c r="L77" i="12"/>
  <c r="K77" i="12"/>
  <c r="J77" i="12"/>
  <c r="I77" i="12"/>
  <c r="L195" i="12"/>
  <c r="K195" i="12"/>
  <c r="J195" i="12"/>
  <c r="I195" i="12"/>
  <c r="L54" i="12"/>
  <c r="K54" i="12"/>
  <c r="J54" i="12"/>
  <c r="I54" i="12"/>
  <c r="L53" i="12"/>
  <c r="K53" i="12"/>
  <c r="J53" i="12"/>
  <c r="I53" i="12"/>
  <c r="N71" i="12"/>
  <c r="P71" i="12"/>
  <c r="Q71" i="12"/>
  <c r="R71" i="12"/>
  <c r="L71" i="12"/>
  <c r="K71" i="12"/>
  <c r="J71" i="12"/>
  <c r="I71" i="12"/>
  <c r="P63" i="12"/>
  <c r="Q63" i="12"/>
  <c r="R63" i="12"/>
  <c r="L63" i="12"/>
  <c r="K63" i="12"/>
  <c r="J63" i="12"/>
  <c r="I63" i="12"/>
  <c r="N62" i="12"/>
  <c r="P62" i="12"/>
  <c r="Q62" i="12"/>
  <c r="R62" i="12"/>
  <c r="L62" i="12"/>
  <c r="K62" i="12"/>
  <c r="J62" i="12"/>
  <c r="I62" i="12"/>
  <c r="P235" i="12"/>
  <c r="Q235" i="12"/>
  <c r="R235" i="12"/>
  <c r="L235" i="12"/>
  <c r="K235" i="12"/>
  <c r="J235" i="12"/>
  <c r="I235" i="12"/>
  <c r="P234" i="12"/>
  <c r="Q234" i="12"/>
  <c r="R234" i="12"/>
  <c r="L234" i="12"/>
  <c r="K234" i="12"/>
  <c r="J234" i="12"/>
  <c r="I234" i="12"/>
  <c r="L87" i="12"/>
  <c r="K87" i="12"/>
  <c r="J87" i="12"/>
  <c r="I87" i="12"/>
  <c r="L86" i="12"/>
  <c r="K86" i="12"/>
  <c r="J86" i="12"/>
  <c r="I86" i="12"/>
  <c r="P144" i="12"/>
  <c r="Q144" i="12"/>
  <c r="R144" i="12"/>
  <c r="L144" i="12"/>
  <c r="K144" i="12"/>
  <c r="J144" i="12"/>
  <c r="I144" i="12"/>
  <c r="L210" i="12"/>
  <c r="K210" i="12"/>
  <c r="J210" i="12"/>
  <c r="I210" i="12"/>
  <c r="L209" i="12"/>
  <c r="K209" i="12"/>
  <c r="J209" i="12"/>
  <c r="I209" i="12"/>
  <c r="L85" i="12"/>
  <c r="K85" i="12"/>
  <c r="J85" i="12"/>
  <c r="I85" i="12"/>
  <c r="L117" i="12"/>
  <c r="K117" i="12"/>
  <c r="J117" i="12"/>
  <c r="I117" i="12"/>
  <c r="L116" i="12"/>
  <c r="K116" i="12"/>
  <c r="J116" i="12"/>
  <c r="I116" i="12"/>
  <c r="L115" i="12"/>
  <c r="K115" i="12"/>
  <c r="J115" i="12"/>
  <c r="I115" i="12"/>
  <c r="P233" i="12"/>
  <c r="Q233" i="12"/>
  <c r="R233" i="12"/>
  <c r="L233" i="12"/>
  <c r="K233" i="12"/>
  <c r="J233" i="12"/>
  <c r="I233" i="12"/>
  <c r="P232" i="12"/>
  <c r="Q232" i="12"/>
  <c r="R232" i="12"/>
  <c r="L232" i="12"/>
  <c r="K232" i="12"/>
  <c r="J232" i="12"/>
  <c r="I232" i="12"/>
  <c r="P231" i="12"/>
  <c r="Q231" i="12"/>
  <c r="R231" i="12"/>
  <c r="L231" i="12"/>
  <c r="K231" i="12"/>
  <c r="J231" i="12"/>
  <c r="I231" i="12"/>
  <c r="L124" i="12"/>
  <c r="K124" i="12"/>
  <c r="J124" i="12"/>
  <c r="I124" i="12"/>
  <c r="L216" i="12"/>
  <c r="K216" i="12"/>
  <c r="J216" i="12"/>
  <c r="I216" i="12"/>
  <c r="L230" i="12"/>
  <c r="K230" i="12"/>
  <c r="J230" i="12"/>
  <c r="I230" i="12"/>
  <c r="L194" i="12"/>
  <c r="K194" i="12"/>
  <c r="J194" i="12"/>
  <c r="I194" i="12"/>
  <c r="L123" i="12"/>
  <c r="K123" i="12"/>
  <c r="J123" i="12"/>
  <c r="I123" i="12"/>
  <c r="L122" i="12"/>
  <c r="K122" i="12"/>
  <c r="J122" i="12"/>
  <c r="I122" i="12"/>
  <c r="N95" i="12"/>
  <c r="P95" i="12"/>
  <c r="Q95" i="12"/>
  <c r="R95" i="12"/>
  <c r="L95" i="12"/>
  <c r="K95" i="12"/>
  <c r="J95" i="12"/>
  <c r="I95" i="12"/>
  <c r="L143" i="12"/>
  <c r="K143" i="12"/>
  <c r="J143" i="12"/>
  <c r="I143" i="12"/>
  <c r="L142" i="12"/>
  <c r="K142" i="12"/>
  <c r="J142" i="12"/>
  <c r="I142" i="12"/>
  <c r="L214" i="12"/>
  <c r="K214" i="12"/>
  <c r="J214" i="12"/>
  <c r="I214" i="12"/>
  <c r="L229" i="12"/>
  <c r="K229" i="12"/>
  <c r="J229" i="12"/>
  <c r="I229" i="12"/>
  <c r="L228" i="12"/>
  <c r="K228" i="12"/>
  <c r="J228" i="12"/>
  <c r="I228" i="12"/>
  <c r="L227" i="12"/>
  <c r="K227" i="12"/>
  <c r="J227" i="12"/>
  <c r="I227" i="12"/>
  <c r="L39" i="12"/>
  <c r="K39" i="12"/>
  <c r="J39" i="12"/>
  <c r="I39" i="12"/>
  <c r="L52" i="12"/>
  <c r="K52" i="12"/>
  <c r="J52" i="12"/>
  <c r="I52" i="12"/>
  <c r="L51" i="12"/>
  <c r="K51" i="12"/>
  <c r="J51" i="12"/>
  <c r="I51" i="12"/>
  <c r="L50" i="12"/>
  <c r="K50" i="12"/>
  <c r="J50" i="12"/>
  <c r="I50" i="12"/>
  <c r="L193" i="12"/>
  <c r="K193" i="12"/>
  <c r="J193" i="12"/>
  <c r="I193" i="12"/>
  <c r="L21" i="12"/>
  <c r="K21" i="12"/>
  <c r="J21" i="12"/>
  <c r="I21" i="12"/>
  <c r="L20" i="12"/>
  <c r="K20" i="12"/>
  <c r="J20" i="12"/>
  <c r="I20" i="12"/>
  <c r="L172" i="12"/>
  <c r="K172" i="12"/>
  <c r="J172" i="12"/>
  <c r="I172" i="12"/>
  <c r="L76" i="12"/>
  <c r="K76" i="12"/>
  <c r="J76" i="12"/>
  <c r="I76" i="12"/>
  <c r="L4" i="12"/>
  <c r="K4" i="12"/>
  <c r="J4" i="12"/>
  <c r="I4" i="12"/>
  <c r="L3" i="12"/>
  <c r="K3" i="12"/>
  <c r="J3" i="12"/>
  <c r="I3" i="12"/>
  <c r="L99" i="12"/>
  <c r="K99" i="12"/>
  <c r="J99" i="12"/>
  <c r="I99" i="12"/>
  <c r="L98" i="12"/>
  <c r="K98" i="12"/>
  <c r="J98" i="12"/>
  <c r="I98" i="12"/>
  <c r="L192" i="12"/>
  <c r="K192" i="12"/>
  <c r="J192" i="12"/>
  <c r="I192" i="12"/>
  <c r="L191" i="12"/>
  <c r="K191" i="12"/>
  <c r="J191" i="12"/>
  <c r="I191" i="12"/>
  <c r="L70" i="12"/>
  <c r="K70" i="12"/>
  <c r="J70" i="12"/>
  <c r="I70" i="12"/>
  <c r="L69" i="12"/>
  <c r="K69" i="12"/>
  <c r="J69" i="12"/>
  <c r="I69" i="12"/>
  <c r="L68" i="12"/>
  <c r="K68" i="12"/>
  <c r="J68" i="12"/>
  <c r="I68" i="12"/>
  <c r="L64" i="12"/>
  <c r="K64" i="12"/>
  <c r="J64" i="12"/>
  <c r="I64" i="12"/>
  <c r="L109" i="12"/>
  <c r="K109" i="12"/>
  <c r="J109" i="12"/>
  <c r="I109" i="12"/>
  <c r="L176" i="12"/>
  <c r="K176" i="12"/>
  <c r="J176" i="12"/>
  <c r="I176" i="12"/>
  <c r="L38" i="12"/>
  <c r="K38" i="12"/>
  <c r="J38" i="12"/>
  <c r="I38" i="12"/>
  <c r="L37" i="12"/>
  <c r="K37" i="12"/>
  <c r="J37" i="12"/>
  <c r="I37" i="12"/>
  <c r="L36" i="12"/>
  <c r="K36" i="12"/>
  <c r="J36" i="12"/>
  <c r="I36" i="12"/>
  <c r="L19" i="12"/>
  <c r="K19" i="12"/>
  <c r="J19" i="12"/>
  <c r="I19" i="12"/>
  <c r="L18" i="12"/>
  <c r="K18" i="12"/>
  <c r="J18" i="12"/>
  <c r="I18" i="12"/>
  <c r="L17" i="12"/>
  <c r="K17" i="12"/>
  <c r="J17" i="12"/>
  <c r="I17" i="12"/>
  <c r="L49" i="12"/>
  <c r="K49" i="12"/>
  <c r="J49" i="12"/>
  <c r="I49" i="12"/>
  <c r="L84" i="12"/>
  <c r="K84" i="12"/>
  <c r="J84" i="12"/>
  <c r="I84" i="12"/>
  <c r="L159" i="12"/>
  <c r="K159" i="12"/>
  <c r="J159" i="12"/>
  <c r="I159" i="12"/>
  <c r="L121" i="12"/>
  <c r="K121" i="12"/>
  <c r="J121" i="12"/>
  <c r="I121" i="12"/>
  <c r="L212" i="12"/>
  <c r="K212" i="12"/>
  <c r="J212" i="12"/>
  <c r="I212" i="12"/>
  <c r="L80" i="12"/>
  <c r="K80" i="12"/>
  <c r="J80" i="12"/>
  <c r="I80" i="12"/>
  <c r="L226" i="12"/>
  <c r="K226" i="12"/>
  <c r="J226" i="12"/>
  <c r="I226" i="12"/>
  <c r="L225" i="12"/>
  <c r="K225" i="12"/>
  <c r="J225" i="12"/>
  <c r="I225" i="12"/>
  <c r="L224" i="12"/>
  <c r="K224" i="12"/>
  <c r="J224" i="12"/>
  <c r="I224" i="12"/>
  <c r="L141" i="12"/>
  <c r="K141" i="12"/>
  <c r="J141" i="12"/>
  <c r="I141" i="12"/>
  <c r="L140" i="12"/>
  <c r="K140" i="12"/>
  <c r="J140" i="12"/>
  <c r="I140" i="12"/>
  <c r="L190" i="12"/>
  <c r="K190" i="12"/>
  <c r="J190" i="12"/>
  <c r="I190" i="12"/>
  <c r="L16" i="12"/>
  <c r="K16" i="12"/>
  <c r="J16" i="12"/>
  <c r="I16" i="12"/>
  <c r="L35" i="12"/>
  <c r="K35" i="12"/>
  <c r="J35" i="12"/>
  <c r="I35" i="12"/>
  <c r="L153" i="12"/>
  <c r="K153" i="12"/>
  <c r="J153" i="12"/>
  <c r="I153" i="12"/>
  <c r="L139" i="12"/>
  <c r="K139" i="12"/>
  <c r="J139" i="12"/>
  <c r="I139" i="12"/>
  <c r="L108" i="12"/>
  <c r="K108" i="12"/>
  <c r="J108" i="12"/>
  <c r="I108" i="12"/>
  <c r="L107" i="12"/>
  <c r="K107" i="12"/>
  <c r="J107" i="12"/>
  <c r="I107" i="12"/>
  <c r="L34" i="12"/>
  <c r="K34" i="12"/>
  <c r="J34" i="12"/>
  <c r="I34" i="12"/>
  <c r="L33" i="12"/>
  <c r="K33" i="12"/>
  <c r="J33" i="12"/>
  <c r="I33" i="12"/>
  <c r="L175" i="12"/>
  <c r="K175" i="12"/>
  <c r="J175" i="12"/>
  <c r="I175" i="12"/>
  <c r="L48" i="12"/>
  <c r="K48" i="12"/>
  <c r="J48" i="12"/>
  <c r="I48" i="12"/>
  <c r="L47" i="12"/>
  <c r="K47" i="12"/>
  <c r="J47" i="12"/>
  <c r="I47" i="12"/>
  <c r="L189" i="12"/>
  <c r="K189" i="12"/>
  <c r="J189" i="12"/>
  <c r="I189" i="12"/>
  <c r="L138" i="12"/>
  <c r="K138" i="12"/>
  <c r="J138" i="12"/>
  <c r="I138" i="12"/>
  <c r="L201" i="12"/>
  <c r="K201" i="12"/>
  <c r="J201" i="12"/>
  <c r="I201" i="12"/>
  <c r="L200" i="12"/>
  <c r="K200" i="12"/>
  <c r="J200" i="12"/>
  <c r="I200" i="12"/>
  <c r="L199" i="12"/>
  <c r="K199" i="12"/>
  <c r="J199" i="12"/>
  <c r="I199" i="12"/>
  <c r="L93" i="12"/>
  <c r="K93" i="12"/>
  <c r="J93" i="12"/>
  <c r="I93" i="12"/>
  <c r="L97" i="12"/>
  <c r="K97" i="12"/>
  <c r="J97" i="12"/>
  <c r="I97" i="12"/>
  <c r="L106" i="12"/>
  <c r="K106" i="12"/>
  <c r="J106" i="12"/>
  <c r="I106" i="12"/>
  <c r="L105" i="12"/>
  <c r="K105" i="12"/>
  <c r="J105" i="12"/>
  <c r="I105" i="12"/>
  <c r="L104" i="12"/>
  <c r="K104" i="12"/>
  <c r="J104" i="12"/>
  <c r="I104" i="12"/>
  <c r="L46" i="12"/>
  <c r="K46" i="12"/>
  <c r="J46" i="12"/>
  <c r="I46" i="12"/>
  <c r="L45" i="12"/>
  <c r="K45" i="12"/>
  <c r="J45" i="12"/>
  <c r="I45" i="12"/>
  <c r="L188" i="12"/>
  <c r="K188" i="12"/>
  <c r="J188" i="12"/>
  <c r="I188" i="12"/>
  <c r="L171" i="12"/>
  <c r="K171" i="12"/>
  <c r="J171" i="12"/>
  <c r="I171" i="12"/>
  <c r="L170" i="12"/>
  <c r="K170" i="12"/>
  <c r="J170" i="12"/>
  <c r="I170" i="12"/>
  <c r="L198" i="12"/>
  <c r="K198" i="12"/>
  <c r="J198" i="12"/>
  <c r="I198" i="12"/>
  <c r="L208" i="12"/>
  <c r="K208" i="12"/>
  <c r="J208" i="12"/>
  <c r="I208" i="12"/>
  <c r="L67" i="12"/>
  <c r="K67" i="12"/>
  <c r="J67" i="12"/>
  <c r="I67" i="12"/>
  <c r="L66" i="12"/>
  <c r="K66" i="12"/>
  <c r="J66" i="12"/>
  <c r="I66" i="12"/>
  <c r="L15" i="12"/>
  <c r="K15" i="12"/>
  <c r="J15" i="12"/>
  <c r="I15" i="12"/>
  <c r="L14" i="12"/>
  <c r="K14" i="12"/>
  <c r="J14" i="12"/>
  <c r="I14" i="12"/>
  <c r="L13" i="12"/>
  <c r="K13" i="12"/>
  <c r="J13" i="12"/>
  <c r="I13" i="12"/>
  <c r="L12" i="12"/>
  <c r="K12" i="12"/>
  <c r="J12" i="12"/>
  <c r="I12" i="12"/>
  <c r="L223" i="12"/>
  <c r="K223" i="12"/>
  <c r="J223" i="12"/>
  <c r="I223" i="12"/>
  <c r="L137" i="12"/>
  <c r="K137" i="12"/>
  <c r="J137" i="12"/>
  <c r="I137" i="12"/>
  <c r="L79" i="12"/>
  <c r="K79" i="12"/>
  <c r="J79" i="12"/>
  <c r="I79" i="12"/>
  <c r="L169" i="12"/>
  <c r="K169" i="12"/>
  <c r="J169" i="12"/>
  <c r="I169" i="12"/>
  <c r="L207" i="12"/>
  <c r="K207" i="12"/>
  <c r="J207" i="12"/>
  <c r="I207" i="12"/>
  <c r="L120" i="12"/>
  <c r="K120" i="12"/>
  <c r="J120" i="12"/>
  <c r="I120" i="12"/>
  <c r="L78" i="12"/>
  <c r="K78" i="12"/>
  <c r="J78" i="12"/>
  <c r="I78" i="12"/>
  <c r="L222" i="12"/>
  <c r="K222" i="12"/>
  <c r="J222" i="12"/>
  <c r="I222" i="12"/>
  <c r="L221" i="12"/>
  <c r="K221" i="12"/>
  <c r="J221" i="12"/>
  <c r="I221" i="12"/>
  <c r="L220" i="12"/>
  <c r="K220" i="12"/>
  <c r="J220" i="12"/>
  <c r="I220" i="12"/>
  <c r="L180" i="12"/>
  <c r="K180" i="12"/>
  <c r="J180" i="12"/>
  <c r="I180" i="12"/>
  <c r="L158" i="12"/>
  <c r="K158" i="12"/>
  <c r="J158" i="12"/>
  <c r="I158" i="12"/>
  <c r="L65" i="12"/>
  <c r="K65" i="12"/>
  <c r="J65" i="12"/>
  <c r="I65" i="12"/>
  <c r="L136" i="12"/>
  <c r="K136" i="12"/>
  <c r="J136" i="12"/>
  <c r="I136" i="12"/>
  <c r="L119" i="12"/>
  <c r="K119" i="12"/>
  <c r="J119" i="12"/>
  <c r="I119" i="12"/>
  <c r="L118" i="12"/>
  <c r="K118" i="12"/>
  <c r="J118" i="12"/>
  <c r="I118" i="12"/>
  <c r="L187" i="12"/>
  <c r="K187" i="12"/>
  <c r="J187" i="12"/>
  <c r="I187" i="12"/>
  <c r="L186" i="12"/>
  <c r="K186" i="12"/>
  <c r="J186" i="12"/>
  <c r="I186" i="12"/>
  <c r="L167" i="12"/>
  <c r="K167" i="12"/>
  <c r="J167" i="12"/>
  <c r="I167" i="12"/>
  <c r="L44" i="12"/>
  <c r="K44" i="12"/>
  <c r="J44" i="12"/>
  <c r="I44" i="12"/>
  <c r="L178" i="12"/>
  <c r="K178" i="12"/>
  <c r="J178" i="12"/>
  <c r="I178" i="12"/>
  <c r="L94" i="12"/>
  <c r="K94" i="12"/>
  <c r="J94" i="12"/>
  <c r="I94" i="12"/>
  <c r="L185" i="12"/>
  <c r="K185" i="12"/>
  <c r="J185" i="12"/>
  <c r="I185" i="12"/>
  <c r="L166" i="12"/>
  <c r="K166" i="12"/>
  <c r="J166" i="12"/>
  <c r="I166" i="12"/>
  <c r="L43" i="12"/>
  <c r="K43" i="12"/>
  <c r="J43" i="12"/>
  <c r="I43" i="12"/>
  <c r="L2" i="12"/>
  <c r="K2" i="12"/>
  <c r="J2" i="12"/>
  <c r="I2" i="12"/>
  <c r="L103" i="12"/>
  <c r="K103" i="12"/>
  <c r="J103" i="12"/>
  <c r="I103" i="12"/>
  <c r="L102" i="12"/>
  <c r="K102" i="12"/>
  <c r="J102" i="12"/>
  <c r="I102" i="12"/>
  <c r="L101" i="12"/>
  <c r="K101" i="12"/>
  <c r="J101" i="12"/>
  <c r="I101" i="12"/>
  <c r="L32" i="12"/>
  <c r="K32" i="12"/>
  <c r="J32" i="12"/>
  <c r="I32" i="12"/>
  <c r="L31" i="12"/>
  <c r="K31" i="12"/>
  <c r="J31" i="12"/>
  <c r="I31" i="12"/>
  <c r="L184" i="12"/>
  <c r="K184" i="12"/>
  <c r="J184" i="12"/>
  <c r="I184" i="12"/>
  <c r="L183" i="12"/>
  <c r="K183" i="12"/>
  <c r="J183" i="12"/>
  <c r="I183" i="12"/>
  <c r="L182" i="12"/>
  <c r="K182" i="12"/>
  <c r="J182" i="12"/>
  <c r="I182" i="12"/>
  <c r="L42" i="12"/>
  <c r="K42" i="12"/>
  <c r="J42" i="12"/>
  <c r="I42" i="12"/>
  <c r="L41" i="12"/>
  <c r="K41" i="12"/>
  <c r="J41" i="12"/>
  <c r="I41" i="12"/>
  <c r="L197" i="12"/>
  <c r="K197" i="12"/>
  <c r="J197" i="12"/>
  <c r="I197" i="12"/>
  <c r="L196" i="12"/>
  <c r="K196" i="12"/>
  <c r="J196" i="12"/>
  <c r="I196" i="12"/>
  <c r="L135" i="12"/>
  <c r="K135" i="12"/>
  <c r="J135" i="12"/>
  <c r="I135" i="12"/>
  <c r="L134" i="12"/>
  <c r="K134" i="12"/>
  <c r="J134" i="12"/>
  <c r="I134" i="12"/>
  <c r="L30" i="12"/>
  <c r="K30" i="12"/>
  <c r="J30" i="12"/>
  <c r="I30" i="12"/>
  <c r="L11" i="12"/>
  <c r="K11" i="12"/>
  <c r="J11" i="12"/>
  <c r="I11" i="12"/>
  <c r="L10" i="12"/>
  <c r="K10" i="12"/>
  <c r="J10" i="12"/>
  <c r="I10" i="12"/>
  <c r="L9" i="12"/>
  <c r="K9" i="12"/>
  <c r="J9" i="12"/>
  <c r="I9" i="12"/>
  <c r="L8" i="12"/>
  <c r="K8" i="12"/>
  <c r="J8" i="12"/>
  <c r="I8" i="12"/>
  <c r="L7" i="12"/>
  <c r="K7" i="12"/>
  <c r="J7" i="12"/>
  <c r="I7" i="12"/>
  <c r="J524" i="1"/>
  <c r="N2" i="1"/>
  <c r="N3" i="1"/>
  <c r="N4" i="1"/>
  <c r="N5" i="1"/>
  <c r="N6" i="1"/>
  <c r="N9" i="1"/>
  <c r="N12" i="1"/>
  <c r="N13" i="1"/>
  <c r="N15" i="1"/>
  <c r="N16" i="1"/>
  <c r="N17" i="1"/>
  <c r="N18" i="1"/>
  <c r="N19" i="1"/>
  <c r="N20" i="1"/>
  <c r="N21" i="1"/>
  <c r="N22" i="1"/>
  <c r="N23" i="1"/>
  <c r="N24" i="1"/>
  <c r="N25" i="1"/>
  <c r="N27" i="1"/>
  <c r="N28" i="1"/>
  <c r="N33" i="1"/>
  <c r="N34" i="1"/>
  <c r="N35" i="1"/>
  <c r="N36" i="1"/>
  <c r="N37" i="1"/>
  <c r="N39" i="1"/>
  <c r="N42" i="1"/>
  <c r="N45" i="1"/>
  <c r="N46" i="1"/>
  <c r="N47" i="1"/>
  <c r="N48" i="1"/>
  <c r="N49" i="1"/>
  <c r="N50" i="1"/>
  <c r="N52" i="1"/>
  <c r="N55" i="1"/>
  <c r="N56" i="1"/>
  <c r="N58" i="1"/>
  <c r="N59" i="1"/>
  <c r="N60" i="1"/>
  <c r="N64" i="1"/>
  <c r="N65" i="1"/>
  <c r="N66" i="1"/>
  <c r="N68" i="1"/>
  <c r="N69" i="1"/>
  <c r="N71" i="1"/>
  <c r="N72" i="1"/>
  <c r="N75" i="1"/>
  <c r="N76" i="1"/>
  <c r="N80" i="1"/>
  <c r="N81" i="1"/>
  <c r="N82" i="1"/>
  <c r="N83" i="1"/>
  <c r="N85" i="1"/>
  <c r="N86" i="1"/>
  <c r="N87" i="1"/>
  <c r="N88" i="1"/>
  <c r="N90" i="1"/>
  <c r="N91" i="1"/>
  <c r="N93" i="1"/>
  <c r="N94" i="1"/>
  <c r="N98" i="1"/>
  <c r="N99" i="1"/>
  <c r="N100" i="1"/>
  <c r="N101" i="1"/>
  <c r="N102" i="1"/>
  <c r="N103" i="1"/>
  <c r="N104" i="1"/>
  <c r="N105" i="1"/>
  <c r="N106" i="1"/>
  <c r="N107" i="1"/>
  <c r="N108" i="1"/>
  <c r="N110" i="1"/>
  <c r="N111" i="1"/>
  <c r="N112" i="1"/>
  <c r="N115" i="1"/>
  <c r="N116" i="1"/>
  <c r="N118" i="1"/>
  <c r="N119" i="1"/>
  <c r="N120" i="1"/>
  <c r="N121" i="1"/>
  <c r="N122" i="1"/>
  <c r="N129" i="1"/>
  <c r="N132" i="1"/>
  <c r="N135" i="1"/>
  <c r="N136" i="1"/>
  <c r="N137" i="1"/>
  <c r="N138" i="1"/>
  <c r="N139" i="1"/>
  <c r="N140" i="1"/>
  <c r="N142" i="1"/>
  <c r="N143" i="1"/>
  <c r="N144" i="1"/>
  <c r="N145" i="1"/>
  <c r="N146" i="1"/>
  <c r="N148" i="1"/>
  <c r="N152" i="1"/>
  <c r="N154" i="1"/>
  <c r="N158" i="1"/>
  <c r="N159" i="1"/>
  <c r="N164" i="1"/>
  <c r="N165" i="1"/>
  <c r="N166" i="1"/>
  <c r="N172" i="1"/>
  <c r="N173" i="1"/>
  <c r="N174" i="1"/>
  <c r="N178" i="1"/>
  <c r="N179" i="1"/>
  <c r="N181" i="1"/>
  <c r="N182" i="1"/>
  <c r="N183" i="1"/>
  <c r="N186" i="1"/>
  <c r="N187" i="1"/>
  <c r="N188" i="1"/>
  <c r="N189" i="1"/>
  <c r="N192" i="1"/>
  <c r="N194" i="1"/>
  <c r="N195" i="1"/>
  <c r="N196" i="1"/>
  <c r="N197" i="1"/>
  <c r="N198" i="1"/>
  <c r="N201" i="1"/>
  <c r="N202" i="1"/>
  <c r="N203" i="1"/>
  <c r="N209" i="1"/>
  <c r="N214" i="1"/>
  <c r="N215" i="1"/>
  <c r="N216" i="1"/>
  <c r="N219" i="1"/>
  <c r="N222" i="1"/>
  <c r="N224" i="1"/>
  <c r="N225" i="1"/>
  <c r="N226" i="1"/>
  <c r="N227" i="1"/>
  <c r="N228" i="1"/>
  <c r="N229" i="1"/>
  <c r="N233" i="1"/>
  <c r="N235" i="1"/>
  <c r="N236" i="1"/>
  <c r="N237" i="1"/>
  <c r="N238" i="1"/>
  <c r="N241" i="1"/>
  <c r="N242" i="1"/>
  <c r="N243" i="1"/>
  <c r="N244" i="1"/>
  <c r="N248" i="1"/>
  <c r="N250" i="1"/>
  <c r="N251" i="1"/>
  <c r="N252" i="1"/>
  <c r="N253" i="1"/>
  <c r="N254" i="1"/>
  <c r="N255" i="1"/>
  <c r="N256" i="1"/>
  <c r="N257" i="1"/>
  <c r="N260" i="1"/>
  <c r="N261" i="1"/>
  <c r="N262" i="1"/>
  <c r="N263" i="1"/>
  <c r="N264" i="1"/>
  <c r="N268" i="1"/>
  <c r="N269" i="1"/>
  <c r="N270" i="1"/>
  <c r="N271" i="1"/>
  <c r="N276" i="1"/>
  <c r="N277" i="1"/>
  <c r="N278" i="1"/>
  <c r="N279" i="1"/>
  <c r="N280" i="1"/>
  <c r="N281" i="1"/>
  <c r="N282" i="1"/>
  <c r="N283" i="1"/>
  <c r="N284" i="1"/>
  <c r="N285" i="1"/>
  <c r="N286" i="1"/>
  <c r="N287" i="1"/>
  <c r="N288" i="1"/>
  <c r="N290" i="1"/>
  <c r="N291" i="1"/>
  <c r="N292" i="1"/>
  <c r="N293" i="1"/>
  <c r="N294" i="1"/>
  <c r="N295" i="1"/>
  <c r="N296" i="1"/>
  <c r="N297" i="1"/>
  <c r="N299" i="1"/>
  <c r="N301" i="1"/>
  <c r="N302" i="1"/>
  <c r="N303" i="1"/>
  <c r="N304" i="1"/>
  <c r="N305" i="1"/>
  <c r="N306" i="1"/>
  <c r="N310" i="1"/>
  <c r="N316" i="1"/>
  <c r="N318" i="1"/>
  <c r="N320" i="1"/>
  <c r="N321" i="1"/>
  <c r="N323" i="1"/>
  <c r="N324" i="1"/>
  <c r="N326" i="1"/>
  <c r="N329" i="1"/>
  <c r="N330" i="1"/>
  <c r="N331" i="1"/>
  <c r="N332" i="1"/>
  <c r="N333" i="1"/>
  <c r="N335" i="1"/>
  <c r="N339" i="1"/>
  <c r="N340" i="1"/>
  <c r="N343" i="1"/>
  <c r="N344" i="1"/>
  <c r="N345" i="1"/>
  <c r="N346" i="1"/>
  <c r="N347" i="1"/>
  <c r="N350" i="1"/>
  <c r="N352" i="1"/>
  <c r="N354" i="1"/>
  <c r="N356" i="1"/>
  <c r="N358" i="1"/>
  <c r="N359" i="1"/>
  <c r="N360" i="1"/>
  <c r="N368" i="1"/>
  <c r="N371" i="1"/>
  <c r="N375" i="1"/>
  <c r="N377" i="1"/>
  <c r="N379" i="1"/>
  <c r="N380" i="1"/>
  <c r="N385" i="1"/>
  <c r="N386" i="1"/>
  <c r="N388" i="1"/>
  <c r="N389" i="1"/>
  <c r="N390" i="1"/>
  <c r="N392" i="1"/>
  <c r="N393" i="1"/>
  <c r="N394" i="1"/>
  <c r="N395" i="1"/>
  <c r="N396" i="1"/>
  <c r="N397" i="1"/>
  <c r="N398" i="1"/>
  <c r="N399" i="1"/>
  <c r="N403" i="1"/>
  <c r="N404" i="1"/>
  <c r="N405" i="1"/>
  <c r="N407" i="1"/>
  <c r="N408" i="1"/>
  <c r="N413" i="1"/>
  <c r="N415" i="1"/>
  <c r="N416" i="1"/>
  <c r="N418" i="1"/>
  <c r="N419" i="1"/>
  <c r="N421" i="1"/>
  <c r="N422" i="1"/>
  <c r="N423" i="1"/>
  <c r="N424" i="1"/>
  <c r="N426" i="1"/>
  <c r="N427" i="1"/>
  <c r="N428" i="1"/>
  <c r="N429" i="1"/>
  <c r="N431" i="1"/>
  <c r="N435" i="1"/>
  <c r="N436" i="1"/>
  <c r="N437" i="1"/>
  <c r="N440" i="1"/>
  <c r="N441" i="1"/>
  <c r="N442" i="1"/>
  <c r="N443" i="1"/>
  <c r="N444" i="1"/>
  <c r="N448" i="1"/>
  <c r="N450" i="1"/>
  <c r="N451" i="1"/>
  <c r="N452" i="1"/>
  <c r="N453" i="1"/>
  <c r="N458" i="1"/>
  <c r="N462" i="1"/>
  <c r="N464" i="1"/>
  <c r="N468" i="1"/>
  <c r="N469" i="1"/>
  <c r="N470" i="1"/>
  <c r="N471" i="1"/>
  <c r="N472" i="1"/>
  <c r="N473" i="1"/>
  <c r="N474" i="1"/>
  <c r="N476" i="1"/>
  <c r="N478" i="1"/>
  <c r="N479" i="1"/>
  <c r="N480" i="1"/>
  <c r="N481" i="1"/>
  <c r="N482" i="1"/>
  <c r="N484" i="1"/>
  <c r="N486" i="1"/>
  <c r="N487" i="1"/>
  <c r="N488" i="1"/>
  <c r="N492" i="1"/>
  <c r="N495" i="1"/>
  <c r="N496" i="1"/>
  <c r="N497" i="1"/>
  <c r="N498" i="1"/>
  <c r="N499" i="1"/>
  <c r="N500" i="1"/>
  <c r="N501" i="1"/>
  <c r="N502" i="1"/>
  <c r="N503" i="1"/>
  <c r="N507" i="1"/>
  <c r="N509" i="1"/>
  <c r="N511" i="1"/>
  <c r="N512" i="1"/>
  <c r="N519" i="1"/>
  <c r="N521" i="1"/>
  <c r="N522" i="1"/>
  <c r="N527" i="1"/>
  <c r="N528" i="1"/>
  <c r="N530" i="1"/>
  <c r="N532" i="1"/>
  <c r="N533" i="1"/>
  <c r="N534" i="1"/>
  <c r="N535" i="1"/>
  <c r="N540" i="1"/>
  <c r="N541" i="1"/>
  <c r="N542" i="1"/>
  <c r="N543" i="1"/>
  <c r="N546" i="1"/>
  <c r="N547" i="1"/>
  <c r="N551" i="1"/>
  <c r="N553" i="1"/>
  <c r="N558" i="1"/>
  <c r="N563" i="1"/>
  <c r="N564" i="1"/>
  <c r="N565" i="1"/>
  <c r="N566" i="1"/>
  <c r="N569" i="1"/>
  <c r="N571" i="1"/>
  <c r="N572" i="1"/>
  <c r="N573" i="1"/>
  <c r="N575" i="1"/>
  <c r="N579" i="1"/>
  <c r="N580" i="1"/>
  <c r="N581" i="1"/>
  <c r="N582" i="1"/>
  <c r="N583" i="1"/>
  <c r="N584" i="1"/>
  <c r="N585" i="1"/>
  <c r="N586" i="1"/>
  <c r="N587" i="1"/>
  <c r="N591" i="1"/>
  <c r="N597" i="1"/>
  <c r="N598" i="1"/>
  <c r="N599" i="1"/>
  <c r="N600" i="1"/>
  <c r="N601" i="1"/>
  <c r="N602" i="1"/>
  <c r="N603" i="1"/>
  <c r="N605" i="1"/>
  <c r="N606" i="1"/>
  <c r="N609" i="1"/>
  <c r="N611" i="1"/>
  <c r="N614" i="1"/>
  <c r="N616" i="1"/>
  <c r="N618" i="1"/>
  <c r="N620" i="1"/>
  <c r="N621" i="1"/>
  <c r="N622" i="1"/>
  <c r="N623" i="1"/>
  <c r="N624" i="1"/>
  <c r="N625" i="1"/>
  <c r="N626" i="1"/>
  <c r="N629" i="1"/>
  <c r="N630" i="1"/>
  <c r="N631" i="1"/>
  <c r="N634" i="1"/>
  <c r="N637" i="1"/>
  <c r="N639" i="1"/>
  <c r="N641" i="1"/>
  <c r="N642" i="1"/>
  <c r="N643" i="1"/>
  <c r="N644" i="1"/>
  <c r="N645" i="1"/>
  <c r="N649" i="1"/>
  <c r="N652" i="1"/>
  <c r="N653" i="1"/>
  <c r="N654" i="1"/>
  <c r="N655" i="1"/>
  <c r="N657" i="1"/>
  <c r="N658" i="1"/>
  <c r="N660" i="1"/>
  <c r="N661" i="1"/>
  <c r="N662" i="1"/>
  <c r="N665" i="1"/>
  <c r="N670" i="1"/>
  <c r="N674" i="1"/>
  <c r="N675" i="1"/>
  <c r="N676" i="1"/>
  <c r="N680" i="1"/>
  <c r="N681" i="1"/>
  <c r="N685" i="1"/>
  <c r="N686" i="1"/>
  <c r="N687" i="1"/>
  <c r="N688" i="1"/>
  <c r="N689" i="1"/>
  <c r="N690" i="1"/>
  <c r="N691" i="1"/>
  <c r="N692" i="1"/>
  <c r="N693" i="1"/>
  <c r="N694" i="1"/>
  <c r="N695" i="1"/>
  <c r="N696" i="1"/>
  <c r="N697" i="1"/>
  <c r="N699" i="1"/>
  <c r="N700" i="1"/>
  <c r="N701" i="1"/>
  <c r="N702" i="1"/>
  <c r="N705" i="1"/>
  <c r="N710" i="1"/>
  <c r="N711" i="1"/>
  <c r="N716" i="1"/>
  <c r="N717" i="1"/>
  <c r="N720" i="1"/>
  <c r="N721" i="1"/>
  <c r="N722" i="1"/>
  <c r="N724" i="1"/>
  <c r="N725" i="1"/>
  <c r="N726" i="1"/>
  <c r="N727" i="1"/>
  <c r="N729" i="1"/>
  <c r="N733" i="1"/>
  <c r="N734" i="1"/>
  <c r="N736" i="1"/>
  <c r="N738" i="1"/>
  <c r="N739" i="1"/>
  <c r="N740" i="1"/>
  <c r="N741" i="1"/>
  <c r="N742" i="1"/>
  <c r="N745" i="1"/>
  <c r="N747" i="1"/>
  <c r="N748" i="1"/>
  <c r="N749" i="1"/>
  <c r="N750" i="1"/>
  <c r="N751" i="1"/>
  <c r="N754" i="1"/>
  <c r="N755" i="1"/>
  <c r="N756" i="1"/>
  <c r="N757" i="1"/>
  <c r="N761" i="1"/>
  <c r="N765" i="1"/>
  <c r="N767" i="1"/>
  <c r="N768" i="1"/>
  <c r="N770" i="1"/>
  <c r="N771" i="1"/>
  <c r="N772" i="1"/>
  <c r="N773" i="1"/>
  <c r="N774" i="1"/>
  <c r="N776" i="1"/>
  <c r="N777" i="1"/>
  <c r="N778" i="1"/>
  <c r="N780" i="1"/>
  <c r="N781" i="1"/>
  <c r="N784" i="1"/>
  <c r="N785" i="1"/>
  <c r="N786" i="1"/>
  <c r="N787" i="1"/>
  <c r="N788" i="1"/>
  <c r="N789" i="1"/>
  <c r="N790" i="1"/>
  <c r="N791" i="1"/>
  <c r="N792" i="1"/>
  <c r="N798" i="1"/>
  <c r="N799" i="1"/>
  <c r="N800" i="1"/>
  <c r="N801" i="1"/>
  <c r="N802" i="1"/>
  <c r="N806" i="1"/>
  <c r="N807" i="1"/>
  <c r="N808" i="1"/>
  <c r="N809" i="1"/>
  <c r="N811" i="1"/>
  <c r="N812" i="1"/>
  <c r="N813" i="1"/>
  <c r="N814" i="1"/>
  <c r="N815" i="1"/>
  <c r="N817" i="1"/>
  <c r="N818" i="1"/>
  <c r="N822" i="1"/>
  <c r="N823" i="1"/>
  <c r="N824" i="1"/>
  <c r="N825" i="1"/>
  <c r="N826" i="1"/>
  <c r="N832" i="1"/>
  <c r="N833" i="1"/>
  <c r="N834" i="1"/>
  <c r="N835" i="1"/>
  <c r="N838" i="1"/>
  <c r="N840" i="1"/>
  <c r="N841" i="1"/>
  <c r="N843" i="1"/>
  <c r="N844" i="1"/>
  <c r="N849" i="1"/>
  <c r="N852" i="1"/>
  <c r="N854" i="1"/>
  <c r="N857" i="1"/>
  <c r="N858" i="1"/>
  <c r="N860" i="1"/>
  <c r="N861" i="1"/>
  <c r="N862" i="1"/>
  <c r="N867" i="1"/>
  <c r="N868" i="1"/>
  <c r="N871" i="1"/>
  <c r="N879" i="1"/>
  <c r="N881" i="1"/>
  <c r="N882" i="1"/>
  <c r="N883" i="1"/>
  <c r="N884" i="1"/>
  <c r="N885" i="1"/>
  <c r="N887" i="1"/>
  <c r="N889" i="1"/>
  <c r="N890" i="1"/>
  <c r="N891" i="1"/>
  <c r="N892" i="1"/>
  <c r="N893" i="1"/>
  <c r="N894" i="1"/>
  <c r="N895" i="1"/>
  <c r="N899" i="1"/>
  <c r="N900" i="1"/>
  <c r="N901" i="1"/>
  <c r="N902" i="1"/>
  <c r="N908" i="1"/>
  <c r="N909" i="1"/>
  <c r="N910" i="1"/>
  <c r="N911" i="1"/>
  <c r="N912" i="1"/>
  <c r="N913" i="1"/>
  <c r="N915" i="1"/>
  <c r="N918" i="1"/>
  <c r="N920" i="1"/>
  <c r="N922" i="1"/>
  <c r="N924" i="1"/>
  <c r="N929" i="1"/>
  <c r="N930" i="1"/>
  <c r="N931" i="1"/>
  <c r="N932" i="1"/>
  <c r="N935" i="1"/>
  <c r="N936" i="1"/>
  <c r="N937" i="1"/>
  <c r="N938" i="1"/>
  <c r="N939" i="1"/>
  <c r="N940" i="1"/>
  <c r="N941" i="1"/>
  <c r="N943" i="1"/>
  <c r="N946" i="1"/>
  <c r="N949" i="1"/>
  <c r="N950" i="1"/>
  <c r="N951" i="1"/>
  <c r="N954" i="1"/>
  <c r="N955" i="1"/>
  <c r="N956" i="1"/>
  <c r="N957" i="1"/>
  <c r="N960" i="1"/>
  <c r="N961" i="1"/>
  <c r="N963" i="1"/>
  <c r="N965" i="1"/>
  <c r="N968" i="1"/>
  <c r="N969" i="1"/>
  <c r="N970" i="1"/>
  <c r="N971" i="1"/>
  <c r="N972" i="1"/>
  <c r="N973" i="1"/>
  <c r="N975" i="1"/>
  <c r="N976" i="1"/>
  <c r="N980" i="1"/>
  <c r="N983" i="1"/>
  <c r="N984" i="1"/>
  <c r="N985" i="1"/>
  <c r="N986" i="1"/>
  <c r="N989" i="1"/>
  <c r="N992" i="1"/>
  <c r="N993" i="1"/>
  <c r="N997" i="1"/>
  <c r="N999" i="1"/>
  <c r="N1001" i="1"/>
  <c r="N1003" i="1"/>
  <c r="N1004" i="1"/>
  <c r="N1006" i="1"/>
  <c r="N1007" i="1"/>
  <c r="N1008" i="1"/>
  <c r="N1009" i="1"/>
  <c r="N1010" i="1"/>
  <c r="N1011" i="1"/>
  <c r="N1012" i="1"/>
  <c r="N1013" i="1"/>
  <c r="N1014" i="1"/>
  <c r="N1016" i="1"/>
  <c r="N1019" i="1"/>
  <c r="N1020" i="1"/>
  <c r="N1021" i="1"/>
  <c r="N1023" i="1"/>
  <c r="N1024" i="1"/>
  <c r="N1025" i="1"/>
  <c r="N1026" i="1"/>
  <c r="N1027" i="1"/>
  <c r="N1031" i="1"/>
  <c r="N1033" i="1"/>
  <c r="N1035" i="1"/>
  <c r="N1036" i="1"/>
  <c r="N1038" i="1"/>
  <c r="N1039" i="1"/>
  <c r="N1041" i="1"/>
  <c r="N1042" i="1"/>
  <c r="N1044" i="1"/>
  <c r="N1048" i="1"/>
  <c r="N1050" i="1"/>
  <c r="N1051" i="1"/>
  <c r="N1052" i="1"/>
  <c r="N1053" i="1"/>
  <c r="N1054" i="1"/>
  <c r="N1057" i="1"/>
  <c r="N1058" i="1"/>
  <c r="N1059" i="1"/>
  <c r="N1060" i="1"/>
  <c r="N1063" i="1"/>
  <c r="N1064" i="1"/>
  <c r="N1065" i="1"/>
  <c r="N1066" i="1"/>
  <c r="N1067" i="1"/>
  <c r="N1068" i="1"/>
  <c r="N1069" i="1"/>
  <c r="N1070" i="1"/>
  <c r="N1071" i="1"/>
  <c r="N1075" i="1"/>
  <c r="N1079" i="1"/>
  <c r="N1081" i="1"/>
  <c r="N1083" i="1"/>
  <c r="N1084" i="1"/>
  <c r="N1086" i="1"/>
  <c r="N1087" i="1"/>
  <c r="N1088" i="1"/>
  <c r="N1089" i="1"/>
  <c r="N1090" i="1"/>
  <c r="N1091" i="1"/>
  <c r="N1092" i="1"/>
  <c r="N1093" i="1"/>
  <c r="N1095" i="1"/>
  <c r="N1096" i="1"/>
  <c r="N1099" i="1"/>
  <c r="N1100" i="1"/>
  <c r="N1106" i="1"/>
  <c r="N1108" i="1"/>
  <c r="N1109" i="1"/>
  <c r="N1110" i="1"/>
  <c r="N1111" i="1"/>
  <c r="N1113" i="1"/>
  <c r="N1114" i="1"/>
  <c r="N1115" i="1"/>
  <c r="N1116" i="1"/>
  <c r="N1118" i="1"/>
  <c r="N1119" i="1"/>
  <c r="N1120" i="1"/>
  <c r="N1121" i="1"/>
  <c r="N1122" i="1"/>
  <c r="N1124" i="1"/>
  <c r="N1125" i="1"/>
  <c r="N1126" i="1"/>
  <c r="N1129" i="1"/>
  <c r="N1130" i="1"/>
  <c r="N1131" i="1"/>
  <c r="N1132" i="1"/>
  <c r="N1133" i="1"/>
  <c r="N1135" i="1"/>
  <c r="N1138" i="1"/>
  <c r="N1139" i="1"/>
  <c r="N1141" i="1"/>
  <c r="N1142" i="1"/>
  <c r="N1143" i="1"/>
  <c r="N1144" i="1"/>
  <c r="N1145" i="1"/>
  <c r="N1146" i="1"/>
  <c r="N1147" i="1"/>
  <c r="N1148" i="1"/>
  <c r="N1149" i="1"/>
  <c r="N1150" i="1"/>
  <c r="N1151" i="1"/>
  <c r="N1152" i="1"/>
  <c r="N1155" i="1"/>
  <c r="N1157" i="1"/>
  <c r="N1158" i="1"/>
  <c r="N1162" i="1"/>
  <c r="N1168" i="1"/>
  <c r="N1169" i="1"/>
  <c r="N1172" i="1"/>
  <c r="N1173" i="1"/>
  <c r="N1174" i="1"/>
  <c r="N1175" i="1"/>
  <c r="N1176" i="1"/>
  <c r="N1178" i="1"/>
  <c r="N1180" i="1"/>
  <c r="N1181" i="1"/>
  <c r="N1182" i="1"/>
  <c r="N1184" i="1"/>
  <c r="N1186" i="1"/>
  <c r="N1187" i="1"/>
  <c r="N1188" i="1"/>
  <c r="N1189" i="1"/>
  <c r="N1190" i="1"/>
  <c r="N1191" i="1"/>
  <c r="N1192" i="1"/>
  <c r="N1194" i="1"/>
  <c r="N1195" i="1"/>
  <c r="N1196" i="1"/>
  <c r="N1197" i="1"/>
  <c r="N1198" i="1"/>
  <c r="N1199" i="1"/>
  <c r="N1200" i="1"/>
  <c r="N1201" i="1"/>
  <c r="N1202" i="1"/>
  <c r="N1203" i="1"/>
  <c r="N1204" i="1"/>
  <c r="N1205" i="1"/>
  <c r="N1207" i="1"/>
  <c r="N1208" i="1"/>
  <c r="N1209" i="1"/>
  <c r="N1210" i="1"/>
  <c r="N1213" i="1"/>
  <c r="N1214" i="1"/>
  <c r="N1216" i="1"/>
  <c r="N1220" i="1"/>
  <c r="N1221" i="1"/>
  <c r="N1225" i="1"/>
  <c r="N1227" i="1"/>
  <c r="N1228" i="1"/>
  <c r="N1229" i="1"/>
  <c r="N1230" i="1"/>
  <c r="N1237" i="1"/>
  <c r="N1238" i="1"/>
  <c r="N1239" i="1"/>
  <c r="N1240" i="1"/>
  <c r="N1241" i="1"/>
  <c r="N1242" i="1"/>
  <c r="N1243" i="1"/>
  <c r="N1244" i="1"/>
  <c r="N1245" i="1"/>
  <c r="N1246" i="1"/>
  <c r="N1248" i="1"/>
  <c r="N1249" i="1"/>
  <c r="N1251" i="1"/>
  <c r="N1252" i="1"/>
  <c r="N1253" i="1"/>
  <c r="N1254" i="1"/>
  <c r="N1255" i="1"/>
  <c r="N1257" i="1"/>
  <c r="N1258" i="1"/>
  <c r="N1259" i="1"/>
  <c r="N1260" i="1"/>
  <c r="N1261" i="1"/>
  <c r="N1262" i="1"/>
  <c r="N1263" i="1"/>
  <c r="N1264" i="1"/>
  <c r="N1265" i="1"/>
  <c r="N1266" i="1"/>
  <c r="N1269" i="1"/>
  <c r="N1270" i="1"/>
  <c r="N1272" i="1"/>
  <c r="N1274" i="1"/>
  <c r="N1275" i="1"/>
  <c r="N1277" i="1"/>
  <c r="N1283" i="1"/>
  <c r="N1284" i="1"/>
  <c r="N1286" i="1"/>
  <c r="N1287" i="1"/>
  <c r="N1288" i="1"/>
  <c r="N1290" i="1"/>
  <c r="N1291" i="1"/>
  <c r="N1293" i="1"/>
  <c r="N1294" i="1"/>
  <c r="N1295" i="1"/>
  <c r="N1296" i="1"/>
  <c r="N1300" i="1"/>
  <c r="N1301" i="1"/>
  <c r="N1302" i="1"/>
  <c r="N1304" i="1"/>
  <c r="N1305" i="1"/>
  <c r="N1308" i="1"/>
  <c r="N1309" i="1"/>
  <c r="N1311" i="1"/>
  <c r="N1312" i="1"/>
  <c r="N1315" i="1"/>
  <c r="N1319" i="1"/>
  <c r="N1321" i="1"/>
  <c r="N1322" i="1"/>
  <c r="N1326" i="1"/>
  <c r="N1328" i="1"/>
  <c r="N1329" i="1"/>
  <c r="N1331" i="1"/>
  <c r="N1332" i="1"/>
  <c r="N1335" i="1"/>
  <c r="N1336" i="1"/>
  <c r="N1337" i="1"/>
  <c r="N1338" i="1"/>
  <c r="N1339" i="1"/>
  <c r="N1340" i="1"/>
  <c r="N1341" i="1"/>
  <c r="N1346" i="1"/>
  <c r="N1347" i="1"/>
  <c r="N1348" i="1"/>
  <c r="N1349" i="1"/>
  <c r="N1350" i="1"/>
  <c r="N1354" i="1"/>
  <c r="N1355" i="1"/>
  <c r="N1356" i="1"/>
  <c r="N1357" i="1"/>
  <c r="N1358" i="1"/>
  <c r="N1359" i="1"/>
  <c r="N1360" i="1"/>
  <c r="N1361" i="1"/>
  <c r="N1363" i="1"/>
  <c r="N1365" i="1"/>
  <c r="N1366" i="1"/>
  <c r="N1367" i="1"/>
  <c r="N1368" i="1"/>
  <c r="N1369" i="1"/>
  <c r="N1370" i="1"/>
  <c r="N1372" i="1"/>
  <c r="N1375" i="1"/>
  <c r="N1377" i="1"/>
  <c r="N1378" i="1"/>
  <c r="N1379" i="1"/>
  <c r="N1382" i="1"/>
  <c r="N1384" i="1"/>
  <c r="N1393" i="1"/>
  <c r="N1399" i="1"/>
  <c r="N1400" i="1"/>
  <c r="N1401" i="1"/>
  <c r="N1403" i="1"/>
  <c r="N1404" i="1"/>
  <c r="N1407" i="1"/>
  <c r="N1408" i="1"/>
  <c r="N1409" i="1"/>
  <c r="N1411" i="1"/>
  <c r="N1412" i="1"/>
  <c r="N1414" i="1"/>
  <c r="N1415" i="1"/>
  <c r="N1417" i="1"/>
  <c r="N1419" i="1"/>
  <c r="N1424" i="1"/>
  <c r="N1425" i="1"/>
  <c r="N1426" i="1"/>
  <c r="N1429" i="1"/>
  <c r="N1430" i="1"/>
  <c r="N1431" i="1"/>
  <c r="N1432" i="1"/>
  <c r="N1433" i="1"/>
  <c r="N1435" i="1"/>
  <c r="N1436" i="1"/>
  <c r="N1441" i="1"/>
  <c r="N1443" i="1"/>
  <c r="N1445" i="1"/>
  <c r="N1446" i="1"/>
  <c r="N1448" i="1"/>
  <c r="N1449" i="1"/>
  <c r="N1450" i="1"/>
  <c r="N1452" i="1"/>
  <c r="N1453" i="1"/>
  <c r="N1454" i="1"/>
  <c r="N1455" i="1"/>
  <c r="N1456" i="1"/>
  <c r="N1459" i="1"/>
  <c r="N1460" i="1"/>
  <c r="N1461" i="1"/>
  <c r="N1462" i="1"/>
  <c r="N1463" i="1"/>
  <c r="N1464" i="1"/>
  <c r="N1465" i="1"/>
  <c r="N1469" i="1"/>
  <c r="N1470" i="1"/>
  <c r="N1472" i="1"/>
  <c r="N1473" i="1"/>
  <c r="N1474" i="1"/>
  <c r="N1479" i="1"/>
  <c r="N1480" i="1"/>
  <c r="N1481" i="1"/>
  <c r="N1482" i="1"/>
  <c r="N1483" i="1"/>
  <c r="N1485" i="1"/>
  <c r="N1486" i="1"/>
  <c r="N1487" i="1"/>
  <c r="N1488" i="1"/>
  <c r="N1489" i="1"/>
  <c r="N1490" i="1"/>
  <c r="N1496" i="1"/>
  <c r="N1497" i="1"/>
  <c r="N1498" i="1"/>
  <c r="N1499" i="1"/>
  <c r="N1500" i="1"/>
  <c r="N1501" i="1"/>
  <c r="N1502" i="1"/>
  <c r="N1503" i="1"/>
  <c r="N1504" i="1"/>
  <c r="N1506" i="1"/>
  <c r="N1512" i="1"/>
  <c r="N1514" i="1"/>
  <c r="N1515" i="1"/>
  <c r="N1516" i="1"/>
  <c r="N1518" i="1"/>
  <c r="N1519" i="1"/>
  <c r="N1522" i="1"/>
  <c r="N1530" i="1"/>
  <c r="N1531" i="1"/>
  <c r="N1532" i="1"/>
  <c r="N1536" i="1"/>
  <c r="N1540" i="1"/>
  <c r="N1541" i="1"/>
  <c r="N1545" i="1"/>
  <c r="N1547" i="1"/>
  <c r="N1548" i="1"/>
  <c r="N1550" i="1"/>
  <c r="N1551" i="1"/>
  <c r="N1553" i="1"/>
  <c r="N1558" i="1"/>
  <c r="N1560" i="1"/>
  <c r="N1562" i="1"/>
  <c r="N1563" i="1"/>
  <c r="N1564" i="1"/>
  <c r="N1565" i="1"/>
  <c r="N1566" i="1"/>
  <c r="N1567" i="1"/>
  <c r="N1569" i="1"/>
  <c r="N1571" i="1"/>
  <c r="N1572" i="1"/>
  <c r="N1573" i="1"/>
  <c r="N1578" i="1"/>
  <c r="N1580" i="1"/>
  <c r="N1582" i="1"/>
  <c r="N1583" i="1"/>
  <c r="N1585" i="1"/>
  <c r="N1586" i="1"/>
  <c r="N1591" i="1"/>
  <c r="N1592" i="1"/>
  <c r="N1594" i="1"/>
  <c r="N1597" i="1"/>
  <c r="N1599" i="1"/>
  <c r="N1600" i="1"/>
  <c r="N1601" i="1"/>
  <c r="N1602" i="1"/>
  <c r="N1603" i="1"/>
  <c r="N1605" i="1"/>
  <c r="N1606" i="1"/>
  <c r="N1607" i="1"/>
  <c r="N1608" i="1"/>
  <c r="N1613" i="1"/>
  <c r="N1615" i="1"/>
  <c r="N1616" i="1"/>
  <c r="N1617" i="1"/>
  <c r="N1618" i="1"/>
  <c r="N1619" i="1"/>
  <c r="N1620" i="1"/>
  <c r="N1624" i="1"/>
  <c r="N1625" i="1"/>
  <c r="N1626" i="1"/>
  <c r="N1627" i="1"/>
  <c r="N1628" i="1"/>
  <c r="N1629" i="1"/>
  <c r="N1632" i="1"/>
  <c r="N1636" i="1"/>
  <c r="N1637" i="1"/>
  <c r="N1641" i="1"/>
  <c r="N1644" i="1"/>
  <c r="N1645" i="1"/>
  <c r="N1646" i="1"/>
  <c r="N1648" i="1"/>
  <c r="N1649" i="1"/>
  <c r="N1650" i="1"/>
  <c r="N1653" i="1"/>
  <c r="N1654" i="1"/>
  <c r="N1656" i="1"/>
  <c r="N1657" i="1"/>
  <c r="N1658" i="1"/>
  <c r="N1660" i="1"/>
  <c r="N1661" i="1"/>
  <c r="N1662" i="1"/>
  <c r="N1664" i="1"/>
  <c r="N1665" i="1"/>
  <c r="N1666" i="1"/>
  <c r="N1667" i="1"/>
  <c r="N1668" i="1"/>
  <c r="N1670" i="1"/>
  <c r="N1671" i="1"/>
  <c r="N1673" i="1"/>
  <c r="N1674" i="1"/>
  <c r="N1675" i="1"/>
  <c r="N1676" i="1"/>
  <c r="N1681" i="1"/>
  <c r="N1682" i="1"/>
  <c r="N1683" i="1"/>
  <c r="N1687" i="1"/>
  <c r="N1700" i="1"/>
  <c r="N1701" i="1"/>
  <c r="N1702" i="1"/>
  <c r="N1706" i="1"/>
  <c r="N1707" i="1"/>
  <c r="N1712" i="1"/>
  <c r="N1713" i="1"/>
  <c r="N1714" i="1"/>
  <c r="N1716" i="1"/>
  <c r="N1717" i="1"/>
  <c r="N1719" i="1"/>
  <c r="N1721" i="1"/>
  <c r="N1722" i="1"/>
  <c r="N1723" i="1"/>
  <c r="N1724" i="1"/>
  <c r="N1725" i="1"/>
  <c r="N1726" i="1"/>
  <c r="N1731" i="1"/>
  <c r="N1732" i="1"/>
  <c r="N1733" i="1"/>
  <c r="N1734" i="1"/>
  <c r="N1736" i="1"/>
  <c r="N1738" i="1"/>
  <c r="N1739" i="1"/>
  <c r="N1745" i="1"/>
  <c r="N1746" i="1"/>
  <c r="N1751" i="1"/>
  <c r="N1756" i="1"/>
  <c r="N1760" i="1"/>
  <c r="N1761" i="1"/>
  <c r="N1762" i="1"/>
  <c r="N1763" i="1"/>
  <c r="N1764" i="1"/>
  <c r="N1766" i="1"/>
  <c r="N1769" i="1"/>
  <c r="N1770" i="1"/>
  <c r="N1772" i="1"/>
  <c r="N1775" i="1"/>
  <c r="N1777" i="1"/>
  <c r="N1779" i="1"/>
  <c r="N1780" i="1"/>
  <c r="N1782" i="1"/>
  <c r="N1783" i="1"/>
  <c r="N1784" i="1"/>
  <c r="N1785" i="1"/>
  <c r="N1787" i="1"/>
  <c r="N1788" i="1"/>
  <c r="N1789" i="1"/>
  <c r="N1790" i="1"/>
  <c r="N1791" i="1"/>
  <c r="N1792" i="1"/>
  <c r="N1793" i="1"/>
  <c r="N1795" i="1"/>
  <c r="N1796" i="1"/>
  <c r="N1797" i="1"/>
  <c r="N1799" i="1"/>
  <c r="N1800" i="1"/>
  <c r="N1801" i="1"/>
  <c r="N1802" i="1"/>
  <c r="N1804" i="1"/>
  <c r="N1806" i="1"/>
  <c r="N1808" i="1"/>
  <c r="N1809" i="1"/>
  <c r="N1811" i="1"/>
  <c r="N1812" i="1"/>
  <c r="N1816" i="1"/>
  <c r="N1818" i="1"/>
  <c r="N1820" i="1"/>
  <c r="N1821" i="1"/>
  <c r="N1822" i="1"/>
  <c r="N1832" i="1"/>
  <c r="N1833" i="1"/>
  <c r="N1835" i="1"/>
  <c r="N1836" i="1"/>
  <c r="N1837" i="1"/>
  <c r="N1839" i="1"/>
  <c r="N1840" i="1"/>
  <c r="N1841" i="1"/>
  <c r="N1842" i="1"/>
  <c r="N1845" i="1"/>
  <c r="N1846" i="1"/>
  <c r="N1848" i="1"/>
  <c r="N1849" i="1"/>
  <c r="N1850" i="1"/>
  <c r="N1853" i="1"/>
  <c r="N1854" i="1"/>
  <c r="N1855" i="1"/>
  <c r="N1857" i="1"/>
  <c r="N1859" i="1"/>
  <c r="N1860" i="1"/>
  <c r="N1861" i="1"/>
  <c r="N1863" i="1"/>
  <c r="N1865" i="1"/>
  <c r="N1867" i="1"/>
  <c r="N1868" i="1"/>
  <c r="N1869" i="1"/>
  <c r="N1870" i="1"/>
  <c r="N1871" i="1"/>
  <c r="N1872" i="1"/>
  <c r="N1873" i="1"/>
  <c r="N1876" i="1"/>
  <c r="N1877" i="1"/>
  <c r="N1879" i="1"/>
  <c r="N1887" i="1"/>
  <c r="N1891" i="1"/>
  <c r="N1893" i="1"/>
  <c r="N1894" i="1"/>
  <c r="N1897" i="1"/>
  <c r="N1898" i="1"/>
  <c r="N1899" i="1"/>
  <c r="N1900" i="1"/>
  <c r="N1901" i="1"/>
  <c r="N1902" i="1"/>
  <c r="N1903" i="1"/>
  <c r="N1904" i="1"/>
  <c r="N1905" i="1"/>
  <c r="N1906" i="1"/>
  <c r="N1907" i="1"/>
  <c r="N1909" i="1"/>
  <c r="N1912" i="1"/>
  <c r="N1915" i="1"/>
  <c r="N1916" i="1"/>
  <c r="N1917" i="1"/>
  <c r="N1918" i="1"/>
  <c r="N1919" i="1"/>
  <c r="N1920" i="1"/>
  <c r="N1921" i="1"/>
  <c r="N1924" i="1"/>
  <c r="N1925" i="1"/>
  <c r="N1926" i="1"/>
  <c r="N1927" i="1"/>
  <c r="N1930" i="1"/>
  <c r="N1935" i="1"/>
  <c r="N1936" i="1"/>
  <c r="N1937" i="1"/>
  <c r="N1939" i="1"/>
  <c r="N1940" i="1"/>
  <c r="N1942" i="1"/>
  <c r="N1945" i="1"/>
  <c r="N1946" i="1"/>
  <c r="N1947" i="1"/>
  <c r="N1948" i="1"/>
  <c r="N1951" i="1"/>
  <c r="N1954" i="1"/>
  <c r="N1957" i="1"/>
  <c r="N1958" i="1"/>
  <c r="N1959" i="1"/>
  <c r="N1960" i="1"/>
  <c r="N1961" i="1"/>
  <c r="N1962" i="1"/>
  <c r="N1964" i="1"/>
  <c r="N1965" i="1"/>
  <c r="N1966" i="1"/>
  <c r="N1968" i="1"/>
  <c r="N1969" i="1"/>
  <c r="N1971" i="1"/>
  <c r="N1972" i="1"/>
  <c r="N1973" i="1"/>
  <c r="N1977" i="1"/>
  <c r="N1979" i="1"/>
  <c r="N1980" i="1"/>
  <c r="N1981" i="1"/>
  <c r="N1982" i="1"/>
  <c r="N1984" i="1"/>
  <c r="N1986" i="1"/>
  <c r="N1988" i="1"/>
  <c r="N1989" i="1"/>
  <c r="N1990" i="1"/>
  <c r="N1992" i="1"/>
  <c r="N1993" i="1"/>
  <c r="N1994" i="1"/>
  <c r="N1995" i="1"/>
  <c r="N1996" i="1"/>
  <c r="N1997" i="1"/>
  <c r="N1998" i="1"/>
  <c r="N1999" i="1"/>
  <c r="N2000" i="1"/>
  <c r="N2005" i="1"/>
  <c r="N2006" i="1"/>
  <c r="N2007" i="1"/>
  <c r="N2008" i="1"/>
  <c r="N2009" i="1"/>
  <c r="N2010" i="1"/>
  <c r="N2011" i="1"/>
  <c r="N2013" i="1"/>
  <c r="N2014" i="1"/>
  <c r="N2015" i="1"/>
  <c r="N2017" i="1"/>
  <c r="N2018" i="1"/>
  <c r="N2020" i="1"/>
  <c r="N2022" i="1"/>
  <c r="N2025" i="1"/>
  <c r="N2026" i="1"/>
  <c r="N2027" i="1"/>
  <c r="N2029" i="1"/>
  <c r="N2030" i="1"/>
  <c r="N2035" i="1"/>
  <c r="N2038" i="1"/>
  <c r="N2041" i="1"/>
  <c r="N2042" i="1"/>
  <c r="N2043" i="1"/>
  <c r="N2045" i="1"/>
  <c r="N2046" i="1"/>
  <c r="N2048" i="1"/>
  <c r="N2055" i="1"/>
  <c r="N2056" i="1"/>
  <c r="N2057" i="1"/>
  <c r="N2058" i="1"/>
  <c r="N2059" i="1"/>
  <c r="N2060" i="1"/>
  <c r="N2065" i="1"/>
  <c r="N2066" i="1"/>
  <c r="N2069" i="1"/>
  <c r="N2070" i="1"/>
  <c r="N2072" i="1"/>
  <c r="N2073" i="1"/>
  <c r="N2074" i="1"/>
  <c r="N2075" i="1"/>
  <c r="N2078" i="1"/>
  <c r="N2085" i="1"/>
  <c r="N2086" i="1"/>
  <c r="N2087" i="1"/>
  <c r="N2088" i="1"/>
  <c r="N2089" i="1"/>
  <c r="N2090" i="1"/>
  <c r="N2093" i="1"/>
  <c r="N2095" i="1"/>
  <c r="N2099" i="1"/>
  <c r="N2100" i="1"/>
  <c r="N2101" i="1"/>
  <c r="N2102" i="1"/>
  <c r="N2103" i="1"/>
  <c r="N2104" i="1"/>
  <c r="N2105" i="1"/>
  <c r="N2107" i="1"/>
  <c r="N2108" i="1"/>
  <c r="N2110" i="1"/>
  <c r="N2111" i="1"/>
  <c r="N2113" i="1"/>
  <c r="N2114" i="1"/>
  <c r="N2118" i="1"/>
  <c r="N2121" i="1"/>
  <c r="N2122" i="1"/>
  <c r="N2125" i="1"/>
  <c r="N2126" i="1"/>
  <c r="N2127" i="1"/>
  <c r="N2128" i="1"/>
  <c r="N2129" i="1"/>
  <c r="N2133" i="1"/>
  <c r="N2136" i="1"/>
  <c r="N2142" i="1"/>
  <c r="N2143" i="1"/>
  <c r="N2144" i="1"/>
  <c r="N2145" i="1"/>
  <c r="N2148" i="1"/>
  <c r="N2149" i="1"/>
  <c r="N2150" i="1"/>
  <c r="N2152" i="1"/>
  <c r="N2153" i="1"/>
  <c r="N2157" i="1"/>
  <c r="N2158" i="1"/>
  <c r="N2159" i="1"/>
  <c r="N2161" i="1"/>
  <c r="N2162" i="1"/>
  <c r="N2163" i="1"/>
  <c r="N2164" i="1"/>
  <c r="N2165" i="1"/>
  <c r="N2167" i="1"/>
  <c r="N2170" i="1"/>
  <c r="N2172" i="1"/>
  <c r="N2174" i="1"/>
  <c r="N2175" i="1"/>
  <c r="N2176" i="1"/>
  <c r="N2179" i="1"/>
  <c r="N2180" i="1"/>
  <c r="N2181" i="1"/>
  <c r="N2182" i="1"/>
  <c r="N2184" i="1"/>
  <c r="N2189" i="1"/>
  <c r="N2190" i="1"/>
  <c r="N2191" i="1"/>
  <c r="N2193" i="1"/>
  <c r="N2195" i="1"/>
  <c r="N2198" i="1"/>
  <c r="N2199" i="1"/>
  <c r="N2200" i="1"/>
  <c r="N2201" i="1"/>
  <c r="N2202" i="1"/>
  <c r="N2204" i="1"/>
  <c r="N2205" i="1"/>
  <c r="N2206" i="1"/>
  <c r="N2207" i="1"/>
  <c r="N2211" i="1"/>
  <c r="N2212" i="1"/>
  <c r="N2213" i="1"/>
  <c r="N2214" i="1"/>
  <c r="N2215" i="1"/>
  <c r="N2216" i="1"/>
  <c r="N2217" i="1"/>
  <c r="N2218" i="1"/>
  <c r="N2220" i="1"/>
  <c r="N2223" i="1"/>
  <c r="N2224" i="1"/>
  <c r="N2228" i="1"/>
  <c r="N2229" i="1"/>
  <c r="N2230" i="1"/>
  <c r="N2231" i="1"/>
  <c r="N2234" i="1"/>
  <c r="N2235" i="1"/>
  <c r="N2239" i="1"/>
  <c r="N2240" i="1"/>
  <c r="N2241" i="1"/>
  <c r="N2242" i="1"/>
  <c r="N2243" i="1"/>
  <c r="N2246" i="1"/>
  <c r="N2249" i="1"/>
  <c r="N2250" i="1"/>
  <c r="N2251" i="1"/>
  <c r="N2252" i="1"/>
  <c r="N2253" i="1"/>
  <c r="N2254" i="1"/>
  <c r="N2255" i="1"/>
  <c r="N2258" i="1"/>
  <c r="N2260" i="1"/>
  <c r="N2261" i="1"/>
  <c r="N2262" i="1"/>
  <c r="N2263" i="1"/>
  <c r="N2264" i="1"/>
  <c r="N2266" i="1"/>
  <c r="N2275" i="1"/>
  <c r="N2277" i="1"/>
  <c r="N2278" i="1"/>
  <c r="N2281" i="1"/>
  <c r="N2283" i="1"/>
  <c r="N2284" i="1"/>
  <c r="N2285" i="1"/>
  <c r="N2286" i="1"/>
  <c r="N2287" i="1"/>
  <c r="N2288" i="1"/>
  <c r="N2292" i="1"/>
  <c r="N2293" i="1"/>
  <c r="N2294" i="1"/>
  <c r="N2295" i="1"/>
  <c r="N2296" i="1"/>
  <c r="N2299" i="1"/>
  <c r="N2300" i="1"/>
  <c r="N2301" i="1"/>
  <c r="N2302" i="1"/>
  <c r="N2303" i="1"/>
  <c r="N2304" i="1"/>
  <c r="N2308" i="1"/>
  <c r="N2309" i="1"/>
  <c r="N2310" i="1"/>
  <c r="N2311" i="1"/>
  <c r="N2312" i="1"/>
  <c r="N2315" i="1"/>
  <c r="N2316" i="1"/>
  <c r="N2317" i="1"/>
  <c r="N2318" i="1"/>
  <c r="N2321" i="1"/>
  <c r="N2327" i="1"/>
  <c r="N2330" i="1"/>
  <c r="N2339" i="1"/>
  <c r="N2340" i="1"/>
  <c r="N2341" i="1"/>
  <c r="N2342" i="1"/>
  <c r="N2343" i="1"/>
  <c r="N2344" i="1"/>
  <c r="N2345" i="1"/>
  <c r="N2347" i="1"/>
  <c r="N2348" i="1"/>
  <c r="N2349" i="1"/>
  <c r="D363" i="6"/>
  <c r="D364" i="6"/>
  <c r="D365" i="6"/>
  <c r="D366" i="6"/>
  <c r="D367" i="6"/>
  <c r="D368" i="6"/>
  <c r="D369" i="6"/>
  <c r="D370" i="6"/>
  <c r="D371" i="6"/>
  <c r="D353" i="6"/>
  <c r="D354" i="6"/>
  <c r="D355" i="6"/>
  <c r="D356" i="6"/>
  <c r="D357" i="6"/>
  <c r="D358" i="6"/>
  <c r="D359" i="6"/>
  <c r="D360" i="6"/>
  <c r="D361" i="6"/>
  <c r="D343" i="6"/>
  <c r="D344" i="6"/>
  <c r="D345" i="6"/>
  <c r="D346" i="6"/>
  <c r="D347" i="6"/>
  <c r="D348" i="6"/>
  <c r="D349" i="6"/>
  <c r="D350" i="6"/>
  <c r="D351" i="6"/>
  <c r="D333" i="6"/>
  <c r="D334" i="6"/>
  <c r="D335" i="6"/>
  <c r="D336" i="6"/>
  <c r="D337" i="6"/>
  <c r="D338" i="6"/>
  <c r="D339" i="6"/>
  <c r="D340" i="6"/>
  <c r="D341" i="6"/>
  <c r="H4" i="5"/>
  <c r="I4" i="5"/>
  <c r="H3" i="5"/>
  <c r="I3" i="5"/>
  <c r="I2027" i="1"/>
  <c r="J2027" i="1"/>
  <c r="K2027" i="1"/>
  <c r="L2027" i="1"/>
  <c r="I2028" i="1"/>
  <c r="J2028" i="1"/>
  <c r="K2028" i="1"/>
  <c r="L2028" i="1"/>
  <c r="I2029" i="1"/>
  <c r="J2029" i="1"/>
  <c r="K2029" i="1"/>
  <c r="L2029" i="1"/>
  <c r="I2030" i="1"/>
  <c r="J2030" i="1"/>
  <c r="K2030" i="1"/>
  <c r="L2030" i="1"/>
  <c r="I2031" i="1"/>
  <c r="J2031" i="1"/>
  <c r="K2031" i="1"/>
  <c r="L2031" i="1"/>
  <c r="I2032" i="1"/>
  <c r="J2032" i="1"/>
  <c r="K2032" i="1"/>
  <c r="L2032" i="1"/>
  <c r="I2033" i="1"/>
  <c r="J2033" i="1"/>
  <c r="K2033" i="1"/>
  <c r="L2033" i="1"/>
  <c r="I2034" i="1"/>
  <c r="J2034" i="1"/>
  <c r="K2034" i="1"/>
  <c r="L2034" i="1"/>
  <c r="I2035" i="1"/>
  <c r="J2035" i="1"/>
  <c r="K2035" i="1"/>
  <c r="L2035" i="1"/>
  <c r="I2036" i="1"/>
  <c r="J2036" i="1"/>
  <c r="K2036" i="1"/>
  <c r="L2036" i="1"/>
  <c r="I2037" i="1"/>
  <c r="J2037" i="1"/>
  <c r="K2037" i="1"/>
  <c r="L2037" i="1"/>
  <c r="I2038" i="1"/>
  <c r="J2038" i="1"/>
  <c r="K2038" i="1"/>
  <c r="L2038" i="1"/>
  <c r="I2039" i="1"/>
  <c r="J2039" i="1"/>
  <c r="K2039" i="1"/>
  <c r="L2039" i="1"/>
  <c r="I2040" i="1"/>
  <c r="J2040" i="1"/>
  <c r="K2040" i="1"/>
  <c r="L2040" i="1"/>
  <c r="I2041" i="1"/>
  <c r="J2041" i="1"/>
  <c r="K2041" i="1"/>
  <c r="L2041" i="1"/>
  <c r="I2042" i="1"/>
  <c r="J2042" i="1"/>
  <c r="K2042" i="1"/>
  <c r="L2042" i="1"/>
  <c r="I2043" i="1"/>
  <c r="J2043" i="1"/>
  <c r="K2043" i="1"/>
  <c r="L2043" i="1"/>
  <c r="I2044" i="1"/>
  <c r="J2044" i="1"/>
  <c r="K2044" i="1"/>
  <c r="L2044" i="1"/>
  <c r="I2045" i="1"/>
  <c r="J2045" i="1"/>
  <c r="K2045" i="1"/>
  <c r="L2045" i="1"/>
  <c r="I2046" i="1"/>
  <c r="J2046" i="1"/>
  <c r="K2046" i="1"/>
  <c r="L2046" i="1"/>
  <c r="I2047" i="1"/>
  <c r="J2047" i="1"/>
  <c r="K2047" i="1"/>
  <c r="L2047" i="1"/>
  <c r="I2048" i="1"/>
  <c r="J2048" i="1"/>
  <c r="K2048" i="1"/>
  <c r="L2048" i="1"/>
  <c r="I2049" i="1"/>
  <c r="J2049" i="1"/>
  <c r="K2049" i="1"/>
  <c r="L2049" i="1"/>
  <c r="I2050" i="1"/>
  <c r="J2050" i="1"/>
  <c r="K2050" i="1"/>
  <c r="L2050" i="1"/>
  <c r="I2051" i="1"/>
  <c r="J2051" i="1"/>
  <c r="K2051" i="1"/>
  <c r="L2051" i="1"/>
  <c r="I2052" i="1"/>
  <c r="J2052" i="1"/>
  <c r="K2052" i="1"/>
  <c r="L2052" i="1"/>
  <c r="I2053" i="1"/>
  <c r="J2053" i="1"/>
  <c r="K2053" i="1"/>
  <c r="L2053" i="1"/>
  <c r="I2054" i="1"/>
  <c r="J2054" i="1"/>
  <c r="K2054" i="1"/>
  <c r="L2054" i="1"/>
  <c r="I2055" i="1"/>
  <c r="J2055" i="1"/>
  <c r="K2055" i="1"/>
  <c r="L2055" i="1"/>
  <c r="I2056" i="1"/>
  <c r="J2056" i="1"/>
  <c r="K2056" i="1"/>
  <c r="L2056" i="1"/>
  <c r="I2057" i="1"/>
  <c r="J2057" i="1"/>
  <c r="K2057" i="1"/>
  <c r="L2057" i="1"/>
  <c r="I2058" i="1"/>
  <c r="J2058" i="1"/>
  <c r="K2058" i="1"/>
  <c r="L2058" i="1"/>
  <c r="I2059" i="1"/>
  <c r="J2059" i="1"/>
  <c r="K2059" i="1"/>
  <c r="L2059" i="1"/>
  <c r="I2060" i="1"/>
  <c r="J2060" i="1"/>
  <c r="K2060" i="1"/>
  <c r="L2060" i="1"/>
  <c r="I2061" i="1"/>
  <c r="J2061" i="1"/>
  <c r="K2061" i="1"/>
  <c r="L2061" i="1"/>
  <c r="I2062" i="1"/>
  <c r="J2062" i="1"/>
  <c r="K2062" i="1"/>
  <c r="L2062" i="1"/>
  <c r="I2063" i="1"/>
  <c r="J2063" i="1"/>
  <c r="K2063" i="1"/>
  <c r="L2063" i="1"/>
  <c r="I2064" i="1"/>
  <c r="J2064" i="1"/>
  <c r="K2064" i="1"/>
  <c r="L2064" i="1"/>
  <c r="I2065" i="1"/>
  <c r="J2065" i="1"/>
  <c r="K2065" i="1"/>
  <c r="L2065" i="1"/>
  <c r="I2066" i="1"/>
  <c r="J2066" i="1"/>
  <c r="K2066" i="1"/>
  <c r="L2066" i="1"/>
  <c r="I2067" i="1"/>
  <c r="J2067" i="1"/>
  <c r="K2067" i="1"/>
  <c r="L2067" i="1"/>
  <c r="I2068" i="1"/>
  <c r="J2068" i="1"/>
  <c r="K2068" i="1"/>
  <c r="L2068" i="1"/>
  <c r="I2069" i="1"/>
  <c r="J2069" i="1"/>
  <c r="K2069" i="1"/>
  <c r="L2069" i="1"/>
  <c r="I2070" i="1"/>
  <c r="J2070" i="1"/>
  <c r="K2070" i="1"/>
  <c r="L2070" i="1"/>
  <c r="I2071" i="1"/>
  <c r="J2071" i="1"/>
  <c r="K2071" i="1"/>
  <c r="L2071" i="1"/>
  <c r="I2072" i="1"/>
  <c r="J2072" i="1"/>
  <c r="K2072" i="1"/>
  <c r="L2072" i="1"/>
  <c r="I2073" i="1"/>
  <c r="J2073" i="1"/>
  <c r="K2073" i="1"/>
  <c r="L2073" i="1"/>
  <c r="I2074" i="1"/>
  <c r="J2074" i="1"/>
  <c r="K2074" i="1"/>
  <c r="L2074" i="1"/>
  <c r="I2075" i="1"/>
  <c r="J2075" i="1"/>
  <c r="K2075" i="1"/>
  <c r="L2075" i="1"/>
  <c r="I2076" i="1"/>
  <c r="J2076" i="1"/>
  <c r="K2076" i="1"/>
  <c r="L2076" i="1"/>
  <c r="I2077" i="1"/>
  <c r="J2077" i="1"/>
  <c r="K2077" i="1"/>
  <c r="L2077" i="1"/>
  <c r="I2078" i="1"/>
  <c r="J2078" i="1"/>
  <c r="K2078" i="1"/>
  <c r="L2078" i="1"/>
  <c r="I2079" i="1"/>
  <c r="J2079" i="1"/>
  <c r="K2079" i="1"/>
  <c r="L2079" i="1"/>
  <c r="I2080" i="1"/>
  <c r="J2080" i="1"/>
  <c r="K2080" i="1"/>
  <c r="L2080" i="1"/>
  <c r="I2081" i="1"/>
  <c r="J2081" i="1"/>
  <c r="K2081" i="1"/>
  <c r="L2081" i="1"/>
  <c r="I2082" i="1"/>
  <c r="J2082" i="1"/>
  <c r="K2082" i="1"/>
  <c r="L2082" i="1"/>
  <c r="I2083" i="1"/>
  <c r="J2083" i="1"/>
  <c r="K2083" i="1"/>
  <c r="L2083" i="1"/>
  <c r="I2084" i="1"/>
  <c r="J2084" i="1"/>
  <c r="K2084" i="1"/>
  <c r="L2084" i="1"/>
  <c r="I2085" i="1"/>
  <c r="J2085" i="1"/>
  <c r="K2085" i="1"/>
  <c r="L2085" i="1"/>
  <c r="I2086" i="1"/>
  <c r="J2086" i="1"/>
  <c r="K2086" i="1"/>
  <c r="L2086" i="1"/>
  <c r="I2087" i="1"/>
  <c r="J2087" i="1"/>
  <c r="K2087" i="1"/>
  <c r="L2087" i="1"/>
  <c r="I2088" i="1"/>
  <c r="J2088" i="1"/>
  <c r="K2088" i="1"/>
  <c r="L2088" i="1"/>
  <c r="I2089" i="1"/>
  <c r="J2089" i="1"/>
  <c r="K2089" i="1"/>
  <c r="L2089" i="1"/>
  <c r="I2090" i="1"/>
  <c r="J2090" i="1"/>
  <c r="K2090" i="1"/>
  <c r="L2090" i="1"/>
  <c r="I2091" i="1"/>
  <c r="J2091" i="1"/>
  <c r="K2091" i="1"/>
  <c r="L2091" i="1"/>
  <c r="I2092" i="1"/>
  <c r="J2092" i="1"/>
  <c r="K2092" i="1"/>
  <c r="L2092" i="1"/>
  <c r="I2093" i="1"/>
  <c r="J2093" i="1"/>
  <c r="K2093" i="1"/>
  <c r="L2093" i="1"/>
  <c r="I2094" i="1"/>
  <c r="J2094" i="1"/>
  <c r="K2094" i="1"/>
  <c r="L2094" i="1"/>
  <c r="I2095" i="1"/>
  <c r="J2095" i="1"/>
  <c r="K2095" i="1"/>
  <c r="L2095" i="1"/>
  <c r="I2096" i="1"/>
  <c r="J2096" i="1"/>
  <c r="K2096" i="1"/>
  <c r="L2096" i="1"/>
  <c r="I2097" i="1"/>
  <c r="J2097" i="1"/>
  <c r="K2097" i="1"/>
  <c r="L2097" i="1"/>
  <c r="I2098" i="1"/>
  <c r="J2098" i="1"/>
  <c r="K2098" i="1"/>
  <c r="L2098" i="1"/>
  <c r="I2099" i="1"/>
  <c r="J2099" i="1"/>
  <c r="K2099" i="1"/>
  <c r="L2099" i="1"/>
  <c r="I2100" i="1"/>
  <c r="J2100" i="1"/>
  <c r="K2100" i="1"/>
  <c r="L2100" i="1"/>
  <c r="I2101" i="1"/>
  <c r="J2101" i="1"/>
  <c r="K2101" i="1"/>
  <c r="L2101" i="1"/>
  <c r="I2102" i="1"/>
  <c r="J2102" i="1"/>
  <c r="K2102" i="1"/>
  <c r="L2102" i="1"/>
  <c r="I2103" i="1"/>
  <c r="J2103" i="1"/>
  <c r="K2103" i="1"/>
  <c r="L2103" i="1"/>
  <c r="I2104" i="1"/>
  <c r="J2104" i="1"/>
  <c r="K2104" i="1"/>
  <c r="L2104" i="1"/>
  <c r="I2105" i="1"/>
  <c r="J2105" i="1"/>
  <c r="K2105" i="1"/>
  <c r="L2105" i="1"/>
  <c r="I2106" i="1"/>
  <c r="J2106" i="1"/>
  <c r="K2106" i="1"/>
  <c r="L2106" i="1"/>
  <c r="I2107" i="1"/>
  <c r="J2107" i="1"/>
  <c r="K2107" i="1"/>
  <c r="L2107" i="1"/>
  <c r="I2108" i="1"/>
  <c r="J2108" i="1"/>
  <c r="K2108" i="1"/>
  <c r="L2108" i="1"/>
  <c r="I2109" i="1"/>
  <c r="J2109" i="1"/>
  <c r="K2109" i="1"/>
  <c r="L2109" i="1"/>
  <c r="I2110" i="1"/>
  <c r="J2110" i="1"/>
  <c r="K2110" i="1"/>
  <c r="L2110" i="1"/>
  <c r="I2111" i="1"/>
  <c r="J2111" i="1"/>
  <c r="K2111" i="1"/>
  <c r="L2111" i="1"/>
  <c r="I2112" i="1"/>
  <c r="J2112" i="1"/>
  <c r="K2112" i="1"/>
  <c r="L2112" i="1"/>
  <c r="I2113" i="1"/>
  <c r="J2113" i="1"/>
  <c r="K2113" i="1"/>
  <c r="L2113" i="1"/>
  <c r="I2114" i="1"/>
  <c r="J2114" i="1"/>
  <c r="K2114" i="1"/>
  <c r="L2114" i="1"/>
  <c r="I2115" i="1"/>
  <c r="J2115" i="1"/>
  <c r="K2115" i="1"/>
  <c r="L2115" i="1"/>
  <c r="I2116" i="1"/>
  <c r="J2116" i="1"/>
  <c r="K2116" i="1"/>
  <c r="L2116" i="1"/>
  <c r="I2117" i="1"/>
  <c r="J2117" i="1"/>
  <c r="K2117" i="1"/>
  <c r="L2117" i="1"/>
  <c r="I2118" i="1"/>
  <c r="J2118" i="1"/>
  <c r="K2118" i="1"/>
  <c r="L2118" i="1"/>
  <c r="I2119" i="1"/>
  <c r="J2119" i="1"/>
  <c r="K2119" i="1"/>
  <c r="L2119" i="1"/>
  <c r="I2120" i="1"/>
  <c r="J2120" i="1"/>
  <c r="K2120" i="1"/>
  <c r="L2120" i="1"/>
  <c r="I2121" i="1"/>
  <c r="J2121" i="1"/>
  <c r="K2121" i="1"/>
  <c r="L2121" i="1"/>
  <c r="I2122" i="1"/>
  <c r="J2122" i="1"/>
  <c r="K2122" i="1"/>
  <c r="L2122" i="1"/>
  <c r="I2123" i="1"/>
  <c r="J2123" i="1"/>
  <c r="K2123" i="1"/>
  <c r="L2123" i="1"/>
  <c r="I2124" i="1"/>
  <c r="J2124" i="1"/>
  <c r="K2124" i="1"/>
  <c r="L2124" i="1"/>
  <c r="I2125" i="1"/>
  <c r="J2125" i="1"/>
  <c r="K2125" i="1"/>
  <c r="L2125" i="1"/>
  <c r="I2126" i="1"/>
  <c r="J2126" i="1"/>
  <c r="K2126" i="1"/>
  <c r="L2126" i="1"/>
  <c r="I2127" i="1"/>
  <c r="J2127" i="1"/>
  <c r="K2127" i="1"/>
  <c r="L2127" i="1"/>
  <c r="I2128" i="1"/>
  <c r="J2128" i="1"/>
  <c r="K2128" i="1"/>
  <c r="L2128" i="1"/>
  <c r="I2129" i="1"/>
  <c r="J2129" i="1"/>
  <c r="K2129" i="1"/>
  <c r="L2129" i="1"/>
  <c r="I2130" i="1"/>
  <c r="J2130" i="1"/>
  <c r="K2130" i="1"/>
  <c r="L2130" i="1"/>
  <c r="I2131" i="1"/>
  <c r="J2131" i="1"/>
  <c r="K2131" i="1"/>
  <c r="L2131" i="1"/>
  <c r="I2132" i="1"/>
  <c r="J2132" i="1"/>
  <c r="K2132" i="1"/>
  <c r="L2132" i="1"/>
  <c r="I2133" i="1"/>
  <c r="J2133" i="1"/>
  <c r="K2133" i="1"/>
  <c r="L2133" i="1"/>
  <c r="I2134" i="1"/>
  <c r="J2134" i="1"/>
  <c r="K2134" i="1"/>
  <c r="L2134" i="1"/>
  <c r="I2135" i="1"/>
  <c r="J2135" i="1"/>
  <c r="K2135" i="1"/>
  <c r="L2135" i="1"/>
  <c r="I2136" i="1"/>
  <c r="J2136" i="1"/>
  <c r="K2136" i="1"/>
  <c r="L2136" i="1"/>
  <c r="I2137" i="1"/>
  <c r="J2137" i="1"/>
  <c r="K2137" i="1"/>
  <c r="L2137" i="1"/>
  <c r="I2138" i="1"/>
  <c r="J2138" i="1"/>
  <c r="K2138" i="1"/>
  <c r="L2138" i="1"/>
  <c r="I2139" i="1"/>
  <c r="J2139" i="1"/>
  <c r="K2139" i="1"/>
  <c r="L2139" i="1"/>
  <c r="I2140" i="1"/>
  <c r="J2140" i="1"/>
  <c r="K2140" i="1"/>
  <c r="L2140" i="1"/>
  <c r="I2141" i="1"/>
  <c r="J2141" i="1"/>
  <c r="K2141" i="1"/>
  <c r="L2141" i="1"/>
  <c r="I2142" i="1"/>
  <c r="J2142" i="1"/>
  <c r="K2142" i="1"/>
  <c r="L2142" i="1"/>
  <c r="I2143" i="1"/>
  <c r="J2143" i="1"/>
  <c r="K2143" i="1"/>
  <c r="L2143" i="1"/>
  <c r="I2144" i="1"/>
  <c r="J2144" i="1"/>
  <c r="K2144" i="1"/>
  <c r="L2144" i="1"/>
  <c r="I2145" i="1"/>
  <c r="J2145" i="1"/>
  <c r="K2145" i="1"/>
  <c r="L2145" i="1"/>
  <c r="I2146" i="1"/>
  <c r="J2146" i="1"/>
  <c r="K2146" i="1"/>
  <c r="L2146" i="1"/>
  <c r="I2147" i="1"/>
  <c r="J2147" i="1"/>
  <c r="K2147" i="1"/>
  <c r="L2147" i="1"/>
  <c r="I2148" i="1"/>
  <c r="J2148" i="1"/>
  <c r="K2148" i="1"/>
  <c r="L2148" i="1"/>
  <c r="I2149" i="1"/>
  <c r="J2149" i="1"/>
  <c r="K2149" i="1"/>
  <c r="L2149" i="1"/>
  <c r="I2150" i="1"/>
  <c r="J2150" i="1"/>
  <c r="K2150" i="1"/>
  <c r="L2150" i="1"/>
  <c r="I2151" i="1"/>
  <c r="J2151" i="1"/>
  <c r="K2151" i="1"/>
  <c r="L2151" i="1"/>
  <c r="I2152" i="1"/>
  <c r="J2152" i="1"/>
  <c r="K2152" i="1"/>
  <c r="L2152" i="1"/>
  <c r="I2153" i="1"/>
  <c r="J2153" i="1"/>
  <c r="K2153" i="1"/>
  <c r="L2153" i="1"/>
  <c r="I2154" i="1"/>
  <c r="J2154" i="1"/>
  <c r="K2154" i="1"/>
  <c r="L2154" i="1"/>
  <c r="I2155" i="1"/>
  <c r="J2155" i="1"/>
  <c r="K2155" i="1"/>
  <c r="L2155" i="1"/>
  <c r="I2156" i="1"/>
  <c r="J2156" i="1"/>
  <c r="K2156" i="1"/>
  <c r="L2156" i="1"/>
  <c r="I2157" i="1"/>
  <c r="J2157" i="1"/>
  <c r="K2157" i="1"/>
  <c r="L2157" i="1"/>
  <c r="I2158" i="1"/>
  <c r="J2158" i="1"/>
  <c r="K2158" i="1"/>
  <c r="L2158" i="1"/>
  <c r="I2159" i="1"/>
  <c r="J2159" i="1"/>
  <c r="K2159" i="1"/>
  <c r="L2159" i="1"/>
  <c r="I2160" i="1"/>
  <c r="J2160" i="1"/>
  <c r="K2160" i="1"/>
  <c r="L2160" i="1"/>
  <c r="I2161" i="1"/>
  <c r="J2161" i="1"/>
  <c r="K2161" i="1"/>
  <c r="L2161" i="1"/>
  <c r="I2162" i="1"/>
  <c r="J2162" i="1"/>
  <c r="K2162" i="1"/>
  <c r="L2162" i="1"/>
  <c r="I2163" i="1"/>
  <c r="J2163" i="1"/>
  <c r="K2163" i="1"/>
  <c r="L2163" i="1"/>
  <c r="I2164" i="1"/>
  <c r="J2164" i="1"/>
  <c r="K2164" i="1"/>
  <c r="L2164" i="1"/>
  <c r="I2165" i="1"/>
  <c r="J2165" i="1"/>
  <c r="K2165" i="1"/>
  <c r="L2165" i="1"/>
  <c r="I2166" i="1"/>
  <c r="J2166" i="1"/>
  <c r="K2166" i="1"/>
  <c r="L2166" i="1"/>
  <c r="I2167" i="1"/>
  <c r="J2167" i="1"/>
  <c r="K2167" i="1"/>
  <c r="L2167" i="1"/>
  <c r="I2168" i="1"/>
  <c r="J2168" i="1"/>
  <c r="K2168" i="1"/>
  <c r="L2168" i="1"/>
  <c r="I2169" i="1"/>
  <c r="J2169" i="1"/>
  <c r="K2169" i="1"/>
  <c r="L2169" i="1"/>
  <c r="I2170" i="1"/>
  <c r="J2170" i="1"/>
  <c r="K2170" i="1"/>
  <c r="L2170" i="1"/>
  <c r="I2171" i="1"/>
  <c r="J2171" i="1"/>
  <c r="K2171" i="1"/>
  <c r="L2171" i="1"/>
  <c r="I2172" i="1"/>
  <c r="J2172" i="1"/>
  <c r="K2172" i="1"/>
  <c r="L2172" i="1"/>
  <c r="I2173" i="1"/>
  <c r="J2173" i="1"/>
  <c r="K2173" i="1"/>
  <c r="L2173" i="1"/>
  <c r="I2174" i="1"/>
  <c r="J2174" i="1"/>
  <c r="K2174" i="1"/>
  <c r="L2174" i="1"/>
  <c r="I2175" i="1"/>
  <c r="J2175" i="1"/>
  <c r="K2175" i="1"/>
  <c r="L2175" i="1"/>
  <c r="I2176" i="1"/>
  <c r="J2176" i="1"/>
  <c r="K2176" i="1"/>
  <c r="L2176" i="1"/>
  <c r="I2177" i="1"/>
  <c r="J2177" i="1"/>
  <c r="K2177" i="1"/>
  <c r="L2177" i="1"/>
  <c r="I2178" i="1"/>
  <c r="J2178" i="1"/>
  <c r="K2178" i="1"/>
  <c r="L2178" i="1"/>
  <c r="I2179" i="1"/>
  <c r="J2179" i="1"/>
  <c r="K2179" i="1"/>
  <c r="L2179" i="1"/>
  <c r="I2180" i="1"/>
  <c r="J2180" i="1"/>
  <c r="K2180" i="1"/>
  <c r="L2180" i="1"/>
  <c r="I2181" i="1"/>
  <c r="J2181" i="1"/>
  <c r="K2181" i="1"/>
  <c r="L2181" i="1"/>
  <c r="I2182" i="1"/>
  <c r="J2182" i="1"/>
  <c r="K2182" i="1"/>
  <c r="L2182" i="1"/>
  <c r="I2183" i="1"/>
  <c r="J2183" i="1"/>
  <c r="K2183" i="1"/>
  <c r="L2183" i="1"/>
  <c r="I2184" i="1"/>
  <c r="J2184" i="1"/>
  <c r="K2184" i="1"/>
  <c r="L2184" i="1"/>
  <c r="I2185" i="1"/>
  <c r="J2185" i="1"/>
  <c r="K2185" i="1"/>
  <c r="L2185" i="1"/>
  <c r="I2186" i="1"/>
  <c r="J2186" i="1"/>
  <c r="K2186" i="1"/>
  <c r="L2186" i="1"/>
  <c r="I2187" i="1"/>
  <c r="J2187" i="1"/>
  <c r="K2187" i="1"/>
  <c r="L2187" i="1"/>
  <c r="I2188" i="1"/>
  <c r="J2188" i="1"/>
  <c r="K2188" i="1"/>
  <c r="L2188" i="1"/>
  <c r="I2189" i="1"/>
  <c r="J2189" i="1"/>
  <c r="K2189" i="1"/>
  <c r="L2189" i="1"/>
  <c r="I2190" i="1"/>
  <c r="J2190" i="1"/>
  <c r="K2190" i="1"/>
  <c r="L2190" i="1"/>
  <c r="I2191" i="1"/>
  <c r="J2191" i="1"/>
  <c r="K2191" i="1"/>
  <c r="L2191" i="1"/>
  <c r="I2192" i="1"/>
  <c r="J2192" i="1"/>
  <c r="K2192" i="1"/>
  <c r="L2192" i="1"/>
  <c r="I2193" i="1"/>
  <c r="J2193" i="1"/>
  <c r="K2193" i="1"/>
  <c r="L2193" i="1"/>
  <c r="I2194" i="1"/>
  <c r="J2194" i="1"/>
  <c r="K2194" i="1"/>
  <c r="L2194" i="1"/>
  <c r="I2195" i="1"/>
  <c r="J2195" i="1"/>
  <c r="K2195" i="1"/>
  <c r="L2195" i="1"/>
  <c r="I2196" i="1"/>
  <c r="J2196" i="1"/>
  <c r="K2196" i="1"/>
  <c r="L2196" i="1"/>
  <c r="I2197" i="1"/>
  <c r="J2197" i="1"/>
  <c r="K2197" i="1"/>
  <c r="L2197" i="1"/>
  <c r="I2198" i="1"/>
  <c r="J2198" i="1"/>
  <c r="K2198" i="1"/>
  <c r="L2198" i="1"/>
  <c r="I2199" i="1"/>
  <c r="J2199" i="1"/>
  <c r="K2199" i="1"/>
  <c r="L2199" i="1"/>
  <c r="I2200" i="1"/>
  <c r="J2200" i="1"/>
  <c r="K2200" i="1"/>
  <c r="L2200" i="1"/>
  <c r="I2201" i="1"/>
  <c r="J2201" i="1"/>
  <c r="K2201" i="1"/>
  <c r="L2201" i="1"/>
  <c r="I2202" i="1"/>
  <c r="J2202" i="1"/>
  <c r="K2202" i="1"/>
  <c r="L2202" i="1"/>
  <c r="I2203" i="1"/>
  <c r="J2203" i="1"/>
  <c r="K2203" i="1"/>
  <c r="L2203" i="1"/>
  <c r="I2204" i="1"/>
  <c r="J2204" i="1"/>
  <c r="K2204" i="1"/>
  <c r="L2204" i="1"/>
  <c r="I2205" i="1"/>
  <c r="J2205" i="1"/>
  <c r="K2205" i="1"/>
  <c r="L2205" i="1"/>
  <c r="I2206" i="1"/>
  <c r="J2206" i="1"/>
  <c r="K2206" i="1"/>
  <c r="L2206" i="1"/>
  <c r="I2207" i="1"/>
  <c r="J2207" i="1"/>
  <c r="K2207" i="1"/>
  <c r="L2207" i="1"/>
  <c r="I2208" i="1"/>
  <c r="J2208" i="1"/>
  <c r="K2208" i="1"/>
  <c r="L2208" i="1"/>
  <c r="I2209" i="1"/>
  <c r="J2209" i="1"/>
  <c r="K2209" i="1"/>
  <c r="L2209" i="1"/>
  <c r="I2210" i="1"/>
  <c r="J2210" i="1"/>
  <c r="K2210" i="1"/>
  <c r="L2210" i="1"/>
  <c r="I2211" i="1"/>
  <c r="J2211" i="1"/>
  <c r="K2211" i="1"/>
  <c r="L2211" i="1"/>
  <c r="I2212" i="1"/>
  <c r="J2212" i="1"/>
  <c r="K2212" i="1"/>
  <c r="L2212" i="1"/>
  <c r="I2213" i="1"/>
  <c r="J2213" i="1"/>
  <c r="K2213" i="1"/>
  <c r="L2213" i="1"/>
  <c r="I2214" i="1"/>
  <c r="J2214" i="1"/>
  <c r="K2214" i="1"/>
  <c r="L2214" i="1"/>
  <c r="I2215" i="1"/>
  <c r="J2215" i="1"/>
  <c r="K2215" i="1"/>
  <c r="L2215" i="1"/>
  <c r="I2216" i="1"/>
  <c r="J2216" i="1"/>
  <c r="K2216" i="1"/>
  <c r="L2216" i="1"/>
  <c r="I2217" i="1"/>
  <c r="J2217" i="1"/>
  <c r="K2217" i="1"/>
  <c r="L2217" i="1"/>
  <c r="I2218" i="1"/>
  <c r="J2218" i="1"/>
  <c r="K2218" i="1"/>
  <c r="L2218" i="1"/>
  <c r="I2219" i="1"/>
  <c r="J2219" i="1"/>
  <c r="K2219" i="1"/>
  <c r="L2219" i="1"/>
  <c r="I2220" i="1"/>
  <c r="J2220" i="1"/>
  <c r="K2220" i="1"/>
  <c r="L2220" i="1"/>
  <c r="I2221" i="1"/>
  <c r="J2221" i="1"/>
  <c r="K2221" i="1"/>
  <c r="L2221" i="1"/>
  <c r="I2222" i="1"/>
  <c r="J2222" i="1"/>
  <c r="K2222" i="1"/>
  <c r="L2222" i="1"/>
  <c r="I2223" i="1"/>
  <c r="J2223" i="1"/>
  <c r="K2223" i="1"/>
  <c r="L2223" i="1"/>
  <c r="I2224" i="1"/>
  <c r="J2224" i="1"/>
  <c r="K2224" i="1"/>
  <c r="L2224" i="1"/>
  <c r="I2225" i="1"/>
  <c r="J2225" i="1"/>
  <c r="K2225" i="1"/>
  <c r="L2225" i="1"/>
  <c r="I2226" i="1"/>
  <c r="J2226" i="1"/>
  <c r="K2226" i="1"/>
  <c r="L2226" i="1"/>
  <c r="I2227" i="1"/>
  <c r="J2227" i="1"/>
  <c r="K2227" i="1"/>
  <c r="L2227" i="1"/>
  <c r="I2228" i="1"/>
  <c r="J2228" i="1"/>
  <c r="K2228" i="1"/>
  <c r="L2228" i="1"/>
  <c r="I2229" i="1"/>
  <c r="J2229" i="1"/>
  <c r="K2229" i="1"/>
  <c r="L2229" i="1"/>
  <c r="I2230" i="1"/>
  <c r="J2230" i="1"/>
  <c r="K2230" i="1"/>
  <c r="L2230" i="1"/>
  <c r="I2231" i="1"/>
  <c r="J2231" i="1"/>
  <c r="K2231" i="1"/>
  <c r="L2231" i="1"/>
  <c r="I2232" i="1"/>
  <c r="J2232" i="1"/>
  <c r="K2232" i="1"/>
  <c r="L2232" i="1"/>
  <c r="I2233" i="1"/>
  <c r="J2233" i="1"/>
  <c r="K2233" i="1"/>
  <c r="L2233" i="1"/>
  <c r="I2234" i="1"/>
  <c r="J2234" i="1"/>
  <c r="K2234" i="1"/>
  <c r="L2234" i="1"/>
  <c r="I2235" i="1"/>
  <c r="J2235" i="1"/>
  <c r="K2235" i="1"/>
  <c r="L2235" i="1"/>
  <c r="I2236" i="1"/>
  <c r="J2236" i="1"/>
  <c r="K2236" i="1"/>
  <c r="L2236" i="1"/>
  <c r="I2237" i="1"/>
  <c r="J2237" i="1"/>
  <c r="K2237" i="1"/>
  <c r="L2237" i="1"/>
  <c r="I2238" i="1"/>
  <c r="J2238" i="1"/>
  <c r="K2238" i="1"/>
  <c r="L2238" i="1"/>
  <c r="I2239" i="1"/>
  <c r="J2239" i="1"/>
  <c r="K2239" i="1"/>
  <c r="L2239" i="1"/>
  <c r="I2240" i="1"/>
  <c r="J2240" i="1"/>
  <c r="K2240" i="1"/>
  <c r="L2240" i="1"/>
  <c r="I2241" i="1"/>
  <c r="J2241" i="1"/>
  <c r="K2241" i="1"/>
  <c r="L2241" i="1"/>
  <c r="I2242" i="1"/>
  <c r="J2242" i="1"/>
  <c r="K2242" i="1"/>
  <c r="L2242" i="1"/>
  <c r="I2243" i="1"/>
  <c r="J2243" i="1"/>
  <c r="K2243" i="1"/>
  <c r="L2243" i="1"/>
  <c r="I2244" i="1"/>
  <c r="J2244" i="1"/>
  <c r="K2244" i="1"/>
  <c r="L2244" i="1"/>
  <c r="I2245" i="1"/>
  <c r="J2245" i="1"/>
  <c r="K2245" i="1"/>
  <c r="L2245" i="1"/>
  <c r="I2246" i="1"/>
  <c r="J2246" i="1"/>
  <c r="K2246" i="1"/>
  <c r="L2246" i="1"/>
  <c r="I2247" i="1"/>
  <c r="J2247" i="1"/>
  <c r="K2247" i="1"/>
  <c r="L2247" i="1"/>
  <c r="I2248" i="1"/>
  <c r="J2248" i="1"/>
  <c r="K2248" i="1"/>
  <c r="L2248" i="1"/>
  <c r="I2249" i="1"/>
  <c r="J2249" i="1"/>
  <c r="K2249" i="1"/>
  <c r="L2249" i="1"/>
  <c r="I2250" i="1"/>
  <c r="J2250" i="1"/>
  <c r="K2250" i="1"/>
  <c r="L2250" i="1"/>
  <c r="I2251" i="1"/>
  <c r="J2251" i="1"/>
  <c r="K2251" i="1"/>
  <c r="L2251" i="1"/>
  <c r="I2252" i="1"/>
  <c r="J2252" i="1"/>
  <c r="K2252" i="1"/>
  <c r="L2252" i="1"/>
  <c r="I2253" i="1"/>
  <c r="J2253" i="1"/>
  <c r="K2253" i="1"/>
  <c r="L2253" i="1"/>
  <c r="I2254" i="1"/>
  <c r="J2254" i="1"/>
  <c r="K2254" i="1"/>
  <c r="L2254" i="1"/>
  <c r="I2255" i="1"/>
  <c r="J2255" i="1"/>
  <c r="K2255" i="1"/>
  <c r="L2255" i="1"/>
  <c r="I2256" i="1"/>
  <c r="J2256" i="1"/>
  <c r="K2256" i="1"/>
  <c r="L2256" i="1"/>
  <c r="I2257" i="1"/>
  <c r="J2257" i="1"/>
  <c r="K2257" i="1"/>
  <c r="L2257" i="1"/>
  <c r="I2258" i="1"/>
  <c r="J2258" i="1"/>
  <c r="K2258" i="1"/>
  <c r="L2258" i="1"/>
  <c r="I2259" i="1"/>
  <c r="J2259" i="1"/>
  <c r="K2259" i="1"/>
  <c r="L2259" i="1"/>
  <c r="I2260" i="1"/>
  <c r="J2260" i="1"/>
  <c r="K2260" i="1"/>
  <c r="L2260" i="1"/>
  <c r="I2261" i="1"/>
  <c r="J2261" i="1"/>
  <c r="K2261" i="1"/>
  <c r="L2261" i="1"/>
  <c r="I2262" i="1"/>
  <c r="J2262" i="1"/>
  <c r="K2262" i="1"/>
  <c r="L2262" i="1"/>
  <c r="I2263" i="1"/>
  <c r="J2263" i="1"/>
  <c r="K2263" i="1"/>
  <c r="L2263" i="1"/>
  <c r="I2264" i="1"/>
  <c r="J2264" i="1"/>
  <c r="K2264" i="1"/>
  <c r="L2264" i="1"/>
  <c r="I2265" i="1"/>
  <c r="J2265" i="1"/>
  <c r="K2265" i="1"/>
  <c r="L2265" i="1"/>
  <c r="I2266" i="1"/>
  <c r="J2266" i="1"/>
  <c r="K2266" i="1"/>
  <c r="L2266" i="1"/>
  <c r="I2267" i="1"/>
  <c r="J2267" i="1"/>
  <c r="K2267" i="1"/>
  <c r="L2267" i="1"/>
  <c r="I2268" i="1"/>
  <c r="J2268" i="1"/>
  <c r="K2268" i="1"/>
  <c r="L2268" i="1"/>
  <c r="I2269" i="1"/>
  <c r="J2269" i="1"/>
  <c r="K2269" i="1"/>
  <c r="L2269" i="1"/>
  <c r="I2270" i="1"/>
  <c r="J2270" i="1"/>
  <c r="K2270" i="1"/>
  <c r="L2270" i="1"/>
  <c r="I2271" i="1"/>
  <c r="J2271" i="1"/>
  <c r="K2271" i="1"/>
  <c r="L2271" i="1"/>
  <c r="I2272" i="1"/>
  <c r="J2272" i="1"/>
  <c r="K2272" i="1"/>
  <c r="L2272" i="1"/>
  <c r="I2273" i="1"/>
  <c r="J2273" i="1"/>
  <c r="K2273" i="1"/>
  <c r="L2273" i="1"/>
  <c r="I2274" i="1"/>
  <c r="J2274" i="1"/>
  <c r="K2274" i="1"/>
  <c r="L2274" i="1"/>
  <c r="I2275" i="1"/>
  <c r="J2275" i="1"/>
  <c r="K2275" i="1"/>
  <c r="L2275" i="1"/>
  <c r="I2276" i="1"/>
  <c r="J2276" i="1"/>
  <c r="K2276" i="1"/>
  <c r="L2276" i="1"/>
  <c r="I2277" i="1"/>
  <c r="J2277" i="1"/>
  <c r="K2277" i="1"/>
  <c r="L2277" i="1"/>
  <c r="I2278" i="1"/>
  <c r="J2278" i="1"/>
  <c r="K2278" i="1"/>
  <c r="L2278" i="1"/>
  <c r="I2279" i="1"/>
  <c r="J2279" i="1"/>
  <c r="K2279" i="1"/>
  <c r="L2279" i="1"/>
  <c r="I2280" i="1"/>
  <c r="J2280" i="1"/>
  <c r="K2280" i="1"/>
  <c r="L2280" i="1"/>
  <c r="I2281" i="1"/>
  <c r="J2281" i="1"/>
  <c r="K2281" i="1"/>
  <c r="L2281" i="1"/>
  <c r="I2282" i="1"/>
  <c r="J2282" i="1"/>
  <c r="K2282" i="1"/>
  <c r="L2282" i="1"/>
  <c r="I2283" i="1"/>
  <c r="J2283" i="1"/>
  <c r="K2283" i="1"/>
  <c r="L2283" i="1"/>
  <c r="I2284" i="1"/>
  <c r="J2284" i="1"/>
  <c r="K2284" i="1"/>
  <c r="L2284" i="1"/>
  <c r="I2285" i="1"/>
  <c r="J2285" i="1"/>
  <c r="K2285" i="1"/>
  <c r="L2285" i="1"/>
  <c r="I2286" i="1"/>
  <c r="J2286" i="1"/>
  <c r="K2286" i="1"/>
  <c r="L2286" i="1"/>
  <c r="I2287" i="1"/>
  <c r="J2287" i="1"/>
  <c r="K2287" i="1"/>
  <c r="L2287" i="1"/>
  <c r="I2288" i="1"/>
  <c r="J2288" i="1"/>
  <c r="K2288" i="1"/>
  <c r="L2288" i="1"/>
  <c r="I2289" i="1"/>
  <c r="J2289" i="1"/>
  <c r="K2289" i="1"/>
  <c r="L2289" i="1"/>
  <c r="I2290" i="1"/>
  <c r="J2290" i="1"/>
  <c r="K2290" i="1"/>
  <c r="L2290" i="1"/>
  <c r="I2291" i="1"/>
  <c r="J2291" i="1"/>
  <c r="K2291" i="1"/>
  <c r="L2291" i="1"/>
  <c r="I2292" i="1"/>
  <c r="J2292" i="1"/>
  <c r="K2292" i="1"/>
  <c r="L2292" i="1"/>
  <c r="I2293" i="1"/>
  <c r="J2293" i="1"/>
  <c r="K2293" i="1"/>
  <c r="L2293" i="1"/>
  <c r="I2294" i="1"/>
  <c r="J2294" i="1"/>
  <c r="K2294" i="1"/>
  <c r="L2294" i="1"/>
  <c r="I2295" i="1"/>
  <c r="J2295" i="1"/>
  <c r="K2295" i="1"/>
  <c r="L2295" i="1"/>
  <c r="I2296" i="1"/>
  <c r="J2296" i="1"/>
  <c r="K2296" i="1"/>
  <c r="L2296" i="1"/>
  <c r="I2297" i="1"/>
  <c r="J2297" i="1"/>
  <c r="K2297" i="1"/>
  <c r="L2297" i="1"/>
  <c r="I2298" i="1"/>
  <c r="J2298" i="1"/>
  <c r="K2298" i="1"/>
  <c r="L2298" i="1"/>
  <c r="I2299" i="1"/>
  <c r="J2299" i="1"/>
  <c r="K2299" i="1"/>
  <c r="L2299" i="1"/>
  <c r="I2300" i="1"/>
  <c r="J2300" i="1"/>
  <c r="K2300" i="1"/>
  <c r="L2300" i="1"/>
  <c r="I2301" i="1"/>
  <c r="J2301" i="1"/>
  <c r="K2301" i="1"/>
  <c r="L2301" i="1"/>
  <c r="I2302" i="1"/>
  <c r="J2302" i="1"/>
  <c r="K2302" i="1"/>
  <c r="L2302" i="1"/>
  <c r="I2303" i="1"/>
  <c r="J2303" i="1"/>
  <c r="K2303" i="1"/>
  <c r="L2303" i="1"/>
  <c r="I2304" i="1"/>
  <c r="J2304" i="1"/>
  <c r="K2304" i="1"/>
  <c r="L2304" i="1"/>
  <c r="I2305" i="1"/>
  <c r="J2305" i="1"/>
  <c r="K2305" i="1"/>
  <c r="L2305" i="1"/>
  <c r="I2306" i="1"/>
  <c r="J2306" i="1"/>
  <c r="K2306" i="1"/>
  <c r="L2306" i="1"/>
  <c r="I2307" i="1"/>
  <c r="J2307" i="1"/>
  <c r="K2307" i="1"/>
  <c r="L2307" i="1"/>
  <c r="I2308" i="1"/>
  <c r="J2308" i="1"/>
  <c r="K2308" i="1"/>
  <c r="L2308" i="1"/>
  <c r="I2309" i="1"/>
  <c r="J2309" i="1"/>
  <c r="K2309" i="1"/>
  <c r="L2309" i="1"/>
  <c r="I2310" i="1"/>
  <c r="J2310" i="1"/>
  <c r="K2310" i="1"/>
  <c r="L2310" i="1"/>
  <c r="I2311" i="1"/>
  <c r="J2311" i="1"/>
  <c r="K2311" i="1"/>
  <c r="L2311" i="1"/>
  <c r="I2312" i="1"/>
  <c r="J2312" i="1"/>
  <c r="K2312" i="1"/>
  <c r="L2312" i="1"/>
  <c r="I2313" i="1"/>
  <c r="J2313" i="1"/>
  <c r="K2313" i="1"/>
  <c r="L2313" i="1"/>
  <c r="I2314" i="1"/>
  <c r="J2314" i="1"/>
  <c r="K2314" i="1"/>
  <c r="L2314" i="1"/>
  <c r="I2315" i="1"/>
  <c r="J2315" i="1"/>
  <c r="K2315" i="1"/>
  <c r="L2315" i="1"/>
  <c r="I2316" i="1"/>
  <c r="J2316" i="1"/>
  <c r="K2316" i="1"/>
  <c r="L2316" i="1"/>
  <c r="I2317" i="1"/>
  <c r="J2317" i="1"/>
  <c r="K2317" i="1"/>
  <c r="L2317" i="1"/>
  <c r="I2318" i="1"/>
  <c r="J2318" i="1"/>
  <c r="K2318" i="1"/>
  <c r="L2318" i="1"/>
  <c r="I2319" i="1"/>
  <c r="J2319" i="1"/>
  <c r="K2319" i="1"/>
  <c r="L2319" i="1"/>
  <c r="I2320" i="1"/>
  <c r="J2320" i="1"/>
  <c r="K2320" i="1"/>
  <c r="L2320" i="1"/>
  <c r="I2321" i="1"/>
  <c r="J2321" i="1"/>
  <c r="K2321" i="1"/>
  <c r="L2321" i="1"/>
  <c r="I2322" i="1"/>
  <c r="J2322" i="1"/>
  <c r="K2322" i="1"/>
  <c r="L2322" i="1"/>
  <c r="I2323" i="1"/>
  <c r="J2323" i="1"/>
  <c r="K2323" i="1"/>
  <c r="L2323" i="1"/>
  <c r="I2324" i="1"/>
  <c r="J2324" i="1"/>
  <c r="K2324" i="1"/>
  <c r="L2324" i="1"/>
  <c r="I2325" i="1"/>
  <c r="J2325" i="1"/>
  <c r="K2325" i="1"/>
  <c r="L2325" i="1"/>
  <c r="I2326" i="1"/>
  <c r="J2326" i="1"/>
  <c r="K2326" i="1"/>
  <c r="L2326" i="1"/>
  <c r="I2327" i="1"/>
  <c r="J2327" i="1"/>
  <c r="K2327" i="1"/>
  <c r="L2327" i="1"/>
  <c r="I2328" i="1"/>
  <c r="J2328" i="1"/>
  <c r="K2328" i="1"/>
  <c r="L2328" i="1"/>
  <c r="I2329" i="1"/>
  <c r="J2329" i="1"/>
  <c r="K2329" i="1"/>
  <c r="L2329" i="1"/>
  <c r="I2330" i="1"/>
  <c r="J2330" i="1"/>
  <c r="K2330" i="1"/>
  <c r="L2330" i="1"/>
  <c r="I2331" i="1"/>
  <c r="J2331" i="1"/>
  <c r="K2331" i="1"/>
  <c r="L2331" i="1"/>
  <c r="I2332" i="1"/>
  <c r="J2332" i="1"/>
  <c r="K2332" i="1"/>
  <c r="L2332" i="1"/>
  <c r="I2333" i="1"/>
  <c r="J2333" i="1"/>
  <c r="K2333" i="1"/>
  <c r="L2333" i="1"/>
  <c r="I2334" i="1"/>
  <c r="J2334" i="1"/>
  <c r="K2334" i="1"/>
  <c r="L2334" i="1"/>
  <c r="I2335" i="1"/>
  <c r="J2335" i="1"/>
  <c r="K2335" i="1"/>
  <c r="L2335" i="1"/>
  <c r="I2336" i="1"/>
  <c r="J2336" i="1"/>
  <c r="K2336" i="1"/>
  <c r="L2336" i="1"/>
  <c r="I2337" i="1"/>
  <c r="J2337" i="1"/>
  <c r="K2337" i="1"/>
  <c r="L2337" i="1"/>
  <c r="I2338" i="1"/>
  <c r="J2338" i="1"/>
  <c r="K2338" i="1"/>
  <c r="L2338" i="1"/>
  <c r="I2339" i="1"/>
  <c r="J2339" i="1"/>
  <c r="K2339" i="1"/>
  <c r="L2339" i="1"/>
  <c r="I2340" i="1"/>
  <c r="J2340" i="1"/>
  <c r="K2340" i="1"/>
  <c r="L2340" i="1"/>
  <c r="I2341" i="1"/>
  <c r="J2341" i="1"/>
  <c r="K2341" i="1"/>
  <c r="L2341" i="1"/>
  <c r="I2342" i="1"/>
  <c r="J2342" i="1"/>
  <c r="K2342" i="1"/>
  <c r="L2342" i="1"/>
  <c r="I2343" i="1"/>
  <c r="J2343" i="1"/>
  <c r="K2343" i="1"/>
  <c r="L2343" i="1"/>
  <c r="I2344" i="1"/>
  <c r="J2344" i="1"/>
  <c r="K2344" i="1"/>
  <c r="L2344" i="1"/>
  <c r="I2345" i="1"/>
  <c r="J2345" i="1"/>
  <c r="K2345" i="1"/>
  <c r="L2345" i="1"/>
  <c r="I2346" i="1"/>
  <c r="J2346" i="1"/>
  <c r="K2346" i="1"/>
  <c r="L2346" i="1"/>
  <c r="I2347" i="1"/>
  <c r="J2347" i="1"/>
  <c r="K2347" i="1"/>
  <c r="L2347" i="1"/>
  <c r="I2348" i="1"/>
  <c r="J2348" i="1"/>
  <c r="K2348" i="1"/>
  <c r="L2348" i="1"/>
  <c r="I2349" i="1"/>
  <c r="J2349" i="1"/>
  <c r="K2349" i="1"/>
  <c r="L2349" i="1"/>
  <c r="I1867" i="1"/>
  <c r="D3" i="6"/>
  <c r="D4" i="6"/>
  <c r="D5" i="6"/>
  <c r="D6" i="6"/>
  <c r="D7" i="6"/>
  <c r="D8" i="6"/>
  <c r="D9" i="6"/>
  <c r="D10" i="6"/>
  <c r="D11" i="6"/>
  <c r="D13" i="6"/>
  <c r="D14" i="6"/>
  <c r="D15" i="6"/>
  <c r="D16" i="6"/>
  <c r="D17" i="6"/>
  <c r="D18" i="6"/>
  <c r="D19" i="6"/>
  <c r="D20" i="6"/>
  <c r="D21" i="6"/>
  <c r="D24" i="6"/>
  <c r="D25" i="6"/>
  <c r="D26" i="6"/>
  <c r="D27" i="6"/>
  <c r="D28" i="6"/>
  <c r="D29" i="6"/>
  <c r="D30" i="6"/>
  <c r="D31" i="6"/>
  <c r="D33" i="6"/>
  <c r="D34" i="6"/>
  <c r="D35" i="6"/>
  <c r="D36" i="6"/>
  <c r="D37" i="6"/>
  <c r="D38" i="6"/>
  <c r="D39" i="6"/>
  <c r="D40" i="6"/>
  <c r="D41" i="6"/>
  <c r="D43" i="6"/>
  <c r="D44" i="6"/>
  <c r="D45" i="6"/>
  <c r="D46" i="6"/>
  <c r="D47" i="6"/>
  <c r="D48" i="6"/>
  <c r="D49" i="6"/>
  <c r="D50" i="6"/>
  <c r="D51" i="6"/>
  <c r="D53" i="6"/>
  <c r="D54" i="6"/>
  <c r="D55" i="6"/>
  <c r="D56" i="6"/>
  <c r="D57" i="6"/>
  <c r="D58" i="6"/>
  <c r="D59" i="6"/>
  <c r="D60" i="6"/>
  <c r="D61" i="6"/>
  <c r="D63" i="6"/>
  <c r="D64" i="6"/>
  <c r="D65" i="6"/>
  <c r="D66" i="6"/>
  <c r="D67" i="6"/>
  <c r="D68" i="6"/>
  <c r="D69" i="6"/>
  <c r="D70" i="6"/>
  <c r="D71" i="6"/>
  <c r="D73" i="6"/>
  <c r="D74" i="6"/>
  <c r="D75" i="6"/>
  <c r="D76" i="6"/>
  <c r="D77" i="6"/>
  <c r="D78" i="6"/>
  <c r="D79" i="6"/>
  <c r="D80" i="6"/>
  <c r="D81" i="6"/>
  <c r="D83" i="6"/>
  <c r="D84" i="6"/>
  <c r="D85" i="6"/>
  <c r="D86" i="6"/>
  <c r="D87" i="6"/>
  <c r="D88" i="6"/>
  <c r="D89" i="6"/>
  <c r="D90" i="6"/>
  <c r="D91" i="6"/>
  <c r="D93" i="6"/>
  <c r="D94" i="6"/>
  <c r="D95" i="6"/>
  <c r="D96" i="6"/>
  <c r="D97" i="6"/>
  <c r="D98" i="6"/>
  <c r="D99" i="6"/>
  <c r="D100" i="6"/>
  <c r="D101" i="6"/>
  <c r="D103" i="6"/>
  <c r="D104" i="6"/>
  <c r="D105" i="6"/>
  <c r="D106" i="6"/>
  <c r="D107" i="6"/>
  <c r="D108" i="6"/>
  <c r="D109" i="6"/>
  <c r="D110" i="6"/>
  <c r="D111" i="6"/>
  <c r="D113" i="6"/>
  <c r="D114" i="6"/>
  <c r="D115" i="6"/>
  <c r="D116" i="6"/>
  <c r="D117" i="6"/>
  <c r="D118" i="6"/>
  <c r="D119" i="6"/>
  <c r="D120" i="6"/>
  <c r="D121" i="6"/>
  <c r="D123" i="6"/>
  <c r="D124" i="6"/>
  <c r="D125" i="6"/>
  <c r="D126" i="6"/>
  <c r="D127" i="6"/>
  <c r="D128" i="6"/>
  <c r="D129" i="6"/>
  <c r="D130" i="6"/>
  <c r="D131" i="6"/>
  <c r="D133" i="6"/>
  <c r="D134" i="6"/>
  <c r="D135" i="6"/>
  <c r="D136" i="6"/>
  <c r="D137" i="6"/>
  <c r="D138" i="6"/>
  <c r="D139" i="6"/>
  <c r="D140" i="6"/>
  <c r="D141" i="6"/>
  <c r="D143" i="6"/>
  <c r="D144" i="6"/>
  <c r="D145" i="6"/>
  <c r="D146" i="6"/>
  <c r="D147" i="6"/>
  <c r="D148" i="6"/>
  <c r="D149" i="6"/>
  <c r="D150" i="6"/>
  <c r="D151" i="6"/>
  <c r="D153" i="6"/>
  <c r="D154" i="6"/>
  <c r="D155" i="6"/>
  <c r="D156" i="6"/>
  <c r="D157" i="6"/>
  <c r="D158" i="6"/>
  <c r="D159" i="6"/>
  <c r="D160" i="6"/>
  <c r="D161" i="6"/>
  <c r="D163" i="6"/>
  <c r="D164" i="6"/>
  <c r="D165" i="6"/>
  <c r="D166" i="6"/>
  <c r="D167" i="6"/>
  <c r="D168" i="6"/>
  <c r="D169" i="6"/>
  <c r="D170" i="6"/>
  <c r="D171" i="6"/>
  <c r="D173" i="6"/>
  <c r="D174" i="6"/>
  <c r="D175" i="6"/>
  <c r="D176" i="6"/>
  <c r="D177" i="6"/>
  <c r="D178" i="6"/>
  <c r="D179" i="6"/>
  <c r="D180" i="6"/>
  <c r="D181" i="6"/>
  <c r="D183" i="6"/>
  <c r="D184" i="6"/>
  <c r="D185" i="6"/>
  <c r="D186" i="6"/>
  <c r="D187" i="6"/>
  <c r="D188" i="6"/>
  <c r="D189" i="6"/>
  <c r="D190" i="6"/>
  <c r="D191" i="6"/>
  <c r="D193" i="6"/>
  <c r="D194" i="6"/>
  <c r="D195" i="6"/>
  <c r="D196" i="6"/>
  <c r="D197" i="6"/>
  <c r="D198" i="6"/>
  <c r="D199" i="6"/>
  <c r="D200" i="6"/>
  <c r="D201" i="6"/>
  <c r="D203" i="6"/>
  <c r="D204" i="6"/>
  <c r="D205" i="6"/>
  <c r="D206" i="6"/>
  <c r="D207" i="6"/>
  <c r="D208" i="6"/>
  <c r="D209" i="6"/>
  <c r="D210" i="6"/>
  <c r="D211" i="6"/>
  <c r="D213" i="6"/>
  <c r="D214" i="6"/>
  <c r="D215" i="6"/>
  <c r="D216" i="6"/>
  <c r="D217" i="6"/>
  <c r="D218" i="6"/>
  <c r="D219" i="6"/>
  <c r="D220" i="6"/>
  <c r="D221" i="6"/>
  <c r="D223" i="6"/>
  <c r="D224" i="6"/>
  <c r="D225" i="6"/>
  <c r="D226" i="6"/>
  <c r="D227" i="6"/>
  <c r="D228" i="6"/>
  <c r="D229" i="6"/>
  <c r="D230" i="6"/>
  <c r="D231" i="6"/>
  <c r="D233" i="6"/>
  <c r="D234" i="6"/>
  <c r="D235" i="6"/>
  <c r="D236" i="6"/>
  <c r="D237" i="6"/>
  <c r="D238" i="6"/>
  <c r="D239" i="6"/>
  <c r="D240" i="6"/>
  <c r="D241" i="6"/>
  <c r="D243" i="6"/>
  <c r="D244" i="6"/>
  <c r="D245" i="6"/>
  <c r="D246" i="6"/>
  <c r="D247" i="6"/>
  <c r="D248" i="6"/>
  <c r="D249" i="6"/>
  <c r="D250" i="6"/>
  <c r="D251" i="6"/>
  <c r="D253" i="6"/>
  <c r="D254" i="6"/>
  <c r="D255" i="6"/>
  <c r="D256" i="6"/>
  <c r="D257" i="6"/>
  <c r="D258" i="6"/>
  <c r="D259" i="6"/>
  <c r="D260" i="6"/>
  <c r="D261" i="6"/>
  <c r="D263" i="6"/>
  <c r="D264" i="6"/>
  <c r="D265" i="6"/>
  <c r="D266" i="6"/>
  <c r="D267" i="6"/>
  <c r="D268" i="6"/>
  <c r="D269" i="6"/>
  <c r="D270" i="6"/>
  <c r="D271" i="6"/>
  <c r="D273" i="6"/>
  <c r="D274" i="6"/>
  <c r="D275" i="6"/>
  <c r="D276" i="6"/>
  <c r="D277" i="6"/>
  <c r="D278" i="6"/>
  <c r="D279" i="6"/>
  <c r="D280" i="6"/>
  <c r="D281" i="6"/>
  <c r="D283" i="6"/>
  <c r="D284" i="6"/>
  <c r="D285" i="6"/>
  <c r="D286" i="6"/>
  <c r="D287" i="6"/>
  <c r="D288" i="6"/>
  <c r="D289" i="6"/>
  <c r="D290" i="6"/>
  <c r="D291" i="6"/>
  <c r="D293" i="6"/>
  <c r="D294" i="6"/>
  <c r="D295" i="6"/>
  <c r="D296" i="6"/>
  <c r="D297" i="6"/>
  <c r="D298" i="6"/>
  <c r="D299" i="6"/>
  <c r="D300" i="6"/>
  <c r="D301" i="6"/>
  <c r="D303" i="6"/>
  <c r="D304" i="6"/>
  <c r="D305" i="6"/>
  <c r="D306" i="6"/>
  <c r="D307" i="6"/>
  <c r="D308" i="6"/>
  <c r="D309" i="6"/>
  <c r="D310" i="6"/>
  <c r="D311" i="6"/>
  <c r="D313" i="6"/>
  <c r="D314" i="6"/>
  <c r="D315" i="6"/>
  <c r="D316" i="6"/>
  <c r="D317" i="6"/>
  <c r="D318" i="6"/>
  <c r="D319" i="6"/>
  <c r="D320" i="6"/>
  <c r="D321" i="6"/>
  <c r="D323" i="6"/>
  <c r="D324" i="6"/>
  <c r="D325" i="6"/>
  <c r="D326" i="6"/>
  <c r="D327" i="6"/>
  <c r="D328" i="6"/>
  <c r="D329" i="6"/>
  <c r="D330" i="6"/>
  <c r="D331" i="6"/>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J3" i="1"/>
  <c r="K3"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J178" i="1"/>
  <c r="K178" i="1"/>
  <c r="J179" i="1"/>
  <c r="K179" i="1"/>
  <c r="J180" i="1"/>
  <c r="K180" i="1"/>
  <c r="J181" i="1"/>
  <c r="K181" i="1"/>
  <c r="J182" i="1"/>
  <c r="K182" i="1"/>
  <c r="J183" i="1"/>
  <c r="K183" i="1"/>
  <c r="J184" i="1"/>
  <c r="K184" i="1"/>
  <c r="J185" i="1"/>
  <c r="K185" i="1"/>
  <c r="J186" i="1"/>
  <c r="K186" i="1"/>
  <c r="J187" i="1"/>
  <c r="K187" i="1"/>
  <c r="J188" i="1"/>
  <c r="K188" i="1"/>
  <c r="J189" i="1"/>
  <c r="K189" i="1"/>
  <c r="J190" i="1"/>
  <c r="K190" i="1"/>
  <c r="J191" i="1"/>
  <c r="K191" i="1"/>
  <c r="J192" i="1"/>
  <c r="K192" i="1"/>
  <c r="J193" i="1"/>
  <c r="K193" i="1"/>
  <c r="J194" i="1"/>
  <c r="K194" i="1"/>
  <c r="J195" i="1"/>
  <c r="K195" i="1"/>
  <c r="J196" i="1"/>
  <c r="K196" i="1"/>
  <c r="J197" i="1"/>
  <c r="K197" i="1"/>
  <c r="J198" i="1"/>
  <c r="K198" i="1"/>
  <c r="J199" i="1"/>
  <c r="K199" i="1"/>
  <c r="J200" i="1"/>
  <c r="K200" i="1"/>
  <c r="J201" i="1"/>
  <c r="K201" i="1"/>
  <c r="J202" i="1"/>
  <c r="K202" i="1"/>
  <c r="J203" i="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J218" i="1"/>
  <c r="K218" i="1"/>
  <c r="J219" i="1"/>
  <c r="K219"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J269" i="1"/>
  <c r="K269" i="1"/>
  <c r="J270" i="1"/>
  <c r="K270" i="1"/>
  <c r="J271" i="1"/>
  <c r="K271" i="1"/>
  <c r="J272" i="1"/>
  <c r="K272" i="1"/>
  <c r="J273" i="1"/>
  <c r="K273" i="1"/>
  <c r="J274" i="1"/>
  <c r="K274" i="1"/>
  <c r="J275" i="1"/>
  <c r="K275" i="1"/>
  <c r="J276" i="1"/>
  <c r="K276" i="1"/>
  <c r="J277" i="1"/>
  <c r="K277" i="1"/>
  <c r="J278" i="1"/>
  <c r="K278" i="1"/>
  <c r="J279" i="1"/>
  <c r="K279" i="1"/>
  <c r="J280" i="1"/>
  <c r="K280" i="1"/>
  <c r="J281" i="1"/>
  <c r="K281" i="1"/>
  <c r="J282" i="1"/>
  <c r="K282" i="1"/>
  <c r="J283" i="1"/>
  <c r="K283" i="1"/>
  <c r="J284" i="1"/>
  <c r="K284" i="1"/>
  <c r="J285" i="1"/>
  <c r="K285" i="1"/>
  <c r="J286" i="1"/>
  <c r="K286" i="1"/>
  <c r="J287" i="1"/>
  <c r="K287" i="1"/>
  <c r="J288" i="1"/>
  <c r="K288" i="1"/>
  <c r="J289" i="1"/>
  <c r="K289" i="1"/>
  <c r="J290" i="1"/>
  <c r="K290" i="1"/>
  <c r="J291" i="1"/>
  <c r="K291" i="1"/>
  <c r="J292" i="1"/>
  <c r="K292" i="1"/>
  <c r="J293" i="1"/>
  <c r="K293" i="1"/>
  <c r="J294" i="1"/>
  <c r="K294" i="1"/>
  <c r="J295" i="1"/>
  <c r="K295" i="1"/>
  <c r="J296" i="1"/>
  <c r="K296" i="1"/>
  <c r="J297" i="1"/>
  <c r="K297" i="1"/>
  <c r="J298" i="1"/>
  <c r="K298" i="1"/>
  <c r="J299" i="1"/>
  <c r="K299" i="1"/>
  <c r="J300" i="1"/>
  <c r="K300" i="1"/>
  <c r="J301" i="1"/>
  <c r="K301" i="1"/>
  <c r="J302" i="1"/>
  <c r="K302" i="1"/>
  <c r="J303" i="1"/>
  <c r="K303" i="1"/>
  <c r="J304" i="1"/>
  <c r="K304" i="1"/>
  <c r="J305" i="1"/>
  <c r="K305" i="1"/>
  <c r="J306" i="1"/>
  <c r="K306" i="1"/>
  <c r="J307" i="1"/>
  <c r="K307" i="1"/>
  <c r="J308" i="1"/>
  <c r="K308" i="1"/>
  <c r="J309" i="1"/>
  <c r="K309" i="1"/>
  <c r="J310" i="1"/>
  <c r="K310" i="1"/>
  <c r="J311" i="1"/>
  <c r="K311" i="1"/>
  <c r="J312" i="1"/>
  <c r="K312" i="1"/>
  <c r="J313" i="1"/>
  <c r="K313" i="1"/>
  <c r="J314" i="1"/>
  <c r="K314" i="1"/>
  <c r="J315" i="1"/>
  <c r="K315" i="1"/>
  <c r="J316" i="1"/>
  <c r="K316" i="1"/>
  <c r="J317" i="1"/>
  <c r="K317" i="1"/>
  <c r="J318" i="1"/>
  <c r="K318" i="1"/>
  <c r="J319" i="1"/>
  <c r="K319" i="1"/>
  <c r="J320" i="1"/>
  <c r="K320" i="1"/>
  <c r="J321" i="1"/>
  <c r="K321" i="1"/>
  <c r="J322" i="1"/>
  <c r="K322" i="1"/>
  <c r="J323" i="1"/>
  <c r="K323" i="1"/>
  <c r="J324" i="1"/>
  <c r="K324" i="1"/>
  <c r="J325" i="1"/>
  <c r="K325" i="1"/>
  <c r="J326" i="1"/>
  <c r="K326" i="1"/>
  <c r="J327" i="1"/>
  <c r="K327" i="1"/>
  <c r="J328" i="1"/>
  <c r="K328" i="1"/>
  <c r="J329" i="1"/>
  <c r="K329" i="1"/>
  <c r="J330" i="1"/>
  <c r="K330" i="1"/>
  <c r="J331" i="1"/>
  <c r="K331" i="1"/>
  <c r="J332" i="1"/>
  <c r="K332" i="1"/>
  <c r="J333" i="1"/>
  <c r="K333" i="1"/>
  <c r="J334" i="1"/>
  <c r="K334" i="1"/>
  <c r="J335" i="1"/>
  <c r="K335" i="1"/>
  <c r="J336" i="1"/>
  <c r="K336" i="1"/>
  <c r="J337" i="1"/>
  <c r="K337" i="1"/>
  <c r="J338" i="1"/>
  <c r="K338" i="1"/>
  <c r="J339" i="1"/>
  <c r="K339" i="1"/>
  <c r="J340" i="1"/>
  <c r="K340" i="1"/>
  <c r="J341" i="1"/>
  <c r="K341" i="1"/>
  <c r="J342" i="1"/>
  <c r="K342" i="1"/>
  <c r="J343" i="1"/>
  <c r="K343" i="1"/>
  <c r="J344" i="1"/>
  <c r="K344" i="1"/>
  <c r="J345" i="1"/>
  <c r="K345" i="1"/>
  <c r="J346" i="1"/>
  <c r="K346" i="1"/>
  <c r="J347" i="1"/>
  <c r="K347" i="1"/>
  <c r="J348" i="1"/>
  <c r="K348" i="1"/>
  <c r="J349" i="1"/>
  <c r="K349" i="1"/>
  <c r="J350" i="1"/>
  <c r="K350" i="1"/>
  <c r="J351" i="1"/>
  <c r="K351" i="1"/>
  <c r="J352" i="1"/>
  <c r="K352" i="1"/>
  <c r="J353" i="1"/>
  <c r="K353" i="1"/>
  <c r="J354" i="1"/>
  <c r="K354" i="1"/>
  <c r="J355" i="1"/>
  <c r="K355" i="1"/>
  <c r="J356" i="1"/>
  <c r="K356" i="1"/>
  <c r="J357" i="1"/>
  <c r="K357" i="1"/>
  <c r="J358" i="1"/>
  <c r="K358" i="1"/>
  <c r="J359" i="1"/>
  <c r="K359" i="1"/>
  <c r="J360" i="1"/>
  <c r="K360" i="1"/>
  <c r="J361" i="1"/>
  <c r="K361" i="1"/>
  <c r="J362" i="1"/>
  <c r="K362" i="1"/>
  <c r="J363" i="1"/>
  <c r="K363" i="1"/>
  <c r="J364" i="1"/>
  <c r="K364" i="1"/>
  <c r="J365" i="1"/>
  <c r="K365" i="1"/>
  <c r="J366" i="1"/>
  <c r="K366" i="1"/>
  <c r="J367" i="1"/>
  <c r="K367" i="1"/>
  <c r="J368" i="1"/>
  <c r="K368" i="1"/>
  <c r="J369" i="1"/>
  <c r="K369" i="1"/>
  <c r="J370" i="1"/>
  <c r="K370" i="1"/>
  <c r="J371" i="1"/>
  <c r="K371" i="1"/>
  <c r="J372" i="1"/>
  <c r="K372" i="1"/>
  <c r="J373" i="1"/>
  <c r="K373" i="1"/>
  <c r="J374" i="1"/>
  <c r="K374" i="1"/>
  <c r="J375" i="1"/>
  <c r="K375" i="1"/>
  <c r="J376" i="1"/>
  <c r="K376" i="1"/>
  <c r="J377" i="1"/>
  <c r="K377" i="1"/>
  <c r="J378" i="1"/>
  <c r="K378" i="1"/>
  <c r="J379" i="1"/>
  <c r="K379" i="1"/>
  <c r="J380" i="1"/>
  <c r="K380" i="1"/>
  <c r="J381" i="1"/>
  <c r="K381" i="1"/>
  <c r="J382" i="1"/>
  <c r="K382" i="1"/>
  <c r="J383" i="1"/>
  <c r="K383" i="1"/>
  <c r="J384" i="1"/>
  <c r="K384" i="1"/>
  <c r="J385" i="1"/>
  <c r="K385" i="1"/>
  <c r="J386" i="1"/>
  <c r="K386" i="1"/>
  <c r="J387" i="1"/>
  <c r="K387" i="1"/>
  <c r="J388" i="1"/>
  <c r="K388" i="1"/>
  <c r="J389" i="1"/>
  <c r="K389" i="1"/>
  <c r="J390" i="1"/>
  <c r="K390" i="1"/>
  <c r="J391" i="1"/>
  <c r="K391" i="1"/>
  <c r="J392" i="1"/>
  <c r="K392" i="1"/>
  <c r="J393" i="1"/>
  <c r="K393" i="1"/>
  <c r="J394" i="1"/>
  <c r="K394" i="1"/>
  <c r="J395" i="1"/>
  <c r="K395" i="1"/>
  <c r="J396" i="1"/>
  <c r="K396" i="1"/>
  <c r="J397" i="1"/>
  <c r="K397" i="1"/>
  <c r="J398" i="1"/>
  <c r="K398" i="1"/>
  <c r="J399" i="1"/>
  <c r="K399" i="1"/>
  <c r="J400" i="1"/>
  <c r="K400" i="1"/>
  <c r="J401" i="1"/>
  <c r="K401" i="1"/>
  <c r="J402" i="1"/>
  <c r="K402" i="1"/>
  <c r="J403" i="1"/>
  <c r="K403" i="1"/>
  <c r="J404" i="1"/>
  <c r="K404" i="1"/>
  <c r="J405" i="1"/>
  <c r="K405" i="1"/>
  <c r="J406" i="1"/>
  <c r="K406" i="1"/>
  <c r="J407" i="1"/>
  <c r="K407" i="1"/>
  <c r="J408" i="1"/>
  <c r="K408" i="1"/>
  <c r="J409" i="1"/>
  <c r="K409" i="1"/>
  <c r="J410" i="1"/>
  <c r="K410" i="1"/>
  <c r="J411" i="1"/>
  <c r="K411" i="1"/>
  <c r="J412" i="1"/>
  <c r="K412" i="1"/>
  <c r="J413" i="1"/>
  <c r="K413"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J428" i="1"/>
  <c r="K428" i="1"/>
  <c r="J429" i="1"/>
  <c r="K429" i="1"/>
  <c r="J430" i="1"/>
  <c r="K430" i="1"/>
  <c r="J431" i="1"/>
  <c r="K431" i="1"/>
  <c r="J432" i="1"/>
  <c r="K432" i="1"/>
  <c r="J433" i="1"/>
  <c r="K433" i="1"/>
  <c r="J434" i="1"/>
  <c r="K434" i="1"/>
  <c r="J435" i="1"/>
  <c r="K435" i="1"/>
  <c r="J436" i="1"/>
  <c r="K436" i="1"/>
  <c r="J437" i="1"/>
  <c r="K437" i="1"/>
  <c r="J438" i="1"/>
  <c r="K438" i="1"/>
  <c r="J439" i="1"/>
  <c r="K439" i="1"/>
  <c r="J440" i="1"/>
  <c r="K440" i="1"/>
  <c r="J441" i="1"/>
  <c r="K441" i="1"/>
  <c r="J442" i="1"/>
  <c r="K442" i="1"/>
  <c r="J443" i="1"/>
  <c r="K443" i="1"/>
  <c r="J444" i="1"/>
  <c r="K444" i="1"/>
  <c r="J445" i="1"/>
  <c r="K445" i="1"/>
  <c r="J446" i="1"/>
  <c r="K446" i="1"/>
  <c r="J447" i="1"/>
  <c r="K447"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J463" i="1"/>
  <c r="K463" i="1"/>
  <c r="J464" i="1"/>
  <c r="K464" i="1"/>
  <c r="J465" i="1"/>
  <c r="K465" i="1"/>
  <c r="J466" i="1"/>
  <c r="K466" i="1"/>
  <c r="J467" i="1"/>
  <c r="K467" i="1"/>
  <c r="J468" i="1"/>
  <c r="K468" i="1"/>
  <c r="J469" i="1"/>
  <c r="K469" i="1"/>
  <c r="J470" i="1"/>
  <c r="K470" i="1"/>
  <c r="J471" i="1"/>
  <c r="K471" i="1"/>
  <c r="J472" i="1"/>
  <c r="K472" i="1"/>
  <c r="J473" i="1"/>
  <c r="K473" i="1"/>
  <c r="J474" i="1"/>
  <c r="K474" i="1"/>
  <c r="J475" i="1"/>
  <c r="K475" i="1"/>
  <c r="J476" i="1"/>
  <c r="K476" i="1"/>
  <c r="J477" i="1"/>
  <c r="K477" i="1"/>
  <c r="J478" i="1"/>
  <c r="K478" i="1"/>
  <c r="J479" i="1"/>
  <c r="K479" i="1"/>
  <c r="J480" i="1"/>
  <c r="K480" i="1"/>
  <c r="J481" i="1"/>
  <c r="K481" i="1"/>
  <c r="J482" i="1"/>
  <c r="K482" i="1"/>
  <c r="J483" i="1"/>
  <c r="K483" i="1"/>
  <c r="J484" i="1"/>
  <c r="K484" i="1"/>
  <c r="J485" i="1"/>
  <c r="K485" i="1"/>
  <c r="J486" i="1"/>
  <c r="K486" i="1"/>
  <c r="J487" i="1"/>
  <c r="K487" i="1"/>
  <c r="J488" i="1"/>
  <c r="K488" i="1"/>
  <c r="J489" i="1"/>
  <c r="K489" i="1"/>
  <c r="J490" i="1"/>
  <c r="K490" i="1"/>
  <c r="J491" i="1"/>
  <c r="K491" i="1"/>
  <c r="J492" i="1"/>
  <c r="K492" i="1"/>
  <c r="J493" i="1"/>
  <c r="K493" i="1"/>
  <c r="J494" i="1"/>
  <c r="K494" i="1"/>
  <c r="J495" i="1"/>
  <c r="K495" i="1"/>
  <c r="J496" i="1"/>
  <c r="K496" i="1"/>
  <c r="J497" i="1"/>
  <c r="K497" i="1"/>
  <c r="J498" i="1"/>
  <c r="K498" i="1"/>
  <c r="J499" i="1"/>
  <c r="K499" i="1"/>
  <c r="J500" i="1"/>
  <c r="K500" i="1"/>
  <c r="J501" i="1"/>
  <c r="K501" i="1"/>
  <c r="J502" i="1"/>
  <c r="K502" i="1"/>
  <c r="J503" i="1"/>
  <c r="K503" i="1"/>
  <c r="J504" i="1"/>
  <c r="K504" i="1"/>
  <c r="J505" i="1"/>
  <c r="K505" i="1"/>
  <c r="J506" i="1"/>
  <c r="K506" i="1"/>
  <c r="J507" i="1"/>
  <c r="K507" i="1"/>
  <c r="J508" i="1"/>
  <c r="K508" i="1"/>
  <c r="J509" i="1"/>
  <c r="K509" i="1"/>
  <c r="J510" i="1"/>
  <c r="K510" i="1"/>
  <c r="J511" i="1"/>
  <c r="K511" i="1"/>
  <c r="J512" i="1"/>
  <c r="K512" i="1"/>
  <c r="J513" i="1"/>
  <c r="K513" i="1"/>
  <c r="J514" i="1"/>
  <c r="K514" i="1"/>
  <c r="J515" i="1"/>
  <c r="K515" i="1"/>
  <c r="J516" i="1"/>
  <c r="K516" i="1"/>
  <c r="J517" i="1"/>
  <c r="K517" i="1"/>
  <c r="J518" i="1"/>
  <c r="K518" i="1"/>
  <c r="J519" i="1"/>
  <c r="K519" i="1"/>
  <c r="J520" i="1"/>
  <c r="K520" i="1"/>
  <c r="J521" i="1"/>
  <c r="K521" i="1"/>
  <c r="J522" i="1"/>
  <c r="K522" i="1"/>
  <c r="J523" i="1"/>
  <c r="K523" i="1"/>
  <c r="K524" i="1"/>
  <c r="J525" i="1"/>
  <c r="K525" i="1"/>
  <c r="J526" i="1"/>
  <c r="K526" i="1"/>
  <c r="J527" i="1"/>
  <c r="K527" i="1"/>
  <c r="J528" i="1"/>
  <c r="K528" i="1"/>
  <c r="J529" i="1"/>
  <c r="K529" i="1"/>
  <c r="J530" i="1"/>
  <c r="K530" i="1"/>
  <c r="J531" i="1"/>
  <c r="K531" i="1"/>
  <c r="J532" i="1"/>
  <c r="K532" i="1"/>
  <c r="J533" i="1"/>
  <c r="K533" i="1"/>
  <c r="J534" i="1"/>
  <c r="K534" i="1"/>
  <c r="J535" i="1"/>
  <c r="K535" i="1"/>
  <c r="J536" i="1"/>
  <c r="K536" i="1"/>
  <c r="J537" i="1"/>
  <c r="K537" i="1"/>
  <c r="J538" i="1"/>
  <c r="K538" i="1"/>
  <c r="J539" i="1"/>
  <c r="K539" i="1"/>
  <c r="J540" i="1"/>
  <c r="K540" i="1"/>
  <c r="J541" i="1"/>
  <c r="K541" i="1"/>
  <c r="J542" i="1"/>
  <c r="K542" i="1"/>
  <c r="J543" i="1"/>
  <c r="K543" i="1"/>
  <c r="J544" i="1"/>
  <c r="K544" i="1"/>
  <c r="J545" i="1"/>
  <c r="K545" i="1"/>
  <c r="J546" i="1"/>
  <c r="K546" i="1"/>
  <c r="J547" i="1"/>
  <c r="K547" i="1"/>
  <c r="J548" i="1"/>
  <c r="K548" i="1"/>
  <c r="J549" i="1"/>
  <c r="K549" i="1"/>
  <c r="J550" i="1"/>
  <c r="K550" i="1"/>
  <c r="J551" i="1"/>
  <c r="K551" i="1"/>
  <c r="J552" i="1"/>
  <c r="K552" i="1"/>
  <c r="J553" i="1"/>
  <c r="K553" i="1"/>
  <c r="J554" i="1"/>
  <c r="K554" i="1"/>
  <c r="J555" i="1"/>
  <c r="K555" i="1"/>
  <c r="J556" i="1"/>
  <c r="K556" i="1"/>
  <c r="J557" i="1"/>
  <c r="K557" i="1"/>
  <c r="J558" i="1"/>
  <c r="K558" i="1"/>
  <c r="J559" i="1"/>
  <c r="K559" i="1"/>
  <c r="J560" i="1"/>
  <c r="K560" i="1"/>
  <c r="J561" i="1"/>
  <c r="K561" i="1"/>
  <c r="J562" i="1"/>
  <c r="K562" i="1"/>
  <c r="J563" i="1"/>
  <c r="K563" i="1"/>
  <c r="J564" i="1"/>
  <c r="K564" i="1"/>
  <c r="J565" i="1"/>
  <c r="K565" i="1"/>
  <c r="J566" i="1"/>
  <c r="K566" i="1"/>
  <c r="J567" i="1"/>
  <c r="K567" i="1"/>
  <c r="J568" i="1"/>
  <c r="K568" i="1"/>
  <c r="J569" i="1"/>
  <c r="K569" i="1"/>
  <c r="J570" i="1"/>
  <c r="K570" i="1"/>
  <c r="J571" i="1"/>
  <c r="K571" i="1"/>
  <c r="J572" i="1"/>
  <c r="K572" i="1"/>
  <c r="J573" i="1"/>
  <c r="K573" i="1"/>
  <c r="J574" i="1"/>
  <c r="K574" i="1"/>
  <c r="J575" i="1"/>
  <c r="K575" i="1"/>
  <c r="J576" i="1"/>
  <c r="K576" i="1"/>
  <c r="J577" i="1"/>
  <c r="K577" i="1"/>
  <c r="J578" i="1"/>
  <c r="K578" i="1"/>
  <c r="J579" i="1"/>
  <c r="K579" i="1"/>
  <c r="J580" i="1"/>
  <c r="K580" i="1"/>
  <c r="J581" i="1"/>
  <c r="K581" i="1"/>
  <c r="J582" i="1"/>
  <c r="K582" i="1"/>
  <c r="J583" i="1"/>
  <c r="K583" i="1"/>
  <c r="J584" i="1"/>
  <c r="K584" i="1"/>
  <c r="J585" i="1"/>
  <c r="K585" i="1"/>
  <c r="J586" i="1"/>
  <c r="K586" i="1"/>
  <c r="J587" i="1"/>
  <c r="K587" i="1"/>
  <c r="J588" i="1"/>
  <c r="K588" i="1"/>
  <c r="J589" i="1"/>
  <c r="K589" i="1"/>
  <c r="J590" i="1"/>
  <c r="K590" i="1"/>
  <c r="J591" i="1"/>
  <c r="K591" i="1"/>
  <c r="J592" i="1"/>
  <c r="K592" i="1"/>
  <c r="J593" i="1"/>
  <c r="K593" i="1"/>
  <c r="J594" i="1"/>
  <c r="K594" i="1"/>
  <c r="J595" i="1"/>
  <c r="K595" i="1"/>
  <c r="J596" i="1"/>
  <c r="K596" i="1"/>
  <c r="J597" i="1"/>
  <c r="K597" i="1"/>
  <c r="J598" i="1"/>
  <c r="K598" i="1"/>
  <c r="J599" i="1"/>
  <c r="K599" i="1"/>
  <c r="J600" i="1"/>
  <c r="K600" i="1"/>
  <c r="J601" i="1"/>
  <c r="K601" i="1"/>
  <c r="J602" i="1"/>
  <c r="K602" i="1"/>
  <c r="J603" i="1"/>
  <c r="K603" i="1"/>
  <c r="J604" i="1"/>
  <c r="K604" i="1"/>
  <c r="J605" i="1"/>
  <c r="K605" i="1"/>
  <c r="J606" i="1"/>
  <c r="K606" i="1"/>
  <c r="J607" i="1"/>
  <c r="K607" i="1"/>
  <c r="J608" i="1"/>
  <c r="K608" i="1"/>
  <c r="J609" i="1"/>
  <c r="K609" i="1"/>
  <c r="J610" i="1"/>
  <c r="K610" i="1"/>
  <c r="J611" i="1"/>
  <c r="K611" i="1"/>
  <c r="J612" i="1"/>
  <c r="K612" i="1"/>
  <c r="J613" i="1"/>
  <c r="K613" i="1"/>
  <c r="J614" i="1"/>
  <c r="K614" i="1"/>
  <c r="J615" i="1"/>
  <c r="K615" i="1"/>
  <c r="J616" i="1"/>
  <c r="K616" i="1"/>
  <c r="J617" i="1"/>
  <c r="K617" i="1"/>
  <c r="J618" i="1"/>
  <c r="K618" i="1"/>
  <c r="J619" i="1"/>
  <c r="K619" i="1"/>
  <c r="J620" i="1"/>
  <c r="K620" i="1"/>
  <c r="J621" i="1"/>
  <c r="K621" i="1"/>
  <c r="J622" i="1"/>
  <c r="K622" i="1"/>
  <c r="J623" i="1"/>
  <c r="K623" i="1"/>
  <c r="J624" i="1"/>
  <c r="K624" i="1"/>
  <c r="J625" i="1"/>
  <c r="K625" i="1"/>
  <c r="J626" i="1"/>
  <c r="K626" i="1"/>
  <c r="J627" i="1"/>
  <c r="K627" i="1"/>
  <c r="J628" i="1"/>
  <c r="K628" i="1"/>
  <c r="J629" i="1"/>
  <c r="K629" i="1"/>
  <c r="J630" i="1"/>
  <c r="K630" i="1"/>
  <c r="J631" i="1"/>
  <c r="K631" i="1"/>
  <c r="J632" i="1"/>
  <c r="K632" i="1"/>
  <c r="J633" i="1"/>
  <c r="K633" i="1"/>
  <c r="J634" i="1"/>
  <c r="K634" i="1"/>
  <c r="J635" i="1"/>
  <c r="K635" i="1"/>
  <c r="J636" i="1"/>
  <c r="K636" i="1"/>
  <c r="J637" i="1"/>
  <c r="K637" i="1"/>
  <c r="J638" i="1"/>
  <c r="K638" i="1"/>
  <c r="J639" i="1"/>
  <c r="K639" i="1"/>
  <c r="J640" i="1"/>
  <c r="K640" i="1"/>
  <c r="J641" i="1"/>
  <c r="K641" i="1"/>
  <c r="J642" i="1"/>
  <c r="K642" i="1"/>
  <c r="J643" i="1"/>
  <c r="K643" i="1"/>
  <c r="J644" i="1"/>
  <c r="K644" i="1"/>
  <c r="J645" i="1"/>
  <c r="K645" i="1"/>
  <c r="J646" i="1"/>
  <c r="K646" i="1"/>
  <c r="J647" i="1"/>
  <c r="K647" i="1"/>
  <c r="J648" i="1"/>
  <c r="K648" i="1"/>
  <c r="J649" i="1"/>
  <c r="K649" i="1"/>
  <c r="J650" i="1"/>
  <c r="K650" i="1"/>
  <c r="J651" i="1"/>
  <c r="K651" i="1"/>
  <c r="J652" i="1"/>
  <c r="K652" i="1"/>
  <c r="J653" i="1"/>
  <c r="K653" i="1"/>
  <c r="J654" i="1"/>
  <c r="K654" i="1"/>
  <c r="J655" i="1"/>
  <c r="K655" i="1"/>
  <c r="J656" i="1"/>
  <c r="K656" i="1"/>
  <c r="J657" i="1"/>
  <c r="K657" i="1"/>
  <c r="J658" i="1"/>
  <c r="K658" i="1"/>
  <c r="J659" i="1"/>
  <c r="K659" i="1"/>
  <c r="J660" i="1"/>
  <c r="K660" i="1"/>
  <c r="J661" i="1"/>
  <c r="K661" i="1"/>
  <c r="J662" i="1"/>
  <c r="K662" i="1"/>
  <c r="J663" i="1"/>
  <c r="K663" i="1"/>
  <c r="J664" i="1"/>
  <c r="K664" i="1"/>
  <c r="J665" i="1"/>
  <c r="K665" i="1"/>
  <c r="J666" i="1"/>
  <c r="K666" i="1"/>
  <c r="J667" i="1"/>
  <c r="K667" i="1"/>
  <c r="J668" i="1"/>
  <c r="K668" i="1"/>
  <c r="J669" i="1"/>
  <c r="K669" i="1"/>
  <c r="J670" i="1"/>
  <c r="K670" i="1"/>
  <c r="J671" i="1"/>
  <c r="K671" i="1"/>
  <c r="J672" i="1"/>
  <c r="K672" i="1"/>
  <c r="J673" i="1"/>
  <c r="K673" i="1"/>
  <c r="J674" i="1"/>
  <c r="K674" i="1"/>
  <c r="J675" i="1"/>
  <c r="K675" i="1"/>
  <c r="J676" i="1"/>
  <c r="K676" i="1"/>
  <c r="J677" i="1"/>
  <c r="K677" i="1"/>
  <c r="J678" i="1"/>
  <c r="K678" i="1"/>
  <c r="J679" i="1"/>
  <c r="K679" i="1"/>
  <c r="J680" i="1"/>
  <c r="K680" i="1"/>
  <c r="J681" i="1"/>
  <c r="K681" i="1"/>
  <c r="J682" i="1"/>
  <c r="K682" i="1"/>
  <c r="J683" i="1"/>
  <c r="K683" i="1"/>
  <c r="J684" i="1"/>
  <c r="K684" i="1"/>
  <c r="J685" i="1"/>
  <c r="K685" i="1"/>
  <c r="J686" i="1"/>
  <c r="K686" i="1"/>
  <c r="J687" i="1"/>
  <c r="K687" i="1"/>
  <c r="J688" i="1"/>
  <c r="K688" i="1"/>
  <c r="J689" i="1"/>
  <c r="K689" i="1"/>
  <c r="J690" i="1"/>
  <c r="K690" i="1"/>
  <c r="J691" i="1"/>
  <c r="K691" i="1"/>
  <c r="J692" i="1"/>
  <c r="K692" i="1"/>
  <c r="J693" i="1"/>
  <c r="K693" i="1"/>
  <c r="J694" i="1"/>
  <c r="K694" i="1"/>
  <c r="J695" i="1"/>
  <c r="K695" i="1"/>
  <c r="J696" i="1"/>
  <c r="K696" i="1"/>
  <c r="J697" i="1"/>
  <c r="K697" i="1"/>
  <c r="J698" i="1"/>
  <c r="K698" i="1"/>
  <c r="J699" i="1"/>
  <c r="K699" i="1"/>
  <c r="J700" i="1"/>
  <c r="K700" i="1"/>
  <c r="J701" i="1"/>
  <c r="K701" i="1"/>
  <c r="J702" i="1"/>
  <c r="K702" i="1"/>
  <c r="J703" i="1"/>
  <c r="K703" i="1"/>
  <c r="J704" i="1"/>
  <c r="K704" i="1"/>
  <c r="J705" i="1"/>
  <c r="K705" i="1"/>
  <c r="J706" i="1"/>
  <c r="K706" i="1"/>
  <c r="J707" i="1"/>
  <c r="K707" i="1"/>
  <c r="J708" i="1"/>
  <c r="K708" i="1"/>
  <c r="J709" i="1"/>
  <c r="K709" i="1"/>
  <c r="J710" i="1"/>
  <c r="K710" i="1"/>
  <c r="J711" i="1"/>
  <c r="K711" i="1"/>
  <c r="J712" i="1"/>
  <c r="K712" i="1"/>
  <c r="J713" i="1"/>
  <c r="K713" i="1"/>
  <c r="J714" i="1"/>
  <c r="K714" i="1"/>
  <c r="J715" i="1"/>
  <c r="K715" i="1"/>
  <c r="J716" i="1"/>
  <c r="K716" i="1"/>
  <c r="J717" i="1"/>
  <c r="K717" i="1"/>
  <c r="J718" i="1"/>
  <c r="K718" i="1"/>
  <c r="J719" i="1"/>
  <c r="K719" i="1"/>
  <c r="J720" i="1"/>
  <c r="K720" i="1"/>
  <c r="J721" i="1"/>
  <c r="K721" i="1"/>
  <c r="J722" i="1"/>
  <c r="K722" i="1"/>
  <c r="J723" i="1"/>
  <c r="K723" i="1"/>
  <c r="J724" i="1"/>
  <c r="K724" i="1"/>
  <c r="J725" i="1"/>
  <c r="K725" i="1"/>
  <c r="J726" i="1"/>
  <c r="K726" i="1"/>
  <c r="J727" i="1"/>
  <c r="K727" i="1"/>
  <c r="J728" i="1"/>
  <c r="K728" i="1"/>
  <c r="J729" i="1"/>
  <c r="K729" i="1"/>
  <c r="J730" i="1"/>
  <c r="K730" i="1"/>
  <c r="J731" i="1"/>
  <c r="K731" i="1"/>
  <c r="J732" i="1"/>
  <c r="K732" i="1"/>
  <c r="J733" i="1"/>
  <c r="K733" i="1"/>
  <c r="J734" i="1"/>
  <c r="K734" i="1"/>
  <c r="J735" i="1"/>
  <c r="K735" i="1"/>
  <c r="J736" i="1"/>
  <c r="K736" i="1"/>
  <c r="J737" i="1"/>
  <c r="K737" i="1"/>
  <c r="J738" i="1"/>
  <c r="K738" i="1"/>
  <c r="J739" i="1"/>
  <c r="K739" i="1"/>
  <c r="J740" i="1"/>
  <c r="K740" i="1"/>
  <c r="J741" i="1"/>
  <c r="K741" i="1"/>
  <c r="J742" i="1"/>
  <c r="K742" i="1"/>
  <c r="J743" i="1"/>
  <c r="K743" i="1"/>
  <c r="J744" i="1"/>
  <c r="K744" i="1"/>
  <c r="J745" i="1"/>
  <c r="K745" i="1"/>
  <c r="J746" i="1"/>
  <c r="K746" i="1"/>
  <c r="J747" i="1"/>
  <c r="K747" i="1"/>
  <c r="J748" i="1"/>
  <c r="K748" i="1"/>
  <c r="J749" i="1"/>
  <c r="K749" i="1"/>
  <c r="J750" i="1"/>
  <c r="K750" i="1"/>
  <c r="J751" i="1"/>
  <c r="K751" i="1"/>
  <c r="J752" i="1"/>
  <c r="K752" i="1"/>
  <c r="J753" i="1"/>
  <c r="K753" i="1"/>
  <c r="J754" i="1"/>
  <c r="K754" i="1"/>
  <c r="J755" i="1"/>
  <c r="K755" i="1"/>
  <c r="J756" i="1"/>
  <c r="K756" i="1"/>
  <c r="J757" i="1"/>
  <c r="K757" i="1"/>
  <c r="J758" i="1"/>
  <c r="K758" i="1"/>
  <c r="J759" i="1"/>
  <c r="K759" i="1"/>
  <c r="J760" i="1"/>
  <c r="K760" i="1"/>
  <c r="J761" i="1"/>
  <c r="K761" i="1"/>
  <c r="J762" i="1"/>
  <c r="K762" i="1"/>
  <c r="J763" i="1"/>
  <c r="K763" i="1"/>
  <c r="J764" i="1"/>
  <c r="K764" i="1"/>
  <c r="J765" i="1"/>
  <c r="K765" i="1"/>
  <c r="J766" i="1"/>
  <c r="K766" i="1"/>
  <c r="J767" i="1"/>
  <c r="K767" i="1"/>
  <c r="J768" i="1"/>
  <c r="K768" i="1"/>
  <c r="J769" i="1"/>
  <c r="K769" i="1"/>
  <c r="J770" i="1"/>
  <c r="K770" i="1"/>
  <c r="J771" i="1"/>
  <c r="K771" i="1"/>
  <c r="J772" i="1"/>
  <c r="K772" i="1"/>
  <c r="J773" i="1"/>
  <c r="K773" i="1"/>
  <c r="J774" i="1"/>
  <c r="K774" i="1"/>
  <c r="J775" i="1"/>
  <c r="K775" i="1"/>
  <c r="J776" i="1"/>
  <c r="K776" i="1"/>
  <c r="J777" i="1"/>
  <c r="K777" i="1"/>
  <c r="J778" i="1"/>
  <c r="K778" i="1"/>
  <c r="J779" i="1"/>
  <c r="K779" i="1"/>
  <c r="J780" i="1"/>
  <c r="K780" i="1"/>
  <c r="J781" i="1"/>
  <c r="K781" i="1"/>
  <c r="J782" i="1"/>
  <c r="K782" i="1"/>
  <c r="J783" i="1"/>
  <c r="K783" i="1"/>
  <c r="J784" i="1"/>
  <c r="K784" i="1"/>
  <c r="J785" i="1"/>
  <c r="K785" i="1"/>
  <c r="J786" i="1"/>
  <c r="K786" i="1"/>
  <c r="J787" i="1"/>
  <c r="K787" i="1"/>
  <c r="J788" i="1"/>
  <c r="K788" i="1"/>
  <c r="J789" i="1"/>
  <c r="K789" i="1"/>
  <c r="J790" i="1"/>
  <c r="K790" i="1"/>
  <c r="J791" i="1"/>
  <c r="K791" i="1"/>
  <c r="J792" i="1"/>
  <c r="K792" i="1"/>
  <c r="J793" i="1"/>
  <c r="K793" i="1"/>
  <c r="J794" i="1"/>
  <c r="K794" i="1"/>
  <c r="J795" i="1"/>
  <c r="K795" i="1"/>
  <c r="J796" i="1"/>
  <c r="K796" i="1"/>
  <c r="J797" i="1"/>
  <c r="K797" i="1"/>
  <c r="J798" i="1"/>
  <c r="K798" i="1"/>
  <c r="J799" i="1"/>
  <c r="K799" i="1"/>
  <c r="J800" i="1"/>
  <c r="K800" i="1"/>
  <c r="J801" i="1"/>
  <c r="K801" i="1"/>
  <c r="J802" i="1"/>
  <c r="K802" i="1"/>
  <c r="J803" i="1"/>
  <c r="K803" i="1"/>
  <c r="J804" i="1"/>
  <c r="K804" i="1"/>
  <c r="J805" i="1"/>
  <c r="K805" i="1"/>
  <c r="J806" i="1"/>
  <c r="K806" i="1"/>
  <c r="J807" i="1"/>
  <c r="K807" i="1"/>
  <c r="J808" i="1"/>
  <c r="K808" i="1"/>
  <c r="J809" i="1"/>
  <c r="K809" i="1"/>
  <c r="J810" i="1"/>
  <c r="K810" i="1"/>
  <c r="J811" i="1"/>
  <c r="K811" i="1"/>
  <c r="J812" i="1"/>
  <c r="K812" i="1"/>
  <c r="J813" i="1"/>
  <c r="K813" i="1"/>
  <c r="J814" i="1"/>
  <c r="K814" i="1"/>
  <c r="J815" i="1"/>
  <c r="K815" i="1"/>
  <c r="J816" i="1"/>
  <c r="K816" i="1"/>
  <c r="J817" i="1"/>
  <c r="K817" i="1"/>
  <c r="J818" i="1"/>
  <c r="K818" i="1"/>
  <c r="J819" i="1"/>
  <c r="K819" i="1"/>
  <c r="J820" i="1"/>
  <c r="K820" i="1"/>
  <c r="J821" i="1"/>
  <c r="K821" i="1"/>
  <c r="J822" i="1"/>
  <c r="K822" i="1"/>
  <c r="J823" i="1"/>
  <c r="K823" i="1"/>
  <c r="J824" i="1"/>
  <c r="K824" i="1"/>
  <c r="J825" i="1"/>
  <c r="K825" i="1"/>
  <c r="J826" i="1"/>
  <c r="K826" i="1"/>
  <c r="J827" i="1"/>
  <c r="K827" i="1"/>
  <c r="J828" i="1"/>
  <c r="K828" i="1"/>
  <c r="J829" i="1"/>
  <c r="K829" i="1"/>
  <c r="J830" i="1"/>
  <c r="K830" i="1"/>
  <c r="J831" i="1"/>
  <c r="K831" i="1"/>
  <c r="J832" i="1"/>
  <c r="K832" i="1"/>
  <c r="J833" i="1"/>
  <c r="K833" i="1"/>
  <c r="J834" i="1"/>
  <c r="K834" i="1"/>
  <c r="J835" i="1"/>
  <c r="K835" i="1"/>
  <c r="J836" i="1"/>
  <c r="K836" i="1"/>
  <c r="J837" i="1"/>
  <c r="K837" i="1"/>
  <c r="J838" i="1"/>
  <c r="K838" i="1"/>
  <c r="J839" i="1"/>
  <c r="K839" i="1"/>
  <c r="J840" i="1"/>
  <c r="K840" i="1"/>
  <c r="J841" i="1"/>
  <c r="K841" i="1"/>
  <c r="J842" i="1"/>
  <c r="K842" i="1"/>
  <c r="J843" i="1"/>
  <c r="K843" i="1"/>
  <c r="J844" i="1"/>
  <c r="K844" i="1"/>
  <c r="J845" i="1"/>
  <c r="K845" i="1"/>
  <c r="J846" i="1"/>
  <c r="K846" i="1"/>
  <c r="J847" i="1"/>
  <c r="K847" i="1"/>
  <c r="J848" i="1"/>
  <c r="K848" i="1"/>
  <c r="J849" i="1"/>
  <c r="K849" i="1"/>
  <c r="J850" i="1"/>
  <c r="K850" i="1"/>
  <c r="J851" i="1"/>
  <c r="K851" i="1"/>
  <c r="J852" i="1"/>
  <c r="K852" i="1"/>
  <c r="J853" i="1"/>
  <c r="K853" i="1"/>
  <c r="J854" i="1"/>
  <c r="K854" i="1"/>
  <c r="J855" i="1"/>
  <c r="K855" i="1"/>
  <c r="J856" i="1"/>
  <c r="K856" i="1"/>
  <c r="J857" i="1"/>
  <c r="K857" i="1"/>
  <c r="J858" i="1"/>
  <c r="K858" i="1"/>
  <c r="J859" i="1"/>
  <c r="K859" i="1"/>
  <c r="J860" i="1"/>
  <c r="K860" i="1"/>
  <c r="J861" i="1"/>
  <c r="K861" i="1"/>
  <c r="J862" i="1"/>
  <c r="K862" i="1"/>
  <c r="J863" i="1"/>
  <c r="K863" i="1"/>
  <c r="J864" i="1"/>
  <c r="K864" i="1"/>
  <c r="J865" i="1"/>
  <c r="K865" i="1"/>
  <c r="J866" i="1"/>
  <c r="K866" i="1"/>
  <c r="J867" i="1"/>
  <c r="K867" i="1"/>
  <c r="J868" i="1"/>
  <c r="K868" i="1"/>
  <c r="J869" i="1"/>
  <c r="K869" i="1"/>
  <c r="J870" i="1"/>
  <c r="K870" i="1"/>
  <c r="J871" i="1"/>
  <c r="K871" i="1"/>
  <c r="J872" i="1"/>
  <c r="K872" i="1"/>
  <c r="J873" i="1"/>
  <c r="K873" i="1"/>
  <c r="J874" i="1"/>
  <c r="K874" i="1"/>
  <c r="J875" i="1"/>
  <c r="K875" i="1"/>
  <c r="J876" i="1"/>
  <c r="K876" i="1"/>
  <c r="J877" i="1"/>
  <c r="K877" i="1"/>
  <c r="J878" i="1"/>
  <c r="K878" i="1"/>
  <c r="J879" i="1"/>
  <c r="K879" i="1"/>
  <c r="J880" i="1"/>
  <c r="K880" i="1"/>
  <c r="J881" i="1"/>
  <c r="K881" i="1"/>
  <c r="J882" i="1"/>
  <c r="K882" i="1"/>
  <c r="J883" i="1"/>
  <c r="K883" i="1"/>
  <c r="J884" i="1"/>
  <c r="K884" i="1"/>
  <c r="J885" i="1"/>
  <c r="K885" i="1"/>
  <c r="J886" i="1"/>
  <c r="K886" i="1"/>
  <c r="J887" i="1"/>
  <c r="K887" i="1"/>
  <c r="J888" i="1"/>
  <c r="K888" i="1"/>
  <c r="J889" i="1"/>
  <c r="K889" i="1"/>
  <c r="J890" i="1"/>
  <c r="K890" i="1"/>
  <c r="J891" i="1"/>
  <c r="K891" i="1"/>
  <c r="J892" i="1"/>
  <c r="K892" i="1"/>
  <c r="J893" i="1"/>
  <c r="K893" i="1"/>
  <c r="J894" i="1"/>
  <c r="K894" i="1"/>
  <c r="J895" i="1"/>
  <c r="K895" i="1"/>
  <c r="J896" i="1"/>
  <c r="K896" i="1"/>
  <c r="J897" i="1"/>
  <c r="K897" i="1"/>
  <c r="J898" i="1"/>
  <c r="K898" i="1"/>
  <c r="J899" i="1"/>
  <c r="K899" i="1"/>
  <c r="J900" i="1"/>
  <c r="K900" i="1"/>
  <c r="J901" i="1"/>
  <c r="K901" i="1"/>
  <c r="J902" i="1"/>
  <c r="K902" i="1"/>
  <c r="J903" i="1"/>
  <c r="K903" i="1"/>
  <c r="J904" i="1"/>
  <c r="K904" i="1"/>
  <c r="J905" i="1"/>
  <c r="K905" i="1"/>
  <c r="J906" i="1"/>
  <c r="K906" i="1"/>
  <c r="J907" i="1"/>
  <c r="K907" i="1"/>
  <c r="J908" i="1"/>
  <c r="K908" i="1"/>
  <c r="J909" i="1"/>
  <c r="K909" i="1"/>
  <c r="J910" i="1"/>
  <c r="K910" i="1"/>
  <c r="J911" i="1"/>
  <c r="K911" i="1"/>
  <c r="J912" i="1"/>
  <c r="K912" i="1"/>
  <c r="J913" i="1"/>
  <c r="K913" i="1"/>
  <c r="J914" i="1"/>
  <c r="K914" i="1"/>
  <c r="J915" i="1"/>
  <c r="K915" i="1"/>
  <c r="J916" i="1"/>
  <c r="K916" i="1"/>
  <c r="J917" i="1"/>
  <c r="K917" i="1"/>
  <c r="J918" i="1"/>
  <c r="K918" i="1"/>
  <c r="J919" i="1"/>
  <c r="K919" i="1"/>
  <c r="J920" i="1"/>
  <c r="K920" i="1"/>
  <c r="J921" i="1"/>
  <c r="K921" i="1"/>
  <c r="J922" i="1"/>
  <c r="K922" i="1"/>
  <c r="J923" i="1"/>
  <c r="K923" i="1"/>
  <c r="J924" i="1"/>
  <c r="K924" i="1"/>
  <c r="J925" i="1"/>
  <c r="K925" i="1"/>
  <c r="J926" i="1"/>
  <c r="K926" i="1"/>
  <c r="J927" i="1"/>
  <c r="K927" i="1"/>
  <c r="J928" i="1"/>
  <c r="K928" i="1"/>
  <c r="J929" i="1"/>
  <c r="K929" i="1"/>
  <c r="J930" i="1"/>
  <c r="K930" i="1"/>
  <c r="J931" i="1"/>
  <c r="K931" i="1"/>
  <c r="J932" i="1"/>
  <c r="K932" i="1"/>
  <c r="J933" i="1"/>
  <c r="K933" i="1"/>
  <c r="J934" i="1"/>
  <c r="K934" i="1"/>
  <c r="J935" i="1"/>
  <c r="K935" i="1"/>
  <c r="J936" i="1"/>
  <c r="K936" i="1"/>
  <c r="J937" i="1"/>
  <c r="K937" i="1"/>
  <c r="J938" i="1"/>
  <c r="K938" i="1"/>
  <c r="J939" i="1"/>
  <c r="K939" i="1"/>
  <c r="J940" i="1"/>
  <c r="K940" i="1"/>
  <c r="J941" i="1"/>
  <c r="K941" i="1"/>
  <c r="J942" i="1"/>
  <c r="K942" i="1"/>
  <c r="J943" i="1"/>
  <c r="K943" i="1"/>
  <c r="J944" i="1"/>
  <c r="K944" i="1"/>
  <c r="J945" i="1"/>
  <c r="K945" i="1"/>
  <c r="J946" i="1"/>
  <c r="K946" i="1"/>
  <c r="J947" i="1"/>
  <c r="K947" i="1"/>
  <c r="J948" i="1"/>
  <c r="K948" i="1"/>
  <c r="J949" i="1"/>
  <c r="K949" i="1"/>
  <c r="J950" i="1"/>
  <c r="K950" i="1"/>
  <c r="J951" i="1"/>
  <c r="K951" i="1"/>
  <c r="J952" i="1"/>
  <c r="K952" i="1"/>
  <c r="J953" i="1"/>
  <c r="K953" i="1"/>
  <c r="J954" i="1"/>
  <c r="K954" i="1"/>
  <c r="J955" i="1"/>
  <c r="K955" i="1"/>
  <c r="J956" i="1"/>
  <c r="K956" i="1"/>
  <c r="J957" i="1"/>
  <c r="K957" i="1"/>
  <c r="J958" i="1"/>
  <c r="K958" i="1"/>
  <c r="J959" i="1"/>
  <c r="K959" i="1"/>
  <c r="J960" i="1"/>
  <c r="K960" i="1"/>
  <c r="J961" i="1"/>
  <c r="K961" i="1"/>
  <c r="J962" i="1"/>
  <c r="K962" i="1"/>
  <c r="J963" i="1"/>
  <c r="K963" i="1"/>
  <c r="J964" i="1"/>
  <c r="K964" i="1"/>
  <c r="J965" i="1"/>
  <c r="K965" i="1"/>
  <c r="J966" i="1"/>
  <c r="K966" i="1"/>
  <c r="J967" i="1"/>
  <c r="K967" i="1"/>
  <c r="J968" i="1"/>
  <c r="K968" i="1"/>
  <c r="J969" i="1"/>
  <c r="K969" i="1"/>
  <c r="J970" i="1"/>
  <c r="K970" i="1"/>
  <c r="J971" i="1"/>
  <c r="K971" i="1"/>
  <c r="J972" i="1"/>
  <c r="K972" i="1"/>
  <c r="J973" i="1"/>
  <c r="K973" i="1"/>
  <c r="J974" i="1"/>
  <c r="K974" i="1"/>
  <c r="J975" i="1"/>
  <c r="K975" i="1"/>
  <c r="J976" i="1"/>
  <c r="K976" i="1"/>
  <c r="J977" i="1"/>
  <c r="K977" i="1"/>
  <c r="J978" i="1"/>
  <c r="K978" i="1"/>
  <c r="J979" i="1"/>
  <c r="K979" i="1"/>
  <c r="J980" i="1"/>
  <c r="K980" i="1"/>
  <c r="J981" i="1"/>
  <c r="K981" i="1"/>
  <c r="J982" i="1"/>
  <c r="K982" i="1"/>
  <c r="J983" i="1"/>
  <c r="K983" i="1"/>
  <c r="J984" i="1"/>
  <c r="K984" i="1"/>
  <c r="J985" i="1"/>
  <c r="K985" i="1"/>
  <c r="J986" i="1"/>
  <c r="K986" i="1"/>
  <c r="J987" i="1"/>
  <c r="K987" i="1"/>
  <c r="J988" i="1"/>
  <c r="K988" i="1"/>
  <c r="J989" i="1"/>
  <c r="K989" i="1"/>
  <c r="J990" i="1"/>
  <c r="K990" i="1"/>
  <c r="J991" i="1"/>
  <c r="K991" i="1"/>
  <c r="J992" i="1"/>
  <c r="K992" i="1"/>
  <c r="J993" i="1"/>
  <c r="K993" i="1"/>
  <c r="J994" i="1"/>
  <c r="K994" i="1"/>
  <c r="J995" i="1"/>
  <c r="K995" i="1"/>
  <c r="J996" i="1"/>
  <c r="K996" i="1"/>
  <c r="J997" i="1"/>
  <c r="K997" i="1"/>
  <c r="J998" i="1"/>
  <c r="K998" i="1"/>
  <c r="J999" i="1"/>
  <c r="K999" i="1"/>
  <c r="J1000" i="1"/>
  <c r="K1000" i="1"/>
  <c r="J1001" i="1"/>
  <c r="K1001" i="1"/>
  <c r="J1002" i="1"/>
  <c r="K1002" i="1"/>
  <c r="J1003" i="1"/>
  <c r="K1003" i="1"/>
  <c r="J1004" i="1"/>
  <c r="K1004" i="1"/>
  <c r="J1005" i="1"/>
  <c r="K1005" i="1"/>
  <c r="J1006" i="1"/>
  <c r="K1006" i="1"/>
  <c r="J1007" i="1"/>
  <c r="K1007" i="1"/>
  <c r="J1008" i="1"/>
  <c r="K1008" i="1"/>
  <c r="J1009" i="1"/>
  <c r="K1009" i="1"/>
  <c r="J1010" i="1"/>
  <c r="K1010" i="1"/>
  <c r="J1011" i="1"/>
  <c r="K1011" i="1"/>
  <c r="J1012" i="1"/>
  <c r="K1012" i="1"/>
  <c r="J1013" i="1"/>
  <c r="K1013" i="1"/>
  <c r="J1014" i="1"/>
  <c r="K1014" i="1"/>
  <c r="J1015" i="1"/>
  <c r="K1015" i="1"/>
  <c r="J1016" i="1"/>
  <c r="K1016" i="1"/>
  <c r="J1017" i="1"/>
  <c r="K1017" i="1"/>
  <c r="J1018" i="1"/>
  <c r="K1018" i="1"/>
  <c r="J1019" i="1"/>
  <c r="K1019" i="1"/>
  <c r="J1020" i="1"/>
  <c r="K1020" i="1"/>
  <c r="J1021" i="1"/>
  <c r="K1021" i="1"/>
  <c r="J1022" i="1"/>
  <c r="K1022" i="1"/>
  <c r="J1023" i="1"/>
  <c r="K1023" i="1"/>
  <c r="J1024" i="1"/>
  <c r="K1024" i="1"/>
  <c r="J1025" i="1"/>
  <c r="K1025" i="1"/>
  <c r="J1026" i="1"/>
  <c r="K1026" i="1"/>
  <c r="J1027" i="1"/>
  <c r="K1027" i="1"/>
  <c r="J1028" i="1"/>
  <c r="K1028" i="1"/>
  <c r="J1029" i="1"/>
  <c r="K1029" i="1"/>
  <c r="J1030" i="1"/>
  <c r="K1030" i="1"/>
  <c r="J1031" i="1"/>
  <c r="K1031" i="1"/>
  <c r="J1032" i="1"/>
  <c r="K1032" i="1"/>
  <c r="J1033" i="1"/>
  <c r="K1033" i="1"/>
  <c r="J1034" i="1"/>
  <c r="K1034" i="1"/>
  <c r="J1035" i="1"/>
  <c r="K1035" i="1"/>
  <c r="J1036" i="1"/>
  <c r="K1036" i="1"/>
  <c r="J1037" i="1"/>
  <c r="K1037" i="1"/>
  <c r="J1038" i="1"/>
  <c r="K1038" i="1"/>
  <c r="J1039" i="1"/>
  <c r="K1039" i="1"/>
  <c r="J1040" i="1"/>
  <c r="K1040" i="1"/>
  <c r="J1041" i="1"/>
  <c r="K1041" i="1"/>
  <c r="J1042" i="1"/>
  <c r="K1042" i="1"/>
  <c r="J1043" i="1"/>
  <c r="K1043" i="1"/>
  <c r="J1044" i="1"/>
  <c r="K1044" i="1"/>
  <c r="J1045" i="1"/>
  <c r="K1045" i="1"/>
  <c r="J1046" i="1"/>
  <c r="K1046" i="1"/>
  <c r="J1047" i="1"/>
  <c r="K1047" i="1"/>
  <c r="J1048" i="1"/>
  <c r="K1048" i="1"/>
  <c r="J1049" i="1"/>
  <c r="K1049" i="1"/>
  <c r="J1050" i="1"/>
  <c r="K1050" i="1"/>
  <c r="J1051" i="1"/>
  <c r="K1051" i="1"/>
  <c r="J1052" i="1"/>
  <c r="K1052" i="1"/>
  <c r="J1053" i="1"/>
  <c r="K1053" i="1"/>
  <c r="J1054" i="1"/>
  <c r="K1054" i="1"/>
  <c r="J1055" i="1"/>
  <c r="K1055" i="1"/>
  <c r="J1056" i="1"/>
  <c r="K1056" i="1"/>
  <c r="J1057" i="1"/>
  <c r="K1057" i="1"/>
  <c r="J1058" i="1"/>
  <c r="K1058" i="1"/>
  <c r="J1059" i="1"/>
  <c r="K1059" i="1"/>
  <c r="J1060" i="1"/>
  <c r="K1060" i="1"/>
  <c r="J1061" i="1"/>
  <c r="K1061" i="1"/>
  <c r="J1062" i="1"/>
  <c r="K1062" i="1"/>
  <c r="J1063" i="1"/>
  <c r="K1063" i="1"/>
  <c r="J1064" i="1"/>
  <c r="K1064" i="1"/>
  <c r="J1065" i="1"/>
  <c r="K1065" i="1"/>
  <c r="J1066" i="1"/>
  <c r="K1066" i="1"/>
  <c r="J1067" i="1"/>
  <c r="K1067" i="1"/>
  <c r="J1068" i="1"/>
  <c r="K1068" i="1"/>
  <c r="J1069" i="1"/>
  <c r="K1069" i="1"/>
  <c r="J1070" i="1"/>
  <c r="K1070" i="1"/>
  <c r="J1071" i="1"/>
  <c r="K1071" i="1"/>
  <c r="J1072" i="1"/>
  <c r="K1072" i="1"/>
  <c r="J1073" i="1"/>
  <c r="K1073" i="1"/>
  <c r="J1074" i="1"/>
  <c r="K1074" i="1"/>
  <c r="J1075" i="1"/>
  <c r="K1075" i="1"/>
  <c r="J1076" i="1"/>
  <c r="K1076" i="1"/>
  <c r="J1077" i="1"/>
  <c r="K1077" i="1"/>
  <c r="J1078" i="1"/>
  <c r="K1078" i="1"/>
  <c r="J1079" i="1"/>
  <c r="K1079" i="1"/>
  <c r="J1080" i="1"/>
  <c r="K1080" i="1"/>
  <c r="J1081" i="1"/>
  <c r="K1081" i="1"/>
  <c r="J1082" i="1"/>
  <c r="K1082" i="1"/>
  <c r="J1083" i="1"/>
  <c r="K1083" i="1"/>
  <c r="J1084" i="1"/>
  <c r="K1084" i="1"/>
  <c r="J1085" i="1"/>
  <c r="K1085" i="1"/>
  <c r="J1086" i="1"/>
  <c r="K1086" i="1"/>
  <c r="J1087" i="1"/>
  <c r="K1087" i="1"/>
  <c r="J1088" i="1"/>
  <c r="K1088" i="1"/>
  <c r="J1089" i="1"/>
  <c r="K1089" i="1"/>
  <c r="J1090" i="1"/>
  <c r="K1090" i="1"/>
  <c r="J1091" i="1"/>
  <c r="K1091" i="1"/>
  <c r="J1092" i="1"/>
  <c r="K1092" i="1"/>
  <c r="J1093" i="1"/>
  <c r="K1093" i="1"/>
  <c r="J1094" i="1"/>
  <c r="K1094" i="1"/>
  <c r="J1095" i="1"/>
  <c r="K1095" i="1"/>
  <c r="J1096" i="1"/>
  <c r="K1096" i="1"/>
  <c r="J1097" i="1"/>
  <c r="K1097" i="1"/>
  <c r="J1098" i="1"/>
  <c r="K1098" i="1"/>
  <c r="J1099" i="1"/>
  <c r="K1099" i="1"/>
  <c r="J1100" i="1"/>
  <c r="K1100" i="1"/>
  <c r="J1101" i="1"/>
  <c r="K1101" i="1"/>
  <c r="J1102" i="1"/>
  <c r="K1102" i="1"/>
  <c r="J1103" i="1"/>
  <c r="K1103" i="1"/>
  <c r="J1104" i="1"/>
  <c r="K1104" i="1"/>
  <c r="J1105" i="1"/>
  <c r="K1105" i="1"/>
  <c r="J1106" i="1"/>
  <c r="K1106" i="1"/>
  <c r="J1107" i="1"/>
  <c r="K1107" i="1"/>
  <c r="J1108" i="1"/>
  <c r="K1108" i="1"/>
  <c r="J1109" i="1"/>
  <c r="K1109" i="1"/>
  <c r="J1110" i="1"/>
  <c r="K1110" i="1"/>
  <c r="J1111" i="1"/>
  <c r="K1111" i="1"/>
  <c r="J1112" i="1"/>
  <c r="K1112" i="1"/>
  <c r="J1113" i="1"/>
  <c r="K1113" i="1"/>
  <c r="J1114" i="1"/>
  <c r="K1114" i="1"/>
  <c r="J1115" i="1"/>
  <c r="K1115" i="1"/>
  <c r="J1116" i="1"/>
  <c r="K1116" i="1"/>
  <c r="J1117" i="1"/>
  <c r="K1117" i="1"/>
  <c r="J1118" i="1"/>
  <c r="K1118" i="1"/>
  <c r="J1119" i="1"/>
  <c r="K1119" i="1"/>
  <c r="J1120" i="1"/>
  <c r="K1120" i="1"/>
  <c r="J1121" i="1"/>
  <c r="K1121" i="1"/>
  <c r="J1122" i="1"/>
  <c r="K1122" i="1"/>
  <c r="J1123" i="1"/>
  <c r="K1123" i="1"/>
  <c r="J1124" i="1"/>
  <c r="K1124" i="1"/>
  <c r="J1125" i="1"/>
  <c r="K1125" i="1"/>
  <c r="J1126" i="1"/>
  <c r="K1126" i="1"/>
  <c r="J1127" i="1"/>
  <c r="K1127" i="1"/>
  <c r="J1128" i="1"/>
  <c r="K1128" i="1"/>
  <c r="J1129" i="1"/>
  <c r="K1129" i="1"/>
  <c r="J1130" i="1"/>
  <c r="K1130" i="1"/>
  <c r="J1131" i="1"/>
  <c r="K1131" i="1"/>
  <c r="J1132" i="1"/>
  <c r="K1132" i="1"/>
  <c r="J1133" i="1"/>
  <c r="K1133" i="1"/>
  <c r="J1134" i="1"/>
  <c r="K1134" i="1"/>
  <c r="J1135" i="1"/>
  <c r="K1135" i="1"/>
  <c r="J1136" i="1"/>
  <c r="K1136" i="1"/>
  <c r="J1137" i="1"/>
  <c r="K1137" i="1"/>
  <c r="J1138" i="1"/>
  <c r="K1138" i="1"/>
  <c r="J1139" i="1"/>
  <c r="K1139" i="1"/>
  <c r="J1140" i="1"/>
  <c r="K1140" i="1"/>
  <c r="J1141" i="1"/>
  <c r="K1141" i="1"/>
  <c r="J1142" i="1"/>
  <c r="K1142" i="1"/>
  <c r="J1143" i="1"/>
  <c r="K1143" i="1"/>
  <c r="J1144" i="1"/>
  <c r="K1144" i="1"/>
  <c r="J1145" i="1"/>
  <c r="K1145" i="1"/>
  <c r="J1146" i="1"/>
  <c r="K1146" i="1"/>
  <c r="J1147" i="1"/>
  <c r="K1147" i="1"/>
  <c r="J1148" i="1"/>
  <c r="K1148" i="1"/>
  <c r="J1149" i="1"/>
  <c r="K1149" i="1"/>
  <c r="J1150" i="1"/>
  <c r="K1150" i="1"/>
  <c r="J1151" i="1"/>
  <c r="K1151" i="1"/>
  <c r="J1152" i="1"/>
  <c r="K1152" i="1"/>
  <c r="J1153" i="1"/>
  <c r="K1153" i="1"/>
  <c r="J1154" i="1"/>
  <c r="K1154" i="1"/>
  <c r="J1155" i="1"/>
  <c r="K1155" i="1"/>
  <c r="J1156" i="1"/>
  <c r="K1156" i="1"/>
  <c r="J1157" i="1"/>
  <c r="K1157" i="1"/>
  <c r="J1158" i="1"/>
  <c r="K1158" i="1"/>
  <c r="J1159" i="1"/>
  <c r="K1159" i="1"/>
  <c r="J1160" i="1"/>
  <c r="K1160" i="1"/>
  <c r="J1161" i="1"/>
  <c r="K1161" i="1"/>
  <c r="J1162" i="1"/>
  <c r="K1162" i="1"/>
  <c r="J1163" i="1"/>
  <c r="K1163" i="1"/>
  <c r="J1164" i="1"/>
  <c r="K1164" i="1"/>
  <c r="J1165" i="1"/>
  <c r="K1165" i="1"/>
  <c r="J1166" i="1"/>
  <c r="K1166" i="1"/>
  <c r="J1167" i="1"/>
  <c r="K1167" i="1"/>
  <c r="J1168" i="1"/>
  <c r="K1168" i="1"/>
  <c r="J1169" i="1"/>
  <c r="K1169" i="1"/>
  <c r="J1170" i="1"/>
  <c r="K1170" i="1"/>
  <c r="J1171" i="1"/>
  <c r="K1171" i="1"/>
  <c r="J1172" i="1"/>
  <c r="K1172" i="1"/>
  <c r="J1173" i="1"/>
  <c r="K1173" i="1"/>
  <c r="J1174" i="1"/>
  <c r="K1174" i="1"/>
  <c r="J1175" i="1"/>
  <c r="K1175" i="1"/>
  <c r="J1176" i="1"/>
  <c r="K1176" i="1"/>
  <c r="J1177" i="1"/>
  <c r="K1177" i="1"/>
  <c r="J1178" i="1"/>
  <c r="K1178" i="1"/>
  <c r="J1179" i="1"/>
  <c r="K1179" i="1"/>
  <c r="J1180" i="1"/>
  <c r="K1180" i="1"/>
  <c r="J1181" i="1"/>
  <c r="K1181" i="1"/>
  <c r="J1182" i="1"/>
  <c r="K1182" i="1"/>
  <c r="J1183" i="1"/>
  <c r="K1183" i="1"/>
  <c r="J1184" i="1"/>
  <c r="K1184" i="1"/>
  <c r="J1185" i="1"/>
  <c r="K1185" i="1"/>
  <c r="J1186" i="1"/>
  <c r="K1186" i="1"/>
  <c r="J1187" i="1"/>
  <c r="K1187" i="1"/>
  <c r="J1188" i="1"/>
  <c r="K1188" i="1"/>
  <c r="J1189" i="1"/>
  <c r="K1189" i="1"/>
  <c r="J1190" i="1"/>
  <c r="K1190" i="1"/>
  <c r="J1191" i="1"/>
  <c r="K1191" i="1"/>
  <c r="J1192" i="1"/>
  <c r="K1192" i="1"/>
  <c r="J1193" i="1"/>
  <c r="K1193" i="1"/>
  <c r="J1194" i="1"/>
  <c r="K1194" i="1"/>
  <c r="J1195" i="1"/>
  <c r="K1195" i="1"/>
  <c r="J1196" i="1"/>
  <c r="K1196" i="1"/>
  <c r="J1197" i="1"/>
  <c r="K1197" i="1"/>
  <c r="J1198" i="1"/>
  <c r="K1198" i="1"/>
  <c r="J1199" i="1"/>
  <c r="K1199" i="1"/>
  <c r="J1200" i="1"/>
  <c r="K1200" i="1"/>
  <c r="J1201" i="1"/>
  <c r="K1201" i="1"/>
  <c r="J1202" i="1"/>
  <c r="K1202" i="1"/>
  <c r="J1203" i="1"/>
  <c r="K1203" i="1"/>
  <c r="J1204" i="1"/>
  <c r="K1204" i="1"/>
  <c r="J1205" i="1"/>
  <c r="K1205" i="1"/>
  <c r="J1206" i="1"/>
  <c r="K1206" i="1"/>
  <c r="J1207" i="1"/>
  <c r="K1207" i="1"/>
  <c r="J1208" i="1"/>
  <c r="K1208" i="1"/>
  <c r="J1209" i="1"/>
  <c r="K1209" i="1"/>
  <c r="J1210" i="1"/>
  <c r="K1210" i="1"/>
  <c r="J1211" i="1"/>
  <c r="K1211" i="1"/>
  <c r="J1212" i="1"/>
  <c r="K1212" i="1"/>
  <c r="J1213" i="1"/>
  <c r="K1213" i="1"/>
  <c r="J1214" i="1"/>
  <c r="K1214" i="1"/>
  <c r="J1215" i="1"/>
  <c r="K1215" i="1"/>
  <c r="J1216" i="1"/>
  <c r="K1216" i="1"/>
  <c r="J1217" i="1"/>
  <c r="K1217" i="1"/>
  <c r="J1218" i="1"/>
  <c r="K1218" i="1"/>
  <c r="J1219" i="1"/>
  <c r="K1219" i="1"/>
  <c r="J1220" i="1"/>
  <c r="K1220" i="1"/>
  <c r="J1221" i="1"/>
  <c r="K1221" i="1"/>
  <c r="J1222" i="1"/>
  <c r="K1222" i="1"/>
  <c r="J1223" i="1"/>
  <c r="K1223" i="1"/>
  <c r="J1224" i="1"/>
  <c r="K1224" i="1"/>
  <c r="J1225" i="1"/>
  <c r="K1225" i="1"/>
  <c r="J1226" i="1"/>
  <c r="K1226" i="1"/>
  <c r="J1227" i="1"/>
  <c r="K1227" i="1"/>
  <c r="J1228" i="1"/>
  <c r="K1228" i="1"/>
  <c r="J1229" i="1"/>
  <c r="K1229" i="1"/>
  <c r="J1230" i="1"/>
  <c r="K1230" i="1"/>
  <c r="J1231" i="1"/>
  <c r="K1231" i="1"/>
  <c r="J1232" i="1"/>
  <c r="K1232" i="1"/>
  <c r="J1233" i="1"/>
  <c r="K1233" i="1"/>
  <c r="J1234" i="1"/>
  <c r="K1234" i="1"/>
  <c r="J1235" i="1"/>
  <c r="K1235" i="1"/>
  <c r="J1236" i="1"/>
  <c r="K1236" i="1"/>
  <c r="J1237" i="1"/>
  <c r="K1237" i="1"/>
  <c r="J1238" i="1"/>
  <c r="K1238" i="1"/>
  <c r="J1239" i="1"/>
  <c r="K1239" i="1"/>
  <c r="J1240" i="1"/>
  <c r="K1240" i="1"/>
  <c r="J1241" i="1"/>
  <c r="K1241" i="1"/>
  <c r="J1242" i="1"/>
  <c r="K1242" i="1"/>
  <c r="J1243" i="1"/>
  <c r="K1243" i="1"/>
  <c r="J1244" i="1"/>
  <c r="K1244" i="1"/>
  <c r="J1245" i="1"/>
  <c r="K1245" i="1"/>
  <c r="J1246" i="1"/>
  <c r="K1246" i="1"/>
  <c r="J1247" i="1"/>
  <c r="K1247" i="1"/>
  <c r="J1248" i="1"/>
  <c r="K1248" i="1"/>
  <c r="J1249" i="1"/>
  <c r="K1249" i="1"/>
  <c r="J1250" i="1"/>
  <c r="K1250" i="1"/>
  <c r="J1251" i="1"/>
  <c r="K1251" i="1"/>
  <c r="J1252" i="1"/>
  <c r="K1252" i="1"/>
  <c r="J1253" i="1"/>
  <c r="K1253" i="1"/>
  <c r="J1254" i="1"/>
  <c r="K1254" i="1"/>
  <c r="J1255" i="1"/>
  <c r="K1255" i="1"/>
  <c r="J1256" i="1"/>
  <c r="K1256" i="1"/>
  <c r="J1257" i="1"/>
  <c r="K1257" i="1"/>
  <c r="J1258" i="1"/>
  <c r="K1258" i="1"/>
  <c r="J1259" i="1"/>
  <c r="K1259" i="1"/>
  <c r="J1260" i="1"/>
  <c r="K1260" i="1"/>
  <c r="J1261" i="1"/>
  <c r="K1261" i="1"/>
  <c r="J1262" i="1"/>
  <c r="K1262" i="1"/>
  <c r="J1263" i="1"/>
  <c r="K1263" i="1"/>
  <c r="J1264" i="1"/>
  <c r="K1264" i="1"/>
  <c r="J1265" i="1"/>
  <c r="K1265" i="1"/>
  <c r="J1266" i="1"/>
  <c r="K1266" i="1"/>
  <c r="J1267" i="1"/>
  <c r="K1267" i="1"/>
  <c r="J1268" i="1"/>
  <c r="K1268" i="1"/>
  <c r="J1269" i="1"/>
  <c r="K1269" i="1"/>
  <c r="J1270" i="1"/>
  <c r="K1270" i="1"/>
  <c r="J1271" i="1"/>
  <c r="K1271" i="1"/>
  <c r="J1272" i="1"/>
  <c r="K1272" i="1"/>
  <c r="J1273" i="1"/>
  <c r="K1273" i="1"/>
  <c r="J1274" i="1"/>
  <c r="K1274" i="1"/>
  <c r="J1275" i="1"/>
  <c r="K1275" i="1"/>
  <c r="J1276" i="1"/>
  <c r="K1276" i="1"/>
  <c r="J1277" i="1"/>
  <c r="K1277" i="1"/>
  <c r="J1278" i="1"/>
  <c r="K1278" i="1"/>
  <c r="J1279" i="1"/>
  <c r="K1279" i="1"/>
  <c r="J1280" i="1"/>
  <c r="K1280" i="1"/>
  <c r="J1281" i="1"/>
  <c r="K1281" i="1"/>
  <c r="J1282" i="1"/>
  <c r="K1282" i="1"/>
  <c r="J1283" i="1"/>
  <c r="K1283" i="1"/>
  <c r="J1284" i="1"/>
  <c r="K1284" i="1"/>
  <c r="J1285" i="1"/>
  <c r="K1285" i="1"/>
  <c r="J1286" i="1"/>
  <c r="K1286" i="1"/>
  <c r="J1287" i="1"/>
  <c r="K1287" i="1"/>
  <c r="J1288" i="1"/>
  <c r="K1288" i="1"/>
  <c r="J1289" i="1"/>
  <c r="K1289" i="1"/>
  <c r="J1290" i="1"/>
  <c r="K1290" i="1"/>
  <c r="J1291" i="1"/>
  <c r="K1291" i="1"/>
  <c r="J1292" i="1"/>
  <c r="K1292" i="1"/>
  <c r="J1293" i="1"/>
  <c r="K1293" i="1"/>
  <c r="J1294" i="1"/>
  <c r="K1294" i="1"/>
  <c r="J1295" i="1"/>
  <c r="K1295" i="1"/>
  <c r="J1296" i="1"/>
  <c r="K1296" i="1"/>
  <c r="J1297" i="1"/>
  <c r="K1297" i="1"/>
  <c r="J1298" i="1"/>
  <c r="K1298" i="1"/>
  <c r="J1299" i="1"/>
  <c r="K1299" i="1"/>
  <c r="J1300" i="1"/>
  <c r="K1300" i="1"/>
  <c r="J1301" i="1"/>
  <c r="K1301" i="1"/>
  <c r="J1302" i="1"/>
  <c r="K1302" i="1"/>
  <c r="J1303" i="1"/>
  <c r="K1303" i="1"/>
  <c r="J1304" i="1"/>
  <c r="K1304" i="1"/>
  <c r="J1305" i="1"/>
  <c r="K1305" i="1"/>
  <c r="J1306" i="1"/>
  <c r="K1306" i="1"/>
  <c r="J1307" i="1"/>
  <c r="K1307" i="1"/>
  <c r="J1308" i="1"/>
  <c r="K1308" i="1"/>
  <c r="J1309" i="1"/>
  <c r="K1309" i="1"/>
  <c r="J1310" i="1"/>
  <c r="K1310" i="1"/>
  <c r="J1311" i="1"/>
  <c r="K1311" i="1"/>
  <c r="J1312" i="1"/>
  <c r="K1312" i="1"/>
  <c r="J1313" i="1"/>
  <c r="K1313" i="1"/>
  <c r="J1314" i="1"/>
  <c r="K1314" i="1"/>
  <c r="J1315" i="1"/>
  <c r="K1315" i="1"/>
  <c r="J1316" i="1"/>
  <c r="K1316" i="1"/>
  <c r="J1317" i="1"/>
  <c r="K1317" i="1"/>
  <c r="J1318" i="1"/>
  <c r="K1318" i="1"/>
  <c r="J1319" i="1"/>
  <c r="K1319" i="1"/>
  <c r="J1320" i="1"/>
  <c r="K1320" i="1"/>
  <c r="J1321" i="1"/>
  <c r="K1321" i="1"/>
  <c r="J1322" i="1"/>
  <c r="K1322" i="1"/>
  <c r="J1323" i="1"/>
  <c r="K1323" i="1"/>
  <c r="J1324" i="1"/>
  <c r="K1324" i="1"/>
  <c r="J1325" i="1"/>
  <c r="K1325" i="1"/>
  <c r="J1326" i="1"/>
  <c r="K1326" i="1"/>
  <c r="J1327" i="1"/>
  <c r="K1327" i="1"/>
  <c r="J1328" i="1"/>
  <c r="K1328" i="1"/>
  <c r="J1329" i="1"/>
  <c r="K1329" i="1"/>
  <c r="J1330" i="1"/>
  <c r="K1330" i="1"/>
  <c r="J1331" i="1"/>
  <c r="K1331" i="1"/>
  <c r="J1332" i="1"/>
  <c r="K1332" i="1"/>
  <c r="J1333" i="1"/>
  <c r="K1333" i="1"/>
  <c r="J1334" i="1"/>
  <c r="K1334" i="1"/>
  <c r="J1335" i="1"/>
  <c r="K1335" i="1"/>
  <c r="J1336" i="1"/>
  <c r="K1336" i="1"/>
  <c r="J1337" i="1"/>
  <c r="K1337" i="1"/>
  <c r="J1338" i="1"/>
  <c r="K1338" i="1"/>
  <c r="J1339" i="1"/>
  <c r="K1339" i="1"/>
  <c r="J1340" i="1"/>
  <c r="K1340" i="1"/>
  <c r="J1341" i="1"/>
  <c r="K1341" i="1"/>
  <c r="J1342" i="1"/>
  <c r="K1342" i="1"/>
  <c r="J1343" i="1"/>
  <c r="K1343" i="1"/>
  <c r="J1344" i="1"/>
  <c r="K1344" i="1"/>
  <c r="J1345" i="1"/>
  <c r="K1345" i="1"/>
  <c r="J1346" i="1"/>
  <c r="K1346" i="1"/>
  <c r="J1347" i="1"/>
  <c r="K1347" i="1"/>
  <c r="J1348" i="1"/>
  <c r="K1348" i="1"/>
  <c r="J1349" i="1"/>
  <c r="K1349" i="1"/>
  <c r="J1350" i="1"/>
  <c r="K1350" i="1"/>
  <c r="J1351" i="1"/>
  <c r="K1351" i="1"/>
  <c r="J1352" i="1"/>
  <c r="K1352" i="1"/>
  <c r="J1353" i="1"/>
  <c r="K1353" i="1"/>
  <c r="J1354" i="1"/>
  <c r="K1354" i="1"/>
  <c r="J1355" i="1"/>
  <c r="K1355" i="1"/>
  <c r="J1356" i="1"/>
  <c r="K1356" i="1"/>
  <c r="J1357" i="1"/>
  <c r="K1357" i="1"/>
  <c r="J1358" i="1"/>
  <c r="K1358" i="1"/>
  <c r="J1359" i="1"/>
  <c r="K1359" i="1"/>
  <c r="J1360" i="1"/>
  <c r="K1360" i="1"/>
  <c r="J1361" i="1"/>
  <c r="K1361" i="1"/>
  <c r="J1362" i="1"/>
  <c r="K1362" i="1"/>
  <c r="J1363" i="1"/>
  <c r="K1363" i="1"/>
  <c r="J1364" i="1"/>
  <c r="K1364" i="1"/>
  <c r="J1365" i="1"/>
  <c r="K1365" i="1"/>
  <c r="J1366" i="1"/>
  <c r="K1366" i="1"/>
  <c r="J1367" i="1"/>
  <c r="K1367" i="1"/>
  <c r="J1368" i="1"/>
  <c r="K1368" i="1"/>
  <c r="J1369" i="1"/>
  <c r="K1369" i="1"/>
  <c r="J1370" i="1"/>
  <c r="K1370" i="1"/>
  <c r="J1371" i="1"/>
  <c r="K1371" i="1"/>
  <c r="J1372" i="1"/>
  <c r="K1372" i="1"/>
  <c r="J1373" i="1"/>
  <c r="K1373" i="1"/>
  <c r="J1374" i="1"/>
  <c r="K1374" i="1"/>
  <c r="J1375" i="1"/>
  <c r="K1375" i="1"/>
  <c r="J1376" i="1"/>
  <c r="K1376" i="1"/>
  <c r="J1377" i="1"/>
  <c r="K1377" i="1"/>
  <c r="J1378" i="1"/>
  <c r="K1378" i="1"/>
  <c r="J1379" i="1"/>
  <c r="K1379" i="1"/>
  <c r="J1380" i="1"/>
  <c r="K1380" i="1"/>
  <c r="J1381" i="1"/>
  <c r="K1381" i="1"/>
  <c r="J1382" i="1"/>
  <c r="K1382" i="1"/>
  <c r="J1383" i="1"/>
  <c r="K1383" i="1"/>
  <c r="J1384" i="1"/>
  <c r="K1384" i="1"/>
  <c r="J1385" i="1"/>
  <c r="K1385" i="1"/>
  <c r="J1386" i="1"/>
  <c r="K1386" i="1"/>
  <c r="J1387" i="1"/>
  <c r="K1387" i="1"/>
  <c r="J1388" i="1"/>
  <c r="K1388" i="1"/>
  <c r="J1389" i="1"/>
  <c r="K1389" i="1"/>
  <c r="J1390" i="1"/>
  <c r="K1390" i="1"/>
  <c r="J1391" i="1"/>
  <c r="K1391" i="1"/>
  <c r="J1392" i="1"/>
  <c r="K1392" i="1"/>
  <c r="J1393" i="1"/>
  <c r="K1393" i="1"/>
  <c r="J1394" i="1"/>
  <c r="K1394" i="1"/>
  <c r="J1395" i="1"/>
  <c r="K1395" i="1"/>
  <c r="J1396" i="1"/>
  <c r="K1396" i="1"/>
  <c r="J1397" i="1"/>
  <c r="K1397" i="1"/>
  <c r="J1398" i="1"/>
  <c r="K1398" i="1"/>
  <c r="J1399" i="1"/>
  <c r="K1399" i="1"/>
  <c r="J1400" i="1"/>
  <c r="K1400" i="1"/>
  <c r="J1401" i="1"/>
  <c r="K1401" i="1"/>
  <c r="J1402" i="1"/>
  <c r="K1402" i="1"/>
  <c r="J1403" i="1"/>
  <c r="K1403" i="1"/>
  <c r="J1404" i="1"/>
  <c r="K1404" i="1"/>
  <c r="J1405" i="1"/>
  <c r="K1405" i="1"/>
  <c r="J1406" i="1"/>
  <c r="K1406" i="1"/>
  <c r="J1407" i="1"/>
  <c r="K1407" i="1"/>
  <c r="J1408" i="1"/>
  <c r="K1408" i="1"/>
  <c r="J1409" i="1"/>
  <c r="K1409" i="1"/>
  <c r="J1410" i="1"/>
  <c r="K1410" i="1"/>
  <c r="J1411" i="1"/>
  <c r="K1411" i="1"/>
  <c r="J1412" i="1"/>
  <c r="K1412" i="1"/>
  <c r="J1413" i="1"/>
  <c r="K1413" i="1"/>
  <c r="J1414" i="1"/>
  <c r="K1414" i="1"/>
  <c r="J1415" i="1"/>
  <c r="K1415" i="1"/>
  <c r="J1416" i="1"/>
  <c r="K1416" i="1"/>
  <c r="J1417" i="1"/>
  <c r="K1417" i="1"/>
  <c r="J1418" i="1"/>
  <c r="K1418" i="1"/>
  <c r="J1419" i="1"/>
  <c r="K1419" i="1"/>
  <c r="J1420" i="1"/>
  <c r="K1420" i="1"/>
  <c r="J1421" i="1"/>
  <c r="K1421" i="1"/>
  <c r="J1422" i="1"/>
  <c r="K1422" i="1"/>
  <c r="J1423" i="1"/>
  <c r="K1423" i="1"/>
  <c r="J1424" i="1"/>
  <c r="K1424" i="1"/>
  <c r="J1425" i="1"/>
  <c r="K1425" i="1"/>
  <c r="J1426" i="1"/>
  <c r="K1426" i="1"/>
  <c r="J1427" i="1"/>
  <c r="K1427" i="1"/>
  <c r="J1428" i="1"/>
  <c r="K1428" i="1"/>
  <c r="J1429" i="1"/>
  <c r="K1429" i="1"/>
  <c r="J1430" i="1"/>
  <c r="K1430" i="1"/>
  <c r="J1431" i="1"/>
  <c r="K1431" i="1"/>
  <c r="J1432" i="1"/>
  <c r="K1432" i="1"/>
  <c r="J1433" i="1"/>
  <c r="K1433" i="1"/>
  <c r="J1434" i="1"/>
  <c r="K1434" i="1"/>
  <c r="J1435" i="1"/>
  <c r="K1435" i="1"/>
  <c r="J1436" i="1"/>
  <c r="K1436" i="1"/>
  <c r="J1437" i="1"/>
  <c r="K1437" i="1"/>
  <c r="J1438" i="1"/>
  <c r="K1438" i="1"/>
  <c r="J1439" i="1"/>
  <c r="K1439" i="1"/>
  <c r="J1440" i="1"/>
  <c r="K1440" i="1"/>
  <c r="J1441" i="1"/>
  <c r="K1441" i="1"/>
  <c r="J1442" i="1"/>
  <c r="K1442" i="1"/>
  <c r="J1443" i="1"/>
  <c r="K1443" i="1"/>
  <c r="J1444" i="1"/>
  <c r="K1444" i="1"/>
  <c r="J1445" i="1"/>
  <c r="K1445" i="1"/>
  <c r="J1446" i="1"/>
  <c r="K1446" i="1"/>
  <c r="J1447" i="1"/>
  <c r="K1447" i="1"/>
  <c r="J1448" i="1"/>
  <c r="K1448" i="1"/>
  <c r="J1449" i="1"/>
  <c r="K1449" i="1"/>
  <c r="J1450" i="1"/>
  <c r="K1450" i="1"/>
  <c r="J1451" i="1"/>
  <c r="K1451" i="1"/>
  <c r="J1452" i="1"/>
  <c r="K1452" i="1"/>
  <c r="J1453" i="1"/>
  <c r="K1453" i="1"/>
  <c r="J1454" i="1"/>
  <c r="K1454" i="1"/>
  <c r="J1455" i="1"/>
  <c r="K1455" i="1"/>
  <c r="J1456" i="1"/>
  <c r="K1456" i="1"/>
  <c r="J1457" i="1"/>
  <c r="K1457" i="1"/>
  <c r="J1458" i="1"/>
  <c r="K1458" i="1"/>
  <c r="J1459" i="1"/>
  <c r="K1459" i="1"/>
  <c r="J1460" i="1"/>
  <c r="K1460" i="1"/>
  <c r="J1461" i="1"/>
  <c r="K1461" i="1"/>
  <c r="J1462" i="1"/>
  <c r="K1462" i="1"/>
  <c r="J1463" i="1"/>
  <c r="K1463" i="1"/>
  <c r="J1464" i="1"/>
  <c r="K1464" i="1"/>
  <c r="J1465" i="1"/>
  <c r="K1465" i="1"/>
  <c r="J1466" i="1"/>
  <c r="K1466" i="1"/>
  <c r="J1467" i="1"/>
  <c r="K1467" i="1"/>
  <c r="J1468" i="1"/>
  <c r="K1468" i="1"/>
  <c r="J1469" i="1"/>
  <c r="K1469" i="1"/>
  <c r="J1470" i="1"/>
  <c r="K1470" i="1"/>
  <c r="J1471" i="1"/>
  <c r="K1471" i="1"/>
  <c r="J1472" i="1"/>
  <c r="K1472" i="1"/>
  <c r="J1473" i="1"/>
  <c r="K1473" i="1"/>
  <c r="J1474" i="1"/>
  <c r="K1474" i="1"/>
  <c r="J1475" i="1"/>
  <c r="K1475" i="1"/>
  <c r="J1476" i="1"/>
  <c r="K1476" i="1"/>
  <c r="J1477" i="1"/>
  <c r="K1477" i="1"/>
  <c r="J1478" i="1"/>
  <c r="K1478" i="1"/>
  <c r="J1479" i="1"/>
  <c r="K1479" i="1"/>
  <c r="J1480" i="1"/>
  <c r="K1480" i="1"/>
  <c r="J1481" i="1"/>
  <c r="K1481" i="1"/>
  <c r="J1482" i="1"/>
  <c r="K1482" i="1"/>
  <c r="J1483" i="1"/>
  <c r="K1483" i="1"/>
  <c r="J1484" i="1"/>
  <c r="K1484" i="1"/>
  <c r="J1485" i="1"/>
  <c r="K1485" i="1"/>
  <c r="J1486" i="1"/>
  <c r="K1486" i="1"/>
  <c r="J1487" i="1"/>
  <c r="K1487" i="1"/>
  <c r="J1488" i="1"/>
  <c r="K1488" i="1"/>
  <c r="J1489" i="1"/>
  <c r="K1489" i="1"/>
  <c r="J1490" i="1"/>
  <c r="K1490" i="1"/>
  <c r="J1491" i="1"/>
  <c r="K1491" i="1"/>
  <c r="J1492" i="1"/>
  <c r="K1492" i="1"/>
  <c r="J1493" i="1"/>
  <c r="K1493" i="1"/>
  <c r="J1494" i="1"/>
  <c r="K1494" i="1"/>
  <c r="J1495" i="1"/>
  <c r="K1495" i="1"/>
  <c r="J1496" i="1"/>
  <c r="K1496" i="1"/>
  <c r="J1497" i="1"/>
  <c r="K1497" i="1"/>
  <c r="J1498" i="1"/>
  <c r="K1498" i="1"/>
  <c r="J1499" i="1"/>
  <c r="K1499" i="1"/>
  <c r="J1500" i="1"/>
  <c r="K1500" i="1"/>
  <c r="J1501" i="1"/>
  <c r="K1501" i="1"/>
  <c r="J1502" i="1"/>
  <c r="K1502" i="1"/>
  <c r="J1503" i="1"/>
  <c r="K1503" i="1"/>
  <c r="J1504" i="1"/>
  <c r="K1504" i="1"/>
  <c r="J1505" i="1"/>
  <c r="K1505" i="1"/>
  <c r="J1506" i="1"/>
  <c r="K1506" i="1"/>
  <c r="J1507" i="1"/>
  <c r="K1507" i="1"/>
  <c r="J1508" i="1"/>
  <c r="K1508" i="1"/>
  <c r="J1509" i="1"/>
  <c r="K1509" i="1"/>
  <c r="J1510" i="1"/>
  <c r="K1510" i="1"/>
  <c r="J1511" i="1"/>
  <c r="K1511" i="1"/>
  <c r="J1512" i="1"/>
  <c r="K1512" i="1"/>
  <c r="J1513" i="1"/>
  <c r="K1513" i="1"/>
  <c r="J1514" i="1"/>
  <c r="K1514" i="1"/>
  <c r="J1515" i="1"/>
  <c r="K1515" i="1"/>
  <c r="J1516" i="1"/>
  <c r="K1516" i="1"/>
  <c r="J1517" i="1"/>
  <c r="K1517" i="1"/>
  <c r="J1518" i="1"/>
  <c r="K1518" i="1"/>
  <c r="J1519" i="1"/>
  <c r="K1519" i="1"/>
  <c r="J1520" i="1"/>
  <c r="K1520" i="1"/>
  <c r="J1521" i="1"/>
  <c r="K1521" i="1"/>
  <c r="J1522" i="1"/>
  <c r="K1522" i="1"/>
  <c r="J1523" i="1"/>
  <c r="K1523" i="1"/>
  <c r="J1524" i="1"/>
  <c r="K1524" i="1"/>
  <c r="J1525" i="1"/>
  <c r="K1525" i="1"/>
  <c r="J1526" i="1"/>
  <c r="K1526" i="1"/>
  <c r="J1527" i="1"/>
  <c r="K1527" i="1"/>
  <c r="J1528" i="1"/>
  <c r="K1528" i="1"/>
  <c r="J1529" i="1"/>
  <c r="K1529" i="1"/>
  <c r="J1530" i="1"/>
  <c r="K1530" i="1"/>
  <c r="J1531" i="1"/>
  <c r="K1531" i="1"/>
  <c r="J1532" i="1"/>
  <c r="K1532" i="1"/>
  <c r="J1533" i="1"/>
  <c r="K1533" i="1"/>
  <c r="J1534" i="1"/>
  <c r="K1534" i="1"/>
  <c r="J1535" i="1"/>
  <c r="K1535" i="1"/>
  <c r="J1536" i="1"/>
  <c r="K1536" i="1"/>
  <c r="J1537" i="1"/>
  <c r="K1537" i="1"/>
  <c r="J1538" i="1"/>
  <c r="K1538" i="1"/>
  <c r="J1539" i="1"/>
  <c r="K1539" i="1"/>
  <c r="J1540" i="1"/>
  <c r="K1540" i="1"/>
  <c r="J1541" i="1"/>
  <c r="K1541" i="1"/>
  <c r="J1542" i="1"/>
  <c r="K1542" i="1"/>
  <c r="J1543" i="1"/>
  <c r="K1543" i="1"/>
  <c r="J1544" i="1"/>
  <c r="K1544" i="1"/>
  <c r="J1545" i="1"/>
  <c r="K1545" i="1"/>
  <c r="J1546" i="1"/>
  <c r="K1546" i="1"/>
  <c r="J1547" i="1"/>
  <c r="K1547" i="1"/>
  <c r="J1548" i="1"/>
  <c r="K1548" i="1"/>
  <c r="J1549" i="1"/>
  <c r="K1549" i="1"/>
  <c r="J1550" i="1"/>
  <c r="K1550" i="1"/>
  <c r="J1551" i="1"/>
  <c r="K1551" i="1"/>
  <c r="J1552" i="1"/>
  <c r="K1552" i="1"/>
  <c r="J1553" i="1"/>
  <c r="K1553" i="1"/>
  <c r="J1554" i="1"/>
  <c r="K1554" i="1"/>
  <c r="J1555" i="1"/>
  <c r="K1555" i="1"/>
  <c r="J1556" i="1"/>
  <c r="K1556" i="1"/>
  <c r="J1557" i="1"/>
  <c r="K1557" i="1"/>
  <c r="J1558" i="1"/>
  <c r="K1558" i="1"/>
  <c r="J1559" i="1"/>
  <c r="K1559" i="1"/>
  <c r="J1560" i="1"/>
  <c r="K1560" i="1"/>
  <c r="J1561" i="1"/>
  <c r="K1561" i="1"/>
  <c r="J1562" i="1"/>
  <c r="K1562" i="1"/>
  <c r="J1563" i="1"/>
  <c r="K1563" i="1"/>
  <c r="J1564" i="1"/>
  <c r="K1564" i="1"/>
  <c r="J1565" i="1"/>
  <c r="K1565" i="1"/>
  <c r="J1566" i="1"/>
  <c r="K1566" i="1"/>
  <c r="J1567" i="1"/>
  <c r="K1567" i="1"/>
  <c r="J1568" i="1"/>
  <c r="K1568" i="1"/>
  <c r="J1569" i="1"/>
  <c r="K1569" i="1"/>
  <c r="J1570" i="1"/>
  <c r="K1570" i="1"/>
  <c r="J1571" i="1"/>
  <c r="K1571" i="1"/>
  <c r="J1572" i="1"/>
  <c r="K1572" i="1"/>
  <c r="J1573" i="1"/>
  <c r="K1573" i="1"/>
  <c r="J1574" i="1"/>
  <c r="K1574" i="1"/>
  <c r="J1575" i="1"/>
  <c r="K1575" i="1"/>
  <c r="J1576" i="1"/>
  <c r="K1576" i="1"/>
  <c r="J1577" i="1"/>
  <c r="K1577" i="1"/>
  <c r="J1578" i="1"/>
  <c r="K1578" i="1"/>
  <c r="J1579" i="1"/>
  <c r="K1579" i="1"/>
  <c r="J1580" i="1"/>
  <c r="K1580" i="1"/>
  <c r="J1581" i="1"/>
  <c r="K1581" i="1"/>
  <c r="J1582" i="1"/>
  <c r="K1582" i="1"/>
  <c r="J1583" i="1"/>
  <c r="K1583" i="1"/>
  <c r="J1584" i="1"/>
  <c r="K1584" i="1"/>
  <c r="J1585" i="1"/>
  <c r="K1585" i="1"/>
  <c r="J1586" i="1"/>
  <c r="K1586" i="1"/>
  <c r="J1587" i="1"/>
  <c r="K1587" i="1"/>
  <c r="J1588" i="1"/>
  <c r="K1588" i="1"/>
  <c r="J1589" i="1"/>
  <c r="K1589" i="1"/>
  <c r="J1590" i="1"/>
  <c r="K1590" i="1"/>
  <c r="J1591" i="1"/>
  <c r="K1591" i="1"/>
  <c r="J1592" i="1"/>
  <c r="K1592" i="1"/>
  <c r="J1593" i="1"/>
  <c r="K1593" i="1"/>
  <c r="J1594" i="1"/>
  <c r="K1594" i="1"/>
  <c r="J1595" i="1"/>
  <c r="K1595" i="1"/>
  <c r="J1596" i="1"/>
  <c r="K1596" i="1"/>
  <c r="J1597" i="1"/>
  <c r="K1597" i="1"/>
  <c r="J1598" i="1"/>
  <c r="K1598" i="1"/>
  <c r="J1599" i="1"/>
  <c r="K1599" i="1"/>
  <c r="J1600" i="1"/>
  <c r="K1600" i="1"/>
  <c r="J1601" i="1"/>
  <c r="K1601" i="1"/>
  <c r="J1602" i="1"/>
  <c r="K1602" i="1"/>
  <c r="J1603" i="1"/>
  <c r="K1603" i="1"/>
  <c r="J1604" i="1"/>
  <c r="K1604" i="1"/>
  <c r="J1605" i="1"/>
  <c r="K1605" i="1"/>
  <c r="J1606" i="1"/>
  <c r="K1606" i="1"/>
  <c r="J1607" i="1"/>
  <c r="K1607" i="1"/>
  <c r="J1608" i="1"/>
  <c r="K1608" i="1"/>
  <c r="J1609" i="1"/>
  <c r="K1609" i="1"/>
  <c r="J1610" i="1"/>
  <c r="K1610" i="1"/>
  <c r="J1611" i="1"/>
  <c r="K1611" i="1"/>
  <c r="J1612" i="1"/>
  <c r="K1612" i="1"/>
  <c r="J1613" i="1"/>
  <c r="K1613" i="1"/>
  <c r="J1614" i="1"/>
  <c r="K1614" i="1"/>
  <c r="J1615" i="1"/>
  <c r="K1615" i="1"/>
  <c r="J1616" i="1"/>
  <c r="K1616" i="1"/>
  <c r="J1617" i="1"/>
  <c r="K1617" i="1"/>
  <c r="J1618" i="1"/>
  <c r="K1618" i="1"/>
  <c r="J1619" i="1"/>
  <c r="K1619" i="1"/>
  <c r="J1620" i="1"/>
  <c r="K1620" i="1"/>
  <c r="J1621" i="1"/>
  <c r="K1621" i="1"/>
  <c r="J1622" i="1"/>
  <c r="K1622" i="1"/>
  <c r="J1623" i="1"/>
  <c r="K1623" i="1"/>
  <c r="J1624" i="1"/>
  <c r="K1624" i="1"/>
  <c r="J1625" i="1"/>
  <c r="K1625" i="1"/>
  <c r="J1626" i="1"/>
  <c r="K1626" i="1"/>
  <c r="J1627" i="1"/>
  <c r="K1627" i="1"/>
  <c r="J1628" i="1"/>
  <c r="K1628" i="1"/>
  <c r="J1629" i="1"/>
  <c r="K1629" i="1"/>
  <c r="J1630" i="1"/>
  <c r="K1630" i="1"/>
  <c r="J1631" i="1"/>
  <c r="K1631" i="1"/>
  <c r="J1632" i="1"/>
  <c r="K1632" i="1"/>
  <c r="J1633" i="1"/>
  <c r="K1633" i="1"/>
  <c r="J1634" i="1"/>
  <c r="K1634" i="1"/>
  <c r="J1635" i="1"/>
  <c r="K1635" i="1"/>
  <c r="J1636" i="1"/>
  <c r="K1636" i="1"/>
  <c r="J1637" i="1"/>
  <c r="K1637" i="1"/>
  <c r="J1638" i="1"/>
  <c r="K1638" i="1"/>
  <c r="J1639" i="1"/>
  <c r="K1639" i="1"/>
  <c r="J1640" i="1"/>
  <c r="K1640" i="1"/>
  <c r="J1641" i="1"/>
  <c r="K1641" i="1"/>
  <c r="J1642" i="1"/>
  <c r="K1642" i="1"/>
  <c r="J1643" i="1"/>
  <c r="K1643" i="1"/>
  <c r="J1644" i="1"/>
  <c r="K1644" i="1"/>
  <c r="J1645" i="1"/>
  <c r="K1645" i="1"/>
  <c r="J1646" i="1"/>
  <c r="K1646" i="1"/>
  <c r="J1647" i="1"/>
  <c r="K1647" i="1"/>
  <c r="J1648" i="1"/>
  <c r="K1648" i="1"/>
  <c r="J1649" i="1"/>
  <c r="K1649" i="1"/>
  <c r="J1650" i="1"/>
  <c r="K1650" i="1"/>
  <c r="J1651" i="1"/>
  <c r="K1651" i="1"/>
  <c r="J1652" i="1"/>
  <c r="K1652" i="1"/>
  <c r="J1653" i="1"/>
  <c r="K1653" i="1"/>
  <c r="J1654" i="1"/>
  <c r="K1654" i="1"/>
  <c r="J1655" i="1"/>
  <c r="K1655" i="1"/>
  <c r="J1656" i="1"/>
  <c r="K1656" i="1"/>
  <c r="J1657" i="1"/>
  <c r="K1657" i="1"/>
  <c r="J1658" i="1"/>
  <c r="K1658" i="1"/>
  <c r="J1659" i="1"/>
  <c r="K1659" i="1"/>
  <c r="J1660" i="1"/>
  <c r="K1660" i="1"/>
  <c r="J1661" i="1"/>
  <c r="K1661" i="1"/>
  <c r="J1662" i="1"/>
  <c r="K1662" i="1"/>
  <c r="J1663" i="1"/>
  <c r="K1663" i="1"/>
  <c r="J1664" i="1"/>
  <c r="K1664" i="1"/>
  <c r="J1665" i="1"/>
  <c r="K1665" i="1"/>
  <c r="J1666" i="1"/>
  <c r="K1666" i="1"/>
  <c r="J1667" i="1"/>
  <c r="K1667" i="1"/>
  <c r="J1668" i="1"/>
  <c r="K1668" i="1"/>
  <c r="J1669" i="1"/>
  <c r="K1669" i="1"/>
  <c r="J1670" i="1"/>
  <c r="K1670" i="1"/>
  <c r="J1671" i="1"/>
  <c r="K1671" i="1"/>
  <c r="J1672" i="1"/>
  <c r="K1672" i="1"/>
  <c r="J1673" i="1"/>
  <c r="K1673" i="1"/>
  <c r="J1674" i="1"/>
  <c r="K1674" i="1"/>
  <c r="J1675" i="1"/>
  <c r="K1675" i="1"/>
  <c r="J1676" i="1"/>
  <c r="K1676" i="1"/>
  <c r="J1677" i="1"/>
  <c r="K1677" i="1"/>
  <c r="J1678" i="1"/>
  <c r="K1678" i="1"/>
  <c r="J1679" i="1"/>
  <c r="K1679" i="1"/>
  <c r="J1680" i="1"/>
  <c r="K1680" i="1"/>
  <c r="J1681" i="1"/>
  <c r="K1681" i="1"/>
  <c r="J1682" i="1"/>
  <c r="K1682" i="1"/>
  <c r="J1683" i="1"/>
  <c r="K1683" i="1"/>
  <c r="J1684" i="1"/>
  <c r="K1684" i="1"/>
  <c r="J1685" i="1"/>
  <c r="K1685" i="1"/>
  <c r="J1686" i="1"/>
  <c r="K1686" i="1"/>
  <c r="J1687" i="1"/>
  <c r="K1687" i="1"/>
  <c r="J1688" i="1"/>
  <c r="K1688" i="1"/>
  <c r="J1689" i="1"/>
  <c r="K1689" i="1"/>
  <c r="J1690" i="1"/>
  <c r="K1690" i="1"/>
  <c r="J1691" i="1"/>
  <c r="K1691" i="1"/>
  <c r="J1692" i="1"/>
  <c r="K1692" i="1"/>
  <c r="J1693" i="1"/>
  <c r="K1693" i="1"/>
  <c r="J1694" i="1"/>
  <c r="K1694" i="1"/>
  <c r="J1695" i="1"/>
  <c r="K1695" i="1"/>
  <c r="J1696" i="1"/>
  <c r="K1696" i="1"/>
  <c r="J1697" i="1"/>
  <c r="K1697" i="1"/>
  <c r="J1698" i="1"/>
  <c r="K1698" i="1"/>
  <c r="J1699" i="1"/>
  <c r="K1699" i="1"/>
  <c r="J1700" i="1"/>
  <c r="K1700" i="1"/>
  <c r="J1701" i="1"/>
  <c r="K1701" i="1"/>
  <c r="J1702" i="1"/>
  <c r="K1702" i="1"/>
  <c r="J1703" i="1"/>
  <c r="K1703" i="1"/>
  <c r="J1704" i="1"/>
  <c r="K1704" i="1"/>
  <c r="J1705" i="1"/>
  <c r="K1705" i="1"/>
  <c r="J1706" i="1"/>
  <c r="K1706" i="1"/>
  <c r="J1707" i="1"/>
  <c r="K1707" i="1"/>
  <c r="J1708" i="1"/>
  <c r="K1708" i="1"/>
  <c r="J1709" i="1"/>
  <c r="K1709" i="1"/>
  <c r="J1710" i="1"/>
  <c r="K1710" i="1"/>
  <c r="J1711" i="1"/>
  <c r="K1711" i="1"/>
  <c r="J1712" i="1"/>
  <c r="K1712" i="1"/>
  <c r="J1713" i="1"/>
  <c r="K1713" i="1"/>
  <c r="J1714" i="1"/>
  <c r="K1714" i="1"/>
  <c r="J1715" i="1"/>
  <c r="K1715" i="1"/>
  <c r="J1716" i="1"/>
  <c r="K1716" i="1"/>
  <c r="J1717" i="1"/>
  <c r="K1717" i="1"/>
  <c r="J1718" i="1"/>
  <c r="K1718" i="1"/>
  <c r="J1719" i="1"/>
  <c r="K1719" i="1"/>
  <c r="J1720" i="1"/>
  <c r="K1720" i="1"/>
  <c r="J1721" i="1"/>
  <c r="K1721" i="1"/>
  <c r="J1722" i="1"/>
  <c r="K1722" i="1"/>
  <c r="J1723" i="1"/>
  <c r="K1723" i="1"/>
  <c r="J1724" i="1"/>
  <c r="K1724" i="1"/>
  <c r="J1725" i="1"/>
  <c r="K1725" i="1"/>
  <c r="J1726" i="1"/>
  <c r="K1726" i="1"/>
  <c r="J1727" i="1"/>
  <c r="K1727" i="1"/>
  <c r="J1728" i="1"/>
  <c r="K1728" i="1"/>
  <c r="J1729" i="1"/>
  <c r="K1729" i="1"/>
  <c r="J1730" i="1"/>
  <c r="K1730" i="1"/>
  <c r="J1731" i="1"/>
  <c r="K1731" i="1"/>
  <c r="J1732" i="1"/>
  <c r="K1732" i="1"/>
  <c r="J1733" i="1"/>
  <c r="K1733" i="1"/>
  <c r="J1734" i="1"/>
  <c r="K1734" i="1"/>
  <c r="J1735" i="1"/>
  <c r="K1735" i="1"/>
  <c r="J1736" i="1"/>
  <c r="K1736" i="1"/>
  <c r="J1737" i="1"/>
  <c r="K1737" i="1"/>
  <c r="J1738" i="1"/>
  <c r="K1738" i="1"/>
  <c r="J1739" i="1"/>
  <c r="K1739" i="1"/>
  <c r="J1740" i="1"/>
  <c r="K1740" i="1"/>
  <c r="J1741" i="1"/>
  <c r="K1741" i="1"/>
  <c r="J1742" i="1"/>
  <c r="K1742" i="1"/>
  <c r="J1743" i="1"/>
  <c r="K1743" i="1"/>
  <c r="J1744" i="1"/>
  <c r="K1744" i="1"/>
  <c r="J1745" i="1"/>
  <c r="K1745" i="1"/>
  <c r="J1746" i="1"/>
  <c r="K1746" i="1"/>
  <c r="J1747" i="1"/>
  <c r="K1747" i="1"/>
  <c r="J1748" i="1"/>
  <c r="K1748" i="1"/>
  <c r="J1749" i="1"/>
  <c r="K1749" i="1"/>
  <c r="J1750" i="1"/>
  <c r="K1750" i="1"/>
  <c r="J1751" i="1"/>
  <c r="K1751" i="1"/>
  <c r="J1752" i="1"/>
  <c r="K1752" i="1"/>
  <c r="J1753" i="1"/>
  <c r="K1753" i="1"/>
  <c r="J1754" i="1"/>
  <c r="K1754" i="1"/>
  <c r="J1755" i="1"/>
  <c r="K1755" i="1"/>
  <c r="J1756" i="1"/>
  <c r="K1756" i="1"/>
  <c r="J1757" i="1"/>
  <c r="K1757" i="1"/>
  <c r="J1758" i="1"/>
  <c r="K1758" i="1"/>
  <c r="J1759" i="1"/>
  <c r="K1759" i="1"/>
  <c r="J1760" i="1"/>
  <c r="K1760" i="1"/>
  <c r="J1761" i="1"/>
  <c r="K1761" i="1"/>
  <c r="J1762" i="1"/>
  <c r="K1762" i="1"/>
  <c r="J1763" i="1"/>
  <c r="K1763" i="1"/>
  <c r="J1764" i="1"/>
  <c r="K1764" i="1"/>
  <c r="J1765" i="1"/>
  <c r="K1765" i="1"/>
  <c r="J1766" i="1"/>
  <c r="K1766" i="1"/>
  <c r="J1767" i="1"/>
  <c r="K1767" i="1"/>
  <c r="J1768" i="1"/>
  <c r="K1768" i="1"/>
  <c r="J1769" i="1"/>
  <c r="K1769" i="1"/>
  <c r="J1770" i="1"/>
  <c r="K1770" i="1"/>
  <c r="J1771" i="1"/>
  <c r="K1771" i="1"/>
  <c r="J1772" i="1"/>
  <c r="K1772" i="1"/>
  <c r="J1773" i="1"/>
  <c r="K1773" i="1"/>
  <c r="J1774" i="1"/>
  <c r="K1774" i="1"/>
  <c r="J1775" i="1"/>
  <c r="K1775" i="1"/>
  <c r="J1776" i="1"/>
  <c r="K1776" i="1"/>
  <c r="J1777" i="1"/>
  <c r="K1777" i="1"/>
  <c r="J1778" i="1"/>
  <c r="K1778" i="1"/>
  <c r="J1779" i="1"/>
  <c r="K1779" i="1"/>
  <c r="J1780" i="1"/>
  <c r="K1780" i="1"/>
  <c r="J1781" i="1"/>
  <c r="K1781" i="1"/>
  <c r="J1782" i="1"/>
  <c r="K1782" i="1"/>
  <c r="J1783" i="1"/>
  <c r="K1783" i="1"/>
  <c r="J1784" i="1"/>
  <c r="K1784" i="1"/>
  <c r="J1785" i="1"/>
  <c r="K1785" i="1"/>
  <c r="J1786" i="1"/>
  <c r="K1786" i="1"/>
  <c r="J1787" i="1"/>
  <c r="K1787" i="1"/>
  <c r="J1788" i="1"/>
  <c r="K1788" i="1"/>
  <c r="J1789" i="1"/>
  <c r="K1789" i="1"/>
  <c r="J1790" i="1"/>
  <c r="K1790" i="1"/>
  <c r="J1791" i="1"/>
  <c r="K1791" i="1"/>
  <c r="J1792" i="1"/>
  <c r="K1792" i="1"/>
  <c r="J1793" i="1"/>
  <c r="K1793" i="1"/>
  <c r="J1794" i="1"/>
  <c r="K1794" i="1"/>
  <c r="J1795" i="1"/>
  <c r="K1795" i="1"/>
  <c r="J1796" i="1"/>
  <c r="K1796" i="1"/>
  <c r="J1797" i="1"/>
  <c r="K1797" i="1"/>
  <c r="J1798" i="1"/>
  <c r="K1798" i="1"/>
  <c r="J1799" i="1"/>
  <c r="K1799" i="1"/>
  <c r="J1800" i="1"/>
  <c r="K1800" i="1"/>
  <c r="J1801" i="1"/>
  <c r="K1801" i="1"/>
  <c r="J1802" i="1"/>
  <c r="K1802" i="1"/>
  <c r="J1803" i="1"/>
  <c r="K1803" i="1"/>
  <c r="J1804" i="1"/>
  <c r="K1804" i="1"/>
  <c r="J1805" i="1"/>
  <c r="K1805" i="1"/>
  <c r="J1806" i="1"/>
  <c r="K1806" i="1"/>
  <c r="J1807" i="1"/>
  <c r="K1807" i="1"/>
  <c r="J1808" i="1"/>
  <c r="K1808" i="1"/>
  <c r="J1809" i="1"/>
  <c r="K1809" i="1"/>
  <c r="J1810" i="1"/>
  <c r="K1810" i="1"/>
  <c r="J1811" i="1"/>
  <c r="K1811" i="1"/>
  <c r="J1812" i="1"/>
  <c r="K1812" i="1"/>
  <c r="J1813" i="1"/>
  <c r="K1813" i="1"/>
  <c r="J1814" i="1"/>
  <c r="K1814" i="1"/>
  <c r="J1815" i="1"/>
  <c r="K1815" i="1"/>
  <c r="J1816" i="1"/>
  <c r="K1816" i="1"/>
  <c r="J1817" i="1"/>
  <c r="K1817" i="1"/>
  <c r="J1818" i="1"/>
  <c r="K1818" i="1"/>
  <c r="J1819" i="1"/>
  <c r="K1819" i="1"/>
  <c r="J1820" i="1"/>
  <c r="K1820" i="1"/>
  <c r="J1821" i="1"/>
  <c r="K1821" i="1"/>
  <c r="J1822" i="1"/>
  <c r="K1822" i="1"/>
  <c r="J1823" i="1"/>
  <c r="K1823" i="1"/>
  <c r="J1824" i="1"/>
  <c r="K1824" i="1"/>
  <c r="J1825" i="1"/>
  <c r="K1825" i="1"/>
  <c r="J1826" i="1"/>
  <c r="K1826" i="1"/>
  <c r="J1827" i="1"/>
  <c r="K1827" i="1"/>
  <c r="J1828" i="1"/>
  <c r="K1828" i="1"/>
  <c r="J1829" i="1"/>
  <c r="K1829" i="1"/>
  <c r="J1830" i="1"/>
  <c r="K1830" i="1"/>
  <c r="J1831" i="1"/>
  <c r="K1831" i="1"/>
  <c r="J1832" i="1"/>
  <c r="K1832" i="1"/>
  <c r="J1833" i="1"/>
  <c r="K1833" i="1"/>
  <c r="J1834" i="1"/>
  <c r="K1834" i="1"/>
  <c r="J1835" i="1"/>
  <c r="K1835" i="1"/>
  <c r="J1836" i="1"/>
  <c r="K1836" i="1"/>
  <c r="J1837" i="1"/>
  <c r="K1837" i="1"/>
  <c r="J1838" i="1"/>
  <c r="K1838" i="1"/>
  <c r="J1839" i="1"/>
  <c r="K1839" i="1"/>
  <c r="J1840" i="1"/>
  <c r="K1840" i="1"/>
  <c r="J1841" i="1"/>
  <c r="K1841" i="1"/>
  <c r="J1842" i="1"/>
  <c r="K1842" i="1"/>
  <c r="J1843" i="1"/>
  <c r="K1843" i="1"/>
  <c r="J1844" i="1"/>
  <c r="K1844" i="1"/>
  <c r="J1845" i="1"/>
  <c r="K1845" i="1"/>
  <c r="J1846" i="1"/>
  <c r="K1846" i="1"/>
  <c r="J1847" i="1"/>
  <c r="K1847" i="1"/>
  <c r="J1848" i="1"/>
  <c r="K1848" i="1"/>
  <c r="J1849" i="1"/>
  <c r="K1849" i="1"/>
  <c r="J1850" i="1"/>
  <c r="K1850" i="1"/>
  <c r="J1851" i="1"/>
  <c r="K1851" i="1"/>
  <c r="J1852" i="1"/>
  <c r="K1852" i="1"/>
  <c r="J1853" i="1"/>
  <c r="K1853" i="1"/>
  <c r="J1854" i="1"/>
  <c r="K1854" i="1"/>
  <c r="J1855" i="1"/>
  <c r="K1855" i="1"/>
  <c r="J1856" i="1"/>
  <c r="K1856" i="1"/>
  <c r="J1857" i="1"/>
  <c r="K1857" i="1"/>
  <c r="J1858" i="1"/>
  <c r="K1858" i="1"/>
  <c r="J1859" i="1"/>
  <c r="K1859" i="1"/>
  <c r="J1860" i="1"/>
  <c r="K1860" i="1"/>
  <c r="J1861" i="1"/>
  <c r="K1861" i="1"/>
  <c r="J1862" i="1"/>
  <c r="K1862" i="1"/>
  <c r="J1863" i="1"/>
  <c r="K1863" i="1"/>
  <c r="J1864" i="1"/>
  <c r="K1864" i="1"/>
  <c r="J1865" i="1"/>
  <c r="K1865" i="1"/>
  <c r="J1866" i="1"/>
  <c r="K1866" i="1"/>
  <c r="J1867" i="1"/>
  <c r="K1867" i="1"/>
  <c r="J1868" i="1"/>
  <c r="K1868" i="1"/>
  <c r="J1869" i="1"/>
  <c r="K1869" i="1"/>
  <c r="J1870" i="1"/>
  <c r="K1870" i="1"/>
  <c r="J1871" i="1"/>
  <c r="K1871" i="1"/>
  <c r="J1872" i="1"/>
  <c r="K1872" i="1"/>
  <c r="J1873" i="1"/>
  <c r="K1873" i="1"/>
  <c r="J1874" i="1"/>
  <c r="K1874" i="1"/>
  <c r="J1875" i="1"/>
  <c r="K1875" i="1"/>
  <c r="J1876" i="1"/>
  <c r="K1876" i="1"/>
  <c r="J1877" i="1"/>
  <c r="K1877" i="1"/>
  <c r="J1878" i="1"/>
  <c r="K1878" i="1"/>
  <c r="J1879" i="1"/>
  <c r="K1879" i="1"/>
  <c r="J1880" i="1"/>
  <c r="K1880" i="1"/>
  <c r="J1881" i="1"/>
  <c r="K1881" i="1"/>
  <c r="J1882" i="1"/>
  <c r="K1882" i="1"/>
  <c r="J1883" i="1"/>
  <c r="K1883" i="1"/>
  <c r="J1884" i="1"/>
  <c r="K1884" i="1"/>
  <c r="J1885" i="1"/>
  <c r="K1885" i="1"/>
  <c r="J1886" i="1"/>
  <c r="K1886" i="1"/>
  <c r="J1887" i="1"/>
  <c r="K1887" i="1"/>
  <c r="J1888" i="1"/>
  <c r="K1888" i="1"/>
  <c r="J1889" i="1"/>
  <c r="K1889" i="1"/>
  <c r="J1890" i="1"/>
  <c r="K1890" i="1"/>
  <c r="J1891" i="1"/>
  <c r="K1891" i="1"/>
  <c r="J1892" i="1"/>
  <c r="K1892" i="1"/>
  <c r="J1893" i="1"/>
  <c r="K1893" i="1"/>
  <c r="J1894" i="1"/>
  <c r="K1894" i="1"/>
  <c r="J1895" i="1"/>
  <c r="K1895" i="1"/>
  <c r="J1896" i="1"/>
  <c r="K1896" i="1"/>
  <c r="J1897" i="1"/>
  <c r="K1897" i="1"/>
  <c r="J1898" i="1"/>
  <c r="K1898" i="1"/>
  <c r="J1899" i="1"/>
  <c r="K1899" i="1"/>
  <c r="J1900" i="1"/>
  <c r="K1900" i="1"/>
  <c r="J1901" i="1"/>
  <c r="K1901" i="1"/>
  <c r="J1902" i="1"/>
  <c r="K1902" i="1"/>
  <c r="J1903" i="1"/>
  <c r="K1903" i="1"/>
  <c r="J1904" i="1"/>
  <c r="K1904" i="1"/>
  <c r="J1905" i="1"/>
  <c r="K1905" i="1"/>
  <c r="J1906" i="1"/>
  <c r="K1906" i="1"/>
  <c r="J1907" i="1"/>
  <c r="K1907" i="1"/>
  <c r="J1908" i="1"/>
  <c r="K1908" i="1"/>
  <c r="J1909" i="1"/>
  <c r="K1909" i="1"/>
  <c r="J1910" i="1"/>
  <c r="K1910" i="1"/>
  <c r="J1911" i="1"/>
  <c r="K1911" i="1"/>
  <c r="J1912" i="1"/>
  <c r="K1912" i="1"/>
  <c r="J1913" i="1"/>
  <c r="K1913" i="1"/>
  <c r="J1914" i="1"/>
  <c r="K1914" i="1"/>
  <c r="J1915" i="1"/>
  <c r="K1915" i="1"/>
  <c r="J1916" i="1"/>
  <c r="K1916" i="1"/>
  <c r="J1917" i="1"/>
  <c r="K1917" i="1"/>
  <c r="J1918" i="1"/>
  <c r="K1918" i="1"/>
  <c r="J1919" i="1"/>
  <c r="K1919" i="1"/>
  <c r="J1920" i="1"/>
  <c r="K1920" i="1"/>
  <c r="J1921" i="1"/>
  <c r="K1921" i="1"/>
  <c r="J1922" i="1"/>
  <c r="K1922" i="1"/>
  <c r="J1923" i="1"/>
  <c r="K1923" i="1"/>
  <c r="J1924" i="1"/>
  <c r="K1924" i="1"/>
  <c r="J1925" i="1"/>
  <c r="K1925" i="1"/>
  <c r="J1926" i="1"/>
  <c r="K1926" i="1"/>
  <c r="J1927" i="1"/>
  <c r="K1927" i="1"/>
  <c r="J1928" i="1"/>
  <c r="K1928" i="1"/>
  <c r="J1929" i="1"/>
  <c r="K1929" i="1"/>
  <c r="J1930" i="1"/>
  <c r="K1930" i="1"/>
  <c r="J1931" i="1"/>
  <c r="K1931" i="1"/>
  <c r="J1932" i="1"/>
  <c r="K1932" i="1"/>
  <c r="J1933" i="1"/>
  <c r="K1933" i="1"/>
  <c r="J1934" i="1"/>
  <c r="K1934" i="1"/>
  <c r="J1935" i="1"/>
  <c r="K1935" i="1"/>
  <c r="J1936" i="1"/>
  <c r="K1936" i="1"/>
  <c r="J1937" i="1"/>
  <c r="K1937" i="1"/>
  <c r="J1938" i="1"/>
  <c r="K1938" i="1"/>
  <c r="J1939" i="1"/>
  <c r="K1939" i="1"/>
  <c r="J1940" i="1"/>
  <c r="K1940" i="1"/>
  <c r="J1941" i="1"/>
  <c r="K1941" i="1"/>
  <c r="J1942" i="1"/>
  <c r="K1942" i="1"/>
  <c r="J1943" i="1"/>
  <c r="K1943" i="1"/>
  <c r="J1944" i="1"/>
  <c r="K1944" i="1"/>
  <c r="J1945" i="1"/>
  <c r="K1945" i="1"/>
  <c r="J1946" i="1"/>
  <c r="K1946" i="1"/>
  <c r="J1947" i="1"/>
  <c r="K1947" i="1"/>
  <c r="J1948" i="1"/>
  <c r="K1948" i="1"/>
  <c r="J1949" i="1"/>
  <c r="K1949" i="1"/>
  <c r="J1950" i="1"/>
  <c r="K1950" i="1"/>
  <c r="J1951" i="1"/>
  <c r="K1951" i="1"/>
  <c r="J1952" i="1"/>
  <c r="K1952" i="1"/>
  <c r="J1953" i="1"/>
  <c r="K1953" i="1"/>
  <c r="J1954" i="1"/>
  <c r="K1954" i="1"/>
  <c r="J1955" i="1"/>
  <c r="K1955" i="1"/>
  <c r="J1956" i="1"/>
  <c r="K1956" i="1"/>
  <c r="J1957" i="1"/>
  <c r="K1957" i="1"/>
  <c r="J1958" i="1"/>
  <c r="K1958" i="1"/>
  <c r="J1959" i="1"/>
  <c r="K1959" i="1"/>
  <c r="J1960" i="1"/>
  <c r="K1960" i="1"/>
  <c r="J1961" i="1"/>
  <c r="K1961" i="1"/>
  <c r="J1962" i="1"/>
  <c r="K1962" i="1"/>
  <c r="J1963" i="1"/>
  <c r="K1963" i="1"/>
  <c r="J1964" i="1"/>
  <c r="K1964" i="1"/>
  <c r="J1965" i="1"/>
  <c r="K1965" i="1"/>
  <c r="J1966" i="1"/>
  <c r="K1966" i="1"/>
  <c r="J1967" i="1"/>
  <c r="K1967" i="1"/>
  <c r="J1968" i="1"/>
  <c r="K1968" i="1"/>
  <c r="J1969" i="1"/>
  <c r="K1969" i="1"/>
  <c r="J1970" i="1"/>
  <c r="K1970" i="1"/>
  <c r="J1971" i="1"/>
  <c r="K1971" i="1"/>
  <c r="J1972" i="1"/>
  <c r="K1972" i="1"/>
  <c r="J1973" i="1"/>
  <c r="K1973" i="1"/>
  <c r="J1974" i="1"/>
  <c r="K1974" i="1"/>
  <c r="J1975" i="1"/>
  <c r="K1975" i="1"/>
  <c r="J1976" i="1"/>
  <c r="K1976" i="1"/>
  <c r="J1977" i="1"/>
  <c r="K1977" i="1"/>
  <c r="J1978" i="1"/>
  <c r="K1978" i="1"/>
  <c r="J1979" i="1"/>
  <c r="K1979" i="1"/>
  <c r="J1980" i="1"/>
  <c r="K1980" i="1"/>
  <c r="J1981" i="1"/>
  <c r="K1981" i="1"/>
  <c r="J1982" i="1"/>
  <c r="K1982" i="1"/>
  <c r="J1983" i="1"/>
  <c r="K1983" i="1"/>
  <c r="J1984" i="1"/>
  <c r="K1984" i="1"/>
  <c r="J1985" i="1"/>
  <c r="K1985" i="1"/>
  <c r="J1986" i="1"/>
  <c r="K1986" i="1"/>
  <c r="J1987" i="1"/>
  <c r="K1987" i="1"/>
  <c r="J1988" i="1"/>
  <c r="K1988" i="1"/>
  <c r="J1989" i="1"/>
  <c r="K1989" i="1"/>
  <c r="J1990" i="1"/>
  <c r="K1990" i="1"/>
  <c r="J1991" i="1"/>
  <c r="K1991" i="1"/>
  <c r="J1992" i="1"/>
  <c r="K1992" i="1"/>
  <c r="J1993" i="1"/>
  <c r="K1993" i="1"/>
  <c r="J1994" i="1"/>
  <c r="K1994" i="1"/>
  <c r="J1995" i="1"/>
  <c r="K1995" i="1"/>
  <c r="J1996" i="1"/>
  <c r="K1996" i="1"/>
  <c r="J1997" i="1"/>
  <c r="K1997" i="1"/>
  <c r="J1998" i="1"/>
  <c r="K1998" i="1"/>
  <c r="J1999" i="1"/>
  <c r="K1999" i="1"/>
  <c r="J2000" i="1"/>
  <c r="K2000" i="1"/>
  <c r="J2001" i="1"/>
  <c r="K2001" i="1"/>
  <c r="J2002" i="1"/>
  <c r="K2002" i="1"/>
  <c r="J2003" i="1"/>
  <c r="K2003" i="1"/>
  <c r="J2004" i="1"/>
  <c r="K2004" i="1"/>
  <c r="J2005" i="1"/>
  <c r="K2005" i="1"/>
  <c r="J2006" i="1"/>
  <c r="K2006" i="1"/>
  <c r="J2007" i="1"/>
  <c r="K2007" i="1"/>
  <c r="J2008" i="1"/>
  <c r="K2008" i="1"/>
  <c r="J2009" i="1"/>
  <c r="K2009" i="1"/>
  <c r="J2010" i="1"/>
  <c r="K2010" i="1"/>
  <c r="J2011" i="1"/>
  <c r="K2011" i="1"/>
  <c r="J2012" i="1"/>
  <c r="K2012" i="1"/>
  <c r="J2013" i="1"/>
  <c r="K2013" i="1"/>
  <c r="J2014" i="1"/>
  <c r="K2014" i="1"/>
  <c r="J2015" i="1"/>
  <c r="K2015" i="1"/>
  <c r="J2016" i="1"/>
  <c r="K2016" i="1"/>
  <c r="J2017" i="1"/>
  <c r="K2017" i="1"/>
  <c r="J2018" i="1"/>
  <c r="K2018" i="1"/>
  <c r="J2019" i="1"/>
  <c r="K2019" i="1"/>
  <c r="J2020" i="1"/>
  <c r="K2020" i="1"/>
  <c r="J2021" i="1"/>
  <c r="K2021" i="1"/>
  <c r="J2022" i="1"/>
  <c r="K2022" i="1"/>
  <c r="J2023" i="1"/>
  <c r="K2023" i="1"/>
  <c r="J2024" i="1"/>
  <c r="K2024" i="1"/>
  <c r="J2025" i="1"/>
  <c r="K2025" i="1"/>
  <c r="J2026" i="1"/>
  <c r="K2026" i="1"/>
  <c r="L2" i="1"/>
  <c r="I1537" i="1"/>
  <c r="L1537" i="1"/>
  <c r="I1538" i="1"/>
  <c r="L1538" i="1"/>
  <c r="I1539" i="1"/>
  <c r="L1539" i="1"/>
  <c r="I1540" i="1"/>
  <c r="L1540" i="1"/>
  <c r="I1541" i="1"/>
  <c r="L1541" i="1"/>
  <c r="I1542" i="1"/>
  <c r="L1542" i="1"/>
  <c r="I1543" i="1"/>
  <c r="L1543" i="1"/>
  <c r="I1544" i="1"/>
  <c r="L1544" i="1"/>
  <c r="I1545" i="1"/>
  <c r="L1545" i="1"/>
  <c r="I1546" i="1"/>
  <c r="L1546" i="1"/>
  <c r="I1547" i="1"/>
  <c r="L1547" i="1"/>
  <c r="I1548" i="1"/>
  <c r="L1548" i="1"/>
  <c r="I1549" i="1"/>
  <c r="L1549" i="1"/>
  <c r="I1550" i="1"/>
  <c r="L1550" i="1"/>
  <c r="I1551" i="1"/>
  <c r="L1551" i="1"/>
  <c r="I1552" i="1"/>
  <c r="L1552" i="1"/>
  <c r="I1553" i="1"/>
  <c r="L1553" i="1"/>
  <c r="I1554" i="1"/>
  <c r="L1554" i="1"/>
  <c r="I1555" i="1"/>
  <c r="L1555" i="1"/>
  <c r="I1556" i="1"/>
  <c r="L1556" i="1"/>
  <c r="I1557" i="1"/>
  <c r="L1557" i="1"/>
  <c r="I1558" i="1"/>
  <c r="L1558" i="1"/>
  <c r="I1559" i="1"/>
  <c r="L1559" i="1"/>
  <c r="I1560" i="1"/>
  <c r="L1560" i="1"/>
  <c r="I1561" i="1"/>
  <c r="L1561" i="1"/>
  <c r="I1562" i="1"/>
  <c r="L1562" i="1"/>
  <c r="I1563" i="1"/>
  <c r="L1563" i="1"/>
  <c r="I1564" i="1"/>
  <c r="L1564" i="1"/>
  <c r="I1565" i="1"/>
  <c r="L1565" i="1"/>
  <c r="I1566" i="1"/>
  <c r="L1566" i="1"/>
  <c r="I1567" i="1"/>
  <c r="L1567" i="1"/>
  <c r="I1568" i="1"/>
  <c r="L1568" i="1"/>
  <c r="I1569" i="1"/>
  <c r="L1569" i="1"/>
  <c r="I1570" i="1"/>
  <c r="L1570" i="1"/>
  <c r="I1571" i="1"/>
  <c r="L1571" i="1"/>
  <c r="I1572" i="1"/>
  <c r="L1572" i="1"/>
  <c r="I1573" i="1"/>
  <c r="L1573" i="1"/>
  <c r="I1574" i="1"/>
  <c r="L1574" i="1"/>
  <c r="I1575" i="1"/>
  <c r="L1575" i="1"/>
  <c r="I1576" i="1"/>
  <c r="L1576" i="1"/>
  <c r="I1577" i="1"/>
  <c r="L1577" i="1"/>
  <c r="I1578" i="1"/>
  <c r="L1578" i="1"/>
  <c r="I1579" i="1"/>
  <c r="L1579" i="1"/>
  <c r="I1580" i="1"/>
  <c r="L1580" i="1"/>
  <c r="I1581" i="1"/>
  <c r="L1581" i="1"/>
  <c r="I1582" i="1"/>
  <c r="L1582" i="1"/>
  <c r="I1583" i="1"/>
  <c r="L1583" i="1"/>
  <c r="I1584" i="1"/>
  <c r="L1584" i="1"/>
  <c r="I1585" i="1"/>
  <c r="L1585" i="1"/>
  <c r="I1586" i="1"/>
  <c r="L1586" i="1"/>
  <c r="I1587" i="1"/>
  <c r="L1587" i="1"/>
  <c r="I1588" i="1"/>
  <c r="L1588" i="1"/>
  <c r="I1589" i="1"/>
  <c r="L1589" i="1"/>
  <c r="I1590" i="1"/>
  <c r="L1590" i="1"/>
  <c r="I1591" i="1"/>
  <c r="L1591" i="1"/>
  <c r="I1592" i="1"/>
  <c r="L1592" i="1"/>
  <c r="I1593" i="1"/>
  <c r="L1593" i="1"/>
  <c r="I1594" i="1"/>
  <c r="L1594" i="1"/>
  <c r="I1595" i="1"/>
  <c r="L1595" i="1"/>
  <c r="I1596" i="1"/>
  <c r="L1596" i="1"/>
  <c r="I1597" i="1"/>
  <c r="L1597" i="1"/>
  <c r="I1598" i="1"/>
  <c r="L1598" i="1"/>
  <c r="I1599" i="1"/>
  <c r="L1599" i="1"/>
  <c r="I1600" i="1"/>
  <c r="L1600" i="1"/>
  <c r="I1601" i="1"/>
  <c r="L1601" i="1"/>
  <c r="I1602" i="1"/>
  <c r="L1602" i="1"/>
  <c r="I1603" i="1"/>
  <c r="L1603" i="1"/>
  <c r="I1604" i="1"/>
  <c r="L1604" i="1"/>
  <c r="I1605" i="1"/>
  <c r="L1605" i="1"/>
  <c r="I1606" i="1"/>
  <c r="L1606" i="1"/>
  <c r="I1607" i="1"/>
  <c r="L1607" i="1"/>
  <c r="I1608" i="1"/>
  <c r="L1608" i="1"/>
  <c r="I1609" i="1"/>
  <c r="L1609" i="1"/>
  <c r="I1610" i="1"/>
  <c r="L1610" i="1"/>
  <c r="I1611" i="1"/>
  <c r="L1611" i="1"/>
  <c r="I1612" i="1"/>
  <c r="L1612" i="1"/>
  <c r="I1613" i="1"/>
  <c r="L1613" i="1"/>
  <c r="I1614" i="1"/>
  <c r="L1614" i="1"/>
  <c r="I1615" i="1"/>
  <c r="L1615" i="1"/>
  <c r="I1616" i="1"/>
  <c r="L1616" i="1"/>
  <c r="I1617" i="1"/>
  <c r="L1617" i="1"/>
  <c r="I1618" i="1"/>
  <c r="L1618" i="1"/>
  <c r="I1619" i="1"/>
  <c r="L1619" i="1"/>
  <c r="I1620" i="1"/>
  <c r="L1620" i="1"/>
  <c r="I1621" i="1"/>
  <c r="L1621" i="1"/>
  <c r="I1622" i="1"/>
  <c r="L1622" i="1"/>
  <c r="I1623" i="1"/>
  <c r="L1623" i="1"/>
  <c r="I1624" i="1"/>
  <c r="L1624" i="1"/>
  <c r="I1625" i="1"/>
  <c r="L1625" i="1"/>
  <c r="I1626" i="1"/>
  <c r="L1626" i="1"/>
  <c r="I1627" i="1"/>
  <c r="L1627" i="1"/>
  <c r="I1628" i="1"/>
  <c r="L1628" i="1"/>
  <c r="I1629" i="1"/>
  <c r="L1629" i="1"/>
  <c r="I1630" i="1"/>
  <c r="L1630" i="1"/>
  <c r="I1631" i="1"/>
  <c r="L1631" i="1"/>
  <c r="I1632" i="1"/>
  <c r="L1632" i="1"/>
  <c r="I1633" i="1"/>
  <c r="L1633" i="1"/>
  <c r="I1634" i="1"/>
  <c r="L1634" i="1"/>
  <c r="I1635" i="1"/>
  <c r="L1635" i="1"/>
  <c r="I1636" i="1"/>
  <c r="L1636" i="1"/>
  <c r="I1637" i="1"/>
  <c r="L1637" i="1"/>
  <c r="I1638" i="1"/>
  <c r="L1638" i="1"/>
  <c r="I1639" i="1"/>
  <c r="L1639" i="1"/>
  <c r="I1640" i="1"/>
  <c r="L1640" i="1"/>
  <c r="I1641" i="1"/>
  <c r="L1641" i="1"/>
  <c r="I1642" i="1"/>
  <c r="L1642" i="1"/>
  <c r="I1643" i="1"/>
  <c r="L1643" i="1"/>
  <c r="I1644" i="1"/>
  <c r="L1644" i="1"/>
  <c r="I1645" i="1"/>
  <c r="L1645" i="1"/>
  <c r="I1646" i="1"/>
  <c r="L1646" i="1"/>
  <c r="I1647" i="1"/>
  <c r="L1647" i="1"/>
  <c r="I1648" i="1"/>
  <c r="L1648" i="1"/>
  <c r="I1649" i="1"/>
  <c r="L1649" i="1"/>
  <c r="I1650" i="1"/>
  <c r="L1650" i="1"/>
  <c r="I1651" i="1"/>
  <c r="L1651" i="1"/>
  <c r="I1652" i="1"/>
  <c r="L1652" i="1"/>
  <c r="I1653" i="1"/>
  <c r="L1653" i="1"/>
  <c r="I1654" i="1"/>
  <c r="L1654" i="1"/>
  <c r="I1655" i="1"/>
  <c r="L1655" i="1"/>
  <c r="I1656" i="1"/>
  <c r="L1656" i="1"/>
  <c r="I1657" i="1"/>
  <c r="L1657" i="1"/>
  <c r="I1658" i="1"/>
  <c r="L1658" i="1"/>
  <c r="I1659" i="1"/>
  <c r="L1659" i="1"/>
  <c r="I1660" i="1"/>
  <c r="L1660" i="1"/>
  <c r="I1661" i="1"/>
  <c r="L1661" i="1"/>
  <c r="I1662" i="1"/>
  <c r="L1662" i="1"/>
  <c r="I1663" i="1"/>
  <c r="L1663" i="1"/>
  <c r="I1664" i="1"/>
  <c r="L1664" i="1"/>
  <c r="I1665" i="1"/>
  <c r="L1665" i="1"/>
  <c r="I1666" i="1"/>
  <c r="L1666" i="1"/>
  <c r="I1667" i="1"/>
  <c r="L1667" i="1"/>
  <c r="I1668" i="1"/>
  <c r="L1668" i="1"/>
  <c r="I1669" i="1"/>
  <c r="L1669" i="1"/>
  <c r="I1670" i="1"/>
  <c r="L1670" i="1"/>
  <c r="I1671" i="1"/>
  <c r="L1671" i="1"/>
  <c r="I1672" i="1"/>
  <c r="L1672" i="1"/>
  <c r="I1673" i="1"/>
  <c r="L1673" i="1"/>
  <c r="I1674" i="1"/>
  <c r="L1674" i="1"/>
  <c r="I1675" i="1"/>
  <c r="L1675" i="1"/>
  <c r="I1676" i="1"/>
  <c r="L1676" i="1"/>
  <c r="I1677" i="1"/>
  <c r="L1677" i="1"/>
  <c r="I1678" i="1"/>
  <c r="L1678" i="1"/>
  <c r="I1679" i="1"/>
  <c r="L1679" i="1"/>
  <c r="I1680" i="1"/>
  <c r="L1680" i="1"/>
  <c r="I1681" i="1"/>
  <c r="L1681" i="1"/>
  <c r="I1682" i="1"/>
  <c r="L1682" i="1"/>
  <c r="I1683" i="1"/>
  <c r="L1683" i="1"/>
  <c r="I1684" i="1"/>
  <c r="L1684" i="1"/>
  <c r="I1685" i="1"/>
  <c r="L1685" i="1"/>
  <c r="I1686" i="1"/>
  <c r="L1686" i="1"/>
  <c r="I1687" i="1"/>
  <c r="L1687" i="1"/>
  <c r="I1688" i="1"/>
  <c r="L1688" i="1"/>
  <c r="I1689" i="1"/>
  <c r="L1689" i="1"/>
  <c r="I1690" i="1"/>
  <c r="L1690" i="1"/>
  <c r="I1691" i="1"/>
  <c r="L1691" i="1"/>
  <c r="I1692" i="1"/>
  <c r="L1692" i="1"/>
  <c r="I1693" i="1"/>
  <c r="L1693" i="1"/>
  <c r="I1694" i="1"/>
  <c r="L1694" i="1"/>
  <c r="I1695" i="1"/>
  <c r="L1695" i="1"/>
  <c r="I1696" i="1"/>
  <c r="L1696" i="1"/>
  <c r="I1697" i="1"/>
  <c r="L1697" i="1"/>
  <c r="I1698" i="1"/>
  <c r="L1698" i="1"/>
  <c r="I1699" i="1"/>
  <c r="L1699" i="1"/>
  <c r="I1700" i="1"/>
  <c r="L1700" i="1"/>
  <c r="I1701" i="1"/>
  <c r="L1701" i="1"/>
  <c r="I1702" i="1"/>
  <c r="L1702" i="1"/>
  <c r="I1703" i="1"/>
  <c r="L1703" i="1"/>
  <c r="I1704" i="1"/>
  <c r="L1704" i="1"/>
  <c r="I1705" i="1"/>
  <c r="L1705" i="1"/>
  <c r="I1706" i="1"/>
  <c r="L1706" i="1"/>
  <c r="I1707" i="1"/>
  <c r="L1707" i="1"/>
  <c r="I1708" i="1"/>
  <c r="L1708" i="1"/>
  <c r="I1709" i="1"/>
  <c r="L1709" i="1"/>
  <c r="I1710" i="1"/>
  <c r="L1710" i="1"/>
  <c r="I1711" i="1"/>
  <c r="L1711" i="1"/>
  <c r="I1712" i="1"/>
  <c r="L1712" i="1"/>
  <c r="I1713" i="1"/>
  <c r="L1713" i="1"/>
  <c r="I1714" i="1"/>
  <c r="L1714" i="1"/>
  <c r="I1715" i="1"/>
  <c r="L1715" i="1"/>
  <c r="I1716" i="1"/>
  <c r="L1716" i="1"/>
  <c r="I1717" i="1"/>
  <c r="L1717" i="1"/>
  <c r="I1718" i="1"/>
  <c r="L1718" i="1"/>
  <c r="I1719" i="1"/>
  <c r="L1719" i="1"/>
  <c r="I1720" i="1"/>
  <c r="L1720" i="1"/>
  <c r="I1721" i="1"/>
  <c r="L1721" i="1"/>
  <c r="I1722" i="1"/>
  <c r="L1722" i="1"/>
  <c r="I1723" i="1"/>
  <c r="L1723" i="1"/>
  <c r="I1724" i="1"/>
  <c r="L1724" i="1"/>
  <c r="I1725" i="1"/>
  <c r="L1725" i="1"/>
  <c r="I1726" i="1"/>
  <c r="L1726" i="1"/>
  <c r="I1727" i="1"/>
  <c r="L1727" i="1"/>
  <c r="I1728" i="1"/>
  <c r="L1728" i="1"/>
  <c r="I1729" i="1"/>
  <c r="L1729" i="1"/>
  <c r="I1730" i="1"/>
  <c r="L1730" i="1"/>
  <c r="I1731" i="1"/>
  <c r="L1731" i="1"/>
  <c r="I1732" i="1"/>
  <c r="L1732" i="1"/>
  <c r="I1733" i="1"/>
  <c r="L1733" i="1"/>
  <c r="I1734" i="1"/>
  <c r="L1734" i="1"/>
  <c r="I1735" i="1"/>
  <c r="L1735" i="1"/>
  <c r="I1736" i="1"/>
  <c r="L1736" i="1"/>
  <c r="I1737" i="1"/>
  <c r="L1737" i="1"/>
  <c r="I1738" i="1"/>
  <c r="L1738" i="1"/>
  <c r="I1739" i="1"/>
  <c r="L1739" i="1"/>
  <c r="I1740" i="1"/>
  <c r="L1740" i="1"/>
  <c r="I1741" i="1"/>
  <c r="L1741" i="1"/>
  <c r="I1742" i="1"/>
  <c r="L1742" i="1"/>
  <c r="I1743" i="1"/>
  <c r="L1743" i="1"/>
  <c r="I1744" i="1"/>
  <c r="L1744" i="1"/>
  <c r="I1745" i="1"/>
  <c r="L1745" i="1"/>
  <c r="I1746" i="1"/>
  <c r="L1746" i="1"/>
  <c r="I1747" i="1"/>
  <c r="L1747" i="1"/>
  <c r="I1748" i="1"/>
  <c r="L1748" i="1"/>
  <c r="I1749" i="1"/>
  <c r="L1749" i="1"/>
  <c r="I1750" i="1"/>
  <c r="L1750" i="1"/>
  <c r="I1751" i="1"/>
  <c r="L1751" i="1"/>
  <c r="I1752" i="1"/>
  <c r="L1752" i="1"/>
  <c r="I1753" i="1"/>
  <c r="L1753" i="1"/>
  <c r="I1754" i="1"/>
  <c r="L1754" i="1"/>
  <c r="I1755" i="1"/>
  <c r="L1755" i="1"/>
  <c r="I1756" i="1"/>
  <c r="L1756" i="1"/>
  <c r="I1757" i="1"/>
  <c r="L1757" i="1"/>
  <c r="I1758" i="1"/>
  <c r="L1758" i="1"/>
  <c r="I1759" i="1"/>
  <c r="L1759" i="1"/>
  <c r="I1760" i="1"/>
  <c r="L1760" i="1"/>
  <c r="I1761" i="1"/>
  <c r="L1761" i="1"/>
  <c r="I1762" i="1"/>
  <c r="L1762" i="1"/>
  <c r="I1763" i="1"/>
  <c r="L1763" i="1"/>
  <c r="I1764" i="1"/>
  <c r="L1764" i="1"/>
  <c r="I1765" i="1"/>
  <c r="L1765" i="1"/>
  <c r="I1766" i="1"/>
  <c r="L1766" i="1"/>
  <c r="I1767" i="1"/>
  <c r="L1767" i="1"/>
  <c r="I1768" i="1"/>
  <c r="L1768" i="1"/>
  <c r="I1769" i="1"/>
  <c r="L1769" i="1"/>
  <c r="I1770" i="1"/>
  <c r="L1770" i="1"/>
  <c r="I1771" i="1"/>
  <c r="L1771" i="1"/>
  <c r="I1772" i="1"/>
  <c r="L1772" i="1"/>
  <c r="I1773" i="1"/>
  <c r="L1773" i="1"/>
  <c r="I1774" i="1"/>
  <c r="L1774" i="1"/>
  <c r="I1775" i="1"/>
  <c r="L1775" i="1"/>
  <c r="I1776" i="1"/>
  <c r="L1776" i="1"/>
  <c r="I1777" i="1"/>
  <c r="L1777" i="1"/>
  <c r="I1778" i="1"/>
  <c r="L1778" i="1"/>
  <c r="I1779" i="1"/>
  <c r="L1779" i="1"/>
  <c r="I1780" i="1"/>
  <c r="L1780" i="1"/>
  <c r="I1781" i="1"/>
  <c r="L1781" i="1"/>
  <c r="I1782" i="1"/>
  <c r="L1782" i="1"/>
  <c r="I1783" i="1"/>
  <c r="L1783" i="1"/>
  <c r="I1784" i="1"/>
  <c r="L1784" i="1"/>
  <c r="I1785" i="1"/>
  <c r="L1785" i="1"/>
  <c r="I1786" i="1"/>
  <c r="L1786" i="1"/>
  <c r="I1787" i="1"/>
  <c r="L1787" i="1"/>
  <c r="I1788" i="1"/>
  <c r="L1788" i="1"/>
  <c r="I1789" i="1"/>
  <c r="L1789" i="1"/>
  <c r="I1790" i="1"/>
  <c r="L1790" i="1"/>
  <c r="I1791" i="1"/>
  <c r="L1791" i="1"/>
  <c r="I1792" i="1"/>
  <c r="L1792" i="1"/>
  <c r="I1793" i="1"/>
  <c r="L1793" i="1"/>
  <c r="I1794" i="1"/>
  <c r="L1794" i="1"/>
  <c r="I1795" i="1"/>
  <c r="L1795" i="1"/>
  <c r="I1796" i="1"/>
  <c r="L1796" i="1"/>
  <c r="I1797" i="1"/>
  <c r="L1797" i="1"/>
  <c r="I1798" i="1"/>
  <c r="L1798" i="1"/>
  <c r="I1799" i="1"/>
  <c r="L1799" i="1"/>
  <c r="I1800" i="1"/>
  <c r="L1800" i="1"/>
  <c r="I1801" i="1"/>
  <c r="L1801" i="1"/>
  <c r="I1802" i="1"/>
  <c r="L1802" i="1"/>
  <c r="I1803" i="1"/>
  <c r="L1803" i="1"/>
  <c r="I1804" i="1"/>
  <c r="L1804" i="1"/>
  <c r="I1805" i="1"/>
  <c r="L1805" i="1"/>
  <c r="I1806" i="1"/>
  <c r="L1806" i="1"/>
  <c r="I1807" i="1"/>
  <c r="L1807" i="1"/>
  <c r="I1808" i="1"/>
  <c r="L1808" i="1"/>
  <c r="I1809" i="1"/>
  <c r="L1809" i="1"/>
  <c r="I1810" i="1"/>
  <c r="L1810" i="1"/>
  <c r="I1811" i="1"/>
  <c r="L1811" i="1"/>
  <c r="I1812" i="1"/>
  <c r="L1812" i="1"/>
  <c r="I1813" i="1"/>
  <c r="L1813" i="1"/>
  <c r="I1814" i="1"/>
  <c r="L1814" i="1"/>
  <c r="I1815" i="1"/>
  <c r="L1815" i="1"/>
  <c r="I1816" i="1"/>
  <c r="L1816" i="1"/>
  <c r="I1817" i="1"/>
  <c r="L1817" i="1"/>
  <c r="I1818" i="1"/>
  <c r="L1818" i="1"/>
  <c r="I1819" i="1"/>
  <c r="L1819" i="1"/>
  <c r="I1820" i="1"/>
  <c r="L1820" i="1"/>
  <c r="I1821" i="1"/>
  <c r="L1821" i="1"/>
  <c r="I1822" i="1"/>
  <c r="L1822" i="1"/>
  <c r="I1823" i="1"/>
  <c r="L1823" i="1"/>
  <c r="I1824" i="1"/>
  <c r="L1824" i="1"/>
  <c r="I1825" i="1"/>
  <c r="L1825" i="1"/>
  <c r="I1826" i="1"/>
  <c r="L1826" i="1"/>
  <c r="I1827" i="1"/>
  <c r="L1827" i="1"/>
  <c r="I1828" i="1"/>
  <c r="L1828" i="1"/>
  <c r="I1829" i="1"/>
  <c r="L1829" i="1"/>
  <c r="I1830" i="1"/>
  <c r="L1830" i="1"/>
  <c r="I1831" i="1"/>
  <c r="L1831" i="1"/>
  <c r="I1832" i="1"/>
  <c r="L1832" i="1"/>
  <c r="I1833" i="1"/>
  <c r="L1833" i="1"/>
  <c r="I1834" i="1"/>
  <c r="L1834" i="1"/>
  <c r="I1835" i="1"/>
  <c r="L1835" i="1"/>
  <c r="I1836" i="1"/>
  <c r="L1836" i="1"/>
  <c r="I1837" i="1"/>
  <c r="L1837" i="1"/>
  <c r="I1838" i="1"/>
  <c r="L1838" i="1"/>
  <c r="I1839" i="1"/>
  <c r="L1839" i="1"/>
  <c r="I1840" i="1"/>
  <c r="L1840" i="1"/>
  <c r="I1841" i="1"/>
  <c r="L1841" i="1"/>
  <c r="I1842" i="1"/>
  <c r="L1842" i="1"/>
  <c r="I1843" i="1"/>
  <c r="L1843" i="1"/>
  <c r="I1844" i="1"/>
  <c r="L1844" i="1"/>
  <c r="I1845" i="1"/>
  <c r="L1845" i="1"/>
  <c r="I1846" i="1"/>
  <c r="L1846" i="1"/>
  <c r="I1847" i="1"/>
  <c r="L1847" i="1"/>
  <c r="I1848" i="1"/>
  <c r="L1848" i="1"/>
  <c r="I1849" i="1"/>
  <c r="L1849" i="1"/>
  <c r="I1850" i="1"/>
  <c r="L1850" i="1"/>
  <c r="I1851" i="1"/>
  <c r="L1851" i="1"/>
  <c r="I1852" i="1"/>
  <c r="L1852" i="1"/>
  <c r="I1853" i="1"/>
  <c r="L1853" i="1"/>
  <c r="I1854" i="1"/>
  <c r="L1854" i="1"/>
  <c r="I1855" i="1"/>
  <c r="L1855" i="1"/>
  <c r="I1856" i="1"/>
  <c r="L1856" i="1"/>
  <c r="I1857" i="1"/>
  <c r="L1857" i="1"/>
  <c r="I1858" i="1"/>
  <c r="L1858" i="1"/>
  <c r="I1859" i="1"/>
  <c r="L1859" i="1"/>
  <c r="I1860" i="1"/>
  <c r="L1860" i="1"/>
  <c r="I1861" i="1"/>
  <c r="L1861" i="1"/>
  <c r="I1862" i="1"/>
  <c r="L1862" i="1"/>
  <c r="I1863" i="1"/>
  <c r="L1863" i="1"/>
  <c r="I1864" i="1"/>
  <c r="L1864" i="1"/>
  <c r="I1865" i="1"/>
  <c r="L1865" i="1"/>
  <c r="I1866" i="1"/>
  <c r="L1866" i="1"/>
  <c r="L1867" i="1"/>
  <c r="I1868" i="1"/>
  <c r="L1868" i="1"/>
  <c r="I1869" i="1"/>
  <c r="L1869" i="1"/>
  <c r="I1870" i="1"/>
  <c r="L1870" i="1"/>
  <c r="I1871" i="1"/>
  <c r="L1871" i="1"/>
  <c r="I1872" i="1"/>
  <c r="L1872" i="1"/>
  <c r="I1873" i="1"/>
  <c r="L1873" i="1"/>
  <c r="I1874" i="1"/>
  <c r="L1874" i="1"/>
  <c r="I1875" i="1"/>
  <c r="L1875" i="1"/>
  <c r="I1876" i="1"/>
  <c r="L1876" i="1"/>
  <c r="I1877" i="1"/>
  <c r="L1877" i="1"/>
  <c r="I1878" i="1"/>
  <c r="L1878" i="1"/>
  <c r="I1879" i="1"/>
  <c r="L1879" i="1"/>
  <c r="I1880" i="1"/>
  <c r="L1880" i="1"/>
  <c r="I1881" i="1"/>
  <c r="L1881" i="1"/>
  <c r="I1882" i="1"/>
  <c r="L1882" i="1"/>
  <c r="I1883" i="1"/>
  <c r="L1883" i="1"/>
  <c r="I1884" i="1"/>
  <c r="L1884" i="1"/>
  <c r="I1885" i="1"/>
  <c r="L1885" i="1"/>
  <c r="I1886" i="1"/>
  <c r="L1886" i="1"/>
  <c r="I1887" i="1"/>
  <c r="L1887" i="1"/>
  <c r="I1888" i="1"/>
  <c r="L1888" i="1"/>
  <c r="I1889" i="1"/>
  <c r="L1889" i="1"/>
  <c r="I1890" i="1"/>
  <c r="L1890" i="1"/>
  <c r="I1891" i="1"/>
  <c r="L1891" i="1"/>
  <c r="I1892" i="1"/>
  <c r="L1892" i="1"/>
  <c r="I1893" i="1"/>
  <c r="L1893" i="1"/>
  <c r="I1894" i="1"/>
  <c r="L1894" i="1"/>
  <c r="I1895" i="1"/>
  <c r="L1895" i="1"/>
  <c r="I1896" i="1"/>
  <c r="L1896" i="1"/>
  <c r="I1897" i="1"/>
  <c r="L1897" i="1"/>
  <c r="I1898" i="1"/>
  <c r="L1898" i="1"/>
  <c r="I1899" i="1"/>
  <c r="L1899" i="1"/>
  <c r="I1900" i="1"/>
  <c r="L1900" i="1"/>
  <c r="I1901" i="1"/>
  <c r="L1901" i="1"/>
  <c r="I1902" i="1"/>
  <c r="L1902" i="1"/>
  <c r="I1903" i="1"/>
  <c r="L1903" i="1"/>
  <c r="I1904" i="1"/>
  <c r="L1904" i="1"/>
  <c r="I1905" i="1"/>
  <c r="L1905" i="1"/>
  <c r="I1906" i="1"/>
  <c r="L1906" i="1"/>
  <c r="I1907" i="1"/>
  <c r="L1907" i="1"/>
  <c r="I1908" i="1"/>
  <c r="L1908" i="1"/>
  <c r="I1909" i="1"/>
  <c r="L1909" i="1"/>
  <c r="I1910" i="1"/>
  <c r="L1910" i="1"/>
  <c r="I1911" i="1"/>
  <c r="L1911" i="1"/>
  <c r="I1912" i="1"/>
  <c r="L1912" i="1"/>
  <c r="I1913" i="1"/>
  <c r="L1913" i="1"/>
  <c r="I1914" i="1"/>
  <c r="L1914" i="1"/>
  <c r="I1915" i="1"/>
  <c r="L1915" i="1"/>
  <c r="I1916" i="1"/>
  <c r="L1916" i="1"/>
  <c r="I1917" i="1"/>
  <c r="L1917" i="1"/>
  <c r="I1918" i="1"/>
  <c r="L1918" i="1"/>
  <c r="I1919" i="1"/>
  <c r="L1919" i="1"/>
  <c r="I1920" i="1"/>
  <c r="L1920" i="1"/>
  <c r="I1921" i="1"/>
  <c r="L1921" i="1"/>
  <c r="I1922" i="1"/>
  <c r="L1922" i="1"/>
  <c r="I1923" i="1"/>
  <c r="L1923" i="1"/>
  <c r="I1924" i="1"/>
  <c r="L1924" i="1"/>
  <c r="I1925" i="1"/>
  <c r="L1925" i="1"/>
  <c r="I1926" i="1"/>
  <c r="L1926" i="1"/>
  <c r="I1927" i="1"/>
  <c r="L1927" i="1"/>
  <c r="I1928" i="1"/>
  <c r="L1928" i="1"/>
  <c r="I1929" i="1"/>
  <c r="L1929" i="1"/>
  <c r="I1930" i="1"/>
  <c r="L1930" i="1"/>
  <c r="I1931" i="1"/>
  <c r="L1931" i="1"/>
  <c r="I1932" i="1"/>
  <c r="L1932" i="1"/>
  <c r="I1933" i="1"/>
  <c r="L1933" i="1"/>
  <c r="I1934" i="1"/>
  <c r="L1934" i="1"/>
  <c r="I1935" i="1"/>
  <c r="L1935" i="1"/>
  <c r="I1936" i="1"/>
  <c r="L1936" i="1"/>
  <c r="I1937" i="1"/>
  <c r="L1937" i="1"/>
  <c r="I1938" i="1"/>
  <c r="L1938" i="1"/>
  <c r="I1939" i="1"/>
  <c r="L1939" i="1"/>
  <c r="I1940" i="1"/>
  <c r="L1940" i="1"/>
  <c r="I1941" i="1"/>
  <c r="L1941" i="1"/>
  <c r="I1942" i="1"/>
  <c r="L1942" i="1"/>
  <c r="I1943" i="1"/>
  <c r="L1943" i="1"/>
  <c r="I1944" i="1"/>
  <c r="L1944" i="1"/>
  <c r="I1945" i="1"/>
  <c r="L1945" i="1"/>
  <c r="I1946" i="1"/>
  <c r="L1946" i="1"/>
  <c r="I1947" i="1"/>
  <c r="L1947" i="1"/>
  <c r="I1948" i="1"/>
  <c r="L1948" i="1"/>
  <c r="I1949" i="1"/>
  <c r="L1949" i="1"/>
  <c r="I1950" i="1"/>
  <c r="L1950" i="1"/>
  <c r="I1951" i="1"/>
  <c r="L1951" i="1"/>
  <c r="I1952" i="1"/>
  <c r="L1952" i="1"/>
  <c r="I1953" i="1"/>
  <c r="L1953" i="1"/>
  <c r="I1954" i="1"/>
  <c r="L1954" i="1"/>
  <c r="I1955" i="1"/>
  <c r="L1955" i="1"/>
  <c r="I1956" i="1"/>
  <c r="L1956" i="1"/>
  <c r="I1957" i="1"/>
  <c r="L1957" i="1"/>
  <c r="I1958" i="1"/>
  <c r="L1958" i="1"/>
  <c r="I1959" i="1"/>
  <c r="L1959" i="1"/>
  <c r="I1960" i="1"/>
  <c r="L1960" i="1"/>
  <c r="I1961" i="1"/>
  <c r="L1961" i="1"/>
  <c r="I1962" i="1"/>
  <c r="L1962" i="1"/>
  <c r="I1963" i="1"/>
  <c r="L1963" i="1"/>
  <c r="I1964" i="1"/>
  <c r="L1964" i="1"/>
  <c r="I1965" i="1"/>
  <c r="L1965" i="1"/>
  <c r="I1966" i="1"/>
  <c r="L1966" i="1"/>
  <c r="I1967" i="1"/>
  <c r="L1967" i="1"/>
  <c r="I1968" i="1"/>
  <c r="L1968" i="1"/>
  <c r="I1969" i="1"/>
  <c r="L1969" i="1"/>
  <c r="I1970" i="1"/>
  <c r="L1970" i="1"/>
  <c r="I1971" i="1"/>
  <c r="L1971" i="1"/>
  <c r="I1972" i="1"/>
  <c r="L1972" i="1"/>
  <c r="I1973" i="1"/>
  <c r="L1973" i="1"/>
  <c r="I1974" i="1"/>
  <c r="L1974" i="1"/>
  <c r="I1975" i="1"/>
  <c r="L1975" i="1"/>
  <c r="I1976" i="1"/>
  <c r="L1976" i="1"/>
  <c r="I1977" i="1"/>
  <c r="L1977" i="1"/>
  <c r="I1978" i="1"/>
  <c r="L1978" i="1"/>
  <c r="I1979" i="1"/>
  <c r="L1979" i="1"/>
  <c r="I1980" i="1"/>
  <c r="L1980" i="1"/>
  <c r="I1981" i="1"/>
  <c r="L1981" i="1"/>
  <c r="I1982" i="1"/>
  <c r="L1982" i="1"/>
  <c r="I1983" i="1"/>
  <c r="L1983" i="1"/>
  <c r="I1984" i="1"/>
  <c r="L1984" i="1"/>
  <c r="I1985" i="1"/>
  <c r="L1985" i="1"/>
  <c r="I1986" i="1"/>
  <c r="L1986" i="1"/>
  <c r="I1987" i="1"/>
  <c r="L1987" i="1"/>
  <c r="I1988" i="1"/>
  <c r="L1988" i="1"/>
  <c r="I1989" i="1"/>
  <c r="L1989" i="1"/>
  <c r="I1990" i="1"/>
  <c r="L1990" i="1"/>
  <c r="I1991" i="1"/>
  <c r="L1991" i="1"/>
  <c r="I1992" i="1"/>
  <c r="L1992" i="1"/>
  <c r="I1993" i="1"/>
  <c r="L1993" i="1"/>
  <c r="I1994" i="1"/>
  <c r="L1994" i="1"/>
  <c r="I1995" i="1"/>
  <c r="L1995" i="1"/>
  <c r="I1996" i="1"/>
  <c r="L1996" i="1"/>
  <c r="I1997" i="1"/>
  <c r="L1997" i="1"/>
  <c r="I1998" i="1"/>
  <c r="L1998" i="1"/>
  <c r="I1999" i="1"/>
  <c r="L1999" i="1"/>
  <c r="I2000" i="1"/>
  <c r="L2000" i="1"/>
  <c r="I2001" i="1"/>
  <c r="L2001" i="1"/>
  <c r="I2002" i="1"/>
  <c r="L2002" i="1"/>
  <c r="I2003" i="1"/>
  <c r="L2003" i="1"/>
  <c r="I2004" i="1"/>
  <c r="L2004" i="1"/>
  <c r="I2005" i="1"/>
  <c r="L2005" i="1"/>
  <c r="I2006" i="1"/>
  <c r="L2006" i="1"/>
  <c r="I2007" i="1"/>
  <c r="L2007" i="1"/>
  <c r="I2008" i="1"/>
  <c r="L2008" i="1"/>
  <c r="I2009" i="1"/>
  <c r="L2009" i="1"/>
  <c r="I2010" i="1"/>
  <c r="L2010" i="1"/>
  <c r="I2011" i="1"/>
  <c r="L2011" i="1"/>
  <c r="I2012" i="1"/>
  <c r="L2012" i="1"/>
  <c r="I2013" i="1"/>
  <c r="L2013" i="1"/>
  <c r="I2014" i="1"/>
  <c r="L2014" i="1"/>
  <c r="I2015" i="1"/>
  <c r="L2015" i="1"/>
  <c r="I2016" i="1"/>
  <c r="L2016" i="1"/>
  <c r="I2017" i="1"/>
  <c r="L2017" i="1"/>
  <c r="I2018" i="1"/>
  <c r="L2018" i="1"/>
  <c r="I2019" i="1"/>
  <c r="L2019" i="1"/>
  <c r="I2020" i="1"/>
  <c r="L2020" i="1"/>
  <c r="I2021" i="1"/>
  <c r="L2021" i="1"/>
  <c r="I2022" i="1"/>
  <c r="L2022" i="1"/>
  <c r="I2023" i="1"/>
  <c r="L2023" i="1"/>
  <c r="I2024" i="1"/>
  <c r="L2024" i="1"/>
  <c r="I2025" i="1"/>
  <c r="L2025" i="1"/>
  <c r="I2026" i="1"/>
  <c r="L2026" i="1"/>
  <c r="H10" i="5"/>
  <c r="I10" i="5"/>
  <c r="H9" i="5"/>
  <c r="I9" i="5"/>
  <c r="I1304" i="1"/>
  <c r="L1304" i="1"/>
  <c r="I1305" i="1"/>
  <c r="L1305" i="1"/>
  <c r="I1306" i="1"/>
  <c r="L1306" i="1"/>
  <c r="I1307" i="1"/>
  <c r="L1307" i="1"/>
  <c r="I1308" i="1"/>
  <c r="L1308" i="1"/>
  <c r="I1309" i="1"/>
  <c r="L1309" i="1"/>
  <c r="I1310" i="1"/>
  <c r="L1310" i="1"/>
  <c r="I1311" i="1"/>
  <c r="L1311" i="1"/>
  <c r="I1312" i="1"/>
  <c r="L1312" i="1"/>
  <c r="I1313" i="1"/>
  <c r="L1313" i="1"/>
  <c r="I1314" i="1"/>
  <c r="L1314" i="1"/>
  <c r="I1315" i="1"/>
  <c r="L1315" i="1"/>
  <c r="I1316" i="1"/>
  <c r="L1316" i="1"/>
  <c r="I1317" i="1"/>
  <c r="L1317" i="1"/>
  <c r="I1318" i="1"/>
  <c r="L1318" i="1"/>
  <c r="I1319" i="1"/>
  <c r="L1319" i="1"/>
  <c r="I1320" i="1"/>
  <c r="L1320" i="1"/>
  <c r="I1321" i="1"/>
  <c r="L1321" i="1"/>
  <c r="I1322" i="1"/>
  <c r="L1322" i="1"/>
  <c r="I1323" i="1"/>
  <c r="L1323" i="1"/>
  <c r="I1324" i="1"/>
  <c r="L1324" i="1"/>
  <c r="I1325" i="1"/>
  <c r="L1325" i="1"/>
  <c r="I1326" i="1"/>
  <c r="L1326" i="1"/>
  <c r="I1327" i="1"/>
  <c r="L1327" i="1"/>
  <c r="I1328" i="1"/>
  <c r="L1328" i="1"/>
  <c r="I1329" i="1"/>
  <c r="L1329" i="1"/>
  <c r="I1330" i="1"/>
  <c r="L1330" i="1"/>
  <c r="I1331" i="1"/>
  <c r="L1331" i="1"/>
  <c r="I1332" i="1"/>
  <c r="L1332" i="1"/>
  <c r="I1333" i="1"/>
  <c r="L1333" i="1"/>
  <c r="I1334" i="1"/>
  <c r="L1334" i="1"/>
  <c r="I1335" i="1"/>
  <c r="L1335" i="1"/>
  <c r="I1336" i="1"/>
  <c r="L1336" i="1"/>
  <c r="I1337" i="1"/>
  <c r="L1337" i="1"/>
  <c r="I1338" i="1"/>
  <c r="L1338" i="1"/>
  <c r="I1339" i="1"/>
  <c r="L1339" i="1"/>
  <c r="I1340" i="1"/>
  <c r="L1340" i="1"/>
  <c r="I1341" i="1"/>
  <c r="L1341" i="1"/>
  <c r="I1342" i="1"/>
  <c r="L1342" i="1"/>
  <c r="I1343" i="1"/>
  <c r="L1343" i="1"/>
  <c r="I1344" i="1"/>
  <c r="L1344" i="1"/>
  <c r="I1345" i="1"/>
  <c r="L1345" i="1"/>
  <c r="I1346" i="1"/>
  <c r="L1346" i="1"/>
  <c r="I1347" i="1"/>
  <c r="L1347" i="1"/>
  <c r="I1348" i="1"/>
  <c r="L1348" i="1"/>
  <c r="I1349" i="1"/>
  <c r="L1349" i="1"/>
  <c r="I1350" i="1"/>
  <c r="L1350" i="1"/>
  <c r="I1351" i="1"/>
  <c r="L1351" i="1"/>
  <c r="I1352" i="1"/>
  <c r="L1352" i="1"/>
  <c r="I1353" i="1"/>
  <c r="L1353" i="1"/>
  <c r="I1354" i="1"/>
  <c r="L1354" i="1"/>
  <c r="I1355" i="1"/>
  <c r="L1355" i="1"/>
  <c r="I1356" i="1"/>
  <c r="L1356" i="1"/>
  <c r="I1357" i="1"/>
  <c r="L1357" i="1"/>
  <c r="I1358" i="1"/>
  <c r="L1358" i="1"/>
  <c r="I1359" i="1"/>
  <c r="L1359" i="1"/>
  <c r="I1360" i="1"/>
  <c r="L1360" i="1"/>
  <c r="I1361" i="1"/>
  <c r="L1361" i="1"/>
  <c r="I1362" i="1"/>
  <c r="L1362" i="1"/>
  <c r="I1363" i="1"/>
  <c r="L1363" i="1"/>
  <c r="I1364" i="1"/>
  <c r="L1364" i="1"/>
  <c r="I1365" i="1"/>
  <c r="L1365" i="1"/>
  <c r="I1366" i="1"/>
  <c r="L1366" i="1"/>
  <c r="I1367" i="1"/>
  <c r="L1367" i="1"/>
  <c r="I1368" i="1"/>
  <c r="L1368" i="1"/>
  <c r="I1369" i="1"/>
  <c r="L1369" i="1"/>
  <c r="I1370" i="1"/>
  <c r="L1370" i="1"/>
  <c r="I1371" i="1"/>
  <c r="L1371" i="1"/>
  <c r="I1372" i="1"/>
  <c r="L1372" i="1"/>
  <c r="I1373" i="1"/>
  <c r="L1373" i="1"/>
  <c r="I1374" i="1"/>
  <c r="L1374" i="1"/>
  <c r="I1375" i="1"/>
  <c r="L1375" i="1"/>
  <c r="I1376" i="1"/>
  <c r="L1376" i="1"/>
  <c r="I1377" i="1"/>
  <c r="L1377" i="1"/>
  <c r="I1378" i="1"/>
  <c r="L1378" i="1"/>
  <c r="I1379" i="1"/>
  <c r="L1379" i="1"/>
  <c r="I1380" i="1"/>
  <c r="L1380" i="1"/>
  <c r="I1381" i="1"/>
  <c r="L1381" i="1"/>
  <c r="I1382" i="1"/>
  <c r="L1382" i="1"/>
  <c r="I1383" i="1"/>
  <c r="L1383" i="1"/>
  <c r="I1384" i="1"/>
  <c r="L1384" i="1"/>
  <c r="I1385" i="1"/>
  <c r="L1385" i="1"/>
  <c r="I1386" i="1"/>
  <c r="L1386" i="1"/>
  <c r="I1387" i="1"/>
  <c r="L1387" i="1"/>
  <c r="I1388" i="1"/>
  <c r="L1388" i="1"/>
  <c r="I1389" i="1"/>
  <c r="L1389" i="1"/>
  <c r="I1390" i="1"/>
  <c r="L1390" i="1"/>
  <c r="I1391" i="1"/>
  <c r="L1391" i="1"/>
  <c r="I1392" i="1"/>
  <c r="L1392" i="1"/>
  <c r="I1393" i="1"/>
  <c r="L1393" i="1"/>
  <c r="I1394" i="1"/>
  <c r="L1394" i="1"/>
  <c r="I1395" i="1"/>
  <c r="L1395" i="1"/>
  <c r="I1396" i="1"/>
  <c r="L1396" i="1"/>
  <c r="I1397" i="1"/>
  <c r="L1397" i="1"/>
  <c r="I1398" i="1"/>
  <c r="L1398" i="1"/>
  <c r="I1399" i="1"/>
  <c r="L1399" i="1"/>
  <c r="I1400" i="1"/>
  <c r="L1400" i="1"/>
  <c r="I1401" i="1"/>
  <c r="L1401" i="1"/>
  <c r="I1402" i="1"/>
  <c r="L1402" i="1"/>
  <c r="I1403" i="1"/>
  <c r="L1403" i="1"/>
  <c r="I1404" i="1"/>
  <c r="L1404" i="1"/>
  <c r="I1405" i="1"/>
  <c r="L1405" i="1"/>
  <c r="I1406" i="1"/>
  <c r="L1406" i="1"/>
  <c r="I1407" i="1"/>
  <c r="L1407" i="1"/>
  <c r="I1408" i="1"/>
  <c r="L1408" i="1"/>
  <c r="I1409" i="1"/>
  <c r="L1409" i="1"/>
  <c r="I1410" i="1"/>
  <c r="L1410" i="1"/>
  <c r="I1411" i="1"/>
  <c r="L1411" i="1"/>
  <c r="I1412" i="1"/>
  <c r="L1412" i="1"/>
  <c r="I1413" i="1"/>
  <c r="L1413" i="1"/>
  <c r="I1414" i="1"/>
  <c r="L1414" i="1"/>
  <c r="I1415" i="1"/>
  <c r="L1415" i="1"/>
  <c r="I1416" i="1"/>
  <c r="L1416" i="1"/>
  <c r="I1417" i="1"/>
  <c r="L1417" i="1"/>
  <c r="I1418" i="1"/>
  <c r="L1418" i="1"/>
  <c r="I1419" i="1"/>
  <c r="L1419" i="1"/>
  <c r="I1420" i="1"/>
  <c r="L1420" i="1"/>
  <c r="I1421" i="1"/>
  <c r="L1421" i="1"/>
  <c r="I1422" i="1"/>
  <c r="L1422" i="1"/>
  <c r="I1423" i="1"/>
  <c r="L1423" i="1"/>
  <c r="I1424" i="1"/>
  <c r="L1424" i="1"/>
  <c r="I1425" i="1"/>
  <c r="L1425" i="1"/>
  <c r="I1426" i="1"/>
  <c r="L1426" i="1"/>
  <c r="I1427" i="1"/>
  <c r="L1427" i="1"/>
  <c r="I1428" i="1"/>
  <c r="L1428" i="1"/>
  <c r="I1429" i="1"/>
  <c r="L1429" i="1"/>
  <c r="I1430" i="1"/>
  <c r="L1430" i="1"/>
  <c r="I1431" i="1"/>
  <c r="L1431" i="1"/>
  <c r="I1432" i="1"/>
  <c r="L1432" i="1"/>
  <c r="I1433" i="1"/>
  <c r="L1433" i="1"/>
  <c r="I1434" i="1"/>
  <c r="L1434" i="1"/>
  <c r="I1435" i="1"/>
  <c r="L1435" i="1"/>
  <c r="I1436" i="1"/>
  <c r="L1436" i="1"/>
  <c r="I1437" i="1"/>
  <c r="L1437" i="1"/>
  <c r="I1438" i="1"/>
  <c r="L1438" i="1"/>
  <c r="I1439" i="1"/>
  <c r="L1439" i="1"/>
  <c r="I1440" i="1"/>
  <c r="L1440" i="1"/>
  <c r="I1441" i="1"/>
  <c r="L1441" i="1"/>
  <c r="I1442" i="1"/>
  <c r="L1442" i="1"/>
  <c r="I1443" i="1"/>
  <c r="L1443" i="1"/>
  <c r="I1444" i="1"/>
  <c r="L1444" i="1"/>
  <c r="I1445" i="1"/>
  <c r="L1445" i="1"/>
  <c r="I1446" i="1"/>
  <c r="L1446" i="1"/>
  <c r="I1447" i="1"/>
  <c r="L1447" i="1"/>
  <c r="I1448" i="1"/>
  <c r="L1448" i="1"/>
  <c r="I1449" i="1"/>
  <c r="L1449" i="1"/>
  <c r="I1450" i="1"/>
  <c r="L1450" i="1"/>
  <c r="I1451" i="1"/>
  <c r="L1451" i="1"/>
  <c r="I1452" i="1"/>
  <c r="L1452" i="1"/>
  <c r="I1453" i="1"/>
  <c r="L1453" i="1"/>
  <c r="I1454" i="1"/>
  <c r="L1454" i="1"/>
  <c r="I1455" i="1"/>
  <c r="L1455" i="1"/>
  <c r="I1456" i="1"/>
  <c r="L1456" i="1"/>
  <c r="I1457" i="1"/>
  <c r="L1457" i="1"/>
  <c r="I1458" i="1"/>
  <c r="L1458" i="1"/>
  <c r="I1459" i="1"/>
  <c r="L1459" i="1"/>
  <c r="I1460" i="1"/>
  <c r="L1460" i="1"/>
  <c r="I1461" i="1"/>
  <c r="L1461" i="1"/>
  <c r="I1462" i="1"/>
  <c r="L1462" i="1"/>
  <c r="I1463" i="1"/>
  <c r="L1463" i="1"/>
  <c r="I1464" i="1"/>
  <c r="L1464" i="1"/>
  <c r="I1465" i="1"/>
  <c r="L1465" i="1"/>
  <c r="I1466" i="1"/>
  <c r="L1466" i="1"/>
  <c r="I1467" i="1"/>
  <c r="L1467" i="1"/>
  <c r="I1468" i="1"/>
  <c r="L1468" i="1"/>
  <c r="I1469" i="1"/>
  <c r="L1469" i="1"/>
  <c r="I1470" i="1"/>
  <c r="L1470" i="1"/>
  <c r="I1471" i="1"/>
  <c r="L1471" i="1"/>
  <c r="I1472" i="1"/>
  <c r="L1472" i="1"/>
  <c r="I1473" i="1"/>
  <c r="L1473" i="1"/>
  <c r="I1474" i="1"/>
  <c r="L1474" i="1"/>
  <c r="I1475" i="1"/>
  <c r="L1475" i="1"/>
  <c r="I1476" i="1"/>
  <c r="L1476" i="1"/>
  <c r="I1477" i="1"/>
  <c r="L1477" i="1"/>
  <c r="I1478" i="1"/>
  <c r="L1478" i="1"/>
  <c r="I1479" i="1"/>
  <c r="L1479" i="1"/>
  <c r="I1480" i="1"/>
  <c r="L1480" i="1"/>
  <c r="I1481" i="1"/>
  <c r="L1481" i="1"/>
  <c r="I1482" i="1"/>
  <c r="L1482" i="1"/>
  <c r="I1483" i="1"/>
  <c r="L1483" i="1"/>
  <c r="I1484" i="1"/>
  <c r="L1484" i="1"/>
  <c r="I1485" i="1"/>
  <c r="L1485" i="1"/>
  <c r="I1486" i="1"/>
  <c r="L1486" i="1"/>
  <c r="I1487" i="1"/>
  <c r="L1487" i="1"/>
  <c r="I1488" i="1"/>
  <c r="L1488" i="1"/>
  <c r="I1489" i="1"/>
  <c r="L1489" i="1"/>
  <c r="I1490" i="1"/>
  <c r="L1490" i="1"/>
  <c r="I1491" i="1"/>
  <c r="L1491" i="1"/>
  <c r="I1492" i="1"/>
  <c r="L1492" i="1"/>
  <c r="I1493" i="1"/>
  <c r="L1493" i="1"/>
  <c r="I1494" i="1"/>
  <c r="L1494" i="1"/>
  <c r="I1495" i="1"/>
  <c r="L1495" i="1"/>
  <c r="I1496" i="1"/>
  <c r="L1496" i="1"/>
  <c r="I1497" i="1"/>
  <c r="L1497" i="1"/>
  <c r="I1498" i="1"/>
  <c r="L1498" i="1"/>
  <c r="I1499" i="1"/>
  <c r="L1499" i="1"/>
  <c r="I1500" i="1"/>
  <c r="L1500" i="1"/>
  <c r="I1501" i="1"/>
  <c r="L1501" i="1"/>
  <c r="I1502" i="1"/>
  <c r="L1502" i="1"/>
  <c r="I1503" i="1"/>
  <c r="L1503" i="1"/>
  <c r="I1504" i="1"/>
  <c r="L1504" i="1"/>
  <c r="I1505" i="1"/>
  <c r="L1505" i="1"/>
  <c r="I1506" i="1"/>
  <c r="L1506" i="1"/>
  <c r="I1507" i="1"/>
  <c r="L1507" i="1"/>
  <c r="I1508" i="1"/>
  <c r="L1508" i="1"/>
  <c r="I1509" i="1"/>
  <c r="L1509" i="1"/>
  <c r="I1510" i="1"/>
  <c r="L1510" i="1"/>
  <c r="I1511" i="1"/>
  <c r="L1511" i="1"/>
  <c r="I1512" i="1"/>
  <c r="L1512" i="1"/>
  <c r="I1513" i="1"/>
  <c r="L1513" i="1"/>
  <c r="I1514" i="1"/>
  <c r="L1514" i="1"/>
  <c r="I1515" i="1"/>
  <c r="L1515" i="1"/>
  <c r="I1516" i="1"/>
  <c r="L1516" i="1"/>
  <c r="I1517" i="1"/>
  <c r="L1517" i="1"/>
  <c r="I1518" i="1"/>
  <c r="L1518" i="1"/>
  <c r="I1519" i="1"/>
  <c r="L1519" i="1"/>
  <c r="I1520" i="1"/>
  <c r="L1520" i="1"/>
  <c r="I1521" i="1"/>
  <c r="L1521" i="1"/>
  <c r="I1522" i="1"/>
  <c r="L1522" i="1"/>
  <c r="I1523" i="1"/>
  <c r="L1523" i="1"/>
  <c r="I1524" i="1"/>
  <c r="L1524" i="1"/>
  <c r="I1525" i="1"/>
  <c r="L1525" i="1"/>
  <c r="I1526" i="1"/>
  <c r="L1526" i="1"/>
  <c r="I1527" i="1"/>
  <c r="L1527" i="1"/>
  <c r="I1528" i="1"/>
  <c r="L1528" i="1"/>
  <c r="I1529" i="1"/>
  <c r="L1529" i="1"/>
  <c r="I1530" i="1"/>
  <c r="L1530" i="1"/>
  <c r="I1531" i="1"/>
  <c r="L1531" i="1"/>
  <c r="I1532" i="1"/>
  <c r="L1532" i="1"/>
  <c r="I1533" i="1"/>
  <c r="L1533" i="1"/>
  <c r="I1534" i="1"/>
  <c r="L1534" i="1"/>
  <c r="I1535" i="1"/>
  <c r="L1535" i="1"/>
  <c r="I1536" i="1"/>
  <c r="L1536" i="1"/>
  <c r="H8" i="5"/>
  <c r="I8" i="5"/>
  <c r="I999" i="1"/>
  <c r="L999" i="1"/>
  <c r="I1000" i="1"/>
  <c r="L1000" i="1"/>
  <c r="I1001" i="1"/>
  <c r="L1001" i="1"/>
  <c r="I1002" i="1"/>
  <c r="L1002" i="1"/>
  <c r="I1003" i="1"/>
  <c r="L1003" i="1"/>
  <c r="I1004" i="1"/>
  <c r="L1004" i="1"/>
  <c r="I1005" i="1"/>
  <c r="L1005" i="1"/>
  <c r="I1006" i="1"/>
  <c r="L1006" i="1"/>
  <c r="I1007" i="1"/>
  <c r="L1007" i="1"/>
  <c r="I1008" i="1"/>
  <c r="L1008" i="1"/>
  <c r="I1009" i="1"/>
  <c r="L1009" i="1"/>
  <c r="I1010" i="1"/>
  <c r="L1010" i="1"/>
  <c r="I1011" i="1"/>
  <c r="L1011" i="1"/>
  <c r="I1012" i="1"/>
  <c r="L1012" i="1"/>
  <c r="I1013" i="1"/>
  <c r="L1013" i="1"/>
  <c r="I1014" i="1"/>
  <c r="L1014" i="1"/>
  <c r="I1015" i="1"/>
  <c r="L1015" i="1"/>
  <c r="I1016" i="1"/>
  <c r="L1016" i="1"/>
  <c r="I1017" i="1"/>
  <c r="L1017" i="1"/>
  <c r="I1018" i="1"/>
  <c r="L1018" i="1"/>
  <c r="I1019" i="1"/>
  <c r="L1019" i="1"/>
  <c r="I1020" i="1"/>
  <c r="L1020" i="1"/>
  <c r="I1021" i="1"/>
  <c r="L1021" i="1"/>
  <c r="I1022" i="1"/>
  <c r="L1022" i="1"/>
  <c r="I1023" i="1"/>
  <c r="L1023" i="1"/>
  <c r="I1024" i="1"/>
  <c r="L1024" i="1"/>
  <c r="I1025" i="1"/>
  <c r="L1025" i="1"/>
  <c r="I1026" i="1"/>
  <c r="L1026" i="1"/>
  <c r="I1027" i="1"/>
  <c r="L1027" i="1"/>
  <c r="I1028" i="1"/>
  <c r="L1028" i="1"/>
  <c r="I1029" i="1"/>
  <c r="L1029" i="1"/>
  <c r="I1030" i="1"/>
  <c r="L1030" i="1"/>
  <c r="I1031" i="1"/>
  <c r="L1031" i="1"/>
  <c r="I1032" i="1"/>
  <c r="L1032" i="1"/>
  <c r="I1033" i="1"/>
  <c r="L1033" i="1"/>
  <c r="I1034" i="1"/>
  <c r="L1034" i="1"/>
  <c r="I1035" i="1"/>
  <c r="L1035" i="1"/>
  <c r="I1036" i="1"/>
  <c r="L1036" i="1"/>
  <c r="I1037" i="1"/>
  <c r="L1037" i="1"/>
  <c r="I1038" i="1"/>
  <c r="L1038" i="1"/>
  <c r="I1039" i="1"/>
  <c r="L1039" i="1"/>
  <c r="I1040" i="1"/>
  <c r="L1040" i="1"/>
  <c r="I1041" i="1"/>
  <c r="L1041" i="1"/>
  <c r="I1042" i="1"/>
  <c r="L1042" i="1"/>
  <c r="I1043" i="1"/>
  <c r="L1043" i="1"/>
  <c r="I1044" i="1"/>
  <c r="L1044" i="1"/>
  <c r="I1045" i="1"/>
  <c r="L1045" i="1"/>
  <c r="I1046" i="1"/>
  <c r="L1046" i="1"/>
  <c r="I1047" i="1"/>
  <c r="L1047" i="1"/>
  <c r="I1048" i="1"/>
  <c r="L1048" i="1"/>
  <c r="I1049" i="1"/>
  <c r="L1049" i="1"/>
  <c r="I1050" i="1"/>
  <c r="L1050" i="1"/>
  <c r="I1051" i="1"/>
  <c r="L1051" i="1"/>
  <c r="I1052" i="1"/>
  <c r="L1052" i="1"/>
  <c r="I1053" i="1"/>
  <c r="L1053" i="1"/>
  <c r="I1054" i="1"/>
  <c r="L1054" i="1"/>
  <c r="I1055" i="1"/>
  <c r="L1055" i="1"/>
  <c r="I1056" i="1"/>
  <c r="L1056" i="1"/>
  <c r="I1057" i="1"/>
  <c r="L1057" i="1"/>
  <c r="I1058" i="1"/>
  <c r="L1058" i="1"/>
  <c r="I1059" i="1"/>
  <c r="L1059" i="1"/>
  <c r="I1060" i="1"/>
  <c r="L1060" i="1"/>
  <c r="I1061" i="1"/>
  <c r="L1061" i="1"/>
  <c r="I1062" i="1"/>
  <c r="L1062" i="1"/>
  <c r="I1063" i="1"/>
  <c r="L1063" i="1"/>
  <c r="I1064" i="1"/>
  <c r="L1064" i="1"/>
  <c r="I1065" i="1"/>
  <c r="L1065" i="1"/>
  <c r="I1066" i="1"/>
  <c r="L1066" i="1"/>
  <c r="I1067" i="1"/>
  <c r="L1067" i="1"/>
  <c r="I1068" i="1"/>
  <c r="L1068" i="1"/>
  <c r="I1069" i="1"/>
  <c r="L1069" i="1"/>
  <c r="I1070" i="1"/>
  <c r="L1070" i="1"/>
  <c r="I1071" i="1"/>
  <c r="L1071" i="1"/>
  <c r="I1072" i="1"/>
  <c r="L1072" i="1"/>
  <c r="I1073" i="1"/>
  <c r="L1073" i="1"/>
  <c r="I1074" i="1"/>
  <c r="L1074" i="1"/>
  <c r="I1075" i="1"/>
  <c r="L1075" i="1"/>
  <c r="I1076" i="1"/>
  <c r="L1076" i="1"/>
  <c r="I1077" i="1"/>
  <c r="L1077" i="1"/>
  <c r="I1078" i="1"/>
  <c r="L1078" i="1"/>
  <c r="I1079" i="1"/>
  <c r="L1079" i="1"/>
  <c r="I1080" i="1"/>
  <c r="L1080" i="1"/>
  <c r="I1081" i="1"/>
  <c r="L1081" i="1"/>
  <c r="I1082" i="1"/>
  <c r="L1082" i="1"/>
  <c r="I1083" i="1"/>
  <c r="L1083" i="1"/>
  <c r="I1084" i="1"/>
  <c r="L1084" i="1"/>
  <c r="I1085" i="1"/>
  <c r="L1085" i="1"/>
  <c r="I1086" i="1"/>
  <c r="L1086" i="1"/>
  <c r="I1087" i="1"/>
  <c r="L1087" i="1"/>
  <c r="I1088" i="1"/>
  <c r="L1088" i="1"/>
  <c r="I1089" i="1"/>
  <c r="L1089" i="1"/>
  <c r="I1090" i="1"/>
  <c r="L1090" i="1"/>
  <c r="I1091" i="1"/>
  <c r="L1091" i="1"/>
  <c r="I1092" i="1"/>
  <c r="L1092" i="1"/>
  <c r="I1093" i="1"/>
  <c r="L1093" i="1"/>
  <c r="I1094" i="1"/>
  <c r="L1094" i="1"/>
  <c r="I1095" i="1"/>
  <c r="L1095" i="1"/>
  <c r="I1096" i="1"/>
  <c r="L1096" i="1"/>
  <c r="I1097" i="1"/>
  <c r="L1097" i="1"/>
  <c r="I1098" i="1"/>
  <c r="L1098" i="1"/>
  <c r="I1099" i="1"/>
  <c r="L1099" i="1"/>
  <c r="I1100" i="1"/>
  <c r="L1100" i="1"/>
  <c r="I1101" i="1"/>
  <c r="L1101" i="1"/>
  <c r="I1102" i="1"/>
  <c r="L1102" i="1"/>
  <c r="I1103" i="1"/>
  <c r="L1103" i="1"/>
  <c r="I1104" i="1"/>
  <c r="L1104" i="1"/>
  <c r="I1105" i="1"/>
  <c r="L1105" i="1"/>
  <c r="I1106" i="1"/>
  <c r="L1106" i="1"/>
  <c r="I1107" i="1"/>
  <c r="L1107" i="1"/>
  <c r="I1108" i="1"/>
  <c r="L1108" i="1"/>
  <c r="I1109" i="1"/>
  <c r="L1109" i="1"/>
  <c r="I1110" i="1"/>
  <c r="L1110" i="1"/>
  <c r="I1111" i="1"/>
  <c r="L1111" i="1"/>
  <c r="I1112" i="1"/>
  <c r="L1112" i="1"/>
  <c r="I1113" i="1"/>
  <c r="L1113" i="1"/>
  <c r="I1114" i="1"/>
  <c r="L1114" i="1"/>
  <c r="I1115" i="1"/>
  <c r="L1115" i="1"/>
  <c r="I1116" i="1"/>
  <c r="L1116" i="1"/>
  <c r="I1117" i="1"/>
  <c r="L1117" i="1"/>
  <c r="I1118" i="1"/>
  <c r="L1118" i="1"/>
  <c r="I1119" i="1"/>
  <c r="L1119" i="1"/>
  <c r="I1120" i="1"/>
  <c r="L1120" i="1"/>
  <c r="I1121" i="1"/>
  <c r="L1121" i="1"/>
  <c r="I1122" i="1"/>
  <c r="L1122" i="1"/>
  <c r="I1123" i="1"/>
  <c r="L1123" i="1"/>
  <c r="I1124" i="1"/>
  <c r="L1124" i="1"/>
  <c r="I1125" i="1"/>
  <c r="L1125" i="1"/>
  <c r="I1126" i="1"/>
  <c r="L1126" i="1"/>
  <c r="I1127" i="1"/>
  <c r="L1127" i="1"/>
  <c r="I1128" i="1"/>
  <c r="L1128" i="1"/>
  <c r="I1129" i="1"/>
  <c r="L1129" i="1"/>
  <c r="I1130" i="1"/>
  <c r="L1130" i="1"/>
  <c r="I1131" i="1"/>
  <c r="L1131" i="1"/>
  <c r="I1132" i="1"/>
  <c r="L1132" i="1"/>
  <c r="I1133" i="1"/>
  <c r="L1133" i="1"/>
  <c r="I1134" i="1"/>
  <c r="L1134" i="1"/>
  <c r="I1135" i="1"/>
  <c r="L1135" i="1"/>
  <c r="I1136" i="1"/>
  <c r="L1136" i="1"/>
  <c r="I1137" i="1"/>
  <c r="L1137" i="1"/>
  <c r="I1138" i="1"/>
  <c r="L1138" i="1"/>
  <c r="I1139" i="1"/>
  <c r="L1139" i="1"/>
  <c r="I1140" i="1"/>
  <c r="L1140" i="1"/>
  <c r="I1141" i="1"/>
  <c r="L1141" i="1"/>
  <c r="I1142" i="1"/>
  <c r="L1142" i="1"/>
  <c r="I1143" i="1"/>
  <c r="L1143" i="1"/>
  <c r="I1144" i="1"/>
  <c r="L1144" i="1"/>
  <c r="I1145" i="1"/>
  <c r="L1145" i="1"/>
  <c r="I1146" i="1"/>
  <c r="L1146" i="1"/>
  <c r="I1147" i="1"/>
  <c r="L1147" i="1"/>
  <c r="I1148" i="1"/>
  <c r="L1148" i="1"/>
  <c r="I1149" i="1"/>
  <c r="L1149" i="1"/>
  <c r="I1150" i="1"/>
  <c r="L1150" i="1"/>
  <c r="I1151" i="1"/>
  <c r="L1151" i="1"/>
  <c r="I1152" i="1"/>
  <c r="L1152" i="1"/>
  <c r="I1153" i="1"/>
  <c r="L1153" i="1"/>
  <c r="I1154" i="1"/>
  <c r="L1154" i="1"/>
  <c r="I1155" i="1"/>
  <c r="L1155" i="1"/>
  <c r="I1156" i="1"/>
  <c r="L1156" i="1"/>
  <c r="I1157" i="1"/>
  <c r="L1157" i="1"/>
  <c r="I1158" i="1"/>
  <c r="L1158" i="1"/>
  <c r="I1159" i="1"/>
  <c r="L1159" i="1"/>
  <c r="I1160" i="1"/>
  <c r="L1160" i="1"/>
  <c r="I1161" i="1"/>
  <c r="L1161" i="1"/>
  <c r="I1162" i="1"/>
  <c r="L1162" i="1"/>
  <c r="I1163" i="1"/>
  <c r="L1163" i="1"/>
  <c r="I1164" i="1"/>
  <c r="L1164" i="1"/>
  <c r="I1165" i="1"/>
  <c r="L1165" i="1"/>
  <c r="I1166" i="1"/>
  <c r="L1166" i="1"/>
  <c r="I1167" i="1"/>
  <c r="L1167" i="1"/>
  <c r="I1168" i="1"/>
  <c r="L1168" i="1"/>
  <c r="I1169" i="1"/>
  <c r="L1169" i="1"/>
  <c r="I1170" i="1"/>
  <c r="L1170" i="1"/>
  <c r="I1171" i="1"/>
  <c r="L1171" i="1"/>
  <c r="I1172" i="1"/>
  <c r="L1172" i="1"/>
  <c r="I1173" i="1"/>
  <c r="L1173" i="1"/>
  <c r="I1174" i="1"/>
  <c r="L1174" i="1"/>
  <c r="I1175" i="1"/>
  <c r="L1175" i="1"/>
  <c r="I1176" i="1"/>
  <c r="L1176" i="1"/>
  <c r="I1177" i="1"/>
  <c r="L1177" i="1"/>
  <c r="I1178" i="1"/>
  <c r="L1178" i="1"/>
  <c r="I1179" i="1"/>
  <c r="L1179" i="1"/>
  <c r="I1180" i="1"/>
  <c r="L1180" i="1"/>
  <c r="I1181" i="1"/>
  <c r="L1181" i="1"/>
  <c r="I1182" i="1"/>
  <c r="L1182" i="1"/>
  <c r="I1183" i="1"/>
  <c r="L1183" i="1"/>
  <c r="I1184" i="1"/>
  <c r="L1184" i="1"/>
  <c r="I1185" i="1"/>
  <c r="L1185" i="1"/>
  <c r="I1186" i="1"/>
  <c r="L1186" i="1"/>
  <c r="I1187" i="1"/>
  <c r="L1187" i="1"/>
  <c r="I1188" i="1"/>
  <c r="L1188" i="1"/>
  <c r="I1189" i="1"/>
  <c r="L1189" i="1"/>
  <c r="I1190" i="1"/>
  <c r="L1190" i="1"/>
  <c r="I1191" i="1"/>
  <c r="L1191" i="1"/>
  <c r="I1192" i="1"/>
  <c r="L1192" i="1"/>
  <c r="I1193" i="1"/>
  <c r="L1193" i="1"/>
  <c r="I1194" i="1"/>
  <c r="L1194" i="1"/>
  <c r="I1195" i="1"/>
  <c r="L1195" i="1"/>
  <c r="I1196" i="1"/>
  <c r="L1196" i="1"/>
  <c r="I1197" i="1"/>
  <c r="L1197" i="1"/>
  <c r="I1198" i="1"/>
  <c r="L1198" i="1"/>
  <c r="I1199" i="1"/>
  <c r="L1199" i="1"/>
  <c r="I1200" i="1"/>
  <c r="L1200" i="1"/>
  <c r="I1201" i="1"/>
  <c r="L1201" i="1"/>
  <c r="I1202" i="1"/>
  <c r="L1202" i="1"/>
  <c r="I1203" i="1"/>
  <c r="L1203" i="1"/>
  <c r="I1204" i="1"/>
  <c r="L1204" i="1"/>
  <c r="I1205" i="1"/>
  <c r="L1205" i="1"/>
  <c r="I1206" i="1"/>
  <c r="L1206" i="1"/>
  <c r="I1207" i="1"/>
  <c r="L1207" i="1"/>
  <c r="I1208" i="1"/>
  <c r="L1208" i="1"/>
  <c r="I1209" i="1"/>
  <c r="L1209" i="1"/>
  <c r="I1210" i="1"/>
  <c r="L1210" i="1"/>
  <c r="I1211" i="1"/>
  <c r="L1211" i="1"/>
  <c r="I1212" i="1"/>
  <c r="L1212" i="1"/>
  <c r="I1213" i="1"/>
  <c r="L1213" i="1"/>
  <c r="I1214" i="1"/>
  <c r="L1214" i="1"/>
  <c r="I1215" i="1"/>
  <c r="L1215" i="1"/>
  <c r="I1216" i="1"/>
  <c r="L1216" i="1"/>
  <c r="I1217" i="1"/>
  <c r="L1217" i="1"/>
  <c r="I1218" i="1"/>
  <c r="L1218" i="1"/>
  <c r="I1219" i="1"/>
  <c r="L1219" i="1"/>
  <c r="I1220" i="1"/>
  <c r="L1220" i="1"/>
  <c r="I1221" i="1"/>
  <c r="L1221" i="1"/>
  <c r="I1222" i="1"/>
  <c r="L1222" i="1"/>
  <c r="I1223" i="1"/>
  <c r="L1223" i="1"/>
  <c r="I1224" i="1"/>
  <c r="L1224" i="1"/>
  <c r="I1225" i="1"/>
  <c r="L1225" i="1"/>
  <c r="I1226" i="1"/>
  <c r="L1226" i="1"/>
  <c r="I1227" i="1"/>
  <c r="L1227" i="1"/>
  <c r="I1228" i="1"/>
  <c r="L1228" i="1"/>
  <c r="I1229" i="1"/>
  <c r="L1229" i="1"/>
  <c r="I1230" i="1"/>
  <c r="L1230" i="1"/>
  <c r="I1231" i="1"/>
  <c r="L1231" i="1"/>
  <c r="I1232" i="1"/>
  <c r="L1232" i="1"/>
  <c r="I1233" i="1"/>
  <c r="L1233" i="1"/>
  <c r="I1234" i="1"/>
  <c r="L1234" i="1"/>
  <c r="I1235" i="1"/>
  <c r="L1235" i="1"/>
  <c r="I1236" i="1"/>
  <c r="L1236" i="1"/>
  <c r="I1237" i="1"/>
  <c r="L1237" i="1"/>
  <c r="I1238" i="1"/>
  <c r="L1238" i="1"/>
  <c r="I1239" i="1"/>
  <c r="L1239" i="1"/>
  <c r="I1240" i="1"/>
  <c r="L1240" i="1"/>
  <c r="I1241" i="1"/>
  <c r="L1241" i="1"/>
  <c r="I1242" i="1"/>
  <c r="L1242" i="1"/>
  <c r="I1243" i="1"/>
  <c r="L1243" i="1"/>
  <c r="I1244" i="1"/>
  <c r="L1244" i="1"/>
  <c r="I1245" i="1"/>
  <c r="L1245" i="1"/>
  <c r="I1246" i="1"/>
  <c r="L1246" i="1"/>
  <c r="I1247" i="1"/>
  <c r="L1247" i="1"/>
  <c r="I1248" i="1"/>
  <c r="L1248" i="1"/>
  <c r="I1249" i="1"/>
  <c r="L1249" i="1"/>
  <c r="I1250" i="1"/>
  <c r="L1250" i="1"/>
  <c r="I1251" i="1"/>
  <c r="L1251" i="1"/>
  <c r="I1252" i="1"/>
  <c r="L1252" i="1"/>
  <c r="I1253" i="1"/>
  <c r="L1253" i="1"/>
  <c r="I1254" i="1"/>
  <c r="L1254" i="1"/>
  <c r="I1255" i="1"/>
  <c r="L1255" i="1"/>
  <c r="I1256" i="1"/>
  <c r="L1256" i="1"/>
  <c r="I1257" i="1"/>
  <c r="L1257" i="1"/>
  <c r="I1258" i="1"/>
  <c r="L1258" i="1"/>
  <c r="I1259" i="1"/>
  <c r="L1259" i="1"/>
  <c r="I1260" i="1"/>
  <c r="L1260" i="1"/>
  <c r="I1261" i="1"/>
  <c r="L1261" i="1"/>
  <c r="I1262" i="1"/>
  <c r="L1262" i="1"/>
  <c r="I1263" i="1"/>
  <c r="L1263" i="1"/>
  <c r="I1264" i="1"/>
  <c r="L1264" i="1"/>
  <c r="I1265" i="1"/>
  <c r="L1265" i="1"/>
  <c r="I1266" i="1"/>
  <c r="L1266" i="1"/>
  <c r="I1267" i="1"/>
  <c r="L1267" i="1"/>
  <c r="I1268" i="1"/>
  <c r="L1268" i="1"/>
  <c r="I1269" i="1"/>
  <c r="L1269" i="1"/>
  <c r="I1270" i="1"/>
  <c r="L1270" i="1"/>
  <c r="I1271" i="1"/>
  <c r="L1271" i="1"/>
  <c r="I1272" i="1"/>
  <c r="L1272" i="1"/>
  <c r="I1273" i="1"/>
  <c r="L1273" i="1"/>
  <c r="I1274" i="1"/>
  <c r="L1274" i="1"/>
  <c r="I1275" i="1"/>
  <c r="L1275" i="1"/>
  <c r="I1276" i="1"/>
  <c r="L1276" i="1"/>
  <c r="I1277" i="1"/>
  <c r="L1277" i="1"/>
  <c r="I1278" i="1"/>
  <c r="L1278" i="1"/>
  <c r="I1279" i="1"/>
  <c r="L1279" i="1"/>
  <c r="I1280" i="1"/>
  <c r="L1280" i="1"/>
  <c r="I1281" i="1"/>
  <c r="L1281" i="1"/>
  <c r="I1282" i="1"/>
  <c r="L1282" i="1"/>
  <c r="I1283" i="1"/>
  <c r="L1283" i="1"/>
  <c r="I1284" i="1"/>
  <c r="L1284" i="1"/>
  <c r="I1285" i="1"/>
  <c r="L1285" i="1"/>
  <c r="I1286" i="1"/>
  <c r="L1286" i="1"/>
  <c r="I1287" i="1"/>
  <c r="L1287" i="1"/>
  <c r="I1288" i="1"/>
  <c r="L1288" i="1"/>
  <c r="I1289" i="1"/>
  <c r="L1289" i="1"/>
  <c r="I1290" i="1"/>
  <c r="L1290" i="1"/>
  <c r="I1291" i="1"/>
  <c r="L1291" i="1"/>
  <c r="I1292" i="1"/>
  <c r="L1292" i="1"/>
  <c r="I1293" i="1"/>
  <c r="L1293" i="1"/>
  <c r="I1294" i="1"/>
  <c r="L1294" i="1"/>
  <c r="I1295" i="1"/>
  <c r="L1295" i="1"/>
  <c r="I1296" i="1"/>
  <c r="L1296" i="1"/>
  <c r="I1297" i="1"/>
  <c r="L1297" i="1"/>
  <c r="I1298" i="1"/>
  <c r="L1298" i="1"/>
  <c r="I1299" i="1"/>
  <c r="L1299" i="1"/>
  <c r="I1300" i="1"/>
  <c r="L1300" i="1"/>
  <c r="I1301" i="1"/>
  <c r="L1301" i="1"/>
  <c r="I1302" i="1"/>
  <c r="L1302" i="1"/>
  <c r="I1303" i="1"/>
  <c r="L1303" i="1"/>
  <c r="H2" i="5"/>
  <c r="I2" i="5"/>
  <c r="I607" i="1"/>
  <c r="L607" i="1"/>
  <c r="I608" i="1"/>
  <c r="L608" i="1"/>
  <c r="I609" i="1"/>
  <c r="L609" i="1"/>
  <c r="I610" i="1"/>
  <c r="L610" i="1"/>
  <c r="I611" i="1"/>
  <c r="L611" i="1"/>
  <c r="I612" i="1"/>
  <c r="L612" i="1"/>
  <c r="I613" i="1"/>
  <c r="L613" i="1"/>
  <c r="I614" i="1"/>
  <c r="L614" i="1"/>
  <c r="I615" i="1"/>
  <c r="L615" i="1"/>
  <c r="I616" i="1"/>
  <c r="L616" i="1"/>
  <c r="I617" i="1"/>
  <c r="L617" i="1"/>
  <c r="I618" i="1"/>
  <c r="L618" i="1"/>
  <c r="I619" i="1"/>
  <c r="L619" i="1"/>
  <c r="I620" i="1"/>
  <c r="L620" i="1"/>
  <c r="I621" i="1"/>
  <c r="L621" i="1"/>
  <c r="I622" i="1"/>
  <c r="L622" i="1"/>
  <c r="I623" i="1"/>
  <c r="L623" i="1"/>
  <c r="I624" i="1"/>
  <c r="L624" i="1"/>
  <c r="I625" i="1"/>
  <c r="L625" i="1"/>
  <c r="I626" i="1"/>
  <c r="L626" i="1"/>
  <c r="I627" i="1"/>
  <c r="L627" i="1"/>
  <c r="I628" i="1"/>
  <c r="L628" i="1"/>
  <c r="I629" i="1"/>
  <c r="L629" i="1"/>
  <c r="I630" i="1"/>
  <c r="L630" i="1"/>
  <c r="I631" i="1"/>
  <c r="L631" i="1"/>
  <c r="I632" i="1"/>
  <c r="L632" i="1"/>
  <c r="I633" i="1"/>
  <c r="L633" i="1"/>
  <c r="I634" i="1"/>
  <c r="L634" i="1"/>
  <c r="I635" i="1"/>
  <c r="L635" i="1"/>
  <c r="I636" i="1"/>
  <c r="L636" i="1"/>
  <c r="I637" i="1"/>
  <c r="L637" i="1"/>
  <c r="I638" i="1"/>
  <c r="L638" i="1"/>
  <c r="I639" i="1"/>
  <c r="L639" i="1"/>
  <c r="I640" i="1"/>
  <c r="L640" i="1"/>
  <c r="I641" i="1"/>
  <c r="L641" i="1"/>
  <c r="I642" i="1"/>
  <c r="L642" i="1"/>
  <c r="I643" i="1"/>
  <c r="L643" i="1"/>
  <c r="I644" i="1"/>
  <c r="L644" i="1"/>
  <c r="I645" i="1"/>
  <c r="L645" i="1"/>
  <c r="I646" i="1"/>
  <c r="L646" i="1"/>
  <c r="I647" i="1"/>
  <c r="L647" i="1"/>
  <c r="I648" i="1"/>
  <c r="L648" i="1"/>
  <c r="I649" i="1"/>
  <c r="L649" i="1"/>
  <c r="I650" i="1"/>
  <c r="L650" i="1"/>
  <c r="I651" i="1"/>
  <c r="L651" i="1"/>
  <c r="I652" i="1"/>
  <c r="L652" i="1"/>
  <c r="I653" i="1"/>
  <c r="L653" i="1"/>
  <c r="I654" i="1"/>
  <c r="L654" i="1"/>
  <c r="I655" i="1"/>
  <c r="L655" i="1"/>
  <c r="I656" i="1"/>
  <c r="L656" i="1"/>
  <c r="I657" i="1"/>
  <c r="L657" i="1"/>
  <c r="I658" i="1"/>
  <c r="L658" i="1"/>
  <c r="I659" i="1"/>
  <c r="L659" i="1"/>
  <c r="I660" i="1"/>
  <c r="L660" i="1"/>
  <c r="I661" i="1"/>
  <c r="L661" i="1"/>
  <c r="I662" i="1"/>
  <c r="L662" i="1"/>
  <c r="I663" i="1"/>
  <c r="L663" i="1"/>
  <c r="I664" i="1"/>
  <c r="L664" i="1"/>
  <c r="I665" i="1"/>
  <c r="L665" i="1"/>
  <c r="I666" i="1"/>
  <c r="L666" i="1"/>
  <c r="I667" i="1"/>
  <c r="L667" i="1"/>
  <c r="I668" i="1"/>
  <c r="L668" i="1"/>
  <c r="I669" i="1"/>
  <c r="L669" i="1"/>
  <c r="I670" i="1"/>
  <c r="L670" i="1"/>
  <c r="I671" i="1"/>
  <c r="L671" i="1"/>
  <c r="I672" i="1"/>
  <c r="L672" i="1"/>
  <c r="I673" i="1"/>
  <c r="L673" i="1"/>
  <c r="I674" i="1"/>
  <c r="L674" i="1"/>
  <c r="I675" i="1"/>
  <c r="L675" i="1"/>
  <c r="I676" i="1"/>
  <c r="L676" i="1"/>
  <c r="I677" i="1"/>
  <c r="L677" i="1"/>
  <c r="I678" i="1"/>
  <c r="L678" i="1"/>
  <c r="I679" i="1"/>
  <c r="L679" i="1"/>
  <c r="I680" i="1"/>
  <c r="L680" i="1"/>
  <c r="I681" i="1"/>
  <c r="L681" i="1"/>
  <c r="I682" i="1"/>
  <c r="L682" i="1"/>
  <c r="I683" i="1"/>
  <c r="L683" i="1"/>
  <c r="I684" i="1"/>
  <c r="L684" i="1"/>
  <c r="I685" i="1"/>
  <c r="L685" i="1"/>
  <c r="I686" i="1"/>
  <c r="L686" i="1"/>
  <c r="I687" i="1"/>
  <c r="L687" i="1"/>
  <c r="I688" i="1"/>
  <c r="L688" i="1"/>
  <c r="I689" i="1"/>
  <c r="L689" i="1"/>
  <c r="I690" i="1"/>
  <c r="L690" i="1"/>
  <c r="I691" i="1"/>
  <c r="L691" i="1"/>
  <c r="I692" i="1"/>
  <c r="L692" i="1"/>
  <c r="I693" i="1"/>
  <c r="L693" i="1"/>
  <c r="I694" i="1"/>
  <c r="L694" i="1"/>
  <c r="I695" i="1"/>
  <c r="L695" i="1"/>
  <c r="I696" i="1"/>
  <c r="L696" i="1"/>
  <c r="I697" i="1"/>
  <c r="L697" i="1"/>
  <c r="I698" i="1"/>
  <c r="L698" i="1"/>
  <c r="I699" i="1"/>
  <c r="L699" i="1"/>
  <c r="I700" i="1"/>
  <c r="L700" i="1"/>
  <c r="I701" i="1"/>
  <c r="L701" i="1"/>
  <c r="I702" i="1"/>
  <c r="L702" i="1"/>
  <c r="I703" i="1"/>
  <c r="L703" i="1"/>
  <c r="I704" i="1"/>
  <c r="L704" i="1"/>
  <c r="I705" i="1"/>
  <c r="L705" i="1"/>
  <c r="I706" i="1"/>
  <c r="L706" i="1"/>
  <c r="I707" i="1"/>
  <c r="L707" i="1"/>
  <c r="I708" i="1"/>
  <c r="L708" i="1"/>
  <c r="I709" i="1"/>
  <c r="L709" i="1"/>
  <c r="I710" i="1"/>
  <c r="L710" i="1"/>
  <c r="I711" i="1"/>
  <c r="L711" i="1"/>
  <c r="I712" i="1"/>
  <c r="L712" i="1"/>
  <c r="I713" i="1"/>
  <c r="L713" i="1"/>
  <c r="I714" i="1"/>
  <c r="L714" i="1"/>
  <c r="I715" i="1"/>
  <c r="L715" i="1"/>
  <c r="I716" i="1"/>
  <c r="L716" i="1"/>
  <c r="I717" i="1"/>
  <c r="L717" i="1"/>
  <c r="I718" i="1"/>
  <c r="L718" i="1"/>
  <c r="I719" i="1"/>
  <c r="L719" i="1"/>
  <c r="I720" i="1"/>
  <c r="L720" i="1"/>
  <c r="I721" i="1"/>
  <c r="L721" i="1"/>
  <c r="I722" i="1"/>
  <c r="L722" i="1"/>
  <c r="I723" i="1"/>
  <c r="L723" i="1"/>
  <c r="I724" i="1"/>
  <c r="L724" i="1"/>
  <c r="I725" i="1"/>
  <c r="L725" i="1"/>
  <c r="I726" i="1"/>
  <c r="L726" i="1"/>
  <c r="I727" i="1"/>
  <c r="L727" i="1"/>
  <c r="I728" i="1"/>
  <c r="L728" i="1"/>
  <c r="I729" i="1"/>
  <c r="L729" i="1"/>
  <c r="I730" i="1"/>
  <c r="L730" i="1"/>
  <c r="I731" i="1"/>
  <c r="L731" i="1"/>
  <c r="I732" i="1"/>
  <c r="L732" i="1"/>
  <c r="I733" i="1"/>
  <c r="L733" i="1"/>
  <c r="I734" i="1"/>
  <c r="L734" i="1"/>
  <c r="I735" i="1"/>
  <c r="L735" i="1"/>
  <c r="I736" i="1"/>
  <c r="L736" i="1"/>
  <c r="I737" i="1"/>
  <c r="L737" i="1"/>
  <c r="I738" i="1"/>
  <c r="L738" i="1"/>
  <c r="I739" i="1"/>
  <c r="L739" i="1"/>
  <c r="I740" i="1"/>
  <c r="L740" i="1"/>
  <c r="I741" i="1"/>
  <c r="L741" i="1"/>
  <c r="I742" i="1"/>
  <c r="L742" i="1"/>
  <c r="I743" i="1"/>
  <c r="L743" i="1"/>
  <c r="I744" i="1"/>
  <c r="L744" i="1"/>
  <c r="I745" i="1"/>
  <c r="L745" i="1"/>
  <c r="I746" i="1"/>
  <c r="L746" i="1"/>
  <c r="I747" i="1"/>
  <c r="L747" i="1"/>
  <c r="I748" i="1"/>
  <c r="L748" i="1"/>
  <c r="I749" i="1"/>
  <c r="L749" i="1"/>
  <c r="I750" i="1"/>
  <c r="L750" i="1"/>
  <c r="I751" i="1"/>
  <c r="L751" i="1"/>
  <c r="I752" i="1"/>
  <c r="L752" i="1"/>
  <c r="I753" i="1"/>
  <c r="L753" i="1"/>
  <c r="I754" i="1"/>
  <c r="L754" i="1"/>
  <c r="I755" i="1"/>
  <c r="L755" i="1"/>
  <c r="I756" i="1"/>
  <c r="L756" i="1"/>
  <c r="I757" i="1"/>
  <c r="L757" i="1"/>
  <c r="I758" i="1"/>
  <c r="L758" i="1"/>
  <c r="I759" i="1"/>
  <c r="L759" i="1"/>
  <c r="I760" i="1"/>
  <c r="L760" i="1"/>
  <c r="I761" i="1"/>
  <c r="L761" i="1"/>
  <c r="I762" i="1"/>
  <c r="L762" i="1"/>
  <c r="I763" i="1"/>
  <c r="L763" i="1"/>
  <c r="I764" i="1"/>
  <c r="L764" i="1"/>
  <c r="I765" i="1"/>
  <c r="L765" i="1"/>
  <c r="I766" i="1"/>
  <c r="L766" i="1"/>
  <c r="I767" i="1"/>
  <c r="L767" i="1"/>
  <c r="I768" i="1"/>
  <c r="L768" i="1"/>
  <c r="I769" i="1"/>
  <c r="L769" i="1"/>
  <c r="I770" i="1"/>
  <c r="L770" i="1"/>
  <c r="I771" i="1"/>
  <c r="L771" i="1"/>
  <c r="I772" i="1"/>
  <c r="L772" i="1"/>
  <c r="I773" i="1"/>
  <c r="L773" i="1"/>
  <c r="I774" i="1"/>
  <c r="L774" i="1"/>
  <c r="I775" i="1"/>
  <c r="L775" i="1"/>
  <c r="I776" i="1"/>
  <c r="L776" i="1"/>
  <c r="I777" i="1"/>
  <c r="L777" i="1"/>
  <c r="I778" i="1"/>
  <c r="L778" i="1"/>
  <c r="I779" i="1"/>
  <c r="L779" i="1"/>
  <c r="I780" i="1"/>
  <c r="L780" i="1"/>
  <c r="I781" i="1"/>
  <c r="L781" i="1"/>
  <c r="I782" i="1"/>
  <c r="L782" i="1"/>
  <c r="I783" i="1"/>
  <c r="L783" i="1"/>
  <c r="I784" i="1"/>
  <c r="L784" i="1"/>
  <c r="I785" i="1"/>
  <c r="L785" i="1"/>
  <c r="I786" i="1"/>
  <c r="L786" i="1"/>
  <c r="I787" i="1"/>
  <c r="L787" i="1"/>
  <c r="I788" i="1"/>
  <c r="L788" i="1"/>
  <c r="I789" i="1"/>
  <c r="L789" i="1"/>
  <c r="I790" i="1"/>
  <c r="L790" i="1"/>
  <c r="I791" i="1"/>
  <c r="L791" i="1"/>
  <c r="I792" i="1"/>
  <c r="L792" i="1"/>
  <c r="I793" i="1"/>
  <c r="L793" i="1"/>
  <c r="I794" i="1"/>
  <c r="L794" i="1"/>
  <c r="I795" i="1"/>
  <c r="L795" i="1"/>
  <c r="I796" i="1"/>
  <c r="L796" i="1"/>
  <c r="I797" i="1"/>
  <c r="L797" i="1"/>
  <c r="I798" i="1"/>
  <c r="L798" i="1"/>
  <c r="I799" i="1"/>
  <c r="L799" i="1"/>
  <c r="I800" i="1"/>
  <c r="L800" i="1"/>
  <c r="I801" i="1"/>
  <c r="L801" i="1"/>
  <c r="I802" i="1"/>
  <c r="L802" i="1"/>
  <c r="I803" i="1"/>
  <c r="L803" i="1"/>
  <c r="I804" i="1"/>
  <c r="L804" i="1"/>
  <c r="I805" i="1"/>
  <c r="L805" i="1"/>
  <c r="I806" i="1"/>
  <c r="L806" i="1"/>
  <c r="I807" i="1"/>
  <c r="L807" i="1"/>
  <c r="I808" i="1"/>
  <c r="L808" i="1"/>
  <c r="I809" i="1"/>
  <c r="L809" i="1"/>
  <c r="I810" i="1"/>
  <c r="L810" i="1"/>
  <c r="I811" i="1"/>
  <c r="L811" i="1"/>
  <c r="I812" i="1"/>
  <c r="L812" i="1"/>
  <c r="I813" i="1"/>
  <c r="L813" i="1"/>
  <c r="I814" i="1"/>
  <c r="L814" i="1"/>
  <c r="I815" i="1"/>
  <c r="L815" i="1"/>
  <c r="I816" i="1"/>
  <c r="L816" i="1"/>
  <c r="I817" i="1"/>
  <c r="L817" i="1"/>
  <c r="I818" i="1"/>
  <c r="L818" i="1"/>
  <c r="I819" i="1"/>
  <c r="L819" i="1"/>
  <c r="I820" i="1"/>
  <c r="L820" i="1"/>
  <c r="I821" i="1"/>
  <c r="L821" i="1"/>
  <c r="I822" i="1"/>
  <c r="L822" i="1"/>
  <c r="I823" i="1"/>
  <c r="L823" i="1"/>
  <c r="I824" i="1"/>
  <c r="L824" i="1"/>
  <c r="I825" i="1"/>
  <c r="L825" i="1"/>
  <c r="I826" i="1"/>
  <c r="L826" i="1"/>
  <c r="I827" i="1"/>
  <c r="L827" i="1"/>
  <c r="I828" i="1"/>
  <c r="L828" i="1"/>
  <c r="I829" i="1"/>
  <c r="L829" i="1"/>
  <c r="I830" i="1"/>
  <c r="L830" i="1"/>
  <c r="I831" i="1"/>
  <c r="L831" i="1"/>
  <c r="I832" i="1"/>
  <c r="L832" i="1"/>
  <c r="I833" i="1"/>
  <c r="L833" i="1"/>
  <c r="I834" i="1"/>
  <c r="L834" i="1"/>
  <c r="I835" i="1"/>
  <c r="L835" i="1"/>
  <c r="I836" i="1"/>
  <c r="L836" i="1"/>
  <c r="I837" i="1"/>
  <c r="L837" i="1"/>
  <c r="I838" i="1"/>
  <c r="L838" i="1"/>
  <c r="I839" i="1"/>
  <c r="L839" i="1"/>
  <c r="I840" i="1"/>
  <c r="L840" i="1"/>
  <c r="I841" i="1"/>
  <c r="L841" i="1"/>
  <c r="I842" i="1"/>
  <c r="L842" i="1"/>
  <c r="I843" i="1"/>
  <c r="L843" i="1"/>
  <c r="I844" i="1"/>
  <c r="L844" i="1"/>
  <c r="I845" i="1"/>
  <c r="L845" i="1"/>
  <c r="I846" i="1"/>
  <c r="L846" i="1"/>
  <c r="I847" i="1"/>
  <c r="L847" i="1"/>
  <c r="I848" i="1"/>
  <c r="L848" i="1"/>
  <c r="I849" i="1"/>
  <c r="L849" i="1"/>
  <c r="I850" i="1"/>
  <c r="L850" i="1"/>
  <c r="I851" i="1"/>
  <c r="L851" i="1"/>
  <c r="I852" i="1"/>
  <c r="L852" i="1"/>
  <c r="I853" i="1"/>
  <c r="L853" i="1"/>
  <c r="I854" i="1"/>
  <c r="L854" i="1"/>
  <c r="I855" i="1"/>
  <c r="L855" i="1"/>
  <c r="I856" i="1"/>
  <c r="L856" i="1"/>
  <c r="I857" i="1"/>
  <c r="L857" i="1"/>
  <c r="I858" i="1"/>
  <c r="L858" i="1"/>
  <c r="I859" i="1"/>
  <c r="L859" i="1"/>
  <c r="I860" i="1"/>
  <c r="L860" i="1"/>
  <c r="I861" i="1"/>
  <c r="L861" i="1"/>
  <c r="I862" i="1"/>
  <c r="L862" i="1"/>
  <c r="I863" i="1"/>
  <c r="L863" i="1"/>
  <c r="I864" i="1"/>
  <c r="L864" i="1"/>
  <c r="I865" i="1"/>
  <c r="L865" i="1"/>
  <c r="I866" i="1"/>
  <c r="L866" i="1"/>
  <c r="I867" i="1"/>
  <c r="L867" i="1"/>
  <c r="I868" i="1"/>
  <c r="L868" i="1"/>
  <c r="I869" i="1"/>
  <c r="L869" i="1"/>
  <c r="I870" i="1"/>
  <c r="L870" i="1"/>
  <c r="I871" i="1"/>
  <c r="L871" i="1"/>
  <c r="I872" i="1"/>
  <c r="L872" i="1"/>
  <c r="I873" i="1"/>
  <c r="L873" i="1"/>
  <c r="I874" i="1"/>
  <c r="L874" i="1"/>
  <c r="I875" i="1"/>
  <c r="L875" i="1"/>
  <c r="I876" i="1"/>
  <c r="L876" i="1"/>
  <c r="I877" i="1"/>
  <c r="L877" i="1"/>
  <c r="I878" i="1"/>
  <c r="L878" i="1"/>
  <c r="I879" i="1"/>
  <c r="L879" i="1"/>
  <c r="I880" i="1"/>
  <c r="L880" i="1"/>
  <c r="I881" i="1"/>
  <c r="L881" i="1"/>
  <c r="I882" i="1"/>
  <c r="L882" i="1"/>
  <c r="I883" i="1"/>
  <c r="L883" i="1"/>
  <c r="I884" i="1"/>
  <c r="L884" i="1"/>
  <c r="I885" i="1"/>
  <c r="L885" i="1"/>
  <c r="I886" i="1"/>
  <c r="L886" i="1"/>
  <c r="I887" i="1"/>
  <c r="L887" i="1"/>
  <c r="I888" i="1"/>
  <c r="L888" i="1"/>
  <c r="I889" i="1"/>
  <c r="L889" i="1"/>
  <c r="I890" i="1"/>
  <c r="L890" i="1"/>
  <c r="I891" i="1"/>
  <c r="L891" i="1"/>
  <c r="I892" i="1"/>
  <c r="L892" i="1"/>
  <c r="I893" i="1"/>
  <c r="L893" i="1"/>
  <c r="I894" i="1"/>
  <c r="L894" i="1"/>
  <c r="I895" i="1"/>
  <c r="L895" i="1"/>
  <c r="I896" i="1"/>
  <c r="L896" i="1"/>
  <c r="I897" i="1"/>
  <c r="L897" i="1"/>
  <c r="I898" i="1"/>
  <c r="L898" i="1"/>
  <c r="I899" i="1"/>
  <c r="L899" i="1"/>
  <c r="I900" i="1"/>
  <c r="L900" i="1"/>
  <c r="I901" i="1"/>
  <c r="L901" i="1"/>
  <c r="I902" i="1"/>
  <c r="L902" i="1"/>
  <c r="I903" i="1"/>
  <c r="L903" i="1"/>
  <c r="I904" i="1"/>
  <c r="L904" i="1"/>
  <c r="I905" i="1"/>
  <c r="L905" i="1"/>
  <c r="I906" i="1"/>
  <c r="L906" i="1"/>
  <c r="I907" i="1"/>
  <c r="L907" i="1"/>
  <c r="I908" i="1"/>
  <c r="L908" i="1"/>
  <c r="I909" i="1"/>
  <c r="L909" i="1"/>
  <c r="I910" i="1"/>
  <c r="L910" i="1"/>
  <c r="I911" i="1"/>
  <c r="L911" i="1"/>
  <c r="I912" i="1"/>
  <c r="L912" i="1"/>
  <c r="I913" i="1"/>
  <c r="L913" i="1"/>
  <c r="I914" i="1"/>
  <c r="L914" i="1"/>
  <c r="I915" i="1"/>
  <c r="L915" i="1"/>
  <c r="I916" i="1"/>
  <c r="L916" i="1"/>
  <c r="I917" i="1"/>
  <c r="L917" i="1"/>
  <c r="I918" i="1"/>
  <c r="L918" i="1"/>
  <c r="I919" i="1"/>
  <c r="L919" i="1"/>
  <c r="I920" i="1"/>
  <c r="L920" i="1"/>
  <c r="I921" i="1"/>
  <c r="L921" i="1"/>
  <c r="I922" i="1"/>
  <c r="L922" i="1"/>
  <c r="I923" i="1"/>
  <c r="L923" i="1"/>
  <c r="I924" i="1"/>
  <c r="L924" i="1"/>
  <c r="I925" i="1"/>
  <c r="L925" i="1"/>
  <c r="I926" i="1"/>
  <c r="L926" i="1"/>
  <c r="I927" i="1"/>
  <c r="L927" i="1"/>
  <c r="I928" i="1"/>
  <c r="L928" i="1"/>
  <c r="I929" i="1"/>
  <c r="L929" i="1"/>
  <c r="I930" i="1"/>
  <c r="L930" i="1"/>
  <c r="I931" i="1"/>
  <c r="L931" i="1"/>
  <c r="I932" i="1"/>
  <c r="L932" i="1"/>
  <c r="I933" i="1"/>
  <c r="L933" i="1"/>
  <c r="I934" i="1"/>
  <c r="L934" i="1"/>
  <c r="I935" i="1"/>
  <c r="L935" i="1"/>
  <c r="I936" i="1"/>
  <c r="L936" i="1"/>
  <c r="I937" i="1"/>
  <c r="L937" i="1"/>
  <c r="I938" i="1"/>
  <c r="L938" i="1"/>
  <c r="I939" i="1"/>
  <c r="L939" i="1"/>
  <c r="I940" i="1"/>
  <c r="L940" i="1"/>
  <c r="I941" i="1"/>
  <c r="L941" i="1"/>
  <c r="I942" i="1"/>
  <c r="L942" i="1"/>
  <c r="I943" i="1"/>
  <c r="L943" i="1"/>
  <c r="I944" i="1"/>
  <c r="L944" i="1"/>
  <c r="I945" i="1"/>
  <c r="L945" i="1"/>
  <c r="I946" i="1"/>
  <c r="L946" i="1"/>
  <c r="I947" i="1"/>
  <c r="L947" i="1"/>
  <c r="I948" i="1"/>
  <c r="L948" i="1"/>
  <c r="I949" i="1"/>
  <c r="L949" i="1"/>
  <c r="I950" i="1"/>
  <c r="L950" i="1"/>
  <c r="I951" i="1"/>
  <c r="L951" i="1"/>
  <c r="I952" i="1"/>
  <c r="L952" i="1"/>
  <c r="I953" i="1"/>
  <c r="L953" i="1"/>
  <c r="I954" i="1"/>
  <c r="L954" i="1"/>
  <c r="I955" i="1"/>
  <c r="L955" i="1"/>
  <c r="I956" i="1"/>
  <c r="L956" i="1"/>
  <c r="I957" i="1"/>
  <c r="L957" i="1"/>
  <c r="I958" i="1"/>
  <c r="L958" i="1"/>
  <c r="I959" i="1"/>
  <c r="L959" i="1"/>
  <c r="I960" i="1"/>
  <c r="L960" i="1"/>
  <c r="I961" i="1"/>
  <c r="L961" i="1"/>
  <c r="I962" i="1"/>
  <c r="L962" i="1"/>
  <c r="I963" i="1"/>
  <c r="L963" i="1"/>
  <c r="I964" i="1"/>
  <c r="L964" i="1"/>
  <c r="I965" i="1"/>
  <c r="L965" i="1"/>
  <c r="I966" i="1"/>
  <c r="L966" i="1"/>
  <c r="I967" i="1"/>
  <c r="L967" i="1"/>
  <c r="I968" i="1"/>
  <c r="L968" i="1"/>
  <c r="I969" i="1"/>
  <c r="L969" i="1"/>
  <c r="I970" i="1"/>
  <c r="L970" i="1"/>
  <c r="I971" i="1"/>
  <c r="L971" i="1"/>
  <c r="I972" i="1"/>
  <c r="L972" i="1"/>
  <c r="I973" i="1"/>
  <c r="L973" i="1"/>
  <c r="I974" i="1"/>
  <c r="L974" i="1"/>
  <c r="I975" i="1"/>
  <c r="L975" i="1"/>
  <c r="I976" i="1"/>
  <c r="L976" i="1"/>
  <c r="I977" i="1"/>
  <c r="L977" i="1"/>
  <c r="I978" i="1"/>
  <c r="L978" i="1"/>
  <c r="I979" i="1"/>
  <c r="L979" i="1"/>
  <c r="I980" i="1"/>
  <c r="L980" i="1"/>
  <c r="I981" i="1"/>
  <c r="L981" i="1"/>
  <c r="I982" i="1"/>
  <c r="L982" i="1"/>
  <c r="I983" i="1"/>
  <c r="L983" i="1"/>
  <c r="I984" i="1"/>
  <c r="L984" i="1"/>
  <c r="I985" i="1"/>
  <c r="L985" i="1"/>
  <c r="I986" i="1"/>
  <c r="L986" i="1"/>
  <c r="I987" i="1"/>
  <c r="L987" i="1"/>
  <c r="I988" i="1"/>
  <c r="L988" i="1"/>
  <c r="I989" i="1"/>
  <c r="L989" i="1"/>
  <c r="I990" i="1"/>
  <c r="L990" i="1"/>
  <c r="I991" i="1"/>
  <c r="L991" i="1"/>
  <c r="I992" i="1"/>
  <c r="L992" i="1"/>
  <c r="I993" i="1"/>
  <c r="L993" i="1"/>
  <c r="I994" i="1"/>
  <c r="L994" i="1"/>
  <c r="I995" i="1"/>
  <c r="L995" i="1"/>
  <c r="I996" i="1"/>
  <c r="L996" i="1"/>
  <c r="I997" i="1"/>
  <c r="L997" i="1"/>
  <c r="I998" i="1"/>
  <c r="L998" i="1"/>
  <c r="H5" i="5"/>
  <c r="I5" i="5"/>
  <c r="H6" i="5"/>
  <c r="I6" i="5"/>
  <c r="H7" i="5"/>
  <c r="I7" i="5"/>
  <c r="I475" i="1"/>
  <c r="L475" i="1"/>
  <c r="I476" i="1"/>
  <c r="L476" i="1"/>
  <c r="I477" i="1"/>
  <c r="L477" i="1"/>
  <c r="I478" i="1"/>
  <c r="L478" i="1"/>
  <c r="I479" i="1"/>
  <c r="L479" i="1"/>
  <c r="I480" i="1"/>
  <c r="L480" i="1"/>
  <c r="I481" i="1"/>
  <c r="L481" i="1"/>
  <c r="I482" i="1"/>
  <c r="L482" i="1"/>
  <c r="I483" i="1"/>
  <c r="L483" i="1"/>
  <c r="I484" i="1"/>
  <c r="L484" i="1"/>
  <c r="I485" i="1"/>
  <c r="L485" i="1"/>
  <c r="I486" i="1"/>
  <c r="L486" i="1"/>
  <c r="I487" i="1"/>
  <c r="L487" i="1"/>
  <c r="I488" i="1"/>
  <c r="L488" i="1"/>
  <c r="I489" i="1"/>
  <c r="L489" i="1"/>
  <c r="I490" i="1"/>
  <c r="L490" i="1"/>
  <c r="I491" i="1"/>
  <c r="L491" i="1"/>
  <c r="I492" i="1"/>
  <c r="L492" i="1"/>
  <c r="I493" i="1"/>
  <c r="L493" i="1"/>
  <c r="I494" i="1"/>
  <c r="L494" i="1"/>
  <c r="I495" i="1"/>
  <c r="L495" i="1"/>
  <c r="I496" i="1"/>
  <c r="L496" i="1"/>
  <c r="I497" i="1"/>
  <c r="L497" i="1"/>
  <c r="I498" i="1"/>
  <c r="L498" i="1"/>
  <c r="I499" i="1"/>
  <c r="L499" i="1"/>
  <c r="I500" i="1"/>
  <c r="L500" i="1"/>
  <c r="I501" i="1"/>
  <c r="L501" i="1"/>
  <c r="I502" i="1"/>
  <c r="L502" i="1"/>
  <c r="I503" i="1"/>
  <c r="L503" i="1"/>
  <c r="I504" i="1"/>
  <c r="L504" i="1"/>
  <c r="I505" i="1"/>
  <c r="L505" i="1"/>
  <c r="I506" i="1"/>
  <c r="L506" i="1"/>
  <c r="I507" i="1"/>
  <c r="L507" i="1"/>
  <c r="I508" i="1"/>
  <c r="L508" i="1"/>
  <c r="I509" i="1"/>
  <c r="L509" i="1"/>
  <c r="I510" i="1"/>
  <c r="L510" i="1"/>
  <c r="I511" i="1"/>
  <c r="L511" i="1"/>
  <c r="I512" i="1"/>
  <c r="L512" i="1"/>
  <c r="I513" i="1"/>
  <c r="L513" i="1"/>
  <c r="I514" i="1"/>
  <c r="L514" i="1"/>
  <c r="I515" i="1"/>
  <c r="L515" i="1"/>
  <c r="I516" i="1"/>
  <c r="L516" i="1"/>
  <c r="I517" i="1"/>
  <c r="L517" i="1"/>
  <c r="I518" i="1"/>
  <c r="L518" i="1"/>
  <c r="I519" i="1"/>
  <c r="L519" i="1"/>
  <c r="I520" i="1"/>
  <c r="L520" i="1"/>
  <c r="I521" i="1"/>
  <c r="L521" i="1"/>
  <c r="I522" i="1"/>
  <c r="L522" i="1"/>
  <c r="I523" i="1"/>
  <c r="L523" i="1"/>
  <c r="I524" i="1"/>
  <c r="L524" i="1"/>
  <c r="I525" i="1"/>
  <c r="L525" i="1"/>
  <c r="I526" i="1"/>
  <c r="L526" i="1"/>
  <c r="I527" i="1"/>
  <c r="L527" i="1"/>
  <c r="I528" i="1"/>
  <c r="L528" i="1"/>
  <c r="I529" i="1"/>
  <c r="L529" i="1"/>
  <c r="I530" i="1"/>
  <c r="L530" i="1"/>
  <c r="I531" i="1"/>
  <c r="L531" i="1"/>
  <c r="I532" i="1"/>
  <c r="L532" i="1"/>
  <c r="I533" i="1"/>
  <c r="L533" i="1"/>
  <c r="I534" i="1"/>
  <c r="L534" i="1"/>
  <c r="I535" i="1"/>
  <c r="L535" i="1"/>
  <c r="I536" i="1"/>
  <c r="L536" i="1"/>
  <c r="I537" i="1"/>
  <c r="L537" i="1"/>
  <c r="I538" i="1"/>
  <c r="L538" i="1"/>
  <c r="I539" i="1"/>
  <c r="L539" i="1"/>
  <c r="I540" i="1"/>
  <c r="L540" i="1"/>
  <c r="I541" i="1"/>
  <c r="L541" i="1"/>
  <c r="I542" i="1"/>
  <c r="L542" i="1"/>
  <c r="I543" i="1"/>
  <c r="L543" i="1"/>
  <c r="I544" i="1"/>
  <c r="L544" i="1"/>
  <c r="I545" i="1"/>
  <c r="L545" i="1"/>
  <c r="I546" i="1"/>
  <c r="L546" i="1"/>
  <c r="I547" i="1"/>
  <c r="L547" i="1"/>
  <c r="I548" i="1"/>
  <c r="L548" i="1"/>
  <c r="I549" i="1"/>
  <c r="L549" i="1"/>
  <c r="I550" i="1"/>
  <c r="L550" i="1"/>
  <c r="I551" i="1"/>
  <c r="L551" i="1"/>
  <c r="I552" i="1"/>
  <c r="L552" i="1"/>
  <c r="I553" i="1"/>
  <c r="L553" i="1"/>
  <c r="I554" i="1"/>
  <c r="L554" i="1"/>
  <c r="I555" i="1"/>
  <c r="L555" i="1"/>
  <c r="I556" i="1"/>
  <c r="L556" i="1"/>
  <c r="I557" i="1"/>
  <c r="L557" i="1"/>
  <c r="I558" i="1"/>
  <c r="L558" i="1"/>
  <c r="I559" i="1"/>
  <c r="L559" i="1"/>
  <c r="I560" i="1"/>
  <c r="L560" i="1"/>
  <c r="I561" i="1"/>
  <c r="L561" i="1"/>
  <c r="I562" i="1"/>
  <c r="L562" i="1"/>
  <c r="I563" i="1"/>
  <c r="L563" i="1"/>
  <c r="I564" i="1"/>
  <c r="L564" i="1"/>
  <c r="I565" i="1"/>
  <c r="L565" i="1"/>
  <c r="I566" i="1"/>
  <c r="L566" i="1"/>
  <c r="I567" i="1"/>
  <c r="L567" i="1"/>
  <c r="I568" i="1"/>
  <c r="L568" i="1"/>
  <c r="I569" i="1"/>
  <c r="L569" i="1"/>
  <c r="I570" i="1"/>
  <c r="L570" i="1"/>
  <c r="I571" i="1"/>
  <c r="L571" i="1"/>
  <c r="I572" i="1"/>
  <c r="L572" i="1"/>
  <c r="I573" i="1"/>
  <c r="L573" i="1"/>
  <c r="I574" i="1"/>
  <c r="L574" i="1"/>
  <c r="I575" i="1"/>
  <c r="L575" i="1"/>
  <c r="I576" i="1"/>
  <c r="L576" i="1"/>
  <c r="I577" i="1"/>
  <c r="L577" i="1"/>
  <c r="I578" i="1"/>
  <c r="L578" i="1"/>
  <c r="I579" i="1"/>
  <c r="L579" i="1"/>
  <c r="I580" i="1"/>
  <c r="L580" i="1"/>
  <c r="I581" i="1"/>
  <c r="L581" i="1"/>
  <c r="I582" i="1"/>
  <c r="L582" i="1"/>
  <c r="I583" i="1"/>
  <c r="L583" i="1"/>
  <c r="I584" i="1"/>
  <c r="L584" i="1"/>
  <c r="I585" i="1"/>
  <c r="L585" i="1"/>
  <c r="I586" i="1"/>
  <c r="L586" i="1"/>
  <c r="I587" i="1"/>
  <c r="L587" i="1"/>
  <c r="I588" i="1"/>
  <c r="L588" i="1"/>
  <c r="I589" i="1"/>
  <c r="L589" i="1"/>
  <c r="I590" i="1"/>
  <c r="L590" i="1"/>
  <c r="I591" i="1"/>
  <c r="L591" i="1"/>
  <c r="I592" i="1"/>
  <c r="L592" i="1"/>
  <c r="I593" i="1"/>
  <c r="L593" i="1"/>
  <c r="I594" i="1"/>
  <c r="L594" i="1"/>
  <c r="I595" i="1"/>
  <c r="L595" i="1"/>
  <c r="I596" i="1"/>
  <c r="L596" i="1"/>
  <c r="I597" i="1"/>
  <c r="L597" i="1"/>
  <c r="I598" i="1"/>
  <c r="L598" i="1"/>
  <c r="I599" i="1"/>
  <c r="L599" i="1"/>
  <c r="I600" i="1"/>
  <c r="L600" i="1"/>
  <c r="I601" i="1"/>
  <c r="L601" i="1"/>
  <c r="I602" i="1"/>
  <c r="L602" i="1"/>
  <c r="I603" i="1"/>
  <c r="L603" i="1"/>
  <c r="I604" i="1"/>
  <c r="L604" i="1"/>
  <c r="I605" i="1"/>
  <c r="L605" i="1"/>
  <c r="I606" i="1"/>
  <c r="L606"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57"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2" i="1"/>
  <c r="J2" i="1"/>
</calcChain>
</file>

<file path=xl/sharedStrings.xml><?xml version="1.0" encoding="utf-8"?>
<sst xmlns="http://schemas.openxmlformats.org/spreadsheetml/2006/main" count="25650" uniqueCount="593">
  <si>
    <t>Date</t>
  </si>
  <si>
    <t>Site</t>
  </si>
  <si>
    <t>Surveyor</t>
  </si>
  <si>
    <t>Transect</t>
  </si>
  <si>
    <t>Species Code</t>
  </si>
  <si>
    <t>Length</t>
  </si>
  <si>
    <t>Phase</t>
  </si>
  <si>
    <t>Pillars</t>
  </si>
  <si>
    <t>Region</t>
  </si>
  <si>
    <t>Antigua</t>
  </si>
  <si>
    <t>MWW</t>
  </si>
  <si>
    <t>con</t>
  </si>
  <si>
    <t>drf</t>
  </si>
  <si>
    <t>sld</t>
  </si>
  <si>
    <t>Number</t>
  </si>
  <si>
    <t>qup</t>
  </si>
  <si>
    <t>i</t>
  </si>
  <si>
    <t>bhw</t>
  </si>
  <si>
    <t>bid</t>
  </si>
  <si>
    <t>ocs</t>
  </si>
  <si>
    <t>frg</t>
  </si>
  <si>
    <t>brc</t>
  </si>
  <si>
    <t>t</t>
  </si>
  <si>
    <t>blt</t>
  </si>
  <si>
    <t>bsg</t>
  </si>
  <si>
    <t>rbp</t>
  </si>
  <si>
    <t>bbs</t>
  </si>
  <si>
    <t>yts</t>
  </si>
  <si>
    <t>4eb</t>
  </si>
  <si>
    <t>smg</t>
  </si>
  <si>
    <t>tom</t>
  </si>
  <si>
    <t>strp</t>
  </si>
  <si>
    <t>rtp</t>
  </si>
  <si>
    <t>ytp</t>
  </si>
  <si>
    <t>sms</t>
  </si>
  <si>
    <t>yhw</t>
  </si>
  <si>
    <t>blc</t>
  </si>
  <si>
    <t>ytd</t>
  </si>
  <si>
    <t>sgm</t>
  </si>
  <si>
    <t>Blue Stripped Grunt</t>
  </si>
  <si>
    <t>Code</t>
  </si>
  <si>
    <t>Common Name</t>
  </si>
  <si>
    <t>Scientific Name</t>
  </si>
  <si>
    <t>Family</t>
  </si>
  <si>
    <t>Functional Feeding Group</t>
  </si>
  <si>
    <t>a</t>
  </si>
  <si>
    <t>b</t>
  </si>
  <si>
    <t>Trophic Level</t>
  </si>
  <si>
    <t>Trophic level s.e.</t>
  </si>
  <si>
    <t>SqF</t>
  </si>
  <si>
    <t>Holocentrus rufus</t>
  </si>
  <si>
    <t>Holocentridae</t>
  </si>
  <si>
    <t>Carnivores</t>
  </si>
  <si>
    <t>3sD</t>
  </si>
  <si>
    <t>3-spot Damselfish</t>
  </si>
  <si>
    <t>Stegastes planifrons</t>
  </si>
  <si>
    <t>Pomacentridae</t>
  </si>
  <si>
    <t>BaL</t>
  </si>
  <si>
    <t>Balloon Fish</t>
  </si>
  <si>
    <t>Diodon holocanthus</t>
  </si>
  <si>
    <t>Diodontidae</t>
  </si>
  <si>
    <t>Banded Butterflyfish</t>
  </si>
  <si>
    <t>Chaetodan striatus</t>
  </si>
  <si>
    <t>Chaetodontidae</t>
  </si>
  <si>
    <t>BaJ</t>
  </si>
  <si>
    <t>Bar Jack</t>
  </si>
  <si>
    <t>Caranx ruber</t>
  </si>
  <si>
    <t>Carangidae</t>
  </si>
  <si>
    <t>BaR</t>
  </si>
  <si>
    <t>Barracuda</t>
  </si>
  <si>
    <t>Sphyraena barracuda</t>
  </si>
  <si>
    <t>Sphyraenidae</t>
  </si>
  <si>
    <t>BgD</t>
  </si>
  <si>
    <t>Beaugregory</t>
  </si>
  <si>
    <t>Stegastes leucostictus</t>
  </si>
  <si>
    <t>Bermuda Chub</t>
  </si>
  <si>
    <t>Kyphosus sectatrix</t>
  </si>
  <si>
    <t>Kyphosidae</t>
  </si>
  <si>
    <t>Herbivores</t>
  </si>
  <si>
    <t>BiD</t>
  </si>
  <si>
    <t>Bicolour Damselfish</t>
  </si>
  <si>
    <t>Stegastes partitus</t>
  </si>
  <si>
    <t>Black Durgon</t>
  </si>
  <si>
    <t>Melichthys niger</t>
  </si>
  <si>
    <t>Balistidae</t>
  </si>
  <si>
    <t>BlM</t>
  </si>
  <si>
    <t>Black Margate</t>
  </si>
  <si>
    <t>Anisotremus surinamensis</t>
  </si>
  <si>
    <t>Haemulidae</t>
  </si>
  <si>
    <t>Blackbar soldierfish</t>
  </si>
  <si>
    <t xml:space="preserve">Myripristis jacobus </t>
  </si>
  <si>
    <t>BlP</t>
  </si>
  <si>
    <t>Blue Parrotfish</t>
  </si>
  <si>
    <t>Scarus coeruleus</t>
  </si>
  <si>
    <t>Scaridae</t>
  </si>
  <si>
    <t>Haemulon sciurus</t>
  </si>
  <si>
    <t>BlT</t>
  </si>
  <si>
    <t>Blue Tang</t>
  </si>
  <si>
    <t>Acanthurus coeruleus</t>
  </si>
  <si>
    <t>Acanthuridae</t>
  </si>
  <si>
    <t>BhW</t>
  </si>
  <si>
    <t>Bluehead Wrasse</t>
  </si>
  <si>
    <t>Thalassoma bifasciatum</t>
  </si>
  <si>
    <t>Labridae</t>
  </si>
  <si>
    <t xml:space="preserve">Caribbean sharp-nose puffer </t>
  </si>
  <si>
    <t>Canthigaster rostrata</t>
  </si>
  <si>
    <t>Tetraodontidae</t>
  </si>
  <si>
    <t>CsG</t>
  </si>
  <si>
    <t>Haemulon carbonarium</t>
  </si>
  <si>
    <t>CoN</t>
  </si>
  <si>
    <t>Coney</t>
  </si>
  <si>
    <t>Cephalopholis fulva</t>
  </si>
  <si>
    <t>Serranidae</t>
  </si>
  <si>
    <t>CrF</t>
  </si>
  <si>
    <t>Creole Fish</t>
  </si>
  <si>
    <t>Paranthias furcifer</t>
  </si>
  <si>
    <t>CrW</t>
  </si>
  <si>
    <t>Creole Wrasse</t>
  </si>
  <si>
    <t>Clepticus parrae</t>
  </si>
  <si>
    <t>Doctorfish</t>
  </si>
  <si>
    <t>Acanthurus chirurgus</t>
  </si>
  <si>
    <t>4eB</t>
  </si>
  <si>
    <t>Foureye Butterflyfish</t>
  </si>
  <si>
    <t>Chaetodon capistratus</t>
  </si>
  <si>
    <t>FrA</t>
  </si>
  <si>
    <t>French Angelfish</t>
  </si>
  <si>
    <t>Pomacanthus paru</t>
  </si>
  <si>
    <t>Pomacanthidae</t>
  </si>
  <si>
    <t>FrG</t>
  </si>
  <si>
    <t>French Grunt</t>
  </si>
  <si>
    <t>Haemulon flavolineatum</t>
  </si>
  <si>
    <t>GeS</t>
  </si>
  <si>
    <t>Glass Eye Snapper</t>
  </si>
  <si>
    <t>Heteropriacanthus cruentatus</t>
  </si>
  <si>
    <t>Priacanthidae</t>
  </si>
  <si>
    <t>GtF</t>
  </si>
  <si>
    <t>Goatfish</t>
  </si>
  <si>
    <t>Mulloidichthys martinicus</t>
  </si>
  <si>
    <t>Mullidae</t>
  </si>
  <si>
    <t>GrB</t>
  </si>
  <si>
    <t>Graysby</t>
  </si>
  <si>
    <t>Cephalopholis cruentata</t>
  </si>
  <si>
    <t>HaM</t>
  </si>
  <si>
    <t>Hypoplectrus puella</t>
  </si>
  <si>
    <t>HoG</t>
  </si>
  <si>
    <t>Hogfish</t>
  </si>
  <si>
    <t>Lachnolaimus maximus</t>
  </si>
  <si>
    <t>HrT</t>
  </si>
  <si>
    <t>Honeycomb Cowfish</t>
  </si>
  <si>
    <t>Acanthostracion polygonia</t>
  </si>
  <si>
    <t>Ostraciidae</t>
  </si>
  <si>
    <t>Horse-eye Jack</t>
  </si>
  <si>
    <t>Caranx latus</t>
  </si>
  <si>
    <t>LnS</t>
  </si>
  <si>
    <t>Lane Snapper</t>
  </si>
  <si>
    <t>Lutjanus synagris</t>
  </si>
  <si>
    <t>Lutjanidae</t>
  </si>
  <si>
    <t>Lion</t>
  </si>
  <si>
    <t>Lionfish</t>
  </si>
  <si>
    <t>Pterois sp.</t>
  </si>
  <si>
    <t>Scorpaenidae</t>
  </si>
  <si>
    <t>LzF</t>
  </si>
  <si>
    <t>Lizardfish</t>
  </si>
  <si>
    <t>Synodus intermedius</t>
  </si>
  <si>
    <t>Synodontidae</t>
  </si>
  <si>
    <t>Longfin Damselfish</t>
  </si>
  <si>
    <t>Stegastes diencaeus</t>
  </si>
  <si>
    <t>LsB</t>
  </si>
  <si>
    <t>Longsnout Butterflyfish</t>
  </si>
  <si>
    <t>Chaetodon aculeatus</t>
  </si>
  <si>
    <t>MgS</t>
  </si>
  <si>
    <t>Mahogany Snapper</t>
  </si>
  <si>
    <t>Lutjanus mahogoni</t>
  </si>
  <si>
    <t>MdP</t>
  </si>
  <si>
    <t>Midnight Parrotfish</t>
  </si>
  <si>
    <t>Scarus coelestinus</t>
  </si>
  <si>
    <t>OcS</t>
  </si>
  <si>
    <t>Ocean Surgeonfish</t>
  </si>
  <si>
    <t>Acanthurus bahianus</t>
  </si>
  <si>
    <t>Orangespotted Filefish</t>
  </si>
  <si>
    <t>Cantherhines pullus</t>
  </si>
  <si>
    <t>Monacanthidae</t>
  </si>
  <si>
    <t>PcF</t>
  </si>
  <si>
    <t>Peacock Flounder</t>
  </si>
  <si>
    <t>Bothus lunatus</t>
  </si>
  <si>
    <t>Bothidae</t>
  </si>
  <si>
    <t>PrP</t>
  </si>
  <si>
    <t>Princess Parrotfish</t>
  </si>
  <si>
    <t>Scarus taeniopterus</t>
  </si>
  <si>
    <t>PuD</t>
  </si>
  <si>
    <t>Puddingwife</t>
  </si>
  <si>
    <t>Halichoeres radiatus</t>
  </si>
  <si>
    <t>QuA</t>
  </si>
  <si>
    <t>Queen Angelfish</t>
  </si>
  <si>
    <t>Holacanthus ciliaris</t>
  </si>
  <si>
    <t>QuP</t>
  </si>
  <si>
    <t>Queen Parrotfish</t>
  </si>
  <si>
    <t>Scarus vetula</t>
  </si>
  <si>
    <t>RnP</t>
  </si>
  <si>
    <t>Rainbow Parrotfish</t>
  </si>
  <si>
    <t>Scarus guacamaia</t>
  </si>
  <si>
    <t>Redband Parrotfish</t>
  </si>
  <si>
    <t>Sparisoma aurofrenatum</t>
  </si>
  <si>
    <t>RtP</t>
  </si>
  <si>
    <t>Redtail Parrotfish</t>
  </si>
  <si>
    <t>Sparisoma chrysopterum</t>
  </si>
  <si>
    <t>Rock Beauty</t>
  </si>
  <si>
    <t>Holacanthus tricolour</t>
  </si>
  <si>
    <t>SlC</t>
  </si>
  <si>
    <t>Sailors Choice</t>
  </si>
  <si>
    <t>Haemulon parra</t>
  </si>
  <si>
    <t>Schoolmaster</t>
  </si>
  <si>
    <t>Lutjanus apodus</t>
  </si>
  <si>
    <t>StF</t>
  </si>
  <si>
    <t>Scorpionfish</t>
  </si>
  <si>
    <t>Scorpaena plumieri</t>
  </si>
  <si>
    <t>ScF</t>
  </si>
  <si>
    <t>Scrawled Filefish</t>
  </si>
  <si>
    <t>Aluterus scriptus</t>
  </si>
  <si>
    <t>SgM</t>
  </si>
  <si>
    <t>Sergeant Major</t>
  </si>
  <si>
    <t>Abudefduf saxatilis</t>
  </si>
  <si>
    <t>Seel</t>
  </si>
  <si>
    <t>Sharptail Eel</t>
  </si>
  <si>
    <t>Myrichthys breviceps</t>
  </si>
  <si>
    <t>Ophichthidae</t>
  </si>
  <si>
    <t>SlV</t>
  </si>
  <si>
    <t>Silverfish</t>
  </si>
  <si>
    <t>Gerres sp.</t>
  </si>
  <si>
    <t>Gerreidae</t>
  </si>
  <si>
    <t>SlD</t>
  </si>
  <si>
    <t>Slippery Dick</t>
  </si>
  <si>
    <t>Halichoeres bivittatus</t>
  </si>
  <si>
    <t>SmG</t>
  </si>
  <si>
    <t>Smallmouth Grunt</t>
  </si>
  <si>
    <t>Haemulon chrysargyreum</t>
  </si>
  <si>
    <t>Soap</t>
  </si>
  <si>
    <t>Soapfish</t>
  </si>
  <si>
    <t>Rypticus saponaceus</t>
  </si>
  <si>
    <t>SpH</t>
  </si>
  <si>
    <t>Spanish Hogfish</t>
  </si>
  <si>
    <t>Bodianus rufus</t>
  </si>
  <si>
    <t>SpB</t>
  </si>
  <si>
    <t>Spotfin Butterflyfish</t>
  </si>
  <si>
    <t>Chaetodon ocellatus</t>
  </si>
  <si>
    <t>SpD</t>
  </si>
  <si>
    <t>Spotted Drum</t>
  </si>
  <si>
    <t>Equetus punctatus</t>
  </si>
  <si>
    <t>Sciaenidae</t>
  </si>
  <si>
    <t>Spotted Goatfish</t>
  </si>
  <si>
    <t>Pseudupeneus maculatus</t>
  </si>
  <si>
    <t>SpM</t>
  </si>
  <si>
    <t>Spotted Moray</t>
  </si>
  <si>
    <t>Gymnothorax moringa</t>
  </si>
  <si>
    <t>Muraenidae</t>
  </si>
  <si>
    <t>SpT</t>
  </si>
  <si>
    <t>Spotted Trunkfish</t>
  </si>
  <si>
    <t>Lactophrys bicaudalis</t>
  </si>
  <si>
    <t>StoP</t>
  </si>
  <si>
    <t>Stoplight Parrotfish</t>
  </si>
  <si>
    <t>Sparisoma viride</t>
  </si>
  <si>
    <t>StrP</t>
  </si>
  <si>
    <t>TgG</t>
  </si>
  <si>
    <t>Tiger Grouper</t>
  </si>
  <si>
    <t>Mycteroperca tigris</t>
  </si>
  <si>
    <t>TrF</t>
  </si>
  <si>
    <t>Trumpet Fish</t>
  </si>
  <si>
    <t>Aulostomus maculatus</t>
  </si>
  <si>
    <t>Aulostomidae</t>
  </si>
  <si>
    <t>WhG</t>
  </si>
  <si>
    <t>White Grunt</t>
  </si>
  <si>
    <t>Haemulon plumieri</t>
  </si>
  <si>
    <t>Whitespotted Filefish</t>
  </si>
  <si>
    <t>Cantherhines macrocerus</t>
  </si>
  <si>
    <t>YhW</t>
  </si>
  <si>
    <t>Yellowhead Wrasse</t>
  </si>
  <si>
    <t>Halichoeres garnoti</t>
  </si>
  <si>
    <t>YtD</t>
  </si>
  <si>
    <t>Yellowtail Damselfish</t>
  </si>
  <si>
    <t>Microspathodon chrysurus</t>
  </si>
  <si>
    <t>YtS</t>
  </si>
  <si>
    <t>Yellowtail Snapper</t>
  </si>
  <si>
    <t>Ocyurus chrysurus</t>
  </si>
  <si>
    <t>stop</t>
  </si>
  <si>
    <t>j</t>
  </si>
  <si>
    <t>spg</t>
  </si>
  <si>
    <t>prp</t>
  </si>
  <si>
    <t>baj</t>
  </si>
  <si>
    <t>Windward</t>
  </si>
  <si>
    <t>lsq</t>
  </si>
  <si>
    <t>yfm</t>
  </si>
  <si>
    <t>pud</t>
  </si>
  <si>
    <t>grb</t>
  </si>
  <si>
    <t>sph</t>
  </si>
  <si>
    <t>bab</t>
  </si>
  <si>
    <t>clw</t>
  </si>
  <si>
    <t>sqf</t>
  </si>
  <si>
    <t>mgs</t>
  </si>
  <si>
    <t>Yellowtail parrotfish</t>
  </si>
  <si>
    <t>YtP</t>
  </si>
  <si>
    <t>Gerres cinereus</t>
  </si>
  <si>
    <t>Yellowfin Mojarra</t>
  </si>
  <si>
    <t>YfM</t>
  </si>
  <si>
    <t>Carangoides bartholomaei</t>
  </si>
  <si>
    <t>Yellow Jack</t>
  </si>
  <si>
    <t>YeJ</t>
  </si>
  <si>
    <t>Haemulon album</t>
  </si>
  <si>
    <t>White Margate</t>
  </si>
  <si>
    <t>WhM</t>
  </si>
  <si>
    <t>https://www.pifsc.noaa.gov/library/pubs/admin/PIFSC_Admin_Rep_13-04.pdf</t>
  </si>
  <si>
    <t>Haemulton aurolineatum</t>
  </si>
  <si>
    <t>Tomate</t>
  </si>
  <si>
    <t>ToM</t>
  </si>
  <si>
    <t>Megalopidae</t>
  </si>
  <si>
    <t>Megalops atlanticus</t>
  </si>
  <si>
    <t>Tarpon</t>
  </si>
  <si>
    <t>TaR</t>
  </si>
  <si>
    <t>Scarus iserti</t>
  </si>
  <si>
    <t>Striped Parrotfish</t>
  </si>
  <si>
    <t>Holocentrus adsensionis</t>
  </si>
  <si>
    <t>Squirrel Fish</t>
  </si>
  <si>
    <t>Used parameter values fron L. triqueter (Fishbase)</t>
  </si>
  <si>
    <t>Omnivores</t>
  </si>
  <si>
    <t>http://www.agrra.org/wp-content/uploads/2016/08/AppendixTwo7-22-03F.pdf</t>
  </si>
  <si>
    <t>Lactophyrs triqueter</t>
  </si>
  <si>
    <t>Smooth Trunkfish</t>
  </si>
  <si>
    <t>SmT</t>
  </si>
  <si>
    <t>used parameters from G. oblongus: http://www.fishbase.org/summary/5801</t>
  </si>
  <si>
    <t>Sparisoma frondosum</t>
  </si>
  <si>
    <t>Saddled Parrotfish</t>
  </si>
  <si>
    <t>SaP</t>
  </si>
  <si>
    <t>Epinephelus ascensionis</t>
  </si>
  <si>
    <t>Rock Hind</t>
  </si>
  <si>
    <t>RoH</t>
  </si>
  <si>
    <t>Epinephelus guttatus</t>
  </si>
  <si>
    <t>Red Hind</t>
  </si>
  <si>
    <t>ReH</t>
  </si>
  <si>
    <t>used parameter values from H. brasiliensis: http://citeseerx.ist.psu.edu/viewdoc/download?doi=10.1.1.583.7856&amp;rep=rep1&amp;type=pdf</t>
  </si>
  <si>
    <t>Diodon hystrix</t>
  </si>
  <si>
    <t>Porcupinefish</t>
  </si>
  <si>
    <t>PqF</t>
  </si>
  <si>
    <t>Lutjanus analis</t>
  </si>
  <si>
    <t>Mutton Snapper</t>
  </si>
  <si>
    <t>MuS</t>
  </si>
  <si>
    <t>Longspine squirrelfish</t>
  </si>
  <si>
    <t>Sparidae</t>
  </si>
  <si>
    <t>Calamus bajonado</t>
  </si>
  <si>
    <t>Jolthead Porgy</t>
  </si>
  <si>
    <t>JoP</t>
  </si>
  <si>
    <t>Synodus foetens</t>
  </si>
  <si>
    <t>Inshore Lizardfish</t>
  </si>
  <si>
    <t>Gymnothorax miliaris</t>
  </si>
  <si>
    <t>Goldentail Moray</t>
  </si>
  <si>
    <t>GoM</t>
  </si>
  <si>
    <t>Lutjanus jocu</t>
  </si>
  <si>
    <t>Dog Snapper</t>
  </si>
  <si>
    <t>DgS</t>
  </si>
  <si>
    <t>Lutjanus cyanopterus</t>
  </si>
  <si>
    <t>Cubera Snapper</t>
  </si>
  <si>
    <t>CuS</t>
  </si>
  <si>
    <t>Planktivore</t>
  </si>
  <si>
    <t>Halichoeres maculipinna </t>
  </si>
  <si>
    <t>Clown Wrasse</t>
  </si>
  <si>
    <t>ClW</t>
  </si>
  <si>
    <t>Caesar Grunt</t>
  </si>
  <si>
    <t>Sparisoma radians</t>
  </si>
  <si>
    <t>Bucktooth parrotfish</t>
  </si>
  <si>
    <t>BtP</t>
  </si>
  <si>
    <t>Chromis multilineata</t>
  </si>
  <si>
    <t>Brown Chromis</t>
  </si>
  <si>
    <t>BrC</t>
  </si>
  <si>
    <t>Chromis cyanea</t>
  </si>
  <si>
    <t>Blue Chromis</t>
  </si>
  <si>
    <t>BlC</t>
  </si>
  <si>
    <t>used parameter values from K. bosquii: http://www.fishbase.org/summary/67625</t>
  </si>
  <si>
    <t>Hamlet spp.</t>
  </si>
  <si>
    <t>L-W citation</t>
  </si>
  <si>
    <t>Column1</t>
  </si>
  <si>
    <t>Functional Group</t>
  </si>
  <si>
    <t>gtf</t>
  </si>
  <si>
    <t>Drf</t>
  </si>
  <si>
    <t>RbP</t>
  </si>
  <si>
    <t>BsG</t>
  </si>
  <si>
    <t>BbS</t>
  </si>
  <si>
    <t>SmS</t>
  </si>
  <si>
    <t>SpG</t>
  </si>
  <si>
    <t>Harlequin Basslet</t>
  </si>
  <si>
    <t>Har</t>
  </si>
  <si>
    <t>Pluma Porgy</t>
  </si>
  <si>
    <t>PlP</t>
  </si>
  <si>
    <t>plp</t>
  </si>
  <si>
    <t>har</t>
  </si>
  <si>
    <t>SnP</t>
  </si>
  <si>
    <t>snp</t>
  </si>
  <si>
    <t>LSq</t>
  </si>
  <si>
    <t>pqf</t>
  </si>
  <si>
    <t>bgd</t>
  </si>
  <si>
    <t>Grunt (juvenile)</t>
  </si>
  <si>
    <t>JvG</t>
  </si>
  <si>
    <t>jvg</t>
  </si>
  <si>
    <t>Cocoa Damselfish</t>
  </si>
  <si>
    <t>Cod</t>
  </si>
  <si>
    <t>DuD</t>
  </si>
  <si>
    <t>Dusky Damselfish</t>
  </si>
  <si>
    <t>cod</t>
  </si>
  <si>
    <t>Fairy Basslet</t>
  </si>
  <si>
    <t>FaB</t>
  </si>
  <si>
    <t>fab</t>
  </si>
  <si>
    <t>trf</t>
  </si>
  <si>
    <t>BaB</t>
  </si>
  <si>
    <t>dud</t>
  </si>
  <si>
    <t>Turtle Bay</t>
  </si>
  <si>
    <t>ges</t>
  </si>
  <si>
    <t>Biomass</t>
  </si>
  <si>
    <t>Blue Runner</t>
  </si>
  <si>
    <t>BlR</t>
  </si>
  <si>
    <t>blr</t>
  </si>
  <si>
    <t>3sd</t>
  </si>
  <si>
    <t>bar</t>
  </si>
  <si>
    <t>reh</t>
  </si>
  <si>
    <t>Blackear Wrasse</t>
  </si>
  <si>
    <t>BeW</t>
  </si>
  <si>
    <t>bew</t>
  </si>
  <si>
    <t>roh</t>
  </si>
  <si>
    <t>bld</t>
  </si>
  <si>
    <t>lzf</t>
  </si>
  <si>
    <t>crw</t>
  </si>
  <si>
    <t>wsf</t>
  </si>
  <si>
    <t>rob</t>
  </si>
  <si>
    <t>Rendezvous</t>
  </si>
  <si>
    <t>Meter</t>
  </si>
  <si>
    <t>Rugosity cm</t>
  </si>
  <si>
    <t>AC</t>
  </si>
  <si>
    <t>Diadema adults</t>
  </si>
  <si>
    <t>Diadema juvenile</t>
  </si>
  <si>
    <t>Calamus pennatula</t>
  </si>
  <si>
    <t>fishbase</t>
  </si>
  <si>
    <t>BlD</t>
  </si>
  <si>
    <t>RoB</t>
  </si>
  <si>
    <t>Mermaid's Garden</t>
  </si>
  <si>
    <t>osf</t>
  </si>
  <si>
    <t>bec</t>
  </si>
  <si>
    <t>soap</t>
  </si>
  <si>
    <t>lion</t>
  </si>
  <si>
    <t>spd</t>
  </si>
  <si>
    <t>WsF</t>
  </si>
  <si>
    <t>smt</t>
  </si>
  <si>
    <t>OsF</t>
  </si>
  <si>
    <t>BeC</t>
  </si>
  <si>
    <t>csg</t>
  </si>
  <si>
    <t>Barbuda</t>
  </si>
  <si>
    <t>Pallaster West</t>
  </si>
  <si>
    <t>ham</t>
  </si>
  <si>
    <t>whg</t>
  </si>
  <si>
    <t>Pallaster Mid</t>
  </si>
  <si>
    <t>Time</t>
  </si>
  <si>
    <t>Pallaster  East</t>
  </si>
  <si>
    <t>Pallaster East</t>
  </si>
  <si>
    <t>crf</t>
  </si>
  <si>
    <t>lfd</t>
  </si>
  <si>
    <t>spt</t>
  </si>
  <si>
    <t>GbP</t>
  </si>
  <si>
    <t>hej</t>
  </si>
  <si>
    <t>Greenblotch Parrotfish</t>
  </si>
  <si>
    <t>Sparisoma atomarium</t>
  </si>
  <si>
    <t xml:space="preserve">used parameter values from S. aurofrenatum: </t>
  </si>
  <si>
    <t>Serranus tigrinus</t>
  </si>
  <si>
    <t>Haemulon spp.</t>
  </si>
  <si>
    <t>from Haemulon flavolineatum</t>
  </si>
  <si>
    <t>Stegastes adustus </t>
  </si>
  <si>
    <t>Gramma loreto</t>
  </si>
  <si>
    <t>Halichoeres poeyi</t>
  </si>
  <si>
    <t>Stegastes variabilis</t>
  </si>
  <si>
    <t>gbp</t>
  </si>
  <si>
    <t>CYAN</t>
  </si>
  <si>
    <t>JGM</t>
  </si>
  <si>
    <t>LC</t>
  </si>
  <si>
    <t>FC</t>
  </si>
  <si>
    <t>MA</t>
  </si>
  <si>
    <t>SOFT CORAL</t>
  </si>
  <si>
    <t>OINV</t>
  </si>
  <si>
    <t>CCA</t>
  </si>
  <si>
    <t>GORGONIAN</t>
  </si>
  <si>
    <t>AINV</t>
  </si>
  <si>
    <t>ZOOANTHID</t>
  </si>
  <si>
    <t>SPONGE</t>
  </si>
  <si>
    <t xml:space="preserve">SOFT CORAL </t>
  </si>
  <si>
    <t>SOFT CORAL-FAN</t>
  </si>
  <si>
    <t>TA</t>
  </si>
  <si>
    <t>SAND</t>
  </si>
  <si>
    <t>PEY</t>
  </si>
  <si>
    <t>LOBO</t>
  </si>
  <si>
    <t>BLC</t>
  </si>
  <si>
    <t>FILM</t>
  </si>
  <si>
    <t>T3</t>
  </si>
  <si>
    <t>Notes</t>
  </si>
  <si>
    <t>Height</t>
  </si>
  <si>
    <t>Depth.ft</t>
  </si>
  <si>
    <t>Secchi.ft</t>
  </si>
  <si>
    <t>Secchi.in</t>
  </si>
  <si>
    <t>Inch.total</t>
  </si>
  <si>
    <t>Secchi.m</t>
  </si>
  <si>
    <t>pH</t>
  </si>
  <si>
    <t>Phosphates</t>
  </si>
  <si>
    <t>Nitrates</t>
  </si>
  <si>
    <t>Nitrites</t>
  </si>
  <si>
    <t>17°0.077'N</t>
  </si>
  <si>
    <t>Lattitude</t>
  </si>
  <si>
    <t>Longitude</t>
  </si>
  <si>
    <t>61°45.716'W</t>
  </si>
  <si>
    <t>16°59.884'N</t>
  </si>
  <si>
    <t>61°45.358'W</t>
  </si>
  <si>
    <t>17°0.261'N</t>
  </si>
  <si>
    <t>61°46.509'W</t>
  </si>
  <si>
    <t>17°0.824'N</t>
  </si>
  <si>
    <t>61°48.206'W</t>
  </si>
  <si>
    <t>17°31.665'N</t>
  </si>
  <si>
    <t>61°44.844'W</t>
  </si>
  <si>
    <t>17°31.365'N</t>
  </si>
  <si>
    <t>61°45.356'W</t>
  </si>
  <si>
    <t>61°47.627'W</t>
  </si>
  <si>
    <t>17°31.448'N</t>
  </si>
  <si>
    <t>61°45.663'W</t>
  </si>
  <si>
    <t>17°0.556'N</t>
  </si>
  <si>
    <t>Survey Date</t>
  </si>
  <si>
    <t>Survey Time</t>
  </si>
  <si>
    <t>Snapper Point</t>
  </si>
  <si>
    <t>17°0.0130'N</t>
  </si>
  <si>
    <t>61°46.034'W</t>
  </si>
  <si>
    <t>Snapper Point (benthic, rugosity)</t>
  </si>
  <si>
    <t>Snapper Point (fish)</t>
  </si>
  <si>
    <t>cus</t>
  </si>
  <si>
    <t>qua</t>
  </si>
  <si>
    <t>dgs</t>
  </si>
  <si>
    <t>LfD</t>
  </si>
  <si>
    <t>slc</t>
  </si>
  <si>
    <t>Camera Date</t>
  </si>
  <si>
    <t>Camera Time</t>
  </si>
  <si>
    <t>Camera Notes</t>
  </si>
  <si>
    <t>TAS</t>
  </si>
  <si>
    <t>SPONG</t>
  </si>
  <si>
    <t>Species</t>
  </si>
  <si>
    <t>Caranx crysos</t>
  </si>
  <si>
    <t>Samples from Windward:</t>
  </si>
  <si>
    <t>T1</t>
  </si>
  <si>
    <t>T2</t>
  </si>
  <si>
    <t>T4</t>
  </si>
  <si>
    <t>T5</t>
  </si>
  <si>
    <t xml:space="preserve">S. viride </t>
  </si>
  <si>
    <t>biomass</t>
  </si>
  <si>
    <t>density</t>
  </si>
  <si>
    <t>length</t>
  </si>
  <si>
    <t>Average</t>
  </si>
  <si>
    <t>NA</t>
  </si>
  <si>
    <t>Acanthurids</t>
  </si>
  <si>
    <t>Biomass.num</t>
  </si>
  <si>
    <t>Sparisoma rubiprinne</t>
  </si>
  <si>
    <t>Mermaid Gardens</t>
  </si>
  <si>
    <t>Point</t>
  </si>
  <si>
    <t>Category</t>
  </si>
  <si>
    <t>TAM</t>
  </si>
  <si>
    <t>bleached coral</t>
  </si>
  <si>
    <t>turf algae</t>
  </si>
  <si>
    <t>macroalgae</t>
  </si>
  <si>
    <t>cyanobacteria</t>
  </si>
  <si>
    <t>aggressive invert</t>
  </si>
  <si>
    <t>non-aggressive invert</t>
  </si>
  <si>
    <t>peysonelid</t>
  </si>
  <si>
    <t>sand</t>
  </si>
  <si>
    <t>coral</t>
  </si>
  <si>
    <t>Spearfishing</t>
  </si>
  <si>
    <t>Diving</t>
  </si>
  <si>
    <t>18th Palm</t>
  </si>
  <si>
    <t>Front Porch</t>
  </si>
  <si>
    <t>Karpata</t>
  </si>
  <si>
    <t>Oil Slick</t>
  </si>
  <si>
    <t>Snappers</t>
  </si>
  <si>
    <t>None</t>
  </si>
  <si>
    <t>High</t>
  </si>
  <si>
    <t>Med</t>
  </si>
  <si>
    <t>Low</t>
  </si>
  <si>
    <t>BC</t>
  </si>
  <si>
    <t>CY</t>
  </si>
  <si>
    <t>Raw Code</t>
  </si>
  <si>
    <t>Spear.binary</t>
  </si>
  <si>
    <t>No</t>
  </si>
  <si>
    <t>Yes</t>
  </si>
  <si>
    <t>Island</t>
  </si>
  <si>
    <r>
      <rPr>
        <b/>
        <sz val="12"/>
        <color theme="1"/>
        <rFont val="Calibri"/>
        <family val="2"/>
        <scheme val="minor"/>
      </rPr>
      <t>Surveyors:</t>
    </r>
    <r>
      <rPr>
        <sz val="12"/>
        <color theme="1"/>
        <rFont val="Calibri"/>
        <family val="2"/>
        <scheme val="minor"/>
      </rPr>
      <t xml:space="preserve"> Molly Wilson (U.C. Santa Barbara) &amp; Julia Mason (Stanford University)</t>
    </r>
  </si>
  <si>
    <r>
      <rPr>
        <b/>
        <sz val="12"/>
        <color theme="1"/>
        <rFont val="Calibri"/>
        <family val="2"/>
        <scheme val="minor"/>
      </rPr>
      <t>Dates:</t>
    </r>
    <r>
      <rPr>
        <sz val="12"/>
        <color theme="1"/>
        <rFont val="Calibri"/>
        <family val="2"/>
        <scheme val="minor"/>
      </rPr>
      <t xml:space="preserve"> March - August, 2017</t>
    </r>
  </si>
  <si>
    <r>
      <rPr>
        <b/>
        <sz val="12"/>
        <color theme="1"/>
        <rFont val="Calibri"/>
        <family val="2"/>
        <scheme val="minor"/>
      </rPr>
      <t>Location:</t>
    </r>
    <r>
      <rPr>
        <sz val="12"/>
        <color theme="1"/>
        <rFont val="Calibri"/>
        <family val="2"/>
        <scheme val="minor"/>
      </rPr>
      <t xml:space="preserve"> Antigua, Barbuda, and Bonaire</t>
    </r>
  </si>
  <si>
    <t>Fish and Benthic Community Data</t>
  </si>
  <si>
    <r>
      <rPr>
        <b/>
        <sz val="12"/>
        <color theme="1"/>
        <rFont val="Calibri"/>
        <family val="2"/>
        <scheme val="minor"/>
      </rPr>
      <t>Overview:</t>
    </r>
    <r>
      <rPr>
        <sz val="12"/>
        <color theme="1"/>
        <rFont val="Calibri"/>
        <family val="2"/>
        <scheme val="minor"/>
      </rPr>
      <t xml:space="preserve"> Fish communities were assessed via 30m x 4m belt transects recording the species and size of all individuals present with the exclusion of gobies and blennies. Benthic communities were assessed via 10m point count transects, recording categories according to AGGRA protocol and noting turf and macroalgal canopy heights when possible. Rugosity was measured with 10m transects in which the total surface area of reef underneath each meter of straight transect line was recorded. Secchi and water temperature measurements were also recorded for each site.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</si>
</sst>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1"/>
      <color theme="1"/>
      <name val="Calibri"/>
      <family val="2"/>
      <scheme val="minor"/>
    </font>
    <font>
      <sz val="12"/>
      <color rgb="FF000000"/>
      <name val="Calibri"/>
      <family val="2"/>
      <scheme val="minor"/>
    </font>
    <font>
      <sz val="11"/>
      <name val="Calibri (Body)"/>
    </font>
    <font>
      <b/>
      <sz val="12"/>
      <name val="Calibri"/>
    </font>
    <font>
      <sz val="12"/>
      <name val="Calibri"/>
    </font>
  </fonts>
  <fills count="5">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s>
  <cellStyleXfs count="12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1">
    <xf numFmtId="0" fontId="0" fillId="0" borderId="0" xfId="0"/>
    <xf numFmtId="0" fontId="1" fillId="0" borderId="0" xfId="0" applyFont="1"/>
    <xf numFmtId="14" fontId="0" fillId="0" borderId="0" xfId="0" applyNumberFormat="1"/>
    <xf numFmtId="0" fontId="4" fillId="0" borderId="0" xfId="7"/>
    <xf numFmtId="0" fontId="4" fillId="0" borderId="0" xfId="7" applyFont="1"/>
    <xf numFmtId="49" fontId="4" fillId="0" borderId="0" xfId="7" applyNumberFormat="1"/>
    <xf numFmtId="0" fontId="5" fillId="0" borderId="0" xfId="7" applyFont="1"/>
    <xf numFmtId="0" fontId="5" fillId="0" borderId="0" xfId="7" applyFont="1" applyAlignment="1">
      <alignment vertical="center"/>
    </xf>
    <xf numFmtId="0" fontId="4" fillId="0" borderId="0" xfId="7" applyAlignment="1">
      <alignment vertical="center"/>
    </xf>
    <xf numFmtId="49" fontId="4" fillId="0" borderId="5" xfId="7" applyNumberFormat="1" applyBorder="1"/>
    <xf numFmtId="49" fontId="5" fillId="0" borderId="5" xfId="7" applyNumberFormat="1" applyFont="1" applyFill="1" applyBorder="1"/>
    <xf numFmtId="0" fontId="4" fillId="0" borderId="0" xfId="7" applyFont="1" applyAlignment="1">
      <alignment vertical="center"/>
    </xf>
    <xf numFmtId="49" fontId="4" fillId="0" borderId="5" xfId="7" applyNumberFormat="1" applyFill="1" applyBorder="1"/>
    <xf numFmtId="49" fontId="4" fillId="0" borderId="5" xfId="7" applyNumberFormat="1" applyFont="1" applyBorder="1"/>
    <xf numFmtId="49" fontId="4" fillId="0" borderId="5" xfId="7" applyNumberFormat="1" applyFont="1" applyFill="1" applyBorder="1"/>
    <xf numFmtId="49" fontId="4" fillId="0" borderId="3" xfId="7" applyNumberFormat="1" applyBorder="1"/>
    <xf numFmtId="49" fontId="5" fillId="0" borderId="1" xfId="7" applyNumberFormat="1" applyFont="1" applyBorder="1"/>
    <xf numFmtId="0" fontId="6" fillId="0" borderId="0" xfId="0" applyFont="1"/>
    <xf numFmtId="20" fontId="0" fillId="0" borderId="0" xfId="0" applyNumberFormat="1"/>
    <xf numFmtId="49" fontId="7" fillId="0" borderId="1" xfId="7" applyNumberFormat="1" applyFont="1" applyBorder="1"/>
    <xf numFmtId="0" fontId="7" fillId="0" borderId="1" xfId="7" applyFont="1" applyFill="1" applyBorder="1"/>
    <xf numFmtId="0" fontId="7" fillId="0" borderId="1" xfId="7" applyFont="1" applyFill="1" applyBorder="1" applyAlignment="1">
      <alignment wrapText="1"/>
    </xf>
    <xf numFmtId="164" fontId="7" fillId="0" borderId="1" xfId="7" applyNumberFormat="1" applyFont="1" applyFill="1" applyBorder="1" applyAlignment="1">
      <alignment horizontal="center"/>
    </xf>
    <xf numFmtId="0" fontId="7" fillId="0" borderId="2" xfId="7" applyFont="1" applyFill="1" applyBorder="1" applyAlignment="1">
      <alignment horizontal="center" wrapText="1"/>
    </xf>
    <xf numFmtId="0" fontId="7" fillId="0" borderId="0" xfId="7" applyFont="1" applyFill="1" applyBorder="1" applyAlignment="1">
      <alignment horizontal="center" wrapText="1"/>
    </xf>
    <xf numFmtId="0" fontId="7" fillId="0" borderId="0" xfId="7" applyFont="1"/>
    <xf numFmtId="49" fontId="7" fillId="0" borderId="4" xfId="7" applyNumberFormat="1" applyFont="1" applyBorder="1"/>
    <xf numFmtId="0" fontId="7" fillId="0" borderId="4" xfId="7" applyFont="1" applyBorder="1"/>
    <xf numFmtId="164" fontId="7" fillId="0" borderId="4" xfId="7" applyNumberFormat="1" applyFont="1" applyBorder="1"/>
    <xf numFmtId="0" fontId="7" fillId="0" borderId="2" xfId="7" applyFont="1" applyBorder="1"/>
    <xf numFmtId="0" fontId="7" fillId="0" borderId="4" xfId="7" applyFont="1" applyFill="1" applyBorder="1"/>
    <xf numFmtId="49" fontId="7" fillId="0" borderId="0" xfId="7" applyNumberFormat="1" applyFont="1" applyFill="1" applyBorder="1"/>
    <xf numFmtId="0" fontId="7" fillId="0" borderId="0" xfId="7" applyFont="1" applyFill="1" applyBorder="1"/>
    <xf numFmtId="164" fontId="7" fillId="0" borderId="0" xfId="7" applyNumberFormat="1" applyFont="1" applyBorder="1"/>
    <xf numFmtId="164" fontId="7" fillId="0" borderId="0" xfId="7" applyNumberFormat="1" applyFont="1"/>
    <xf numFmtId="0" fontId="7" fillId="0" borderId="6" xfId="7" applyFont="1" applyBorder="1"/>
    <xf numFmtId="49" fontId="7" fillId="0" borderId="0" xfId="7" applyNumberFormat="1" applyFont="1" applyBorder="1"/>
    <xf numFmtId="0" fontId="7" fillId="0" borderId="0" xfId="7" applyFont="1" applyBorder="1"/>
    <xf numFmtId="0" fontId="7" fillId="0" borderId="6" xfId="7" applyFont="1" applyBorder="1" applyAlignment="1">
      <alignment horizontal="right"/>
    </xf>
    <xf numFmtId="0" fontId="7" fillId="0" borderId="0" xfId="7" applyFont="1" applyFill="1" applyBorder="1" applyAlignment="1">
      <alignment horizontal="right"/>
    </xf>
    <xf numFmtId="0" fontId="7" fillId="2" borderId="0" xfId="7" applyFont="1" applyFill="1"/>
    <xf numFmtId="0" fontId="7" fillId="0" borderId="6" xfId="7" applyFont="1" applyFill="1" applyBorder="1" applyAlignment="1">
      <alignment horizontal="right"/>
    </xf>
    <xf numFmtId="164" fontId="7" fillId="0" borderId="0" xfId="7" applyNumberFormat="1" applyFont="1" applyFill="1" applyBorder="1"/>
    <xf numFmtId="0" fontId="7" fillId="0" borderId="0" xfId="0" applyFont="1" applyAlignment="1">
      <alignment vertical="center"/>
    </xf>
    <xf numFmtId="0" fontId="7" fillId="0" borderId="0" xfId="7" applyFont="1" applyAlignment="1">
      <alignment vertical="center"/>
    </xf>
    <xf numFmtId="49" fontId="7" fillId="0" borderId="0" xfId="7" applyNumberFormat="1" applyFont="1" applyAlignment="1">
      <alignment vertical="center"/>
    </xf>
    <xf numFmtId="164" fontId="7" fillId="0" borderId="0" xfId="7" applyNumberFormat="1" applyFont="1" applyFill="1" applyBorder="1" applyAlignment="1">
      <alignment horizontal="right"/>
    </xf>
    <xf numFmtId="0" fontId="7" fillId="0" borderId="0" xfId="7" applyFont="1" applyBorder="1" applyAlignment="1">
      <alignment horizontal="right"/>
    </xf>
    <xf numFmtId="0" fontId="7" fillId="0" borderId="7" xfId="7" applyFont="1" applyBorder="1"/>
    <xf numFmtId="0" fontId="7" fillId="0" borderId="0" xfId="0" applyFont="1"/>
    <xf numFmtId="49" fontId="7" fillId="0" borderId="0" xfId="7" applyNumberFormat="1" applyFont="1"/>
    <xf numFmtId="0" fontId="1" fillId="3" borderId="0" xfId="0" applyFont="1" applyFill="1"/>
    <xf numFmtId="14" fontId="1" fillId="3" borderId="0" xfId="0" applyNumberFormat="1" applyFont="1" applyFill="1"/>
    <xf numFmtId="0" fontId="8" fillId="3" borderId="0" xfId="0" applyFont="1" applyFill="1"/>
    <xf numFmtId="0" fontId="9" fillId="0" borderId="0" xfId="0" applyFont="1"/>
    <xf numFmtId="49" fontId="0" fillId="0" borderId="0" xfId="0" applyNumberFormat="1"/>
    <xf numFmtId="0" fontId="0" fillId="0" borderId="0" xfId="0" applyFill="1"/>
    <xf numFmtId="49" fontId="0" fillId="0" borderId="0" xfId="0" applyNumberFormat="1" applyFill="1"/>
    <xf numFmtId="0" fontId="0" fillId="3" borderId="0" xfId="0" applyFill="1"/>
    <xf numFmtId="49" fontId="0" fillId="3" borderId="0" xfId="0" applyNumberFormat="1" applyFill="1"/>
    <xf numFmtId="0" fontId="7" fillId="4" borderId="0" xfId="7" applyFont="1" applyFill="1"/>
    <xf numFmtId="1" fontId="0" fillId="0" borderId="0" xfId="0" applyNumberFormat="1"/>
    <xf numFmtId="49" fontId="6" fillId="0" borderId="0" xfId="0" applyNumberFormat="1" applyFont="1"/>
    <xf numFmtId="14" fontId="0" fillId="0" borderId="0" xfId="0" applyNumberFormat="1" applyFill="1"/>
    <xf numFmtId="20" fontId="0" fillId="0" borderId="0" xfId="0" applyNumberFormat="1" applyFill="1"/>
    <xf numFmtId="0" fontId="9" fillId="0" borderId="0" xfId="0" applyFont="1" applyFill="1"/>
    <xf numFmtId="0" fontId="0" fillId="0" borderId="0" xfId="0" applyNumberFormat="1"/>
    <xf numFmtId="0" fontId="0" fillId="0" borderId="0" xfId="0" applyNumberFormat="1" applyFill="1"/>
    <xf numFmtId="0" fontId="6" fillId="0" borderId="0" xfId="0" applyNumberFormat="1" applyFont="1"/>
    <xf numFmtId="0" fontId="0" fillId="0" borderId="0" xfId="0" applyAlignment="1">
      <alignment wrapText="1"/>
    </xf>
    <xf numFmtId="0" fontId="0" fillId="0" borderId="0" xfId="0" applyFont="1"/>
  </cellXfs>
  <cellStyles count="120">
    <cellStyle name="Followed Hyperlink" xfId="2" builtinId="9" hidden="1"/>
    <cellStyle name="Followed Hyperlink" xfId="4" builtinId="9" hidden="1"/>
    <cellStyle name="Followed Hyperlink" xfId="6"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Hyperlink" xfId="1" builtinId="8" hidden="1"/>
    <cellStyle name="Hyperlink" xfId="3" builtinId="8" hidden="1"/>
    <cellStyle name="Hyperlink" xfId="5"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Normal" xfId="0" builtinId="0"/>
    <cellStyle name="Normal 2" xfId="7"/>
  </cellStyles>
  <dxfs count="21">
    <dxf>
      <numFmt numFmtId="0" formatCode="General"/>
    </dxf>
    <dxf>
      <numFmt numFmtId="0" formatCode="General"/>
    </dxf>
    <dxf>
      <numFmt numFmtId="30" formatCode="@"/>
    </dxf>
    <dxf>
      <fill>
        <patternFill patternType="solid">
          <fgColor indexed="64"/>
          <bgColor theme="8" tint="0.79998168889431442"/>
        </patternFill>
      </fill>
    </dxf>
    <dxf>
      <font>
        <strike val="0"/>
        <outline val="0"/>
        <shadow val="0"/>
        <u val="none"/>
        <vertAlign val="baseline"/>
        <sz val="11"/>
        <color auto="1"/>
        <name val="Calibri (Body)"/>
        <scheme val="none"/>
      </font>
    </dxf>
    <dxf>
      <font>
        <strike val="0"/>
        <outline val="0"/>
        <shadow val="0"/>
        <u val="none"/>
        <vertAlign val="baseline"/>
        <sz val="11"/>
        <color auto="1"/>
        <name val="Calibri (Body)"/>
        <scheme val="none"/>
      </font>
    </dxf>
    <dxf>
      <font>
        <strike val="0"/>
        <outline val="0"/>
        <shadow val="0"/>
        <u val="none"/>
        <vertAlign val="baseline"/>
        <sz val="11"/>
        <color auto="1"/>
        <name val="Calibri (Body)"/>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Body)"/>
        <scheme val="none"/>
      </font>
    </dxf>
    <dxf>
      <font>
        <strike val="0"/>
        <outline val="0"/>
        <shadow val="0"/>
        <u val="none"/>
        <vertAlign val="baseline"/>
        <sz val="11"/>
        <color auto="1"/>
        <name val="Calibri (Body)"/>
        <scheme val="none"/>
      </font>
      <numFmt numFmtId="164" formatCode="0.00000"/>
    </dxf>
    <dxf>
      <font>
        <strike val="0"/>
        <outline val="0"/>
        <shadow val="0"/>
        <u val="none"/>
        <vertAlign val="baseline"/>
        <sz val="11"/>
        <color auto="1"/>
        <name val="Calibri (Body)"/>
        <scheme val="none"/>
      </font>
      <numFmt numFmtId="164" formatCode="0.00000"/>
    </dxf>
    <dxf>
      <font>
        <strike val="0"/>
        <outline val="0"/>
        <shadow val="0"/>
        <u val="none"/>
        <vertAlign val="baseline"/>
        <sz val="11"/>
        <color auto="1"/>
        <name val="Calibri (Body)"/>
        <scheme val="none"/>
      </font>
      <fill>
        <patternFill patternType="none">
          <fgColor indexed="64"/>
          <bgColor indexed="65"/>
        </patternFill>
      </fill>
    </dxf>
    <dxf>
      <font>
        <strike val="0"/>
        <outline val="0"/>
        <shadow val="0"/>
        <u val="none"/>
        <vertAlign val="baseline"/>
        <sz val="11"/>
        <color auto="1"/>
        <name val="Calibri (Body)"/>
        <scheme val="none"/>
      </font>
    </dxf>
    <dxf>
      <font>
        <strike val="0"/>
        <outline val="0"/>
        <shadow val="0"/>
        <u val="none"/>
        <vertAlign val="baseline"/>
        <sz val="11"/>
        <color auto="1"/>
        <name val="Calibri (Body)"/>
        <scheme val="none"/>
      </font>
      <numFmt numFmtId="30" formatCode="@"/>
    </dxf>
    <dxf>
      <font>
        <strike val="0"/>
        <outline val="0"/>
        <shadow val="0"/>
        <u val="none"/>
        <vertAlign val="baseline"/>
        <sz val="11"/>
        <color auto="1"/>
        <name val="Calibri (Body)"/>
        <scheme val="none"/>
      </font>
      <numFmt numFmtId="30" formatCode="@"/>
    </dxf>
    <dxf>
      <numFmt numFmtId="30" formatCode="@"/>
      <fill>
        <patternFill patternType="none">
          <fgColor indexed="64"/>
          <bgColor indexed="65"/>
        </patternFill>
      </fill>
      <border diagonalUp="0" diagonalDown="0">
        <left style="medium">
          <color indexed="64"/>
        </left>
        <right/>
        <top/>
        <bottom/>
      </border>
    </dxf>
    <dxf>
      <border outline="0">
        <bottom style="medium">
          <color indexed="64"/>
        </bottom>
      </border>
    </dxf>
    <dxf>
      <font>
        <strike val="0"/>
        <outline val="0"/>
        <shadow val="0"/>
        <u val="none"/>
        <vertAlign val="baseline"/>
        <sz val="12"/>
        <color auto="1"/>
        <name val="Calibri"/>
        <scheme val="none"/>
      </font>
    </dxf>
    <dxf>
      <font>
        <strike val="0"/>
        <outline val="0"/>
        <shadow val="0"/>
        <u val="none"/>
        <vertAlign val="baseline"/>
        <sz val="12"/>
        <color auto="1"/>
        <name val="Calibri"/>
        <scheme val="none"/>
      </font>
    </dxf>
    <dxf>
      <font>
        <strike val="0"/>
        <outline val="0"/>
        <shadow val="0"/>
        <u val="none"/>
        <vertAlign val="baseline"/>
        <sz val="12"/>
        <color auto="1"/>
        <name val="Calibri"/>
        <scheme val="none"/>
      </font>
    </dxf>
    <dxf>
      <font>
        <b/>
        <i val="0"/>
        <strike val="0"/>
        <condense val="0"/>
        <extend val="0"/>
        <outline val="0"/>
        <shadow val="0"/>
        <u val="none"/>
        <vertAlign val="baseline"/>
        <sz val="12"/>
        <color theme="1"/>
        <name val="Calibri"/>
        <scheme val="minor"/>
      </font>
      <fill>
        <patternFill patternType="solid">
          <fgColor indexed="64"/>
          <bgColor theme="8" tint="0.79998168889431442"/>
        </patternFill>
      </fill>
    </dxf>
    <dxf>
      <fill>
        <patternFill patternType="solid">
          <fgColor indexed="64"/>
          <bgColor theme="8" tint="0.7999816888943144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6" name="Table57" displayName="Table57" ref="A1:J1048576" totalsRowShown="0" headerRowDxfId="20">
  <autoFilter ref="A1:J1048576"/>
  <tableColumns count="10">
    <tableColumn id="16" name="Region"/>
    <tableColumn id="2" name="Site"/>
    <tableColumn id="14" name="Lattitude"/>
    <tableColumn id="15" name="Longitude"/>
    <tableColumn id="1" name="Survey Date"/>
    <tableColumn id="7" name="Survey Time"/>
    <tableColumn id="8" name="Depth.ft"/>
    <tableColumn id="3" name="Camera Date"/>
    <tableColumn id="4" name="Camera Time"/>
    <tableColumn id="5" name="Camera Notes"/>
  </tableColumns>
  <tableStyleInfo showFirstColumn="0" showLastColumn="0" showRowStripes="1" showColumnStripes="0"/>
</table>
</file>

<file path=xl/tables/table2.xml><?xml version="1.0" encoding="utf-8"?>
<table xmlns="http://schemas.openxmlformats.org/spreadsheetml/2006/main" id="2" name="Table2" displayName="Table2" ref="A1:R1048576" totalsRowShown="0" headerRowDxfId="19">
  <autoFilter ref="A1:R1048576"/>
  <tableColumns count="18">
    <tableColumn id="1" name="Date"/>
    <tableColumn id="2" name="Time"/>
    <tableColumn id="3" name="Island"/>
    <tableColumn id="4" name="Site"/>
    <tableColumn id="5" name="Surveyor"/>
    <tableColumn id="6" name="Transect"/>
    <tableColumn id="7" name="Depth.ft"/>
    <tableColumn id="8" name="Species Code"/>
    <tableColumn id="9" name="Common Name"/>
    <tableColumn id="10" name="Species" dataDxfId="18"/>
    <tableColumn id="11" name="Family" dataDxfId="17"/>
    <tableColumn id="12" name="Functional Group" dataDxfId="16"/>
    <tableColumn id="13" name="Length"/>
    <tableColumn id="14" name="Number"/>
    <tableColumn id="15" name="Phase"/>
    <tableColumn id="16" name="a"/>
    <tableColumn id="17" name="b"/>
    <tableColumn id="18" name="Biomass"/>
  </tableColumns>
  <tableStyleInfo showFirstColumn="0" showLastColumn="0" showRowStripes="1" showColumnStripes="0"/>
</table>
</file>

<file path=xl/tables/table3.xml><?xml version="1.0" encoding="utf-8"?>
<table xmlns="http://schemas.openxmlformats.org/spreadsheetml/2006/main" id="1" name="final.fish.list5" displayName="final.fish.list5" ref="A1:K107" totalsRowShown="0" tableBorderDxfId="15">
  <autoFilter ref="A1:K107"/>
  <sortState ref="A2:J96">
    <sortCondition ref="B1:B96"/>
  </sortState>
  <tableColumns count="11">
    <tableColumn id="1" name="Code" dataDxfId="14"/>
    <tableColumn id="2" name="Common Name" dataDxfId="13"/>
    <tableColumn id="3" name="Scientific Name" dataDxfId="12"/>
    <tableColumn id="4" name="Family" dataDxfId="11"/>
    <tableColumn id="5" name="Functional Feeding Group" dataDxfId="10"/>
    <tableColumn id="6" name="a" dataDxfId="9"/>
    <tableColumn id="7" name="b" dataDxfId="8"/>
    <tableColumn id="9" name="Trophic Level" dataDxfId="7"/>
    <tableColumn id="10" name="Trophic level s.e." dataDxfId="6"/>
    <tableColumn id="11" name="Column1" dataDxfId="5"/>
    <tableColumn id="12" name="L-W citation" dataDxfId="4"/>
  </tableColumns>
  <tableStyleInfo name="TableStyleLight6" showFirstColumn="0" showLastColumn="0" showRowStripes="1" showColumnStripes="0"/>
</table>
</file>

<file path=xl/tables/table4.xml><?xml version="1.0" encoding="utf-8"?>
<table xmlns="http://schemas.openxmlformats.org/spreadsheetml/2006/main" id="4" name="Table4" displayName="Table4" ref="A1:K4201" totalsRowShown="0" headerRowDxfId="3">
  <autoFilter ref="A1:K4201"/>
  <tableColumns count="11">
    <tableColumn id="1" name="Date"/>
    <tableColumn id="2" name="Site"/>
    <tableColumn id="3" name="Surveyor"/>
    <tableColumn id="4" name="Transect"/>
    <tableColumn id="5" name="Meter"/>
    <tableColumn id="6" name="Point"/>
    <tableColumn id="7" name="Raw Code" dataDxfId="2"/>
    <tableColumn id="10" name="Code" dataDxfId="1">
      <calculatedColumnFormula>VLOOKUP(G2,'Benthic Codes'!$A$1:$C$15,2,0)</calculatedColumnFormula>
    </tableColumn>
    <tableColumn id="11" name="Category" dataDxfId="0">
      <calculatedColumnFormula>VLOOKUP(G2,'Benthic Codes'!$A$1:$C$15,3,0)</calculatedColumnFormula>
    </tableColumn>
    <tableColumn id="8" name="Height"/>
    <tableColumn id="9" name="Not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baseColWidth="10" defaultRowHeight="15" x14ac:dyDescent="0"/>
  <cols>
    <col min="1" max="1" width="91.5" customWidth="1"/>
  </cols>
  <sheetData>
    <row r="1" spans="1:1">
      <c r="A1" s="1" t="s">
        <v>591</v>
      </c>
    </row>
    <row r="2" spans="1:1">
      <c r="A2" s="70" t="s">
        <v>590</v>
      </c>
    </row>
    <row r="3" spans="1:1">
      <c r="A3" t="s">
        <v>589</v>
      </c>
    </row>
    <row r="4" spans="1:1">
      <c r="A4" t="s">
        <v>588</v>
      </c>
    </row>
    <row r="6" spans="1:1" ht="90">
      <c r="A6" s="69" t="s">
        <v>592</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E199" workbookViewId="0">
      <selection activeCell="R209" sqref="R209"/>
    </sheetView>
  </sheetViews>
  <sheetFormatPr baseColWidth="10" defaultRowHeight="15" x14ac:dyDescent="0"/>
  <cols>
    <col min="5" max="5" width="11" customWidth="1"/>
    <col min="8" max="8" width="14.33203125" customWidth="1"/>
    <col min="9" max="9" width="16.6640625" customWidth="1"/>
    <col min="12" max="12" width="18" customWidth="1"/>
  </cols>
  <sheetData>
    <row r="1" spans="1:18" s="51" customFormat="1">
      <c r="A1" s="51" t="s">
        <v>0</v>
      </c>
      <c r="B1" s="52" t="s">
        <v>455</v>
      </c>
      <c r="C1" s="51" t="s">
        <v>8</v>
      </c>
      <c r="D1" s="51" t="s">
        <v>1</v>
      </c>
      <c r="E1" s="51" t="s">
        <v>2</v>
      </c>
      <c r="F1" s="51" t="s">
        <v>3</v>
      </c>
      <c r="G1" s="51" t="s">
        <v>497</v>
      </c>
      <c r="H1" s="51" t="s">
        <v>4</v>
      </c>
      <c r="I1" s="51" t="s">
        <v>41</v>
      </c>
      <c r="J1" s="53" t="s">
        <v>541</v>
      </c>
      <c r="K1" s="53" t="s">
        <v>43</v>
      </c>
      <c r="L1" s="53" t="s">
        <v>378</v>
      </c>
      <c r="M1" s="51" t="s">
        <v>5</v>
      </c>
      <c r="N1" s="51" t="s">
        <v>14</v>
      </c>
      <c r="O1" s="51" t="s">
        <v>6</v>
      </c>
      <c r="P1" s="51" t="s">
        <v>45</v>
      </c>
      <c r="Q1" s="51" t="s">
        <v>46</v>
      </c>
      <c r="R1" s="51" t="s">
        <v>555</v>
      </c>
    </row>
    <row r="2" spans="1:18">
      <c r="A2" s="2">
        <v>42953</v>
      </c>
      <c r="B2" s="18">
        <v>0.57430555555555551</v>
      </c>
      <c r="C2" t="s">
        <v>9</v>
      </c>
      <c r="D2" t="s">
        <v>288</v>
      </c>
      <c r="E2" t="s">
        <v>10</v>
      </c>
      <c r="F2">
        <v>1</v>
      </c>
      <c r="G2">
        <v>15</v>
      </c>
      <c r="H2" t="s">
        <v>38</v>
      </c>
      <c r="I2" t="str">
        <f>VLOOKUP(H2,'Fish Species List'!$A$2:$I$107,2,0)</f>
        <v>Sergeant Major</v>
      </c>
      <c r="J2" s="54" t="str">
        <f>VLOOKUP(H2,'Fish Species List'!$A$2:$I$107,3,0)</f>
        <v>Abudefduf saxatilis</v>
      </c>
      <c r="K2" s="54" t="str">
        <f>VLOOKUP(H2,'Fish Species List'!$A$2:$I$107,4,0)</f>
        <v>Pomacentridae</v>
      </c>
      <c r="L2" s="54" t="str">
        <f>VLOOKUP(H2,'Fish Species List'!$A$2:$I$107,5,0)</f>
        <v>Carnivores</v>
      </c>
      <c r="M2">
        <v>16</v>
      </c>
      <c r="N2">
        <v>22</v>
      </c>
      <c r="P2">
        <f>VLOOKUP(H2,'Fish Species List'!$A$2:$I$107,6,0)</f>
        <v>1.8200000000000001E-2</v>
      </c>
      <c r="Q2">
        <f>VLOOKUP(H2,'Fish Species List'!$A$2:$I$107,7,0)</f>
        <v>3.05</v>
      </c>
      <c r="R2">
        <f t="shared" ref="R2:R65" si="0">N2*(P2*M2^Q2)</f>
        <v>1883.9094122119682</v>
      </c>
    </row>
    <row r="3" spans="1:18">
      <c r="A3" s="2">
        <v>42953</v>
      </c>
      <c r="B3" s="18">
        <v>0.57430555555555551</v>
      </c>
      <c r="C3" t="s">
        <v>9</v>
      </c>
      <c r="D3" t="s">
        <v>288</v>
      </c>
      <c r="E3" t="s">
        <v>10</v>
      </c>
      <c r="F3">
        <v>3</v>
      </c>
      <c r="G3">
        <v>15</v>
      </c>
      <c r="H3" t="s">
        <v>38</v>
      </c>
      <c r="I3" t="str">
        <f>VLOOKUP(H3,'Fish Species List'!$A$2:$I$107,2,0)</f>
        <v>Sergeant Major</v>
      </c>
      <c r="J3" s="54" t="str">
        <f>VLOOKUP(H3,'Fish Species List'!$A$2:$I$107,3,0)</f>
        <v>Abudefduf saxatilis</v>
      </c>
      <c r="K3" s="54" t="str">
        <f>VLOOKUP(H3,'Fish Species List'!$A$2:$I$107,4,0)</f>
        <v>Pomacentridae</v>
      </c>
      <c r="L3" s="54" t="str">
        <f>VLOOKUP(H3,'Fish Species List'!$A$2:$I$107,5,0)</f>
        <v>Carnivores</v>
      </c>
      <c r="M3">
        <v>16</v>
      </c>
      <c r="N3">
        <v>2</v>
      </c>
      <c r="P3">
        <f>VLOOKUP(H3,'Fish Species List'!$A$2:$I$107,6,0)</f>
        <v>1.8200000000000001E-2</v>
      </c>
      <c r="Q3">
        <f>VLOOKUP(H3,'Fish Species List'!$A$2:$I$107,7,0)</f>
        <v>3.05</v>
      </c>
      <c r="R3">
        <f t="shared" si="0"/>
        <v>171.26449201926982</v>
      </c>
    </row>
    <row r="4" spans="1:18">
      <c r="A4" s="2">
        <v>42953</v>
      </c>
      <c r="B4" s="18">
        <v>0.57430555555555551</v>
      </c>
      <c r="C4" t="s">
        <v>9</v>
      </c>
      <c r="D4" t="s">
        <v>288</v>
      </c>
      <c r="E4" t="s">
        <v>10</v>
      </c>
      <c r="F4">
        <v>3</v>
      </c>
      <c r="G4">
        <v>15</v>
      </c>
      <c r="H4" t="s">
        <v>38</v>
      </c>
      <c r="I4" t="str">
        <f>VLOOKUP(H4,'Fish Species List'!$A$2:$I$107,2,0)</f>
        <v>Sergeant Major</v>
      </c>
      <c r="J4" s="54" t="str">
        <f>VLOOKUP(H4,'Fish Species List'!$A$2:$I$107,3,0)</f>
        <v>Abudefduf saxatilis</v>
      </c>
      <c r="K4" s="54" t="str">
        <f>VLOOKUP(H4,'Fish Species List'!$A$2:$I$107,4,0)</f>
        <v>Pomacentridae</v>
      </c>
      <c r="L4" s="54" t="str">
        <f>VLOOKUP(H4,'Fish Species List'!$A$2:$I$107,5,0)</f>
        <v>Carnivores</v>
      </c>
      <c r="M4">
        <v>15</v>
      </c>
      <c r="N4">
        <v>2</v>
      </c>
      <c r="P4">
        <f>VLOOKUP(H4,'Fish Species List'!$A$2:$I$107,6,0)</f>
        <v>1.8200000000000001E-2</v>
      </c>
      <c r="Q4">
        <f>VLOOKUP(H4,'Fish Species List'!$A$2:$I$107,7,0)</f>
        <v>3.05</v>
      </c>
      <c r="R4">
        <f t="shared" si="0"/>
        <v>140.66295081646481</v>
      </c>
    </row>
    <row r="5" spans="1:18">
      <c r="A5" s="2">
        <v>42953</v>
      </c>
      <c r="B5" s="18">
        <v>0.57430555555555551</v>
      </c>
      <c r="C5" t="s">
        <v>9</v>
      </c>
      <c r="D5" t="s">
        <v>288</v>
      </c>
      <c r="E5" t="s">
        <v>10</v>
      </c>
      <c r="F5">
        <v>4</v>
      </c>
      <c r="G5">
        <v>15</v>
      </c>
      <c r="H5" t="s">
        <v>38</v>
      </c>
      <c r="I5" t="str">
        <f>VLOOKUP(H5,'Fish Species List'!$A$2:$I$107,2,0)</f>
        <v>Sergeant Major</v>
      </c>
      <c r="J5" s="54" t="str">
        <f>VLOOKUP(H5,'Fish Species List'!$A$2:$I$107,3,0)</f>
        <v>Abudefduf saxatilis</v>
      </c>
      <c r="K5" s="54" t="str">
        <f>VLOOKUP(H5,'Fish Species List'!$A$2:$I$107,4,0)</f>
        <v>Pomacentridae</v>
      </c>
      <c r="L5" s="54" t="str">
        <f>VLOOKUP(H5,'Fish Species List'!$A$2:$I$107,5,0)</f>
        <v>Carnivores</v>
      </c>
      <c r="M5">
        <v>17</v>
      </c>
      <c r="N5">
        <f>1</f>
        <v>1</v>
      </c>
      <c r="P5">
        <f>VLOOKUP(H5,'Fish Species List'!$A$2:$I$107,6,0)</f>
        <v>1.8200000000000001E-2</v>
      </c>
      <c r="Q5">
        <f>VLOOKUP(H5,'Fish Species List'!$A$2:$I$107,7,0)</f>
        <v>3.05</v>
      </c>
      <c r="R5">
        <f t="shared" si="0"/>
        <v>103.02451962101182</v>
      </c>
    </row>
    <row r="6" spans="1:18">
      <c r="A6" s="2">
        <v>42953</v>
      </c>
      <c r="B6" s="18">
        <v>0.57430555555555551</v>
      </c>
      <c r="C6" t="s">
        <v>9</v>
      </c>
      <c r="D6" t="s">
        <v>288</v>
      </c>
      <c r="E6" t="s">
        <v>10</v>
      </c>
      <c r="F6">
        <v>5</v>
      </c>
      <c r="G6">
        <v>18</v>
      </c>
      <c r="H6" t="s">
        <v>38</v>
      </c>
      <c r="I6" t="str">
        <f>VLOOKUP(H6,'Fish Species List'!$A$2:$I$107,2,0)</f>
        <v>Sergeant Major</v>
      </c>
      <c r="J6" s="54" t="str">
        <f>VLOOKUP(H6,'Fish Species List'!$A$2:$I$107,3,0)</f>
        <v>Abudefduf saxatilis</v>
      </c>
      <c r="K6" s="54" t="str">
        <f>VLOOKUP(H6,'Fish Species List'!$A$2:$I$107,4,0)</f>
        <v>Pomacentridae</v>
      </c>
      <c r="L6" s="54" t="str">
        <f>VLOOKUP(H6,'Fish Species List'!$A$2:$I$107,5,0)</f>
        <v>Carnivores</v>
      </c>
      <c r="M6">
        <v>12</v>
      </c>
      <c r="N6">
        <f>1</f>
        <v>1</v>
      </c>
      <c r="P6">
        <f>VLOOKUP(H6,'Fish Species List'!$A$2:$I$107,6,0)</f>
        <v>1.8200000000000001E-2</v>
      </c>
      <c r="Q6">
        <f>VLOOKUP(H6,'Fish Species List'!$A$2:$I$107,7,0)</f>
        <v>3.05</v>
      </c>
      <c r="R6">
        <f t="shared" si="0"/>
        <v>35.610181599509723</v>
      </c>
    </row>
    <row r="7" spans="1:18">
      <c r="A7" s="2">
        <v>42953</v>
      </c>
      <c r="B7" s="18">
        <v>0.57430555555555551</v>
      </c>
      <c r="C7" t="s">
        <v>9</v>
      </c>
      <c r="D7" t="s">
        <v>288</v>
      </c>
      <c r="E7" t="s">
        <v>10</v>
      </c>
      <c r="F7">
        <v>1</v>
      </c>
      <c r="G7">
        <v>15</v>
      </c>
      <c r="H7" t="s">
        <v>19</v>
      </c>
      <c r="I7" t="str">
        <f>VLOOKUP(H7,'Fish Species List'!$A$2:$I$107,2,0)</f>
        <v>Ocean Surgeonfish</v>
      </c>
      <c r="J7" s="54" t="str">
        <f>VLOOKUP(H7,'Fish Species List'!$A$2:$I$107,3,0)</f>
        <v>Acanthurus bahianus</v>
      </c>
      <c r="K7" s="54" t="str">
        <f>VLOOKUP(H7,'Fish Species List'!$A$2:$I$107,4,0)</f>
        <v>Acanthuridae</v>
      </c>
      <c r="L7" s="54" t="str">
        <f>VLOOKUP(H7,'Fish Species List'!$A$2:$I$107,5,0)</f>
        <v>Herbivores</v>
      </c>
      <c r="M7">
        <v>14</v>
      </c>
      <c r="N7">
        <f>1</f>
        <v>1</v>
      </c>
      <c r="P7">
        <f>VLOOKUP(H7,'Fish Species List'!$A$2:$I$107,6,0)</f>
        <v>1.8620000000000001E-2</v>
      </c>
      <c r="Q7">
        <f>VLOOKUP(H7,'Fish Species List'!$A$2:$I$107,7,0)</f>
        <v>2.91</v>
      </c>
      <c r="R7">
        <f t="shared" si="0"/>
        <v>40.291390949391584</v>
      </c>
    </row>
    <row r="8" spans="1:18">
      <c r="A8" s="2">
        <v>42953</v>
      </c>
      <c r="B8" s="18">
        <v>0.57430555555555551</v>
      </c>
      <c r="C8" t="s">
        <v>9</v>
      </c>
      <c r="D8" t="s">
        <v>288</v>
      </c>
      <c r="E8" t="s">
        <v>10</v>
      </c>
      <c r="F8">
        <v>1</v>
      </c>
      <c r="G8">
        <v>15</v>
      </c>
      <c r="H8" t="s">
        <v>19</v>
      </c>
      <c r="I8" t="str">
        <f>VLOOKUP(H8,'Fish Species List'!$A$2:$I$107,2,0)</f>
        <v>Ocean Surgeonfish</v>
      </c>
      <c r="J8" s="54" t="str">
        <f>VLOOKUP(H8,'Fish Species List'!$A$2:$I$107,3,0)</f>
        <v>Acanthurus bahianus</v>
      </c>
      <c r="K8" s="54" t="str">
        <f>VLOOKUP(H8,'Fish Species List'!$A$2:$I$107,4,0)</f>
        <v>Acanthuridae</v>
      </c>
      <c r="L8" s="54" t="str">
        <f>VLOOKUP(H8,'Fish Species List'!$A$2:$I$107,5,0)</f>
        <v>Herbivores</v>
      </c>
      <c r="M8">
        <v>16</v>
      </c>
      <c r="N8">
        <v>7</v>
      </c>
      <c r="P8">
        <f>VLOOKUP(H8,'Fish Species List'!$A$2:$I$107,6,0)</f>
        <v>1.8620000000000001E-2</v>
      </c>
      <c r="Q8">
        <f>VLOOKUP(H8,'Fish Species List'!$A$2:$I$107,7,0)</f>
        <v>2.91</v>
      </c>
      <c r="R8">
        <f t="shared" si="0"/>
        <v>415.97465113784153</v>
      </c>
    </row>
    <row r="9" spans="1:18">
      <c r="A9" s="2">
        <v>42953</v>
      </c>
      <c r="B9" s="18">
        <v>0.57430555555555551</v>
      </c>
      <c r="C9" t="s">
        <v>9</v>
      </c>
      <c r="D9" t="s">
        <v>288</v>
      </c>
      <c r="E9" t="s">
        <v>10</v>
      </c>
      <c r="F9">
        <v>1</v>
      </c>
      <c r="G9">
        <v>15</v>
      </c>
      <c r="H9" t="s">
        <v>19</v>
      </c>
      <c r="I9" t="str">
        <f>VLOOKUP(H9,'Fish Species List'!$A$2:$I$107,2,0)</f>
        <v>Ocean Surgeonfish</v>
      </c>
      <c r="J9" s="54" t="str">
        <f>VLOOKUP(H9,'Fish Species List'!$A$2:$I$107,3,0)</f>
        <v>Acanthurus bahianus</v>
      </c>
      <c r="K9" s="54" t="str">
        <f>VLOOKUP(H9,'Fish Species List'!$A$2:$I$107,4,0)</f>
        <v>Acanthuridae</v>
      </c>
      <c r="L9" s="54" t="str">
        <f>VLOOKUP(H9,'Fish Species List'!$A$2:$I$107,5,0)</f>
        <v>Herbivores</v>
      </c>
      <c r="M9">
        <v>17</v>
      </c>
      <c r="N9">
        <v>6</v>
      </c>
      <c r="P9">
        <f>VLOOKUP(H9,'Fish Species List'!$A$2:$I$107,6,0)</f>
        <v>1.8620000000000001E-2</v>
      </c>
      <c r="Q9">
        <f>VLOOKUP(H9,'Fish Species List'!$A$2:$I$107,7,0)</f>
        <v>2.91</v>
      </c>
      <c r="R9">
        <f t="shared" si="0"/>
        <v>425.34103961876485</v>
      </c>
    </row>
    <row r="10" spans="1:18">
      <c r="A10" s="2">
        <v>42953</v>
      </c>
      <c r="B10" s="18">
        <v>0.57430555555555551</v>
      </c>
      <c r="C10" t="s">
        <v>9</v>
      </c>
      <c r="D10" t="s">
        <v>288</v>
      </c>
      <c r="E10" t="s">
        <v>10</v>
      </c>
      <c r="F10">
        <v>1</v>
      </c>
      <c r="G10">
        <v>15</v>
      </c>
      <c r="H10" t="s">
        <v>19</v>
      </c>
      <c r="I10" t="str">
        <f>VLOOKUP(H10,'Fish Species List'!$A$2:$I$107,2,0)</f>
        <v>Ocean Surgeonfish</v>
      </c>
      <c r="J10" s="54" t="str">
        <f>VLOOKUP(H10,'Fish Species List'!$A$2:$I$107,3,0)</f>
        <v>Acanthurus bahianus</v>
      </c>
      <c r="K10" s="54" t="str">
        <f>VLOOKUP(H10,'Fish Species List'!$A$2:$I$107,4,0)</f>
        <v>Acanthuridae</v>
      </c>
      <c r="L10" s="54" t="str">
        <f>VLOOKUP(H10,'Fish Species List'!$A$2:$I$107,5,0)</f>
        <v>Herbivores</v>
      </c>
      <c r="M10">
        <v>18</v>
      </c>
      <c r="N10">
        <v>3</v>
      </c>
      <c r="P10">
        <f>VLOOKUP(H10,'Fish Species List'!$A$2:$I$107,6,0)</f>
        <v>1.8620000000000001E-2</v>
      </c>
      <c r="Q10">
        <f>VLOOKUP(H10,'Fish Species List'!$A$2:$I$107,7,0)</f>
        <v>2.91</v>
      </c>
      <c r="R10">
        <f t="shared" si="0"/>
        <v>251.15621021678817</v>
      </c>
    </row>
    <row r="11" spans="1:18">
      <c r="A11" s="2">
        <v>42953</v>
      </c>
      <c r="B11" s="18">
        <v>0.57430555555555551</v>
      </c>
      <c r="C11" t="s">
        <v>9</v>
      </c>
      <c r="D11" t="s">
        <v>288</v>
      </c>
      <c r="E11" t="s">
        <v>10</v>
      </c>
      <c r="F11">
        <v>1</v>
      </c>
      <c r="G11">
        <v>15</v>
      </c>
      <c r="H11" t="s">
        <v>19</v>
      </c>
      <c r="I11" t="str">
        <f>VLOOKUP(H11,'Fish Species List'!$A$2:$I$107,2,0)</f>
        <v>Ocean Surgeonfish</v>
      </c>
      <c r="J11" s="54" t="str">
        <f>VLOOKUP(H11,'Fish Species List'!$A$2:$I$107,3,0)</f>
        <v>Acanthurus bahianus</v>
      </c>
      <c r="K11" s="54" t="str">
        <f>VLOOKUP(H11,'Fish Species List'!$A$2:$I$107,4,0)</f>
        <v>Acanthuridae</v>
      </c>
      <c r="L11" s="54" t="str">
        <f>VLOOKUP(H11,'Fish Species List'!$A$2:$I$107,5,0)</f>
        <v>Herbivores</v>
      </c>
      <c r="M11">
        <v>12</v>
      </c>
      <c r="N11">
        <f>1</f>
        <v>1</v>
      </c>
      <c r="P11">
        <f>VLOOKUP(H11,'Fish Species List'!$A$2:$I$107,6,0)</f>
        <v>1.8620000000000001E-2</v>
      </c>
      <c r="Q11">
        <f>VLOOKUP(H11,'Fish Species List'!$A$2:$I$107,7,0)</f>
        <v>2.91</v>
      </c>
      <c r="R11">
        <f t="shared" si="0"/>
        <v>25.727471314413222</v>
      </c>
    </row>
    <row r="12" spans="1:18">
      <c r="A12" s="2">
        <v>42953</v>
      </c>
      <c r="B12" s="18">
        <v>0.57430555555555551</v>
      </c>
      <c r="C12" t="s">
        <v>9</v>
      </c>
      <c r="D12" t="s">
        <v>288</v>
      </c>
      <c r="E12" t="s">
        <v>10</v>
      </c>
      <c r="F12">
        <v>2</v>
      </c>
      <c r="G12">
        <v>15</v>
      </c>
      <c r="H12" t="s">
        <v>19</v>
      </c>
      <c r="I12" t="str">
        <f>VLOOKUP(H12,'Fish Species List'!$A$2:$I$107,2,0)</f>
        <v>Ocean Surgeonfish</v>
      </c>
      <c r="J12" s="54" t="str">
        <f>VLOOKUP(H12,'Fish Species List'!$A$2:$I$107,3,0)</f>
        <v>Acanthurus bahianus</v>
      </c>
      <c r="K12" s="54" t="str">
        <f>VLOOKUP(H12,'Fish Species List'!$A$2:$I$107,4,0)</f>
        <v>Acanthuridae</v>
      </c>
      <c r="L12" s="54" t="str">
        <f>VLOOKUP(H12,'Fish Species List'!$A$2:$I$107,5,0)</f>
        <v>Herbivores</v>
      </c>
      <c r="M12">
        <v>15</v>
      </c>
      <c r="N12">
        <v>2</v>
      </c>
      <c r="P12">
        <f>VLOOKUP(H12,'Fish Species List'!$A$2:$I$107,6,0)</f>
        <v>1.8620000000000001E-2</v>
      </c>
      <c r="Q12">
        <f>VLOOKUP(H12,'Fish Species List'!$A$2:$I$107,7,0)</f>
        <v>2.91</v>
      </c>
      <c r="R12">
        <f t="shared" si="0"/>
        <v>98.499774480185735</v>
      </c>
    </row>
    <row r="13" spans="1:18">
      <c r="A13" s="2">
        <v>42953</v>
      </c>
      <c r="B13" s="18">
        <v>0.57430555555555551</v>
      </c>
      <c r="C13" t="s">
        <v>9</v>
      </c>
      <c r="D13" t="s">
        <v>288</v>
      </c>
      <c r="E13" t="s">
        <v>10</v>
      </c>
      <c r="F13">
        <v>2</v>
      </c>
      <c r="G13">
        <v>15</v>
      </c>
      <c r="H13" t="s">
        <v>19</v>
      </c>
      <c r="I13" t="str">
        <f>VLOOKUP(H13,'Fish Species List'!$A$2:$I$107,2,0)</f>
        <v>Ocean Surgeonfish</v>
      </c>
      <c r="J13" s="54" t="str">
        <f>VLOOKUP(H13,'Fish Species List'!$A$2:$I$107,3,0)</f>
        <v>Acanthurus bahianus</v>
      </c>
      <c r="K13" s="54" t="str">
        <f>VLOOKUP(H13,'Fish Species List'!$A$2:$I$107,4,0)</f>
        <v>Acanthuridae</v>
      </c>
      <c r="L13" s="54" t="str">
        <f>VLOOKUP(H13,'Fish Species List'!$A$2:$I$107,5,0)</f>
        <v>Herbivores</v>
      </c>
      <c r="M13">
        <v>12</v>
      </c>
      <c r="N13">
        <f>1</f>
        <v>1</v>
      </c>
      <c r="P13">
        <f>VLOOKUP(H13,'Fish Species List'!$A$2:$I$107,6,0)</f>
        <v>1.8620000000000001E-2</v>
      </c>
      <c r="Q13">
        <f>VLOOKUP(H13,'Fish Species List'!$A$2:$I$107,7,0)</f>
        <v>2.91</v>
      </c>
      <c r="R13">
        <f t="shared" si="0"/>
        <v>25.727471314413222</v>
      </c>
    </row>
    <row r="14" spans="1:18">
      <c r="A14" s="2">
        <v>42953</v>
      </c>
      <c r="B14" s="18">
        <v>0.57430555555555551</v>
      </c>
      <c r="C14" t="s">
        <v>9</v>
      </c>
      <c r="D14" t="s">
        <v>288</v>
      </c>
      <c r="E14" t="s">
        <v>10</v>
      </c>
      <c r="F14">
        <v>2</v>
      </c>
      <c r="G14">
        <v>15</v>
      </c>
      <c r="H14" t="s">
        <v>19</v>
      </c>
      <c r="I14" t="str">
        <f>VLOOKUP(H14,'Fish Species List'!$A$2:$I$107,2,0)</f>
        <v>Ocean Surgeonfish</v>
      </c>
      <c r="J14" s="54" t="str">
        <f>VLOOKUP(H14,'Fish Species List'!$A$2:$I$107,3,0)</f>
        <v>Acanthurus bahianus</v>
      </c>
      <c r="K14" s="54" t="str">
        <f>VLOOKUP(H14,'Fish Species List'!$A$2:$I$107,4,0)</f>
        <v>Acanthuridae</v>
      </c>
      <c r="L14" s="54" t="str">
        <f>VLOOKUP(H14,'Fish Species List'!$A$2:$I$107,5,0)</f>
        <v>Herbivores</v>
      </c>
      <c r="M14">
        <v>19</v>
      </c>
      <c r="N14">
        <f>1</f>
        <v>1</v>
      </c>
      <c r="P14">
        <f>VLOOKUP(H14,'Fish Species List'!$A$2:$I$107,6,0)</f>
        <v>1.8620000000000001E-2</v>
      </c>
      <c r="Q14">
        <f>VLOOKUP(H14,'Fish Species List'!$A$2:$I$107,7,0)</f>
        <v>2.91</v>
      </c>
      <c r="R14">
        <f t="shared" si="0"/>
        <v>97.98343387025902</v>
      </c>
    </row>
    <row r="15" spans="1:18">
      <c r="A15" s="2">
        <v>42953</v>
      </c>
      <c r="B15" s="18">
        <v>0.57430555555555551</v>
      </c>
      <c r="C15" t="s">
        <v>9</v>
      </c>
      <c r="D15" t="s">
        <v>288</v>
      </c>
      <c r="E15" t="s">
        <v>10</v>
      </c>
      <c r="F15">
        <v>2</v>
      </c>
      <c r="G15">
        <v>15</v>
      </c>
      <c r="H15" t="s">
        <v>19</v>
      </c>
      <c r="I15" t="str">
        <f>VLOOKUP(H15,'Fish Species List'!$A$2:$I$107,2,0)</f>
        <v>Ocean Surgeonfish</v>
      </c>
      <c r="J15" s="54" t="str">
        <f>VLOOKUP(H15,'Fish Species List'!$A$2:$I$107,3,0)</f>
        <v>Acanthurus bahianus</v>
      </c>
      <c r="K15" s="54" t="str">
        <f>VLOOKUP(H15,'Fish Species List'!$A$2:$I$107,4,0)</f>
        <v>Acanthuridae</v>
      </c>
      <c r="L15" s="54" t="str">
        <f>VLOOKUP(H15,'Fish Species List'!$A$2:$I$107,5,0)</f>
        <v>Herbivores</v>
      </c>
      <c r="M15">
        <v>18</v>
      </c>
      <c r="N15">
        <f>1</f>
        <v>1</v>
      </c>
      <c r="P15">
        <f>VLOOKUP(H15,'Fish Species List'!$A$2:$I$107,6,0)</f>
        <v>1.8620000000000001E-2</v>
      </c>
      <c r="Q15">
        <f>VLOOKUP(H15,'Fish Species List'!$A$2:$I$107,7,0)</f>
        <v>2.91</v>
      </c>
      <c r="R15">
        <f t="shared" si="0"/>
        <v>83.718736738929394</v>
      </c>
    </row>
    <row r="16" spans="1:18">
      <c r="A16" s="2">
        <v>42953</v>
      </c>
      <c r="B16" s="18">
        <v>0.57430555555555551</v>
      </c>
      <c r="C16" t="s">
        <v>9</v>
      </c>
      <c r="D16" t="s">
        <v>288</v>
      </c>
      <c r="E16" t="s">
        <v>10</v>
      </c>
      <c r="F16">
        <v>2</v>
      </c>
      <c r="G16">
        <v>15</v>
      </c>
      <c r="H16" t="s">
        <v>19</v>
      </c>
      <c r="I16" t="str">
        <f>VLOOKUP(H16,'Fish Species List'!$A$2:$I$107,2,0)</f>
        <v>Ocean Surgeonfish</v>
      </c>
      <c r="J16" s="54" t="str">
        <f>VLOOKUP(H16,'Fish Species List'!$A$2:$I$107,3,0)</f>
        <v>Acanthurus bahianus</v>
      </c>
      <c r="K16" s="54" t="str">
        <f>VLOOKUP(H16,'Fish Species List'!$A$2:$I$107,4,0)</f>
        <v>Acanthuridae</v>
      </c>
      <c r="L16" s="54" t="str">
        <f>VLOOKUP(H16,'Fish Species List'!$A$2:$I$107,5,0)</f>
        <v>Herbivores</v>
      </c>
      <c r="M16">
        <v>18</v>
      </c>
      <c r="N16">
        <v>2</v>
      </c>
      <c r="P16">
        <f>VLOOKUP(H16,'Fish Species List'!$A$2:$I$107,6,0)</f>
        <v>1.8620000000000001E-2</v>
      </c>
      <c r="Q16">
        <f>VLOOKUP(H16,'Fish Species List'!$A$2:$I$107,7,0)</f>
        <v>2.91</v>
      </c>
      <c r="R16">
        <f t="shared" si="0"/>
        <v>167.43747347785879</v>
      </c>
    </row>
    <row r="17" spans="1:18">
      <c r="A17" s="2">
        <v>42953</v>
      </c>
      <c r="B17" s="18">
        <v>0.57430555555555551</v>
      </c>
      <c r="C17" t="s">
        <v>9</v>
      </c>
      <c r="D17" t="s">
        <v>288</v>
      </c>
      <c r="E17" t="s">
        <v>10</v>
      </c>
      <c r="F17">
        <v>3</v>
      </c>
      <c r="G17">
        <v>15</v>
      </c>
      <c r="H17" t="s">
        <v>19</v>
      </c>
      <c r="I17" t="str">
        <f>VLOOKUP(H17,'Fish Species List'!$A$2:$I$107,2,0)</f>
        <v>Ocean Surgeonfish</v>
      </c>
      <c r="J17" s="54" t="str">
        <f>VLOOKUP(H17,'Fish Species List'!$A$2:$I$107,3,0)</f>
        <v>Acanthurus bahianus</v>
      </c>
      <c r="K17" s="54" t="str">
        <f>VLOOKUP(H17,'Fish Species List'!$A$2:$I$107,4,0)</f>
        <v>Acanthuridae</v>
      </c>
      <c r="L17" s="54" t="str">
        <f>VLOOKUP(H17,'Fish Species List'!$A$2:$I$107,5,0)</f>
        <v>Herbivores</v>
      </c>
      <c r="M17">
        <v>15</v>
      </c>
      <c r="N17">
        <f>1</f>
        <v>1</v>
      </c>
      <c r="P17">
        <f>VLOOKUP(H17,'Fish Species List'!$A$2:$I$107,6,0)</f>
        <v>1.8620000000000001E-2</v>
      </c>
      <c r="Q17">
        <f>VLOOKUP(H17,'Fish Species List'!$A$2:$I$107,7,0)</f>
        <v>2.91</v>
      </c>
      <c r="R17">
        <f t="shared" si="0"/>
        <v>49.249887240092868</v>
      </c>
    </row>
    <row r="18" spans="1:18">
      <c r="A18" s="2">
        <v>42953</v>
      </c>
      <c r="B18" s="18">
        <v>0.57430555555555551</v>
      </c>
      <c r="C18" t="s">
        <v>9</v>
      </c>
      <c r="D18" t="s">
        <v>288</v>
      </c>
      <c r="E18" t="s">
        <v>10</v>
      </c>
      <c r="F18">
        <v>3</v>
      </c>
      <c r="G18">
        <v>15</v>
      </c>
      <c r="H18" t="s">
        <v>19</v>
      </c>
      <c r="I18" t="str">
        <f>VLOOKUP(H18,'Fish Species List'!$A$2:$I$107,2,0)</f>
        <v>Ocean Surgeonfish</v>
      </c>
      <c r="J18" s="54" t="str">
        <f>VLOOKUP(H18,'Fish Species List'!$A$2:$I$107,3,0)</f>
        <v>Acanthurus bahianus</v>
      </c>
      <c r="K18" s="54" t="str">
        <f>VLOOKUP(H18,'Fish Species List'!$A$2:$I$107,4,0)</f>
        <v>Acanthuridae</v>
      </c>
      <c r="L18" s="54" t="str">
        <f>VLOOKUP(H18,'Fish Species List'!$A$2:$I$107,5,0)</f>
        <v>Herbivores</v>
      </c>
      <c r="M18">
        <v>16</v>
      </c>
      <c r="N18">
        <v>2</v>
      </c>
      <c r="P18">
        <f>VLOOKUP(H18,'Fish Species List'!$A$2:$I$107,6,0)</f>
        <v>1.8620000000000001E-2</v>
      </c>
      <c r="Q18">
        <f>VLOOKUP(H18,'Fish Species List'!$A$2:$I$107,7,0)</f>
        <v>2.91</v>
      </c>
      <c r="R18">
        <f t="shared" si="0"/>
        <v>118.84990032509758</v>
      </c>
    </row>
    <row r="19" spans="1:18">
      <c r="A19" s="2">
        <v>42953</v>
      </c>
      <c r="B19" s="18">
        <v>0.57430555555555551</v>
      </c>
      <c r="C19" t="s">
        <v>9</v>
      </c>
      <c r="D19" t="s">
        <v>288</v>
      </c>
      <c r="E19" t="s">
        <v>10</v>
      </c>
      <c r="F19">
        <v>3</v>
      </c>
      <c r="G19">
        <v>15</v>
      </c>
      <c r="H19" t="s">
        <v>19</v>
      </c>
      <c r="I19" t="str">
        <f>VLOOKUP(H19,'Fish Species List'!$A$2:$I$107,2,0)</f>
        <v>Ocean Surgeonfish</v>
      </c>
      <c r="J19" s="54" t="str">
        <f>VLOOKUP(H19,'Fish Species List'!$A$2:$I$107,3,0)</f>
        <v>Acanthurus bahianus</v>
      </c>
      <c r="K19" s="54" t="str">
        <f>VLOOKUP(H19,'Fish Species List'!$A$2:$I$107,4,0)</f>
        <v>Acanthuridae</v>
      </c>
      <c r="L19" s="54" t="str">
        <f>VLOOKUP(H19,'Fish Species List'!$A$2:$I$107,5,0)</f>
        <v>Herbivores</v>
      </c>
      <c r="M19">
        <v>17</v>
      </c>
      <c r="N19">
        <f>1</f>
        <v>1</v>
      </c>
      <c r="P19">
        <f>VLOOKUP(H19,'Fish Species List'!$A$2:$I$107,6,0)</f>
        <v>1.8620000000000001E-2</v>
      </c>
      <c r="Q19">
        <f>VLOOKUP(H19,'Fish Species List'!$A$2:$I$107,7,0)</f>
        <v>2.91</v>
      </c>
      <c r="R19">
        <f t="shared" si="0"/>
        <v>70.890173269794147</v>
      </c>
    </row>
    <row r="20" spans="1:18">
      <c r="A20" s="2">
        <v>42953</v>
      </c>
      <c r="B20" s="18">
        <v>0.57430555555555551</v>
      </c>
      <c r="C20" t="s">
        <v>9</v>
      </c>
      <c r="D20" t="s">
        <v>288</v>
      </c>
      <c r="E20" t="s">
        <v>10</v>
      </c>
      <c r="F20">
        <v>3</v>
      </c>
      <c r="G20">
        <v>15</v>
      </c>
      <c r="H20" t="s">
        <v>19</v>
      </c>
      <c r="I20" t="str">
        <f>VLOOKUP(H20,'Fish Species List'!$A$2:$I$107,2,0)</f>
        <v>Ocean Surgeonfish</v>
      </c>
      <c r="J20" s="54" t="str">
        <f>VLOOKUP(H20,'Fish Species List'!$A$2:$I$107,3,0)</f>
        <v>Acanthurus bahianus</v>
      </c>
      <c r="K20" s="54" t="str">
        <f>VLOOKUP(H20,'Fish Species List'!$A$2:$I$107,4,0)</f>
        <v>Acanthuridae</v>
      </c>
      <c r="L20" s="54" t="str">
        <f>VLOOKUP(H20,'Fish Species List'!$A$2:$I$107,5,0)</f>
        <v>Herbivores</v>
      </c>
      <c r="M20">
        <v>15</v>
      </c>
      <c r="N20">
        <v>2</v>
      </c>
      <c r="P20">
        <f>VLOOKUP(H20,'Fish Species List'!$A$2:$I$107,6,0)</f>
        <v>1.8620000000000001E-2</v>
      </c>
      <c r="Q20">
        <f>VLOOKUP(H20,'Fish Species List'!$A$2:$I$107,7,0)</f>
        <v>2.91</v>
      </c>
      <c r="R20">
        <f t="shared" si="0"/>
        <v>98.499774480185735</v>
      </c>
    </row>
    <row r="21" spans="1:18">
      <c r="A21" s="2">
        <v>42953</v>
      </c>
      <c r="B21" s="18">
        <v>0.57430555555555551</v>
      </c>
      <c r="C21" t="s">
        <v>9</v>
      </c>
      <c r="D21" t="s">
        <v>288</v>
      </c>
      <c r="E21" t="s">
        <v>10</v>
      </c>
      <c r="F21">
        <v>3</v>
      </c>
      <c r="G21">
        <v>15</v>
      </c>
      <c r="H21" t="s">
        <v>19</v>
      </c>
      <c r="I21" t="str">
        <f>VLOOKUP(H21,'Fish Species List'!$A$2:$I$107,2,0)</f>
        <v>Ocean Surgeonfish</v>
      </c>
      <c r="J21" s="54" t="str">
        <f>VLOOKUP(H21,'Fish Species List'!$A$2:$I$107,3,0)</f>
        <v>Acanthurus bahianus</v>
      </c>
      <c r="K21" s="54" t="str">
        <f>VLOOKUP(H21,'Fish Species List'!$A$2:$I$107,4,0)</f>
        <v>Acanthuridae</v>
      </c>
      <c r="L21" s="54" t="str">
        <f>VLOOKUP(H21,'Fish Species List'!$A$2:$I$107,5,0)</f>
        <v>Herbivores</v>
      </c>
      <c r="M21">
        <v>16</v>
      </c>
      <c r="N21">
        <v>4</v>
      </c>
      <c r="P21">
        <f>VLOOKUP(H21,'Fish Species List'!$A$2:$I$107,6,0)</f>
        <v>1.8620000000000001E-2</v>
      </c>
      <c r="Q21">
        <f>VLOOKUP(H21,'Fish Species List'!$A$2:$I$107,7,0)</f>
        <v>2.91</v>
      </c>
      <c r="R21">
        <f t="shared" si="0"/>
        <v>237.69980065019516</v>
      </c>
    </row>
    <row r="22" spans="1:18">
      <c r="A22" s="2">
        <v>42953</v>
      </c>
      <c r="B22" s="18">
        <v>0.57430555555555551</v>
      </c>
      <c r="C22" t="s">
        <v>9</v>
      </c>
      <c r="D22" t="s">
        <v>288</v>
      </c>
      <c r="E22" t="s">
        <v>10</v>
      </c>
      <c r="F22">
        <v>4</v>
      </c>
      <c r="G22">
        <v>15</v>
      </c>
      <c r="H22" t="s">
        <v>19</v>
      </c>
      <c r="I22" t="str">
        <f>VLOOKUP(H22,'Fish Species List'!$A$2:$I$107,2,0)</f>
        <v>Ocean Surgeonfish</v>
      </c>
      <c r="J22" s="54" t="str">
        <f>VLOOKUP(H22,'Fish Species List'!$A$2:$I$107,3,0)</f>
        <v>Acanthurus bahianus</v>
      </c>
      <c r="K22" s="54" t="str">
        <f>VLOOKUP(H22,'Fish Species List'!$A$2:$I$107,4,0)</f>
        <v>Acanthuridae</v>
      </c>
      <c r="L22" s="54" t="str">
        <f>VLOOKUP(H22,'Fish Species List'!$A$2:$I$107,5,0)</f>
        <v>Herbivores</v>
      </c>
      <c r="M22">
        <v>16</v>
      </c>
      <c r="N22">
        <v>4</v>
      </c>
      <c r="P22">
        <f>VLOOKUP(H22,'Fish Species List'!$A$2:$I$107,6,0)</f>
        <v>1.8620000000000001E-2</v>
      </c>
      <c r="Q22">
        <f>VLOOKUP(H22,'Fish Species List'!$A$2:$I$107,7,0)</f>
        <v>2.91</v>
      </c>
      <c r="R22">
        <f t="shared" si="0"/>
        <v>237.69980065019516</v>
      </c>
    </row>
    <row r="23" spans="1:18">
      <c r="A23" s="2">
        <v>42953</v>
      </c>
      <c r="B23" s="18">
        <v>0.57430555555555551</v>
      </c>
      <c r="C23" t="s">
        <v>9</v>
      </c>
      <c r="D23" t="s">
        <v>288</v>
      </c>
      <c r="E23" t="s">
        <v>10</v>
      </c>
      <c r="F23">
        <v>4</v>
      </c>
      <c r="G23">
        <v>15</v>
      </c>
      <c r="H23" t="s">
        <v>19</v>
      </c>
      <c r="I23" t="str">
        <f>VLOOKUP(H23,'Fish Species List'!$A$2:$I$107,2,0)</f>
        <v>Ocean Surgeonfish</v>
      </c>
      <c r="J23" s="54" t="str">
        <f>VLOOKUP(H23,'Fish Species List'!$A$2:$I$107,3,0)</f>
        <v>Acanthurus bahianus</v>
      </c>
      <c r="K23" s="54" t="str">
        <f>VLOOKUP(H23,'Fish Species List'!$A$2:$I$107,4,0)</f>
        <v>Acanthuridae</v>
      </c>
      <c r="L23" s="54" t="str">
        <f>VLOOKUP(H23,'Fish Species List'!$A$2:$I$107,5,0)</f>
        <v>Herbivores</v>
      </c>
      <c r="M23">
        <v>15</v>
      </c>
      <c r="N23">
        <v>5</v>
      </c>
      <c r="P23">
        <f>VLOOKUP(H23,'Fish Species List'!$A$2:$I$107,6,0)</f>
        <v>1.8620000000000001E-2</v>
      </c>
      <c r="Q23">
        <f>VLOOKUP(H23,'Fish Species List'!$A$2:$I$107,7,0)</f>
        <v>2.91</v>
      </c>
      <c r="R23">
        <f t="shared" si="0"/>
        <v>246.24943620046434</v>
      </c>
    </row>
    <row r="24" spans="1:18">
      <c r="A24" s="2">
        <v>42953</v>
      </c>
      <c r="B24" s="18">
        <v>0.57430555555555551</v>
      </c>
      <c r="C24" t="s">
        <v>9</v>
      </c>
      <c r="D24" t="s">
        <v>288</v>
      </c>
      <c r="E24" t="s">
        <v>10</v>
      </c>
      <c r="F24">
        <v>4</v>
      </c>
      <c r="G24">
        <v>15</v>
      </c>
      <c r="H24" t="s">
        <v>19</v>
      </c>
      <c r="I24" t="str">
        <f>VLOOKUP(H24,'Fish Species List'!$A$2:$I$107,2,0)</f>
        <v>Ocean Surgeonfish</v>
      </c>
      <c r="J24" s="54" t="str">
        <f>VLOOKUP(H24,'Fish Species List'!$A$2:$I$107,3,0)</f>
        <v>Acanthurus bahianus</v>
      </c>
      <c r="K24" s="54" t="str">
        <f>VLOOKUP(H24,'Fish Species List'!$A$2:$I$107,4,0)</f>
        <v>Acanthuridae</v>
      </c>
      <c r="L24" s="54" t="str">
        <f>VLOOKUP(H24,'Fish Species List'!$A$2:$I$107,5,0)</f>
        <v>Herbivores</v>
      </c>
      <c r="M24">
        <v>21</v>
      </c>
      <c r="N24">
        <f>1</f>
        <v>1</v>
      </c>
      <c r="P24">
        <f>VLOOKUP(H24,'Fish Species List'!$A$2:$I$107,6,0)</f>
        <v>1.8620000000000001E-2</v>
      </c>
      <c r="Q24">
        <f>VLOOKUP(H24,'Fish Species List'!$A$2:$I$107,7,0)</f>
        <v>2.91</v>
      </c>
      <c r="R24">
        <f t="shared" si="0"/>
        <v>131.11060587783737</v>
      </c>
    </row>
    <row r="25" spans="1:18">
      <c r="A25" s="2">
        <v>42953</v>
      </c>
      <c r="B25" s="18">
        <v>0.57430555555555551</v>
      </c>
      <c r="C25" t="s">
        <v>9</v>
      </c>
      <c r="D25" t="s">
        <v>288</v>
      </c>
      <c r="E25" t="s">
        <v>10</v>
      </c>
      <c r="F25">
        <v>4</v>
      </c>
      <c r="G25">
        <v>15</v>
      </c>
      <c r="H25" t="s">
        <v>19</v>
      </c>
      <c r="I25" t="str">
        <f>VLOOKUP(H25,'Fish Species List'!$A$2:$I$107,2,0)</f>
        <v>Ocean Surgeonfish</v>
      </c>
      <c r="J25" s="54" t="str">
        <f>VLOOKUP(H25,'Fish Species List'!$A$2:$I$107,3,0)</f>
        <v>Acanthurus bahianus</v>
      </c>
      <c r="K25" s="54" t="str">
        <f>VLOOKUP(H25,'Fish Species List'!$A$2:$I$107,4,0)</f>
        <v>Acanthuridae</v>
      </c>
      <c r="L25" s="54" t="str">
        <f>VLOOKUP(H25,'Fish Species List'!$A$2:$I$107,5,0)</f>
        <v>Herbivores</v>
      </c>
      <c r="M25">
        <v>17</v>
      </c>
      <c r="N25">
        <f>1</f>
        <v>1</v>
      </c>
      <c r="P25">
        <f>VLOOKUP(H25,'Fish Species List'!$A$2:$I$107,6,0)</f>
        <v>1.8620000000000001E-2</v>
      </c>
      <c r="Q25">
        <f>VLOOKUP(H25,'Fish Species List'!$A$2:$I$107,7,0)</f>
        <v>2.91</v>
      </c>
      <c r="R25">
        <f t="shared" si="0"/>
        <v>70.890173269794147</v>
      </c>
    </row>
    <row r="26" spans="1:18">
      <c r="A26" s="2">
        <v>42953</v>
      </c>
      <c r="B26" s="18">
        <v>0.57430555555555551</v>
      </c>
      <c r="C26" t="s">
        <v>9</v>
      </c>
      <c r="D26" t="s">
        <v>288</v>
      </c>
      <c r="E26" t="s">
        <v>10</v>
      </c>
      <c r="F26">
        <v>5</v>
      </c>
      <c r="G26">
        <v>18</v>
      </c>
      <c r="H26" t="s">
        <v>19</v>
      </c>
      <c r="I26" t="str">
        <f>VLOOKUP(H26,'Fish Species List'!$A$2:$I$107,2,0)</f>
        <v>Ocean Surgeonfish</v>
      </c>
      <c r="J26" s="54" t="str">
        <f>VLOOKUP(H26,'Fish Species List'!$A$2:$I$107,3,0)</f>
        <v>Acanthurus bahianus</v>
      </c>
      <c r="K26" s="54" t="str">
        <f>VLOOKUP(H26,'Fish Species List'!$A$2:$I$107,4,0)</f>
        <v>Acanthuridae</v>
      </c>
      <c r="L26" s="54" t="str">
        <f>VLOOKUP(H26,'Fish Species List'!$A$2:$I$107,5,0)</f>
        <v>Herbivores</v>
      </c>
      <c r="M26">
        <v>14</v>
      </c>
      <c r="N26">
        <f>1</f>
        <v>1</v>
      </c>
      <c r="P26">
        <f>VLOOKUP(H26,'Fish Species List'!$A$2:$I$107,6,0)</f>
        <v>1.8620000000000001E-2</v>
      </c>
      <c r="Q26">
        <f>VLOOKUP(H26,'Fish Species List'!$A$2:$I$107,7,0)</f>
        <v>2.91</v>
      </c>
      <c r="R26">
        <f t="shared" si="0"/>
        <v>40.291390949391584</v>
      </c>
    </row>
    <row r="27" spans="1:18">
      <c r="A27" s="2">
        <v>42953</v>
      </c>
      <c r="B27" s="18">
        <v>0.57430555555555551</v>
      </c>
      <c r="C27" t="s">
        <v>9</v>
      </c>
      <c r="D27" t="s">
        <v>288</v>
      </c>
      <c r="E27" t="s">
        <v>10</v>
      </c>
      <c r="F27">
        <v>5</v>
      </c>
      <c r="G27">
        <v>18</v>
      </c>
      <c r="H27" t="s">
        <v>19</v>
      </c>
      <c r="I27" t="str">
        <f>VLOOKUP(H27,'Fish Species List'!$A$2:$I$107,2,0)</f>
        <v>Ocean Surgeonfish</v>
      </c>
      <c r="J27" s="54" t="str">
        <f>VLOOKUP(H27,'Fish Species List'!$A$2:$I$107,3,0)</f>
        <v>Acanthurus bahianus</v>
      </c>
      <c r="K27" s="54" t="str">
        <f>VLOOKUP(H27,'Fish Species List'!$A$2:$I$107,4,0)</f>
        <v>Acanthuridae</v>
      </c>
      <c r="L27" s="54" t="str">
        <f>VLOOKUP(H27,'Fish Species List'!$A$2:$I$107,5,0)</f>
        <v>Herbivores</v>
      </c>
      <c r="M27">
        <v>12</v>
      </c>
      <c r="N27">
        <v>2</v>
      </c>
      <c r="P27">
        <f>VLOOKUP(H27,'Fish Species List'!$A$2:$I$107,6,0)</f>
        <v>1.8620000000000001E-2</v>
      </c>
      <c r="Q27">
        <f>VLOOKUP(H27,'Fish Species List'!$A$2:$I$107,7,0)</f>
        <v>2.91</v>
      </c>
      <c r="R27">
        <f t="shared" si="0"/>
        <v>51.454942628826444</v>
      </c>
    </row>
    <row r="28" spans="1:18">
      <c r="A28" s="2">
        <v>42953</v>
      </c>
      <c r="B28" s="18">
        <v>0.57430555555555551</v>
      </c>
      <c r="C28" t="s">
        <v>9</v>
      </c>
      <c r="D28" t="s">
        <v>288</v>
      </c>
      <c r="E28" t="s">
        <v>10</v>
      </c>
      <c r="F28">
        <v>5</v>
      </c>
      <c r="G28">
        <v>18</v>
      </c>
      <c r="H28" t="s">
        <v>19</v>
      </c>
      <c r="I28" t="str">
        <f>VLOOKUP(H28,'Fish Species List'!$A$2:$I$107,2,0)</f>
        <v>Ocean Surgeonfish</v>
      </c>
      <c r="J28" s="54" t="str">
        <f>VLOOKUP(H28,'Fish Species List'!$A$2:$I$107,3,0)</f>
        <v>Acanthurus bahianus</v>
      </c>
      <c r="K28" s="54" t="str">
        <f>VLOOKUP(H28,'Fish Species List'!$A$2:$I$107,4,0)</f>
        <v>Acanthuridae</v>
      </c>
      <c r="L28" s="54" t="str">
        <f>VLOOKUP(H28,'Fish Species List'!$A$2:$I$107,5,0)</f>
        <v>Herbivores</v>
      </c>
      <c r="M28">
        <v>18</v>
      </c>
      <c r="N28">
        <v>4</v>
      </c>
      <c r="P28">
        <f>VLOOKUP(H28,'Fish Species List'!$A$2:$I$107,6,0)</f>
        <v>1.8620000000000001E-2</v>
      </c>
      <c r="Q28">
        <f>VLOOKUP(H28,'Fish Species List'!$A$2:$I$107,7,0)</f>
        <v>2.91</v>
      </c>
      <c r="R28">
        <f t="shared" si="0"/>
        <v>334.87494695571758</v>
      </c>
    </row>
    <row r="29" spans="1:18">
      <c r="A29" s="2">
        <v>42953</v>
      </c>
      <c r="B29" s="18">
        <v>0.57430555555555551</v>
      </c>
      <c r="C29" t="s">
        <v>9</v>
      </c>
      <c r="D29" t="s">
        <v>288</v>
      </c>
      <c r="E29" t="s">
        <v>10</v>
      </c>
      <c r="F29">
        <v>5</v>
      </c>
      <c r="G29">
        <v>18</v>
      </c>
      <c r="H29" t="s">
        <v>19</v>
      </c>
      <c r="I29" t="str">
        <f>VLOOKUP(H29,'Fish Species List'!$A$2:$I$107,2,0)</f>
        <v>Ocean Surgeonfish</v>
      </c>
      <c r="J29" s="54" t="str">
        <f>VLOOKUP(H29,'Fish Species List'!$A$2:$I$107,3,0)</f>
        <v>Acanthurus bahianus</v>
      </c>
      <c r="K29" s="54" t="str">
        <f>VLOOKUP(H29,'Fish Species List'!$A$2:$I$107,4,0)</f>
        <v>Acanthuridae</v>
      </c>
      <c r="L29" s="54" t="str">
        <f>VLOOKUP(H29,'Fish Species List'!$A$2:$I$107,5,0)</f>
        <v>Herbivores</v>
      </c>
      <c r="M29">
        <v>15</v>
      </c>
      <c r="N29">
        <v>2</v>
      </c>
      <c r="P29">
        <f>VLOOKUP(H29,'Fish Species List'!$A$2:$I$107,6,0)</f>
        <v>1.8620000000000001E-2</v>
      </c>
      <c r="Q29">
        <f>VLOOKUP(H29,'Fish Species List'!$A$2:$I$107,7,0)</f>
        <v>2.91</v>
      </c>
      <c r="R29">
        <f t="shared" si="0"/>
        <v>98.499774480185735</v>
      </c>
    </row>
    <row r="30" spans="1:18">
      <c r="A30" s="2">
        <v>42953</v>
      </c>
      <c r="B30" s="18">
        <v>0.57430555555555551</v>
      </c>
      <c r="C30" t="s">
        <v>9</v>
      </c>
      <c r="D30" t="s">
        <v>288</v>
      </c>
      <c r="E30" t="s">
        <v>10</v>
      </c>
      <c r="F30">
        <v>1</v>
      </c>
      <c r="G30">
        <v>15</v>
      </c>
      <c r="H30" t="s">
        <v>12</v>
      </c>
      <c r="I30" t="str">
        <f>VLOOKUP(H30,'Fish Species List'!$A$2:$I$107,2,0)</f>
        <v>Doctorfish</v>
      </c>
      <c r="J30" s="54" t="str">
        <f>VLOOKUP(H30,'Fish Species List'!$A$2:$I$107,3,0)</f>
        <v>Acanthurus chirurgus</v>
      </c>
      <c r="K30" s="54" t="str">
        <f>VLOOKUP(H30,'Fish Species List'!$A$2:$I$107,4,0)</f>
        <v>Acanthuridae</v>
      </c>
      <c r="L30" s="54" t="str">
        <f>VLOOKUP(H30,'Fish Species List'!$A$2:$I$107,5,0)</f>
        <v>Herbivores</v>
      </c>
      <c r="M30">
        <v>15</v>
      </c>
      <c r="N30">
        <v>4</v>
      </c>
      <c r="P30">
        <f>VLOOKUP(H30,'Fish Species List'!$A$2:$I$107,6,0)</f>
        <v>2.0889999999999999E-2</v>
      </c>
      <c r="Q30">
        <f>VLOOKUP(H30,'Fish Species List'!$A$2:$I$107,7,0)</f>
        <v>2.96</v>
      </c>
      <c r="R30">
        <f t="shared" si="0"/>
        <v>253.06294518196685</v>
      </c>
    </row>
    <row r="31" spans="1:18">
      <c r="A31" s="2">
        <v>42953</v>
      </c>
      <c r="B31" s="18">
        <v>0.57430555555555551</v>
      </c>
      <c r="C31" t="s">
        <v>9</v>
      </c>
      <c r="D31" t="s">
        <v>288</v>
      </c>
      <c r="E31" t="s">
        <v>10</v>
      </c>
      <c r="F31">
        <v>1</v>
      </c>
      <c r="G31">
        <v>15</v>
      </c>
      <c r="H31" t="s">
        <v>12</v>
      </c>
      <c r="I31" t="str">
        <f>VLOOKUP(H31,'Fish Species List'!$A$2:$I$107,2,0)</f>
        <v>Doctorfish</v>
      </c>
      <c r="J31" s="54" t="str">
        <f>VLOOKUP(H31,'Fish Species List'!$A$2:$I$107,3,0)</f>
        <v>Acanthurus chirurgus</v>
      </c>
      <c r="K31" s="54" t="str">
        <f>VLOOKUP(H31,'Fish Species List'!$A$2:$I$107,4,0)</f>
        <v>Acanthuridae</v>
      </c>
      <c r="L31" s="54" t="str">
        <f>VLOOKUP(H31,'Fish Species List'!$A$2:$I$107,5,0)</f>
        <v>Herbivores</v>
      </c>
      <c r="M31">
        <v>20</v>
      </c>
      <c r="N31">
        <f>1</f>
        <v>1</v>
      </c>
      <c r="P31">
        <f>VLOOKUP(H31,'Fish Species List'!$A$2:$I$107,6,0)</f>
        <v>2.0889999999999999E-2</v>
      </c>
      <c r="Q31">
        <f>VLOOKUP(H31,'Fish Species List'!$A$2:$I$107,7,0)</f>
        <v>2.96</v>
      </c>
      <c r="R31">
        <f t="shared" si="0"/>
        <v>148.24744840645624</v>
      </c>
    </row>
    <row r="32" spans="1:18">
      <c r="A32" s="2">
        <v>42953</v>
      </c>
      <c r="B32" s="18">
        <v>0.57430555555555551</v>
      </c>
      <c r="C32" t="s">
        <v>9</v>
      </c>
      <c r="D32" t="s">
        <v>288</v>
      </c>
      <c r="E32" t="s">
        <v>10</v>
      </c>
      <c r="F32">
        <v>1</v>
      </c>
      <c r="G32">
        <v>15</v>
      </c>
      <c r="H32" t="s">
        <v>12</v>
      </c>
      <c r="I32" t="str">
        <f>VLOOKUP(H32,'Fish Species List'!$A$2:$I$107,2,0)</f>
        <v>Doctorfish</v>
      </c>
      <c r="J32" s="54" t="str">
        <f>VLOOKUP(H32,'Fish Species List'!$A$2:$I$107,3,0)</f>
        <v>Acanthurus chirurgus</v>
      </c>
      <c r="K32" s="54" t="str">
        <f>VLOOKUP(H32,'Fish Species List'!$A$2:$I$107,4,0)</f>
        <v>Acanthuridae</v>
      </c>
      <c r="L32" s="54" t="str">
        <f>VLOOKUP(H32,'Fish Species List'!$A$2:$I$107,5,0)</f>
        <v>Herbivores</v>
      </c>
      <c r="M32">
        <v>18</v>
      </c>
      <c r="N32">
        <v>2</v>
      </c>
      <c r="P32">
        <f>VLOOKUP(H32,'Fish Species List'!$A$2:$I$107,6,0)</f>
        <v>2.0889999999999999E-2</v>
      </c>
      <c r="Q32">
        <f>VLOOKUP(H32,'Fish Species List'!$A$2:$I$107,7,0)</f>
        <v>2.96</v>
      </c>
      <c r="R32">
        <f t="shared" si="0"/>
        <v>217.05762700475179</v>
      </c>
    </row>
    <row r="33" spans="1:18">
      <c r="A33" s="2">
        <v>42953</v>
      </c>
      <c r="B33" s="18">
        <v>0.57430555555555551</v>
      </c>
      <c r="C33" t="s">
        <v>9</v>
      </c>
      <c r="D33" t="s">
        <v>288</v>
      </c>
      <c r="E33" t="s">
        <v>10</v>
      </c>
      <c r="F33">
        <v>2</v>
      </c>
      <c r="G33">
        <v>15</v>
      </c>
      <c r="H33" t="s">
        <v>12</v>
      </c>
      <c r="I33" t="str">
        <f>VLOOKUP(H33,'Fish Species List'!$A$2:$I$107,2,0)</f>
        <v>Doctorfish</v>
      </c>
      <c r="J33" s="54" t="str">
        <f>VLOOKUP(H33,'Fish Species List'!$A$2:$I$107,3,0)</f>
        <v>Acanthurus chirurgus</v>
      </c>
      <c r="K33" s="54" t="str">
        <f>VLOOKUP(H33,'Fish Species List'!$A$2:$I$107,4,0)</f>
        <v>Acanthuridae</v>
      </c>
      <c r="L33" s="54" t="str">
        <f>VLOOKUP(H33,'Fish Species List'!$A$2:$I$107,5,0)</f>
        <v>Herbivores</v>
      </c>
      <c r="M33">
        <v>18</v>
      </c>
      <c r="N33">
        <f>1</f>
        <v>1</v>
      </c>
      <c r="P33">
        <f>VLOOKUP(H33,'Fish Species List'!$A$2:$I$107,6,0)</f>
        <v>2.0889999999999999E-2</v>
      </c>
      <c r="Q33">
        <f>VLOOKUP(H33,'Fish Species List'!$A$2:$I$107,7,0)</f>
        <v>2.96</v>
      </c>
      <c r="R33">
        <f t="shared" si="0"/>
        <v>108.5288135023759</v>
      </c>
    </row>
    <row r="34" spans="1:18">
      <c r="A34" s="2">
        <v>42953</v>
      </c>
      <c r="B34" s="18">
        <v>0.57430555555555551</v>
      </c>
      <c r="C34" t="s">
        <v>9</v>
      </c>
      <c r="D34" t="s">
        <v>288</v>
      </c>
      <c r="E34" t="s">
        <v>10</v>
      </c>
      <c r="F34">
        <v>2</v>
      </c>
      <c r="G34">
        <v>15</v>
      </c>
      <c r="H34" t="s">
        <v>12</v>
      </c>
      <c r="I34" t="str">
        <f>VLOOKUP(H34,'Fish Species List'!$A$2:$I$107,2,0)</f>
        <v>Doctorfish</v>
      </c>
      <c r="J34" s="54" t="str">
        <f>VLOOKUP(H34,'Fish Species List'!$A$2:$I$107,3,0)</f>
        <v>Acanthurus chirurgus</v>
      </c>
      <c r="K34" s="54" t="str">
        <f>VLOOKUP(H34,'Fish Species List'!$A$2:$I$107,4,0)</f>
        <v>Acanthuridae</v>
      </c>
      <c r="L34" s="54" t="str">
        <f>VLOOKUP(H34,'Fish Species List'!$A$2:$I$107,5,0)</f>
        <v>Herbivores</v>
      </c>
      <c r="M34">
        <v>16</v>
      </c>
      <c r="N34">
        <f>1</f>
        <v>1</v>
      </c>
      <c r="P34">
        <f>VLOOKUP(H34,'Fish Species List'!$A$2:$I$107,6,0)</f>
        <v>2.0889999999999999E-2</v>
      </c>
      <c r="Q34">
        <f>VLOOKUP(H34,'Fish Species List'!$A$2:$I$107,7,0)</f>
        <v>2.96</v>
      </c>
      <c r="R34">
        <f t="shared" si="0"/>
        <v>76.583214004983191</v>
      </c>
    </row>
    <row r="35" spans="1:18">
      <c r="A35" s="2">
        <v>42953</v>
      </c>
      <c r="B35" s="18">
        <v>0.57430555555555551</v>
      </c>
      <c r="C35" t="s">
        <v>9</v>
      </c>
      <c r="D35" t="s">
        <v>288</v>
      </c>
      <c r="E35" t="s">
        <v>10</v>
      </c>
      <c r="F35">
        <v>2</v>
      </c>
      <c r="G35">
        <v>15</v>
      </c>
      <c r="H35" t="s">
        <v>12</v>
      </c>
      <c r="I35" t="str">
        <f>VLOOKUP(H35,'Fish Species List'!$A$2:$I$107,2,0)</f>
        <v>Doctorfish</v>
      </c>
      <c r="J35" s="54" t="str">
        <f>VLOOKUP(H35,'Fish Species List'!$A$2:$I$107,3,0)</f>
        <v>Acanthurus chirurgus</v>
      </c>
      <c r="K35" s="54" t="str">
        <f>VLOOKUP(H35,'Fish Species List'!$A$2:$I$107,4,0)</f>
        <v>Acanthuridae</v>
      </c>
      <c r="L35" s="54" t="str">
        <f>VLOOKUP(H35,'Fish Species List'!$A$2:$I$107,5,0)</f>
        <v>Herbivores</v>
      </c>
      <c r="M35">
        <v>13</v>
      </c>
      <c r="N35">
        <v>2</v>
      </c>
      <c r="P35">
        <f>VLOOKUP(H35,'Fish Species List'!$A$2:$I$107,6,0)</f>
        <v>2.0889999999999999E-2</v>
      </c>
      <c r="Q35">
        <f>VLOOKUP(H35,'Fish Species List'!$A$2:$I$107,7,0)</f>
        <v>2.96</v>
      </c>
      <c r="R35">
        <f t="shared" si="0"/>
        <v>82.840127466424264</v>
      </c>
    </row>
    <row r="36" spans="1:18">
      <c r="A36" s="2">
        <v>42953</v>
      </c>
      <c r="B36" s="18">
        <v>0.57430555555555551</v>
      </c>
      <c r="C36" t="s">
        <v>9</v>
      </c>
      <c r="D36" t="s">
        <v>288</v>
      </c>
      <c r="E36" t="s">
        <v>10</v>
      </c>
      <c r="F36">
        <v>3</v>
      </c>
      <c r="G36">
        <v>15</v>
      </c>
      <c r="H36" t="s">
        <v>12</v>
      </c>
      <c r="I36" t="str">
        <f>VLOOKUP(H36,'Fish Species List'!$A$2:$I$107,2,0)</f>
        <v>Doctorfish</v>
      </c>
      <c r="J36" s="54" t="str">
        <f>VLOOKUP(H36,'Fish Species List'!$A$2:$I$107,3,0)</f>
        <v>Acanthurus chirurgus</v>
      </c>
      <c r="K36" s="54" t="str">
        <f>VLOOKUP(H36,'Fish Species List'!$A$2:$I$107,4,0)</f>
        <v>Acanthuridae</v>
      </c>
      <c r="L36" s="54" t="str">
        <f>VLOOKUP(H36,'Fish Species List'!$A$2:$I$107,5,0)</f>
        <v>Herbivores</v>
      </c>
      <c r="M36">
        <v>16</v>
      </c>
      <c r="N36">
        <f>1</f>
        <v>1</v>
      </c>
      <c r="P36">
        <f>VLOOKUP(H36,'Fish Species List'!$A$2:$I$107,6,0)</f>
        <v>2.0889999999999999E-2</v>
      </c>
      <c r="Q36">
        <f>VLOOKUP(H36,'Fish Species List'!$A$2:$I$107,7,0)</f>
        <v>2.96</v>
      </c>
      <c r="R36">
        <f t="shared" si="0"/>
        <v>76.583214004983191</v>
      </c>
    </row>
    <row r="37" spans="1:18">
      <c r="A37" s="2">
        <v>42953</v>
      </c>
      <c r="B37" s="18">
        <v>0.57430555555555551</v>
      </c>
      <c r="C37" t="s">
        <v>9</v>
      </c>
      <c r="D37" t="s">
        <v>288</v>
      </c>
      <c r="E37" t="s">
        <v>10</v>
      </c>
      <c r="F37">
        <v>3</v>
      </c>
      <c r="G37">
        <v>15</v>
      </c>
      <c r="H37" t="s">
        <v>12</v>
      </c>
      <c r="I37" t="str">
        <f>VLOOKUP(H37,'Fish Species List'!$A$2:$I$107,2,0)</f>
        <v>Doctorfish</v>
      </c>
      <c r="J37" s="54" t="str">
        <f>VLOOKUP(H37,'Fish Species List'!$A$2:$I$107,3,0)</f>
        <v>Acanthurus chirurgus</v>
      </c>
      <c r="K37" s="54" t="str">
        <f>VLOOKUP(H37,'Fish Species List'!$A$2:$I$107,4,0)</f>
        <v>Acanthuridae</v>
      </c>
      <c r="L37" s="54" t="str">
        <f>VLOOKUP(H37,'Fish Species List'!$A$2:$I$107,5,0)</f>
        <v>Herbivores</v>
      </c>
      <c r="M37">
        <v>15</v>
      </c>
      <c r="N37">
        <v>2</v>
      </c>
      <c r="P37">
        <f>VLOOKUP(H37,'Fish Species List'!$A$2:$I$107,6,0)</f>
        <v>2.0889999999999999E-2</v>
      </c>
      <c r="Q37">
        <f>VLOOKUP(H37,'Fish Species List'!$A$2:$I$107,7,0)</f>
        <v>2.96</v>
      </c>
      <c r="R37">
        <f t="shared" si="0"/>
        <v>126.53147259098343</v>
      </c>
    </row>
    <row r="38" spans="1:18">
      <c r="A38" s="2">
        <v>42953</v>
      </c>
      <c r="B38" s="18">
        <v>0.57430555555555551</v>
      </c>
      <c r="C38" t="s">
        <v>9</v>
      </c>
      <c r="D38" t="s">
        <v>288</v>
      </c>
      <c r="E38" t="s">
        <v>10</v>
      </c>
      <c r="F38">
        <v>3</v>
      </c>
      <c r="G38">
        <v>15</v>
      </c>
      <c r="H38" t="s">
        <v>12</v>
      </c>
      <c r="I38" t="str">
        <f>VLOOKUP(H38,'Fish Species List'!$A$2:$I$107,2,0)</f>
        <v>Doctorfish</v>
      </c>
      <c r="J38" s="54" t="str">
        <f>VLOOKUP(H38,'Fish Species List'!$A$2:$I$107,3,0)</f>
        <v>Acanthurus chirurgus</v>
      </c>
      <c r="K38" s="54" t="str">
        <f>VLOOKUP(H38,'Fish Species List'!$A$2:$I$107,4,0)</f>
        <v>Acanthuridae</v>
      </c>
      <c r="L38" s="54" t="str">
        <f>VLOOKUP(H38,'Fish Species List'!$A$2:$I$107,5,0)</f>
        <v>Herbivores</v>
      </c>
      <c r="M38">
        <v>12</v>
      </c>
      <c r="N38">
        <f>1</f>
        <v>1</v>
      </c>
      <c r="P38">
        <f>VLOOKUP(H38,'Fish Species List'!$A$2:$I$107,6,0)</f>
        <v>2.0889999999999999E-2</v>
      </c>
      <c r="Q38">
        <f>VLOOKUP(H38,'Fish Species List'!$A$2:$I$107,7,0)</f>
        <v>2.96</v>
      </c>
      <c r="R38">
        <f t="shared" si="0"/>
        <v>32.682474295385305</v>
      </c>
    </row>
    <row r="39" spans="1:18">
      <c r="A39" s="2">
        <v>42953</v>
      </c>
      <c r="B39" s="18">
        <v>0.57430555555555551</v>
      </c>
      <c r="C39" t="s">
        <v>9</v>
      </c>
      <c r="D39" t="s">
        <v>288</v>
      </c>
      <c r="E39" t="s">
        <v>10</v>
      </c>
      <c r="F39">
        <v>3</v>
      </c>
      <c r="G39">
        <v>15</v>
      </c>
      <c r="H39" t="s">
        <v>12</v>
      </c>
      <c r="I39" t="str">
        <f>VLOOKUP(H39,'Fish Species List'!$A$2:$I$107,2,0)</f>
        <v>Doctorfish</v>
      </c>
      <c r="J39" s="54" t="str">
        <f>VLOOKUP(H39,'Fish Species List'!$A$2:$I$107,3,0)</f>
        <v>Acanthurus chirurgus</v>
      </c>
      <c r="K39" s="54" t="str">
        <f>VLOOKUP(H39,'Fish Species List'!$A$2:$I$107,4,0)</f>
        <v>Acanthuridae</v>
      </c>
      <c r="L39" s="54" t="str">
        <f>VLOOKUP(H39,'Fish Species List'!$A$2:$I$107,5,0)</f>
        <v>Herbivores</v>
      </c>
      <c r="M39">
        <v>18</v>
      </c>
      <c r="N39">
        <f>1</f>
        <v>1</v>
      </c>
      <c r="P39">
        <f>VLOOKUP(H39,'Fish Species List'!$A$2:$I$107,6,0)</f>
        <v>2.0889999999999999E-2</v>
      </c>
      <c r="Q39">
        <f>VLOOKUP(H39,'Fish Species List'!$A$2:$I$107,7,0)</f>
        <v>2.96</v>
      </c>
      <c r="R39">
        <f t="shared" si="0"/>
        <v>108.5288135023759</v>
      </c>
    </row>
    <row r="40" spans="1:18">
      <c r="A40" s="2">
        <v>42953</v>
      </c>
      <c r="B40" s="18">
        <v>0.57430555555555551</v>
      </c>
      <c r="C40" t="s">
        <v>9</v>
      </c>
      <c r="D40" t="s">
        <v>288</v>
      </c>
      <c r="E40" t="s">
        <v>10</v>
      </c>
      <c r="F40">
        <v>5</v>
      </c>
      <c r="G40">
        <v>18</v>
      </c>
      <c r="H40" t="s">
        <v>12</v>
      </c>
      <c r="I40" t="str">
        <f>VLOOKUP(H40,'Fish Species List'!$A$2:$I$107,2,0)</f>
        <v>Doctorfish</v>
      </c>
      <c r="J40" s="54" t="str">
        <f>VLOOKUP(H40,'Fish Species List'!$A$2:$I$107,3,0)</f>
        <v>Acanthurus chirurgus</v>
      </c>
      <c r="K40" s="54" t="str">
        <f>VLOOKUP(H40,'Fish Species List'!$A$2:$I$107,4,0)</f>
        <v>Acanthuridae</v>
      </c>
      <c r="L40" s="54" t="str">
        <f>VLOOKUP(H40,'Fish Species List'!$A$2:$I$107,5,0)</f>
        <v>Herbivores</v>
      </c>
      <c r="M40">
        <v>18</v>
      </c>
      <c r="N40">
        <f>1</f>
        <v>1</v>
      </c>
      <c r="P40">
        <f>VLOOKUP(H40,'Fish Species List'!$A$2:$I$107,6,0)</f>
        <v>2.0889999999999999E-2</v>
      </c>
      <c r="Q40">
        <f>VLOOKUP(H40,'Fish Species List'!$A$2:$I$107,7,0)</f>
        <v>2.96</v>
      </c>
      <c r="R40">
        <f t="shared" si="0"/>
        <v>108.5288135023759</v>
      </c>
    </row>
    <row r="41" spans="1:18">
      <c r="A41" s="2">
        <v>42953</v>
      </c>
      <c r="B41" s="18">
        <v>0.57430555555555551</v>
      </c>
      <c r="C41" t="s">
        <v>9</v>
      </c>
      <c r="D41" t="s">
        <v>288</v>
      </c>
      <c r="E41" t="s">
        <v>10</v>
      </c>
      <c r="F41">
        <v>1</v>
      </c>
      <c r="G41">
        <v>15</v>
      </c>
      <c r="H41" t="s">
        <v>23</v>
      </c>
      <c r="I41" t="str">
        <f>VLOOKUP(H41,'Fish Species List'!$A$2:$I$107,2,0)</f>
        <v>Blue Tang</v>
      </c>
      <c r="J41" s="54" t="str">
        <f>VLOOKUP(H41,'Fish Species List'!$A$2:$I$107,3,0)</f>
        <v>Acanthurus coeruleus</v>
      </c>
      <c r="K41" s="54" t="str">
        <f>VLOOKUP(H41,'Fish Species List'!$A$2:$I$107,4,0)</f>
        <v>Acanthuridae</v>
      </c>
      <c r="L41" s="54" t="str">
        <f>VLOOKUP(H41,'Fish Species List'!$A$2:$I$107,5,0)</f>
        <v>Herbivores</v>
      </c>
      <c r="M41">
        <v>16</v>
      </c>
      <c r="N41">
        <v>2</v>
      </c>
      <c r="P41">
        <f>VLOOKUP(H41,'Fish Species List'!$A$2:$I$107,6,0)</f>
        <v>2.512E-2</v>
      </c>
      <c r="Q41">
        <f>VLOOKUP(H41,'Fish Species List'!$A$2:$I$107,7,0)</f>
        <v>2.96</v>
      </c>
      <c r="R41">
        <f t="shared" si="0"/>
        <v>184.18097997177384</v>
      </c>
    </row>
    <row r="42" spans="1:18">
      <c r="A42" s="2">
        <v>42953</v>
      </c>
      <c r="B42" s="18">
        <v>0.57430555555555551</v>
      </c>
      <c r="C42" t="s">
        <v>9</v>
      </c>
      <c r="D42" t="s">
        <v>288</v>
      </c>
      <c r="E42" t="s">
        <v>10</v>
      </c>
      <c r="F42">
        <v>1</v>
      </c>
      <c r="G42">
        <v>15</v>
      </c>
      <c r="H42" t="s">
        <v>23</v>
      </c>
      <c r="I42" t="str">
        <f>VLOOKUP(H42,'Fish Species List'!$A$2:$I$107,2,0)</f>
        <v>Blue Tang</v>
      </c>
      <c r="J42" s="54" t="str">
        <f>VLOOKUP(H42,'Fish Species List'!$A$2:$I$107,3,0)</f>
        <v>Acanthurus coeruleus</v>
      </c>
      <c r="K42" s="54" t="str">
        <f>VLOOKUP(H42,'Fish Species List'!$A$2:$I$107,4,0)</f>
        <v>Acanthuridae</v>
      </c>
      <c r="L42" s="54" t="str">
        <f>VLOOKUP(H42,'Fish Species List'!$A$2:$I$107,5,0)</f>
        <v>Herbivores</v>
      </c>
      <c r="M42">
        <v>20</v>
      </c>
      <c r="N42">
        <v>3</v>
      </c>
      <c r="P42">
        <f>VLOOKUP(H42,'Fish Species List'!$A$2:$I$107,6,0)</f>
        <v>2.512E-2</v>
      </c>
      <c r="Q42">
        <f>VLOOKUP(H42,'Fish Species List'!$A$2:$I$107,7,0)</f>
        <v>2.96</v>
      </c>
      <c r="R42">
        <f t="shared" si="0"/>
        <v>534.79787993827404</v>
      </c>
    </row>
    <row r="43" spans="1:18">
      <c r="A43" s="2">
        <v>42953</v>
      </c>
      <c r="B43" s="18">
        <v>0.57430555555555551</v>
      </c>
      <c r="C43" t="s">
        <v>9</v>
      </c>
      <c r="D43" t="s">
        <v>288</v>
      </c>
      <c r="E43" t="s">
        <v>10</v>
      </c>
      <c r="F43">
        <v>1</v>
      </c>
      <c r="G43">
        <v>15</v>
      </c>
      <c r="H43" t="s">
        <v>23</v>
      </c>
      <c r="I43" t="str">
        <f>VLOOKUP(H43,'Fish Species List'!$A$2:$I$107,2,0)</f>
        <v>Blue Tang</v>
      </c>
      <c r="J43" s="54" t="str">
        <f>VLOOKUP(H43,'Fish Species List'!$A$2:$I$107,3,0)</f>
        <v>Acanthurus coeruleus</v>
      </c>
      <c r="K43" s="54" t="str">
        <f>VLOOKUP(H43,'Fish Species List'!$A$2:$I$107,4,0)</f>
        <v>Acanthuridae</v>
      </c>
      <c r="L43" s="54" t="str">
        <f>VLOOKUP(H43,'Fish Species List'!$A$2:$I$107,5,0)</f>
        <v>Herbivores</v>
      </c>
      <c r="M43">
        <v>20</v>
      </c>
      <c r="N43">
        <f>1</f>
        <v>1</v>
      </c>
      <c r="P43">
        <f>VLOOKUP(H43,'Fish Species List'!$A$2:$I$107,6,0)</f>
        <v>2.512E-2</v>
      </c>
      <c r="Q43">
        <f>VLOOKUP(H43,'Fish Species List'!$A$2:$I$107,7,0)</f>
        <v>2.96</v>
      </c>
      <c r="R43">
        <f t="shared" si="0"/>
        <v>178.26595997942468</v>
      </c>
    </row>
    <row r="44" spans="1:18">
      <c r="A44" s="2">
        <v>42953</v>
      </c>
      <c r="B44" s="18">
        <v>0.57430555555555551</v>
      </c>
      <c r="C44" t="s">
        <v>9</v>
      </c>
      <c r="D44" t="s">
        <v>288</v>
      </c>
      <c r="E44" t="s">
        <v>10</v>
      </c>
      <c r="F44">
        <v>1</v>
      </c>
      <c r="G44">
        <v>15</v>
      </c>
      <c r="H44" t="s">
        <v>23</v>
      </c>
      <c r="I44" t="str">
        <f>VLOOKUP(H44,'Fish Species List'!$A$2:$I$107,2,0)</f>
        <v>Blue Tang</v>
      </c>
      <c r="J44" s="54" t="str">
        <f>VLOOKUP(H44,'Fish Species List'!$A$2:$I$107,3,0)</f>
        <v>Acanthurus coeruleus</v>
      </c>
      <c r="K44" s="54" t="str">
        <f>VLOOKUP(H44,'Fish Species List'!$A$2:$I$107,4,0)</f>
        <v>Acanthuridae</v>
      </c>
      <c r="L44" s="54" t="str">
        <f>VLOOKUP(H44,'Fish Species List'!$A$2:$I$107,5,0)</f>
        <v>Herbivores</v>
      </c>
      <c r="M44">
        <v>15</v>
      </c>
      <c r="N44">
        <f>1</f>
        <v>1</v>
      </c>
      <c r="P44">
        <f>VLOOKUP(H44,'Fish Species List'!$A$2:$I$107,6,0)</f>
        <v>2.512E-2</v>
      </c>
      <c r="Q44">
        <f>VLOOKUP(H44,'Fish Species List'!$A$2:$I$107,7,0)</f>
        <v>2.96</v>
      </c>
      <c r="R44">
        <f t="shared" si="0"/>
        <v>76.076366478829684</v>
      </c>
    </row>
    <row r="45" spans="1:18">
      <c r="A45" s="2">
        <v>42953</v>
      </c>
      <c r="B45" s="18">
        <v>0.57430555555555551</v>
      </c>
      <c r="C45" t="s">
        <v>9</v>
      </c>
      <c r="D45" t="s">
        <v>288</v>
      </c>
      <c r="E45" t="s">
        <v>10</v>
      </c>
      <c r="F45">
        <v>2</v>
      </c>
      <c r="G45">
        <v>15</v>
      </c>
      <c r="H45" t="s">
        <v>23</v>
      </c>
      <c r="I45" t="str">
        <f>VLOOKUP(H45,'Fish Species List'!$A$2:$I$107,2,0)</f>
        <v>Blue Tang</v>
      </c>
      <c r="J45" s="54" t="str">
        <f>VLOOKUP(H45,'Fish Species List'!$A$2:$I$107,3,0)</f>
        <v>Acanthurus coeruleus</v>
      </c>
      <c r="K45" s="54" t="str">
        <f>VLOOKUP(H45,'Fish Species List'!$A$2:$I$107,4,0)</f>
        <v>Acanthuridae</v>
      </c>
      <c r="L45" s="54" t="str">
        <f>VLOOKUP(H45,'Fish Species List'!$A$2:$I$107,5,0)</f>
        <v>Herbivores</v>
      </c>
      <c r="M45">
        <v>13</v>
      </c>
      <c r="N45">
        <f>1</f>
        <v>1</v>
      </c>
      <c r="P45">
        <f>VLOOKUP(H45,'Fish Species List'!$A$2:$I$107,6,0)</f>
        <v>2.512E-2</v>
      </c>
      <c r="Q45">
        <f>VLOOKUP(H45,'Fish Species List'!$A$2:$I$107,7,0)</f>
        <v>2.96</v>
      </c>
      <c r="R45">
        <f t="shared" si="0"/>
        <v>49.807180515954464</v>
      </c>
    </row>
    <row r="46" spans="1:18">
      <c r="A46" s="2">
        <v>42953</v>
      </c>
      <c r="B46" s="18">
        <v>0.57430555555555551</v>
      </c>
      <c r="C46" t="s">
        <v>9</v>
      </c>
      <c r="D46" t="s">
        <v>288</v>
      </c>
      <c r="E46" t="s">
        <v>10</v>
      </c>
      <c r="F46">
        <v>2</v>
      </c>
      <c r="G46">
        <v>15</v>
      </c>
      <c r="H46" t="s">
        <v>23</v>
      </c>
      <c r="I46" t="str">
        <f>VLOOKUP(H46,'Fish Species List'!$A$2:$I$107,2,0)</f>
        <v>Blue Tang</v>
      </c>
      <c r="J46" s="54" t="str">
        <f>VLOOKUP(H46,'Fish Species List'!$A$2:$I$107,3,0)</f>
        <v>Acanthurus coeruleus</v>
      </c>
      <c r="K46" s="54" t="str">
        <f>VLOOKUP(H46,'Fish Species List'!$A$2:$I$107,4,0)</f>
        <v>Acanthuridae</v>
      </c>
      <c r="L46" s="54" t="str">
        <f>VLOOKUP(H46,'Fish Species List'!$A$2:$I$107,5,0)</f>
        <v>Herbivores</v>
      </c>
      <c r="M46">
        <v>15</v>
      </c>
      <c r="N46">
        <f>1</f>
        <v>1</v>
      </c>
      <c r="P46">
        <f>VLOOKUP(H46,'Fish Species List'!$A$2:$I$107,6,0)</f>
        <v>2.512E-2</v>
      </c>
      <c r="Q46">
        <f>VLOOKUP(H46,'Fish Species List'!$A$2:$I$107,7,0)</f>
        <v>2.96</v>
      </c>
      <c r="R46">
        <f t="shared" si="0"/>
        <v>76.076366478829684</v>
      </c>
    </row>
    <row r="47" spans="1:18">
      <c r="A47" s="2">
        <v>42953</v>
      </c>
      <c r="B47" s="18">
        <v>0.57430555555555551</v>
      </c>
      <c r="C47" t="s">
        <v>9</v>
      </c>
      <c r="D47" t="s">
        <v>288</v>
      </c>
      <c r="E47" t="s">
        <v>10</v>
      </c>
      <c r="F47">
        <v>2</v>
      </c>
      <c r="G47">
        <v>15</v>
      </c>
      <c r="H47" t="s">
        <v>23</v>
      </c>
      <c r="I47" t="str">
        <f>VLOOKUP(H47,'Fish Species List'!$A$2:$I$107,2,0)</f>
        <v>Blue Tang</v>
      </c>
      <c r="J47" s="54" t="str">
        <f>VLOOKUP(H47,'Fish Species List'!$A$2:$I$107,3,0)</f>
        <v>Acanthurus coeruleus</v>
      </c>
      <c r="K47" s="54" t="str">
        <f>VLOOKUP(H47,'Fish Species List'!$A$2:$I$107,4,0)</f>
        <v>Acanthuridae</v>
      </c>
      <c r="L47" s="54" t="str">
        <f>VLOOKUP(H47,'Fish Species List'!$A$2:$I$107,5,0)</f>
        <v>Herbivores</v>
      </c>
      <c r="M47">
        <v>16</v>
      </c>
      <c r="N47">
        <v>2</v>
      </c>
      <c r="P47">
        <f>VLOOKUP(H47,'Fish Species List'!$A$2:$I$107,6,0)</f>
        <v>2.512E-2</v>
      </c>
      <c r="Q47">
        <f>VLOOKUP(H47,'Fish Species List'!$A$2:$I$107,7,0)</f>
        <v>2.96</v>
      </c>
      <c r="R47">
        <f t="shared" si="0"/>
        <v>184.18097997177384</v>
      </c>
    </row>
    <row r="48" spans="1:18">
      <c r="A48" s="2">
        <v>42953</v>
      </c>
      <c r="B48" s="18">
        <v>0.57430555555555551</v>
      </c>
      <c r="C48" t="s">
        <v>9</v>
      </c>
      <c r="D48" t="s">
        <v>288</v>
      </c>
      <c r="E48" t="s">
        <v>10</v>
      </c>
      <c r="F48">
        <v>2</v>
      </c>
      <c r="G48">
        <v>15</v>
      </c>
      <c r="H48" t="s">
        <v>23</v>
      </c>
      <c r="I48" t="str">
        <f>VLOOKUP(H48,'Fish Species List'!$A$2:$I$107,2,0)</f>
        <v>Blue Tang</v>
      </c>
      <c r="J48" s="54" t="str">
        <f>VLOOKUP(H48,'Fish Species List'!$A$2:$I$107,3,0)</f>
        <v>Acanthurus coeruleus</v>
      </c>
      <c r="K48" s="54" t="str">
        <f>VLOOKUP(H48,'Fish Species List'!$A$2:$I$107,4,0)</f>
        <v>Acanthuridae</v>
      </c>
      <c r="L48" s="54" t="str">
        <f>VLOOKUP(H48,'Fish Species List'!$A$2:$I$107,5,0)</f>
        <v>Herbivores</v>
      </c>
      <c r="M48">
        <v>15</v>
      </c>
      <c r="N48">
        <f>1</f>
        <v>1</v>
      </c>
      <c r="P48">
        <f>VLOOKUP(H48,'Fish Species List'!$A$2:$I$107,6,0)</f>
        <v>2.512E-2</v>
      </c>
      <c r="Q48">
        <f>VLOOKUP(H48,'Fish Species List'!$A$2:$I$107,7,0)</f>
        <v>2.96</v>
      </c>
      <c r="R48">
        <f t="shared" si="0"/>
        <v>76.076366478829684</v>
      </c>
    </row>
    <row r="49" spans="1:18">
      <c r="A49" s="2">
        <v>42953</v>
      </c>
      <c r="B49" s="18">
        <v>0.57430555555555551</v>
      </c>
      <c r="C49" t="s">
        <v>9</v>
      </c>
      <c r="D49" t="s">
        <v>288</v>
      </c>
      <c r="E49" t="s">
        <v>10</v>
      </c>
      <c r="F49">
        <v>2</v>
      </c>
      <c r="G49">
        <v>15</v>
      </c>
      <c r="H49" t="s">
        <v>23</v>
      </c>
      <c r="I49" t="str">
        <f>VLOOKUP(H49,'Fish Species List'!$A$2:$I$107,2,0)</f>
        <v>Blue Tang</v>
      </c>
      <c r="J49" s="54" t="str">
        <f>VLOOKUP(H49,'Fish Species List'!$A$2:$I$107,3,0)</f>
        <v>Acanthurus coeruleus</v>
      </c>
      <c r="K49" s="54" t="str">
        <f>VLOOKUP(H49,'Fish Species List'!$A$2:$I$107,4,0)</f>
        <v>Acanthuridae</v>
      </c>
      <c r="L49" s="54" t="str">
        <f>VLOOKUP(H49,'Fish Species List'!$A$2:$I$107,5,0)</f>
        <v>Herbivores</v>
      </c>
      <c r="M49">
        <v>15</v>
      </c>
      <c r="N49">
        <f>1</f>
        <v>1</v>
      </c>
      <c r="P49">
        <f>VLOOKUP(H49,'Fish Species List'!$A$2:$I$107,6,0)</f>
        <v>2.512E-2</v>
      </c>
      <c r="Q49">
        <f>VLOOKUP(H49,'Fish Species List'!$A$2:$I$107,7,0)</f>
        <v>2.96</v>
      </c>
      <c r="R49">
        <f t="shared" si="0"/>
        <v>76.076366478829684</v>
      </c>
    </row>
    <row r="50" spans="1:18">
      <c r="A50" s="2">
        <v>42953</v>
      </c>
      <c r="B50" s="18">
        <v>0.57430555555555551</v>
      </c>
      <c r="C50" t="s">
        <v>9</v>
      </c>
      <c r="D50" t="s">
        <v>288</v>
      </c>
      <c r="E50" t="s">
        <v>10</v>
      </c>
      <c r="F50">
        <v>3</v>
      </c>
      <c r="G50">
        <v>15</v>
      </c>
      <c r="H50" t="s">
        <v>23</v>
      </c>
      <c r="I50" t="str">
        <f>VLOOKUP(H50,'Fish Species List'!$A$2:$I$107,2,0)</f>
        <v>Blue Tang</v>
      </c>
      <c r="J50" s="54" t="str">
        <f>VLOOKUP(H50,'Fish Species List'!$A$2:$I$107,3,0)</f>
        <v>Acanthurus coeruleus</v>
      </c>
      <c r="K50" s="54" t="str">
        <f>VLOOKUP(H50,'Fish Species List'!$A$2:$I$107,4,0)</f>
        <v>Acanthuridae</v>
      </c>
      <c r="L50" s="54" t="str">
        <f>VLOOKUP(H50,'Fish Species List'!$A$2:$I$107,5,0)</f>
        <v>Herbivores</v>
      </c>
      <c r="M50">
        <v>16</v>
      </c>
      <c r="N50">
        <f>1</f>
        <v>1</v>
      </c>
      <c r="P50">
        <f>VLOOKUP(H50,'Fish Species List'!$A$2:$I$107,6,0)</f>
        <v>2.512E-2</v>
      </c>
      <c r="Q50">
        <f>VLOOKUP(H50,'Fish Species List'!$A$2:$I$107,7,0)</f>
        <v>2.96</v>
      </c>
      <c r="R50">
        <f t="shared" si="0"/>
        <v>92.090489985886919</v>
      </c>
    </row>
    <row r="51" spans="1:18">
      <c r="A51" s="2">
        <v>42953</v>
      </c>
      <c r="B51" s="18">
        <v>0.57430555555555551</v>
      </c>
      <c r="C51" t="s">
        <v>9</v>
      </c>
      <c r="D51" t="s">
        <v>288</v>
      </c>
      <c r="E51" t="s">
        <v>10</v>
      </c>
      <c r="F51">
        <v>3</v>
      </c>
      <c r="G51">
        <v>15</v>
      </c>
      <c r="H51" t="s">
        <v>23</v>
      </c>
      <c r="I51" t="str">
        <f>VLOOKUP(H51,'Fish Species List'!$A$2:$I$107,2,0)</f>
        <v>Blue Tang</v>
      </c>
      <c r="J51" s="54" t="str">
        <f>VLOOKUP(H51,'Fish Species List'!$A$2:$I$107,3,0)</f>
        <v>Acanthurus coeruleus</v>
      </c>
      <c r="K51" s="54" t="str">
        <f>VLOOKUP(H51,'Fish Species List'!$A$2:$I$107,4,0)</f>
        <v>Acanthuridae</v>
      </c>
      <c r="L51" s="54" t="str">
        <f>VLOOKUP(H51,'Fish Species List'!$A$2:$I$107,5,0)</f>
        <v>Herbivores</v>
      </c>
      <c r="M51">
        <v>15</v>
      </c>
      <c r="N51">
        <f>1</f>
        <v>1</v>
      </c>
      <c r="P51">
        <f>VLOOKUP(H51,'Fish Species List'!$A$2:$I$107,6,0)</f>
        <v>2.512E-2</v>
      </c>
      <c r="Q51">
        <f>VLOOKUP(H51,'Fish Species List'!$A$2:$I$107,7,0)</f>
        <v>2.96</v>
      </c>
      <c r="R51">
        <f t="shared" si="0"/>
        <v>76.076366478829684</v>
      </c>
    </row>
    <row r="52" spans="1:18">
      <c r="A52" s="2">
        <v>42953</v>
      </c>
      <c r="B52" s="18">
        <v>0.57430555555555551</v>
      </c>
      <c r="C52" t="s">
        <v>9</v>
      </c>
      <c r="D52" t="s">
        <v>288</v>
      </c>
      <c r="E52" t="s">
        <v>10</v>
      </c>
      <c r="F52">
        <v>3</v>
      </c>
      <c r="G52">
        <v>15</v>
      </c>
      <c r="H52" t="s">
        <v>23</v>
      </c>
      <c r="I52" t="str">
        <f>VLOOKUP(H52,'Fish Species List'!$A$2:$I$107,2,0)</f>
        <v>Blue Tang</v>
      </c>
      <c r="J52" s="54" t="str">
        <f>VLOOKUP(H52,'Fish Species List'!$A$2:$I$107,3,0)</f>
        <v>Acanthurus coeruleus</v>
      </c>
      <c r="K52" s="54" t="str">
        <f>VLOOKUP(H52,'Fish Species List'!$A$2:$I$107,4,0)</f>
        <v>Acanthuridae</v>
      </c>
      <c r="L52" s="54" t="str">
        <f>VLOOKUP(H52,'Fish Species List'!$A$2:$I$107,5,0)</f>
        <v>Herbivores</v>
      </c>
      <c r="M52">
        <v>12</v>
      </c>
      <c r="N52">
        <f>1</f>
        <v>1</v>
      </c>
      <c r="P52">
        <f>VLOOKUP(H52,'Fish Species List'!$A$2:$I$107,6,0)</f>
        <v>2.512E-2</v>
      </c>
      <c r="Q52">
        <f>VLOOKUP(H52,'Fish Species List'!$A$2:$I$107,7,0)</f>
        <v>2.96</v>
      </c>
      <c r="R52">
        <f t="shared" si="0"/>
        <v>39.300323326954469</v>
      </c>
    </row>
    <row r="53" spans="1:18">
      <c r="A53" s="2">
        <v>42953</v>
      </c>
      <c r="B53" s="18">
        <v>0.57430555555555551</v>
      </c>
      <c r="C53" t="s">
        <v>9</v>
      </c>
      <c r="D53" t="s">
        <v>288</v>
      </c>
      <c r="E53" t="s">
        <v>10</v>
      </c>
      <c r="F53">
        <v>4</v>
      </c>
      <c r="G53">
        <v>15</v>
      </c>
      <c r="H53" t="s">
        <v>23</v>
      </c>
      <c r="I53" t="str">
        <f>VLOOKUP(H53,'Fish Species List'!$A$2:$I$107,2,0)</f>
        <v>Blue Tang</v>
      </c>
      <c r="J53" s="54" t="str">
        <f>VLOOKUP(H53,'Fish Species List'!$A$2:$I$107,3,0)</f>
        <v>Acanthurus coeruleus</v>
      </c>
      <c r="K53" s="54" t="str">
        <f>VLOOKUP(H53,'Fish Species List'!$A$2:$I$107,4,0)</f>
        <v>Acanthuridae</v>
      </c>
      <c r="L53" s="54" t="str">
        <f>VLOOKUP(H53,'Fish Species List'!$A$2:$I$107,5,0)</f>
        <v>Herbivores</v>
      </c>
      <c r="M53">
        <v>15</v>
      </c>
      <c r="N53">
        <v>2</v>
      </c>
      <c r="P53">
        <f>VLOOKUP(H53,'Fish Species List'!$A$2:$I$107,6,0)</f>
        <v>2.512E-2</v>
      </c>
      <c r="Q53">
        <f>VLOOKUP(H53,'Fish Species List'!$A$2:$I$107,7,0)</f>
        <v>2.96</v>
      </c>
      <c r="R53">
        <f t="shared" si="0"/>
        <v>152.15273295765937</v>
      </c>
    </row>
    <row r="54" spans="1:18">
      <c r="A54" s="2">
        <v>42953</v>
      </c>
      <c r="B54" s="18">
        <v>0.57430555555555551</v>
      </c>
      <c r="C54" t="s">
        <v>9</v>
      </c>
      <c r="D54" t="s">
        <v>288</v>
      </c>
      <c r="E54" t="s">
        <v>10</v>
      </c>
      <c r="F54">
        <v>4</v>
      </c>
      <c r="G54">
        <v>15</v>
      </c>
      <c r="H54" t="s">
        <v>23</v>
      </c>
      <c r="I54" t="str">
        <f>VLOOKUP(H54,'Fish Species List'!$A$2:$I$107,2,0)</f>
        <v>Blue Tang</v>
      </c>
      <c r="J54" s="54" t="str">
        <f>VLOOKUP(H54,'Fish Species List'!$A$2:$I$107,3,0)</f>
        <v>Acanthurus coeruleus</v>
      </c>
      <c r="K54" s="54" t="str">
        <f>VLOOKUP(H54,'Fish Species List'!$A$2:$I$107,4,0)</f>
        <v>Acanthuridae</v>
      </c>
      <c r="L54" s="54" t="str">
        <f>VLOOKUP(H54,'Fish Species List'!$A$2:$I$107,5,0)</f>
        <v>Herbivores</v>
      </c>
      <c r="M54">
        <v>16</v>
      </c>
      <c r="N54">
        <f>1</f>
        <v>1</v>
      </c>
      <c r="P54">
        <f>VLOOKUP(H54,'Fish Species List'!$A$2:$I$107,6,0)</f>
        <v>2.512E-2</v>
      </c>
      <c r="Q54">
        <f>VLOOKUP(H54,'Fish Species List'!$A$2:$I$107,7,0)</f>
        <v>2.96</v>
      </c>
      <c r="R54">
        <f t="shared" si="0"/>
        <v>92.090489985886919</v>
      </c>
    </row>
    <row r="55" spans="1:18">
      <c r="A55" s="2">
        <v>42953</v>
      </c>
      <c r="B55" s="18">
        <v>0.57430555555555551</v>
      </c>
      <c r="C55" t="s">
        <v>9</v>
      </c>
      <c r="D55" t="s">
        <v>288</v>
      </c>
      <c r="E55" t="s">
        <v>10</v>
      </c>
      <c r="F55">
        <v>4</v>
      </c>
      <c r="G55">
        <v>15</v>
      </c>
      <c r="H55" t="s">
        <v>23</v>
      </c>
      <c r="I55" t="str">
        <f>VLOOKUP(H55,'Fish Species List'!$A$2:$I$107,2,0)</f>
        <v>Blue Tang</v>
      </c>
      <c r="J55" s="54" t="str">
        <f>VLOOKUP(H55,'Fish Species List'!$A$2:$I$107,3,0)</f>
        <v>Acanthurus coeruleus</v>
      </c>
      <c r="K55" s="54" t="str">
        <f>VLOOKUP(H55,'Fish Species List'!$A$2:$I$107,4,0)</f>
        <v>Acanthuridae</v>
      </c>
      <c r="L55" s="54" t="str">
        <f>VLOOKUP(H55,'Fish Species List'!$A$2:$I$107,5,0)</f>
        <v>Herbivores</v>
      </c>
      <c r="M55">
        <v>15</v>
      </c>
      <c r="N55">
        <v>3</v>
      </c>
      <c r="P55">
        <f>VLOOKUP(H55,'Fish Species List'!$A$2:$I$107,6,0)</f>
        <v>2.512E-2</v>
      </c>
      <c r="Q55">
        <f>VLOOKUP(H55,'Fish Species List'!$A$2:$I$107,7,0)</f>
        <v>2.96</v>
      </c>
      <c r="R55">
        <f t="shared" si="0"/>
        <v>228.22909943648904</v>
      </c>
    </row>
    <row r="56" spans="1:18">
      <c r="A56" s="2">
        <v>42953</v>
      </c>
      <c r="B56" s="18">
        <v>0.57430555555555551</v>
      </c>
      <c r="C56" t="s">
        <v>9</v>
      </c>
      <c r="D56" t="s">
        <v>288</v>
      </c>
      <c r="E56" t="s">
        <v>10</v>
      </c>
      <c r="F56">
        <v>4</v>
      </c>
      <c r="G56">
        <v>15</v>
      </c>
      <c r="H56" t="s">
        <v>23</v>
      </c>
      <c r="I56" t="str">
        <f>VLOOKUP(H56,'Fish Species List'!$A$2:$I$107,2,0)</f>
        <v>Blue Tang</v>
      </c>
      <c r="J56" s="54" t="str">
        <f>VLOOKUP(H56,'Fish Species List'!$A$2:$I$107,3,0)</f>
        <v>Acanthurus coeruleus</v>
      </c>
      <c r="K56" s="54" t="str">
        <f>VLOOKUP(H56,'Fish Species List'!$A$2:$I$107,4,0)</f>
        <v>Acanthuridae</v>
      </c>
      <c r="L56" s="54" t="str">
        <f>VLOOKUP(H56,'Fish Species List'!$A$2:$I$107,5,0)</f>
        <v>Herbivores</v>
      </c>
      <c r="M56">
        <v>12</v>
      </c>
      <c r="N56">
        <f>1</f>
        <v>1</v>
      </c>
      <c r="P56">
        <f>VLOOKUP(H56,'Fish Species List'!$A$2:$I$107,6,0)</f>
        <v>2.512E-2</v>
      </c>
      <c r="Q56">
        <f>VLOOKUP(H56,'Fish Species List'!$A$2:$I$107,7,0)</f>
        <v>2.96</v>
      </c>
      <c r="R56">
        <f t="shared" si="0"/>
        <v>39.300323326954469</v>
      </c>
    </row>
    <row r="57" spans="1:18">
      <c r="A57" s="2">
        <v>42953</v>
      </c>
      <c r="B57" s="18">
        <v>0.57430555555555551</v>
      </c>
      <c r="C57" t="s">
        <v>9</v>
      </c>
      <c r="D57" t="s">
        <v>288</v>
      </c>
      <c r="E57" t="s">
        <v>10</v>
      </c>
      <c r="F57">
        <v>4</v>
      </c>
      <c r="G57">
        <v>15</v>
      </c>
      <c r="H57" t="s">
        <v>23</v>
      </c>
      <c r="I57" t="str">
        <f>VLOOKUP(H57,'Fish Species List'!$A$2:$I$107,2,0)</f>
        <v>Blue Tang</v>
      </c>
      <c r="J57" s="54" t="str">
        <f>VLOOKUP(H57,'Fish Species List'!$A$2:$I$107,3,0)</f>
        <v>Acanthurus coeruleus</v>
      </c>
      <c r="K57" s="54" t="str">
        <f>VLOOKUP(H57,'Fish Species List'!$A$2:$I$107,4,0)</f>
        <v>Acanthuridae</v>
      </c>
      <c r="L57" s="54" t="str">
        <f>VLOOKUP(H57,'Fish Species List'!$A$2:$I$107,5,0)</f>
        <v>Herbivores</v>
      </c>
      <c r="M57">
        <v>15</v>
      </c>
      <c r="N57">
        <f>1</f>
        <v>1</v>
      </c>
      <c r="P57">
        <f>VLOOKUP(H57,'Fish Species List'!$A$2:$I$107,6,0)</f>
        <v>2.512E-2</v>
      </c>
      <c r="Q57">
        <f>VLOOKUP(H57,'Fish Species List'!$A$2:$I$107,7,0)</f>
        <v>2.96</v>
      </c>
      <c r="R57">
        <f t="shared" si="0"/>
        <v>76.076366478829684</v>
      </c>
    </row>
    <row r="58" spans="1:18">
      <c r="A58" s="2">
        <v>42953</v>
      </c>
      <c r="B58" s="18">
        <v>0.57430555555555551</v>
      </c>
      <c r="C58" t="s">
        <v>9</v>
      </c>
      <c r="D58" t="s">
        <v>288</v>
      </c>
      <c r="E58" t="s">
        <v>10</v>
      </c>
      <c r="F58">
        <v>4</v>
      </c>
      <c r="G58">
        <v>15</v>
      </c>
      <c r="H58" t="s">
        <v>23</v>
      </c>
      <c r="I58" t="str">
        <f>VLOOKUP(H58,'Fish Species List'!$A$2:$I$107,2,0)</f>
        <v>Blue Tang</v>
      </c>
      <c r="J58" s="54" t="str">
        <f>VLOOKUP(H58,'Fish Species List'!$A$2:$I$107,3,0)</f>
        <v>Acanthurus coeruleus</v>
      </c>
      <c r="K58" s="54" t="str">
        <f>VLOOKUP(H58,'Fish Species List'!$A$2:$I$107,4,0)</f>
        <v>Acanthuridae</v>
      </c>
      <c r="L58" s="54" t="str">
        <f>VLOOKUP(H58,'Fish Species List'!$A$2:$I$107,5,0)</f>
        <v>Herbivores</v>
      </c>
      <c r="M58">
        <v>16</v>
      </c>
      <c r="N58">
        <v>2</v>
      </c>
      <c r="P58">
        <f>VLOOKUP(H58,'Fish Species List'!$A$2:$I$107,6,0)</f>
        <v>2.512E-2</v>
      </c>
      <c r="Q58">
        <f>VLOOKUP(H58,'Fish Species List'!$A$2:$I$107,7,0)</f>
        <v>2.96</v>
      </c>
      <c r="R58">
        <f t="shared" si="0"/>
        <v>184.18097997177384</v>
      </c>
    </row>
    <row r="59" spans="1:18">
      <c r="A59" s="2">
        <v>42953</v>
      </c>
      <c r="B59" s="18">
        <v>0.57430555555555551</v>
      </c>
      <c r="C59" t="s">
        <v>9</v>
      </c>
      <c r="D59" t="s">
        <v>288</v>
      </c>
      <c r="E59" t="s">
        <v>10</v>
      </c>
      <c r="F59">
        <v>5</v>
      </c>
      <c r="G59">
        <v>18</v>
      </c>
      <c r="H59" t="s">
        <v>23</v>
      </c>
      <c r="I59" t="str">
        <f>VLOOKUP(H59,'Fish Species List'!$A$2:$I$107,2,0)</f>
        <v>Blue Tang</v>
      </c>
      <c r="J59" s="54" t="str">
        <f>VLOOKUP(H59,'Fish Species List'!$A$2:$I$107,3,0)</f>
        <v>Acanthurus coeruleus</v>
      </c>
      <c r="K59" s="54" t="str">
        <f>VLOOKUP(H59,'Fish Species List'!$A$2:$I$107,4,0)</f>
        <v>Acanthuridae</v>
      </c>
      <c r="L59" s="54" t="str">
        <f>VLOOKUP(H59,'Fish Species List'!$A$2:$I$107,5,0)</f>
        <v>Herbivores</v>
      </c>
      <c r="M59">
        <v>18</v>
      </c>
      <c r="N59">
        <f>1</f>
        <v>1</v>
      </c>
      <c r="P59">
        <f>VLOOKUP(H59,'Fish Species List'!$A$2:$I$107,6,0)</f>
        <v>2.512E-2</v>
      </c>
      <c r="Q59">
        <f>VLOOKUP(H59,'Fish Species List'!$A$2:$I$107,7,0)</f>
        <v>2.96</v>
      </c>
      <c r="R59">
        <f t="shared" si="0"/>
        <v>130.5047293049154</v>
      </c>
    </row>
    <row r="60" spans="1:18">
      <c r="A60" s="2">
        <v>42953</v>
      </c>
      <c r="B60" s="18">
        <v>0.57430555555555551</v>
      </c>
      <c r="C60" t="s">
        <v>9</v>
      </c>
      <c r="D60" t="s">
        <v>288</v>
      </c>
      <c r="E60" t="s">
        <v>10</v>
      </c>
      <c r="F60">
        <v>5</v>
      </c>
      <c r="G60">
        <v>18</v>
      </c>
      <c r="H60" t="s">
        <v>23</v>
      </c>
      <c r="I60" t="str">
        <f>VLOOKUP(H60,'Fish Species List'!$A$2:$I$107,2,0)</f>
        <v>Blue Tang</v>
      </c>
      <c r="J60" s="54" t="str">
        <f>VLOOKUP(H60,'Fish Species List'!$A$2:$I$107,3,0)</f>
        <v>Acanthurus coeruleus</v>
      </c>
      <c r="K60" s="54" t="str">
        <f>VLOOKUP(H60,'Fish Species List'!$A$2:$I$107,4,0)</f>
        <v>Acanthuridae</v>
      </c>
      <c r="L60" s="54" t="str">
        <f>VLOOKUP(H60,'Fish Species List'!$A$2:$I$107,5,0)</f>
        <v>Herbivores</v>
      </c>
      <c r="M60">
        <v>5</v>
      </c>
      <c r="N60">
        <f>1</f>
        <v>1</v>
      </c>
      <c r="P60">
        <f>VLOOKUP(H60,'Fish Species List'!$A$2:$I$107,6,0)</f>
        <v>2.512E-2</v>
      </c>
      <c r="Q60">
        <f>VLOOKUP(H60,'Fish Species List'!$A$2:$I$107,7,0)</f>
        <v>2.96</v>
      </c>
      <c r="R60">
        <f t="shared" si="0"/>
        <v>2.944223995566329</v>
      </c>
    </row>
    <row r="61" spans="1:18">
      <c r="A61" s="2">
        <v>42953</v>
      </c>
      <c r="B61" s="18">
        <v>0.57430555555555551</v>
      </c>
      <c r="C61" t="s">
        <v>9</v>
      </c>
      <c r="D61" t="s">
        <v>288</v>
      </c>
      <c r="E61" t="s">
        <v>10</v>
      </c>
      <c r="F61">
        <v>4</v>
      </c>
      <c r="G61">
        <v>15</v>
      </c>
      <c r="H61" t="s">
        <v>408</v>
      </c>
      <c r="I61" t="str">
        <f>VLOOKUP(H61,'Fish Species List'!$A$2:$I$107,2,0)</f>
        <v>Trumpet Fish</v>
      </c>
      <c r="J61" s="54" t="str">
        <f>VLOOKUP(H61,'Fish Species List'!$A$2:$I$107,3,0)</f>
        <v>Aulostomus maculatus</v>
      </c>
      <c r="K61" s="54" t="str">
        <f>VLOOKUP(H61,'Fish Species List'!$A$2:$I$107,4,0)</f>
        <v>Aulostomidae</v>
      </c>
      <c r="L61" s="54" t="str">
        <f>VLOOKUP(H61,'Fish Species List'!$A$2:$I$107,5,0)</f>
        <v>Carnivores</v>
      </c>
      <c r="M61">
        <v>37</v>
      </c>
      <c r="N61">
        <f>1</f>
        <v>1</v>
      </c>
      <c r="P61">
        <f>VLOOKUP(H61,'Fish Species List'!$A$2:$I$107,6,0)</f>
        <v>1E-4</v>
      </c>
      <c r="Q61">
        <f>VLOOKUP(H61,'Fish Species List'!$A$2:$I$107,7,0)</f>
        <v>3.5539999999999998</v>
      </c>
      <c r="R61">
        <f t="shared" si="0"/>
        <v>37.444576868650636</v>
      </c>
    </row>
    <row r="62" spans="1:18">
      <c r="A62" s="2">
        <v>42953</v>
      </c>
      <c r="B62" s="18">
        <v>0.57430555555555551</v>
      </c>
      <c r="C62" t="s">
        <v>9</v>
      </c>
      <c r="D62" t="s">
        <v>288</v>
      </c>
      <c r="E62" t="s">
        <v>10</v>
      </c>
      <c r="F62">
        <v>3</v>
      </c>
      <c r="G62">
        <v>15</v>
      </c>
      <c r="H62" t="s">
        <v>293</v>
      </c>
      <c r="I62" t="str">
        <f>VLOOKUP(H62,'Fish Species List'!$A$2:$I$107,2,0)</f>
        <v>Spanish Hogfish</v>
      </c>
      <c r="J62" s="54" t="str">
        <f>VLOOKUP(H62,'Fish Species List'!$A$2:$I$107,3,0)</f>
        <v>Bodianus rufus</v>
      </c>
      <c r="K62" s="54" t="str">
        <f>VLOOKUP(H62,'Fish Species List'!$A$2:$I$107,4,0)</f>
        <v>Labridae</v>
      </c>
      <c r="L62" s="54" t="str">
        <f>VLOOKUP(H62,'Fish Species List'!$A$2:$I$107,5,0)</f>
        <v>Carnivores</v>
      </c>
      <c r="M62">
        <v>22</v>
      </c>
      <c r="N62">
        <f>1</f>
        <v>1</v>
      </c>
      <c r="P62">
        <f>VLOOKUP(H62,'Fish Species List'!$A$2:$I$107,6,0)</f>
        <v>1.44E-2</v>
      </c>
      <c r="Q62">
        <f>VLOOKUP(H62,'Fish Species List'!$A$2:$I$107,7,0)</f>
        <v>3.0531999999999999</v>
      </c>
      <c r="R62">
        <f t="shared" si="0"/>
        <v>180.73714644873016</v>
      </c>
    </row>
    <row r="63" spans="1:18">
      <c r="A63" s="2">
        <v>42953</v>
      </c>
      <c r="B63" s="18">
        <v>0.57430555555555551</v>
      </c>
      <c r="C63" t="s">
        <v>9</v>
      </c>
      <c r="D63" t="s">
        <v>288</v>
      </c>
      <c r="E63" t="s">
        <v>10</v>
      </c>
      <c r="F63">
        <v>4</v>
      </c>
      <c r="G63">
        <v>15</v>
      </c>
      <c r="H63" t="s">
        <v>390</v>
      </c>
      <c r="I63" t="str">
        <f>VLOOKUP(H63,'Fish Species List'!$A$2:$I$107,2,0)</f>
        <v>Pluma Porgy</v>
      </c>
      <c r="J63" s="54" t="str">
        <f>VLOOKUP(H63,'Fish Species List'!$A$2:$I$107,3,0)</f>
        <v>Calamus pennatula</v>
      </c>
      <c r="K63" s="54" t="str">
        <f>VLOOKUP(H63,'Fish Species List'!$A$2:$I$107,4,0)</f>
        <v>Sparidae</v>
      </c>
      <c r="L63" s="54" t="str">
        <f>VLOOKUP(H63,'Fish Species List'!$A$2:$I$107,5,0)</f>
        <v>Carnivores</v>
      </c>
      <c r="M63">
        <v>20</v>
      </c>
      <c r="N63">
        <v>2</v>
      </c>
      <c r="P63">
        <f>VLOOKUP(H63,'Fish Species List'!$A$2:$I$107,6,0)</f>
        <v>2.0420000000000001E-2</v>
      </c>
      <c r="Q63">
        <f>VLOOKUP(H63,'Fish Species List'!$A$2:$I$107,7,0)</f>
        <v>2.94</v>
      </c>
      <c r="R63">
        <f t="shared" si="0"/>
        <v>272.96937204043041</v>
      </c>
    </row>
    <row r="64" spans="1:18">
      <c r="A64" s="2">
        <v>42953</v>
      </c>
      <c r="B64" s="18">
        <v>0.57430555555555551</v>
      </c>
      <c r="C64" t="s">
        <v>9</v>
      </c>
      <c r="D64" t="s">
        <v>288</v>
      </c>
      <c r="E64" t="s">
        <v>10</v>
      </c>
      <c r="F64">
        <v>3</v>
      </c>
      <c r="G64">
        <v>15</v>
      </c>
      <c r="H64" t="s">
        <v>287</v>
      </c>
      <c r="I64" t="str">
        <f>VLOOKUP(H64,'Fish Species List'!$A$2:$I$107,2,0)</f>
        <v>Bar Jack</v>
      </c>
      <c r="J64" s="54" t="str">
        <f>VLOOKUP(H64,'Fish Species List'!$A$2:$I$107,3,0)</f>
        <v>Caranx ruber</v>
      </c>
      <c r="K64" s="54" t="str">
        <f>VLOOKUP(H64,'Fish Species List'!$A$2:$I$107,4,0)</f>
        <v>Carangidae</v>
      </c>
      <c r="L64" s="54" t="str">
        <f>VLOOKUP(H64,'Fish Species List'!$A$2:$I$107,5,0)</f>
        <v>Carnivores</v>
      </c>
      <c r="M64">
        <v>21</v>
      </c>
      <c r="N64">
        <f>1</f>
        <v>1</v>
      </c>
      <c r="P64">
        <f>VLOOKUP(H64,'Fish Species List'!$A$2:$I$107,6,0)</f>
        <v>1.6979999999999999E-2</v>
      </c>
      <c r="Q64">
        <f>VLOOKUP(H64,'Fish Species List'!$A$2:$I$107,7,0)</f>
        <v>2.95</v>
      </c>
      <c r="R64">
        <f t="shared" si="0"/>
        <v>135.0468956341102</v>
      </c>
    </row>
    <row r="65" spans="1:18">
      <c r="A65" s="2">
        <v>42953</v>
      </c>
      <c r="B65" s="18">
        <v>0.57430555555555551</v>
      </c>
      <c r="C65" t="s">
        <v>9</v>
      </c>
      <c r="D65" t="s">
        <v>288</v>
      </c>
      <c r="E65" t="s">
        <v>10</v>
      </c>
      <c r="F65">
        <v>1</v>
      </c>
      <c r="G65">
        <v>15</v>
      </c>
      <c r="H65" t="s">
        <v>11</v>
      </c>
      <c r="I65" t="str">
        <f>VLOOKUP(H65,'Fish Species List'!$A$2:$I$107,2,0)</f>
        <v>Coney</v>
      </c>
      <c r="J65" s="54" t="str">
        <f>VLOOKUP(H65,'Fish Species List'!$A$2:$I$107,3,0)</f>
        <v>Cephalopholis fulva</v>
      </c>
      <c r="K65" s="54" t="str">
        <f>VLOOKUP(H65,'Fish Species List'!$A$2:$I$107,4,0)</f>
        <v>Serranidae</v>
      </c>
      <c r="L65" s="54" t="str">
        <f>VLOOKUP(H65,'Fish Species List'!$A$2:$I$107,5,0)</f>
        <v>Carnivores</v>
      </c>
      <c r="M65">
        <v>20</v>
      </c>
      <c r="N65">
        <f>1</f>
        <v>1</v>
      </c>
      <c r="P65">
        <f>VLOOKUP(H65,'Fish Species List'!$A$2:$I$107,6,0)</f>
        <v>0.01</v>
      </c>
      <c r="Q65">
        <f>VLOOKUP(H65,'Fish Species List'!$A$2:$I$107,7,0)</f>
        <v>3.02</v>
      </c>
      <c r="R65">
        <f t="shared" si="0"/>
        <v>84.939673428398336</v>
      </c>
    </row>
    <row r="66" spans="1:18">
      <c r="A66" s="2">
        <v>42953</v>
      </c>
      <c r="B66" s="18">
        <v>0.57430555555555551</v>
      </c>
      <c r="C66" t="s">
        <v>9</v>
      </c>
      <c r="D66" t="s">
        <v>288</v>
      </c>
      <c r="E66" t="s">
        <v>10</v>
      </c>
      <c r="F66">
        <v>2</v>
      </c>
      <c r="G66">
        <v>15</v>
      </c>
      <c r="H66" t="s">
        <v>11</v>
      </c>
      <c r="I66" t="str">
        <f>VLOOKUP(H66,'Fish Species List'!$A$2:$I$107,2,0)</f>
        <v>Coney</v>
      </c>
      <c r="J66" s="54" t="str">
        <f>VLOOKUP(H66,'Fish Species List'!$A$2:$I$107,3,0)</f>
        <v>Cephalopholis fulva</v>
      </c>
      <c r="K66" s="54" t="str">
        <f>VLOOKUP(H66,'Fish Species List'!$A$2:$I$107,4,0)</f>
        <v>Serranidae</v>
      </c>
      <c r="L66" s="54" t="str">
        <f>VLOOKUP(H66,'Fish Species List'!$A$2:$I$107,5,0)</f>
        <v>Carnivores</v>
      </c>
      <c r="M66">
        <v>20</v>
      </c>
      <c r="N66">
        <f>1</f>
        <v>1</v>
      </c>
      <c r="P66">
        <f>VLOOKUP(H66,'Fish Species List'!$A$2:$I$107,6,0)</f>
        <v>0.01</v>
      </c>
      <c r="Q66">
        <f>VLOOKUP(H66,'Fish Species List'!$A$2:$I$107,7,0)</f>
        <v>3.02</v>
      </c>
      <c r="R66">
        <f t="shared" ref="R66:R129" si="1">N66*(P66*M66^Q66)</f>
        <v>84.939673428398336</v>
      </c>
    </row>
    <row r="67" spans="1:18">
      <c r="A67" s="2">
        <v>42953</v>
      </c>
      <c r="B67" s="18">
        <v>0.57430555555555551</v>
      </c>
      <c r="C67" t="s">
        <v>9</v>
      </c>
      <c r="D67" t="s">
        <v>288</v>
      </c>
      <c r="E67" t="s">
        <v>10</v>
      </c>
      <c r="F67">
        <v>2</v>
      </c>
      <c r="G67">
        <v>15</v>
      </c>
      <c r="H67" t="s">
        <v>11</v>
      </c>
      <c r="I67" t="str">
        <f>VLOOKUP(H67,'Fish Species List'!$A$2:$I$107,2,0)</f>
        <v>Coney</v>
      </c>
      <c r="J67" s="54" t="str">
        <f>VLOOKUP(H67,'Fish Species List'!$A$2:$I$107,3,0)</f>
        <v>Cephalopholis fulva</v>
      </c>
      <c r="K67" s="54" t="str">
        <f>VLOOKUP(H67,'Fish Species List'!$A$2:$I$107,4,0)</f>
        <v>Serranidae</v>
      </c>
      <c r="L67" s="54" t="str">
        <f>VLOOKUP(H67,'Fish Species List'!$A$2:$I$107,5,0)</f>
        <v>Carnivores</v>
      </c>
      <c r="M67">
        <v>25</v>
      </c>
      <c r="N67">
        <f>1</f>
        <v>1</v>
      </c>
      <c r="P67">
        <f>VLOOKUP(H67,'Fish Species List'!$A$2:$I$107,6,0)</f>
        <v>0.01</v>
      </c>
      <c r="Q67">
        <f>VLOOKUP(H67,'Fish Species List'!$A$2:$I$107,7,0)</f>
        <v>3.02</v>
      </c>
      <c r="R67">
        <f t="shared" si="1"/>
        <v>166.63983472005725</v>
      </c>
    </row>
    <row r="68" spans="1:18">
      <c r="A68" s="2">
        <v>42953</v>
      </c>
      <c r="B68" s="18">
        <v>0.57430555555555551</v>
      </c>
      <c r="C68" t="s">
        <v>9</v>
      </c>
      <c r="D68" t="s">
        <v>288</v>
      </c>
      <c r="E68" t="s">
        <v>10</v>
      </c>
      <c r="F68">
        <v>3</v>
      </c>
      <c r="G68">
        <v>15</v>
      </c>
      <c r="H68" t="s">
        <v>11</v>
      </c>
      <c r="I68" t="str">
        <f>VLOOKUP(H68,'Fish Species List'!$A$2:$I$107,2,0)</f>
        <v>Coney</v>
      </c>
      <c r="J68" s="54" t="str">
        <f>VLOOKUP(H68,'Fish Species List'!$A$2:$I$107,3,0)</f>
        <v>Cephalopholis fulva</v>
      </c>
      <c r="K68" s="54" t="str">
        <f>VLOOKUP(H68,'Fish Species List'!$A$2:$I$107,4,0)</f>
        <v>Serranidae</v>
      </c>
      <c r="L68" s="54" t="str">
        <f>VLOOKUP(H68,'Fish Species List'!$A$2:$I$107,5,0)</f>
        <v>Carnivores</v>
      </c>
      <c r="M68">
        <v>21</v>
      </c>
      <c r="N68">
        <f>1</f>
        <v>1</v>
      </c>
      <c r="P68">
        <f>VLOOKUP(H68,'Fish Species List'!$A$2:$I$107,6,0)</f>
        <v>0.01</v>
      </c>
      <c r="Q68">
        <f>VLOOKUP(H68,'Fish Species List'!$A$2:$I$107,7,0)</f>
        <v>3.02</v>
      </c>
      <c r="R68">
        <f t="shared" si="1"/>
        <v>98.424285349185794</v>
      </c>
    </row>
    <row r="69" spans="1:18">
      <c r="A69" s="2">
        <v>42953</v>
      </c>
      <c r="B69" s="18">
        <v>0.57430555555555551</v>
      </c>
      <c r="C69" t="s">
        <v>9</v>
      </c>
      <c r="D69" t="s">
        <v>288</v>
      </c>
      <c r="E69" t="s">
        <v>10</v>
      </c>
      <c r="F69">
        <v>3</v>
      </c>
      <c r="G69">
        <v>15</v>
      </c>
      <c r="H69" t="s">
        <v>11</v>
      </c>
      <c r="I69" t="str">
        <f>VLOOKUP(H69,'Fish Species List'!$A$2:$I$107,2,0)</f>
        <v>Coney</v>
      </c>
      <c r="J69" s="54" t="str">
        <f>VLOOKUP(H69,'Fish Species List'!$A$2:$I$107,3,0)</f>
        <v>Cephalopholis fulva</v>
      </c>
      <c r="K69" s="54" t="str">
        <f>VLOOKUP(H69,'Fish Species List'!$A$2:$I$107,4,0)</f>
        <v>Serranidae</v>
      </c>
      <c r="L69" s="54" t="str">
        <f>VLOOKUP(H69,'Fish Species List'!$A$2:$I$107,5,0)</f>
        <v>Carnivores</v>
      </c>
      <c r="M69">
        <v>24</v>
      </c>
      <c r="N69">
        <f>1</f>
        <v>1</v>
      </c>
      <c r="P69">
        <f>VLOOKUP(H69,'Fish Species List'!$A$2:$I$107,6,0)</f>
        <v>0.01</v>
      </c>
      <c r="Q69">
        <f>VLOOKUP(H69,'Fish Species List'!$A$2:$I$107,7,0)</f>
        <v>3.02</v>
      </c>
      <c r="R69">
        <f t="shared" si="1"/>
        <v>147.31194035591929</v>
      </c>
    </row>
    <row r="70" spans="1:18">
      <c r="A70" s="2">
        <v>42953</v>
      </c>
      <c r="B70" s="18">
        <v>0.57430555555555551</v>
      </c>
      <c r="C70" t="s">
        <v>9</v>
      </c>
      <c r="D70" t="s">
        <v>288</v>
      </c>
      <c r="E70" t="s">
        <v>10</v>
      </c>
      <c r="F70">
        <v>3</v>
      </c>
      <c r="G70">
        <v>15</v>
      </c>
      <c r="H70" t="s">
        <v>11</v>
      </c>
      <c r="I70" t="str">
        <f>VLOOKUP(H70,'Fish Species List'!$A$2:$I$107,2,0)</f>
        <v>Coney</v>
      </c>
      <c r="J70" s="54" t="str">
        <f>VLOOKUP(H70,'Fish Species List'!$A$2:$I$107,3,0)</f>
        <v>Cephalopholis fulva</v>
      </c>
      <c r="K70" s="54" t="str">
        <f>VLOOKUP(H70,'Fish Species List'!$A$2:$I$107,4,0)</f>
        <v>Serranidae</v>
      </c>
      <c r="L70" s="54" t="str">
        <f>VLOOKUP(H70,'Fish Species List'!$A$2:$I$107,5,0)</f>
        <v>Carnivores</v>
      </c>
      <c r="M70">
        <v>20</v>
      </c>
      <c r="N70">
        <f>1</f>
        <v>1</v>
      </c>
      <c r="P70">
        <f>VLOOKUP(H70,'Fish Species List'!$A$2:$I$107,6,0)</f>
        <v>0.01</v>
      </c>
      <c r="Q70">
        <f>VLOOKUP(H70,'Fish Species List'!$A$2:$I$107,7,0)</f>
        <v>3.02</v>
      </c>
      <c r="R70">
        <f t="shared" si="1"/>
        <v>84.939673428398336</v>
      </c>
    </row>
    <row r="71" spans="1:18">
      <c r="A71" s="2">
        <v>42953</v>
      </c>
      <c r="B71" s="18">
        <v>0.57430555555555551</v>
      </c>
      <c r="C71" t="s">
        <v>9</v>
      </c>
      <c r="D71" t="s">
        <v>288</v>
      </c>
      <c r="E71" t="s">
        <v>10</v>
      </c>
      <c r="F71">
        <v>4</v>
      </c>
      <c r="G71">
        <v>15</v>
      </c>
      <c r="H71" t="s">
        <v>11</v>
      </c>
      <c r="I71" t="str">
        <f>VLOOKUP(H71,'Fish Species List'!$A$2:$I$107,2,0)</f>
        <v>Coney</v>
      </c>
      <c r="J71" s="54" t="str">
        <f>VLOOKUP(H71,'Fish Species List'!$A$2:$I$107,3,0)</f>
        <v>Cephalopholis fulva</v>
      </c>
      <c r="K71" s="54" t="str">
        <f>VLOOKUP(H71,'Fish Species List'!$A$2:$I$107,4,0)</f>
        <v>Serranidae</v>
      </c>
      <c r="L71" s="54" t="str">
        <f>VLOOKUP(H71,'Fish Species List'!$A$2:$I$107,5,0)</f>
        <v>Carnivores</v>
      </c>
      <c r="M71">
        <v>20</v>
      </c>
      <c r="N71">
        <f>1</f>
        <v>1</v>
      </c>
      <c r="P71">
        <f>VLOOKUP(H71,'Fish Species List'!$A$2:$I$107,6,0)</f>
        <v>0.01</v>
      </c>
      <c r="Q71">
        <f>VLOOKUP(H71,'Fish Species List'!$A$2:$I$107,7,0)</f>
        <v>3.02</v>
      </c>
      <c r="R71">
        <f t="shared" si="1"/>
        <v>84.939673428398336</v>
      </c>
    </row>
    <row r="72" spans="1:18">
      <c r="A72" s="2">
        <v>42953</v>
      </c>
      <c r="B72" s="18">
        <v>0.57430555555555551</v>
      </c>
      <c r="C72" t="s">
        <v>9</v>
      </c>
      <c r="D72" t="s">
        <v>288</v>
      </c>
      <c r="E72" t="s">
        <v>10</v>
      </c>
      <c r="F72">
        <v>5</v>
      </c>
      <c r="G72">
        <v>18</v>
      </c>
      <c r="H72" t="s">
        <v>11</v>
      </c>
      <c r="I72" t="str">
        <f>VLOOKUP(H72,'Fish Species List'!$A$2:$I$107,2,0)</f>
        <v>Coney</v>
      </c>
      <c r="J72" s="54" t="str">
        <f>VLOOKUP(H72,'Fish Species List'!$A$2:$I$107,3,0)</f>
        <v>Cephalopholis fulva</v>
      </c>
      <c r="K72" s="54" t="str">
        <f>VLOOKUP(H72,'Fish Species List'!$A$2:$I$107,4,0)</f>
        <v>Serranidae</v>
      </c>
      <c r="L72" s="54" t="str">
        <f>VLOOKUP(H72,'Fish Species List'!$A$2:$I$107,5,0)</f>
        <v>Carnivores</v>
      </c>
      <c r="M72">
        <v>12</v>
      </c>
      <c r="N72">
        <f>1</f>
        <v>1</v>
      </c>
      <c r="P72">
        <f>VLOOKUP(H72,'Fish Species List'!$A$2:$I$107,6,0)</f>
        <v>0.01</v>
      </c>
      <c r="Q72">
        <f>VLOOKUP(H72,'Fish Species List'!$A$2:$I$107,7,0)</f>
        <v>3.02</v>
      </c>
      <c r="R72">
        <f t="shared" si="1"/>
        <v>18.160481667672823</v>
      </c>
    </row>
    <row r="73" spans="1:18">
      <c r="A73" s="2">
        <v>42953</v>
      </c>
      <c r="B73" s="18">
        <v>0.57430555555555551</v>
      </c>
      <c r="C73" t="s">
        <v>9</v>
      </c>
      <c r="D73" t="s">
        <v>288</v>
      </c>
      <c r="E73" t="s">
        <v>10</v>
      </c>
      <c r="F73">
        <v>5</v>
      </c>
      <c r="G73">
        <v>18</v>
      </c>
      <c r="H73" t="s">
        <v>11</v>
      </c>
      <c r="I73" t="str">
        <f>VLOOKUP(H73,'Fish Species List'!$A$2:$I$107,2,0)</f>
        <v>Coney</v>
      </c>
      <c r="J73" s="54" t="str">
        <f>VLOOKUP(H73,'Fish Species List'!$A$2:$I$107,3,0)</f>
        <v>Cephalopholis fulva</v>
      </c>
      <c r="K73" s="54" t="str">
        <f>VLOOKUP(H73,'Fish Species List'!$A$2:$I$107,4,0)</f>
        <v>Serranidae</v>
      </c>
      <c r="L73" s="54" t="str">
        <f>VLOOKUP(H73,'Fish Species List'!$A$2:$I$107,5,0)</f>
        <v>Carnivores</v>
      </c>
      <c r="M73">
        <v>12</v>
      </c>
      <c r="N73">
        <f>1</f>
        <v>1</v>
      </c>
      <c r="P73">
        <f>VLOOKUP(H73,'Fish Species List'!$A$2:$I$107,6,0)</f>
        <v>0.01</v>
      </c>
      <c r="Q73">
        <f>VLOOKUP(H73,'Fish Species List'!$A$2:$I$107,7,0)</f>
        <v>3.02</v>
      </c>
      <c r="R73">
        <f t="shared" si="1"/>
        <v>18.160481667672823</v>
      </c>
    </row>
    <row r="74" spans="1:18">
      <c r="A74" s="2">
        <v>42953</v>
      </c>
      <c r="B74" s="18">
        <v>0.57430555555555551</v>
      </c>
      <c r="C74" t="s">
        <v>9</v>
      </c>
      <c r="D74" t="s">
        <v>288</v>
      </c>
      <c r="E74" t="s">
        <v>10</v>
      </c>
      <c r="F74">
        <v>4</v>
      </c>
      <c r="G74">
        <v>15</v>
      </c>
      <c r="H74" t="s">
        <v>294</v>
      </c>
      <c r="I74" t="str">
        <f>VLOOKUP(H74,'Fish Species List'!$A$2:$I$107,2,0)</f>
        <v>Banded Butterflyfish</v>
      </c>
      <c r="J74" s="54" t="str">
        <f>VLOOKUP(H74,'Fish Species List'!$A$2:$I$107,3,0)</f>
        <v>Chaetodan striatus</v>
      </c>
      <c r="K74" s="54" t="str">
        <f>VLOOKUP(H74,'Fish Species List'!$A$2:$I$107,4,0)</f>
        <v>Chaetodontidae</v>
      </c>
      <c r="L74" s="54" t="str">
        <f>VLOOKUP(H74,'Fish Species List'!$A$2:$I$107,5,0)</f>
        <v>Carnivores</v>
      </c>
      <c r="M74">
        <v>14</v>
      </c>
      <c r="N74">
        <v>2</v>
      </c>
      <c r="P74">
        <f>VLOOKUP(H74,'Fish Species List'!$A$2:$I$107,6,0)</f>
        <v>2.239E-2</v>
      </c>
      <c r="Q74">
        <f>VLOOKUP(H74,'Fish Species List'!$A$2:$I$107,7,0)</f>
        <v>3.03</v>
      </c>
      <c r="R74">
        <f t="shared" si="1"/>
        <v>133.00012138928182</v>
      </c>
    </row>
    <row r="75" spans="1:18">
      <c r="A75" s="2">
        <v>42953</v>
      </c>
      <c r="B75" s="18">
        <v>0.57430555555555551</v>
      </c>
      <c r="C75" t="s">
        <v>9</v>
      </c>
      <c r="D75" t="s">
        <v>288</v>
      </c>
      <c r="E75" t="s">
        <v>10</v>
      </c>
      <c r="F75">
        <v>5</v>
      </c>
      <c r="G75">
        <v>18</v>
      </c>
      <c r="H75" t="s">
        <v>294</v>
      </c>
      <c r="I75" t="str">
        <f>VLOOKUP(H75,'Fish Species List'!$A$2:$I$107,2,0)</f>
        <v>Banded Butterflyfish</v>
      </c>
      <c r="J75" s="54" t="str">
        <f>VLOOKUP(H75,'Fish Species List'!$A$2:$I$107,3,0)</f>
        <v>Chaetodan striatus</v>
      </c>
      <c r="K75" s="54" t="str">
        <f>VLOOKUP(H75,'Fish Species List'!$A$2:$I$107,4,0)</f>
        <v>Chaetodontidae</v>
      </c>
      <c r="L75" s="54" t="str">
        <f>VLOOKUP(H75,'Fish Species List'!$A$2:$I$107,5,0)</f>
        <v>Carnivores</v>
      </c>
      <c r="M75">
        <v>14</v>
      </c>
      <c r="N75">
        <v>2</v>
      </c>
      <c r="P75">
        <f>VLOOKUP(H75,'Fish Species List'!$A$2:$I$107,6,0)</f>
        <v>2.239E-2</v>
      </c>
      <c r="Q75">
        <f>VLOOKUP(H75,'Fish Species List'!$A$2:$I$107,7,0)</f>
        <v>3.03</v>
      </c>
      <c r="R75">
        <f t="shared" si="1"/>
        <v>133.00012138928182</v>
      </c>
    </row>
    <row r="76" spans="1:18">
      <c r="A76" s="2">
        <v>42953</v>
      </c>
      <c r="B76" s="18">
        <v>0.57430555555555551</v>
      </c>
      <c r="C76" t="s">
        <v>9</v>
      </c>
      <c r="D76" t="s">
        <v>288</v>
      </c>
      <c r="E76" t="s">
        <v>10</v>
      </c>
      <c r="F76">
        <v>3</v>
      </c>
      <c r="G76">
        <v>15</v>
      </c>
      <c r="H76" t="s">
        <v>28</v>
      </c>
      <c r="I76" t="str">
        <f>VLOOKUP(H76,'Fish Species List'!$A$2:$I$107,2,0)</f>
        <v>Foureye Butterflyfish</v>
      </c>
      <c r="J76" s="54" t="str">
        <f>VLOOKUP(H76,'Fish Species List'!$A$2:$I$107,3,0)</f>
        <v>Chaetodon capistratus</v>
      </c>
      <c r="K76" s="54" t="str">
        <f>VLOOKUP(H76,'Fish Species List'!$A$2:$I$107,4,0)</f>
        <v>Chaetodontidae</v>
      </c>
      <c r="L76" s="54" t="str">
        <f>VLOOKUP(H76,'Fish Species List'!$A$2:$I$107,5,0)</f>
        <v>Carnivores</v>
      </c>
      <c r="M76">
        <v>10</v>
      </c>
      <c r="N76">
        <f>1</f>
        <v>1</v>
      </c>
      <c r="P76">
        <f>VLOOKUP(H76,'Fish Species List'!$A$2:$I$107,6,0)</f>
        <v>2.512E-2</v>
      </c>
      <c r="Q76">
        <f>VLOOKUP(H76,'Fish Species List'!$A$2:$I$107,7,0)</f>
        <v>3.1</v>
      </c>
      <c r="R76">
        <f t="shared" si="1"/>
        <v>31.624206344269499</v>
      </c>
    </row>
    <row r="77" spans="1:18">
      <c r="A77" s="2">
        <v>42953</v>
      </c>
      <c r="B77" s="18">
        <v>0.57430555555555551</v>
      </c>
      <c r="C77" t="s">
        <v>9</v>
      </c>
      <c r="D77" t="s">
        <v>288</v>
      </c>
      <c r="E77" t="s">
        <v>10</v>
      </c>
      <c r="F77">
        <v>4</v>
      </c>
      <c r="G77">
        <v>15</v>
      </c>
      <c r="H77" t="s">
        <v>28</v>
      </c>
      <c r="I77" t="str">
        <f>VLOOKUP(H77,'Fish Species List'!$A$2:$I$107,2,0)</f>
        <v>Foureye Butterflyfish</v>
      </c>
      <c r="J77" s="54" t="str">
        <f>VLOOKUP(H77,'Fish Species List'!$A$2:$I$107,3,0)</f>
        <v>Chaetodon capistratus</v>
      </c>
      <c r="K77" s="54" t="str">
        <f>VLOOKUP(H77,'Fish Species List'!$A$2:$I$107,4,0)</f>
        <v>Chaetodontidae</v>
      </c>
      <c r="L77" s="54" t="str">
        <f>VLOOKUP(H77,'Fish Species List'!$A$2:$I$107,5,0)</f>
        <v>Carnivores</v>
      </c>
      <c r="M77">
        <v>10</v>
      </c>
      <c r="N77">
        <v>2</v>
      </c>
      <c r="P77">
        <f>VLOOKUP(H77,'Fish Species List'!$A$2:$I$107,6,0)</f>
        <v>2.512E-2</v>
      </c>
      <c r="Q77">
        <f>VLOOKUP(H77,'Fish Species List'!$A$2:$I$107,7,0)</f>
        <v>3.1</v>
      </c>
      <c r="R77">
        <f t="shared" si="1"/>
        <v>63.248412688538998</v>
      </c>
    </row>
    <row r="78" spans="1:18">
      <c r="A78" s="2">
        <v>42953</v>
      </c>
      <c r="B78" s="18">
        <v>0.57430555555555551</v>
      </c>
      <c r="C78" t="s">
        <v>9</v>
      </c>
      <c r="D78" t="s">
        <v>288</v>
      </c>
      <c r="E78" t="s">
        <v>10</v>
      </c>
      <c r="F78">
        <v>1</v>
      </c>
      <c r="G78">
        <v>15</v>
      </c>
      <c r="H78" t="s">
        <v>36</v>
      </c>
      <c r="I78" t="str">
        <f>VLOOKUP(H78,'Fish Species List'!$A$2:$I$107,2,0)</f>
        <v>Blue Chromis</v>
      </c>
      <c r="J78" s="54" t="str">
        <f>VLOOKUP(H78,'Fish Species List'!$A$2:$I$107,3,0)</f>
        <v>Chromis cyanea</v>
      </c>
      <c r="K78" s="54" t="str">
        <f>VLOOKUP(H78,'Fish Species List'!$A$2:$I$107,4,0)</f>
        <v>Pomacentridae</v>
      </c>
      <c r="L78" s="54" t="str">
        <f>VLOOKUP(H78,'Fish Species List'!$A$2:$I$107,5,0)</f>
        <v>Planktivore</v>
      </c>
      <c r="M78">
        <v>10</v>
      </c>
      <c r="N78">
        <f>1</f>
        <v>1</v>
      </c>
      <c r="P78">
        <f>VLOOKUP(H78,'Fish Species List'!$A$2:$I$107,6,0)</f>
        <v>1.4789999999999999E-2</v>
      </c>
      <c r="Q78">
        <f>VLOOKUP(H78,'Fish Species List'!$A$2:$I$107,7,0)</f>
        <v>2.98</v>
      </c>
      <c r="R78">
        <f t="shared" si="1"/>
        <v>14.124340347257048</v>
      </c>
    </row>
    <row r="79" spans="1:18">
      <c r="A79" s="2">
        <v>42953</v>
      </c>
      <c r="B79" s="18">
        <v>0.57430555555555551</v>
      </c>
      <c r="C79" t="s">
        <v>9</v>
      </c>
      <c r="D79" t="s">
        <v>288</v>
      </c>
      <c r="E79" t="s">
        <v>10</v>
      </c>
      <c r="F79">
        <v>1</v>
      </c>
      <c r="G79">
        <v>15</v>
      </c>
      <c r="H79" t="s">
        <v>36</v>
      </c>
      <c r="I79" t="str">
        <f>VLOOKUP(H79,'Fish Species List'!$A$2:$I$107,2,0)</f>
        <v>Blue Chromis</v>
      </c>
      <c r="J79" s="54" t="str">
        <f>VLOOKUP(H79,'Fish Species List'!$A$2:$I$107,3,0)</f>
        <v>Chromis cyanea</v>
      </c>
      <c r="K79" s="54" t="str">
        <f>VLOOKUP(H79,'Fish Species List'!$A$2:$I$107,4,0)</f>
        <v>Pomacentridae</v>
      </c>
      <c r="L79" s="54" t="str">
        <f>VLOOKUP(H79,'Fish Species List'!$A$2:$I$107,5,0)</f>
        <v>Planktivore</v>
      </c>
      <c r="M79">
        <v>5</v>
      </c>
      <c r="N79">
        <v>6</v>
      </c>
      <c r="P79">
        <f>VLOOKUP(H79,'Fish Species List'!$A$2:$I$107,6,0)</f>
        <v>1.4789999999999999E-2</v>
      </c>
      <c r="Q79">
        <f>VLOOKUP(H79,'Fish Species List'!$A$2:$I$107,7,0)</f>
        <v>2.98</v>
      </c>
      <c r="R79">
        <f t="shared" si="1"/>
        <v>10.741131593161542</v>
      </c>
    </row>
    <row r="80" spans="1:18">
      <c r="A80" s="2">
        <v>42953</v>
      </c>
      <c r="B80" s="18">
        <v>0.57430555555555551</v>
      </c>
      <c r="C80" t="s">
        <v>9</v>
      </c>
      <c r="D80" t="s">
        <v>288</v>
      </c>
      <c r="E80" t="s">
        <v>10</v>
      </c>
      <c r="F80">
        <v>2</v>
      </c>
      <c r="G80">
        <v>15</v>
      </c>
      <c r="H80" t="s">
        <v>36</v>
      </c>
      <c r="I80" t="str">
        <f>VLOOKUP(H80,'Fish Species List'!$A$2:$I$107,2,0)</f>
        <v>Blue Chromis</v>
      </c>
      <c r="J80" s="54" t="str">
        <f>VLOOKUP(H80,'Fish Species List'!$A$2:$I$107,3,0)</f>
        <v>Chromis cyanea</v>
      </c>
      <c r="K80" s="54" t="str">
        <f>VLOOKUP(H80,'Fish Species List'!$A$2:$I$107,4,0)</f>
        <v>Pomacentridae</v>
      </c>
      <c r="L80" s="54" t="str">
        <f>VLOOKUP(H80,'Fish Species List'!$A$2:$I$107,5,0)</f>
        <v>Planktivore</v>
      </c>
      <c r="M80">
        <v>5</v>
      </c>
      <c r="N80">
        <v>5</v>
      </c>
      <c r="P80">
        <f>VLOOKUP(H80,'Fish Species List'!$A$2:$I$107,6,0)</f>
        <v>1.4789999999999999E-2</v>
      </c>
      <c r="Q80">
        <f>VLOOKUP(H80,'Fish Species List'!$A$2:$I$107,7,0)</f>
        <v>2.98</v>
      </c>
      <c r="R80">
        <f t="shared" si="1"/>
        <v>8.9509429943012861</v>
      </c>
    </row>
    <row r="81" spans="1:18">
      <c r="A81" s="2">
        <v>42953</v>
      </c>
      <c r="B81" s="18">
        <v>0.57430555555555551</v>
      </c>
      <c r="C81" t="s">
        <v>9</v>
      </c>
      <c r="D81" t="s">
        <v>288</v>
      </c>
      <c r="E81" t="s">
        <v>10</v>
      </c>
      <c r="F81">
        <v>5</v>
      </c>
      <c r="G81">
        <v>18</v>
      </c>
      <c r="H81" t="s">
        <v>36</v>
      </c>
      <c r="I81" t="str">
        <f>VLOOKUP(H81,'Fish Species List'!$A$2:$I$107,2,0)</f>
        <v>Blue Chromis</v>
      </c>
      <c r="J81" s="54" t="str">
        <f>VLOOKUP(H81,'Fish Species List'!$A$2:$I$107,3,0)</f>
        <v>Chromis cyanea</v>
      </c>
      <c r="K81" s="54" t="str">
        <f>VLOOKUP(H81,'Fish Species List'!$A$2:$I$107,4,0)</f>
        <v>Pomacentridae</v>
      </c>
      <c r="L81" s="54" t="str">
        <f>VLOOKUP(H81,'Fish Species List'!$A$2:$I$107,5,0)</f>
        <v>Planktivore</v>
      </c>
      <c r="M81">
        <v>5</v>
      </c>
      <c r="N81">
        <v>5</v>
      </c>
      <c r="P81">
        <f>VLOOKUP(H81,'Fish Species List'!$A$2:$I$107,6,0)</f>
        <v>1.4789999999999999E-2</v>
      </c>
      <c r="Q81">
        <f>VLOOKUP(H81,'Fish Species List'!$A$2:$I$107,7,0)</f>
        <v>2.98</v>
      </c>
      <c r="R81">
        <f t="shared" si="1"/>
        <v>8.9509429943012861</v>
      </c>
    </row>
    <row r="82" spans="1:18">
      <c r="A82" s="2">
        <v>42953</v>
      </c>
      <c r="B82" s="18">
        <v>0.57430555555555551</v>
      </c>
      <c r="C82" t="s">
        <v>9</v>
      </c>
      <c r="D82" t="s">
        <v>288</v>
      </c>
      <c r="E82" t="s">
        <v>10</v>
      </c>
      <c r="F82">
        <v>5</v>
      </c>
      <c r="G82">
        <v>18</v>
      </c>
      <c r="H82" t="s">
        <v>36</v>
      </c>
      <c r="I82" t="str">
        <f>VLOOKUP(H82,'Fish Species List'!$A$2:$I$107,2,0)</f>
        <v>Blue Chromis</v>
      </c>
      <c r="J82" s="54" t="str">
        <f>VLOOKUP(H82,'Fish Species List'!$A$2:$I$107,3,0)</f>
        <v>Chromis cyanea</v>
      </c>
      <c r="K82" s="54" t="str">
        <f>VLOOKUP(H82,'Fish Species List'!$A$2:$I$107,4,0)</f>
        <v>Pomacentridae</v>
      </c>
      <c r="L82" s="54" t="str">
        <f>VLOOKUP(H82,'Fish Species List'!$A$2:$I$107,5,0)</f>
        <v>Planktivore</v>
      </c>
      <c r="M82">
        <v>4</v>
      </c>
      <c r="N82">
        <v>5</v>
      </c>
      <c r="P82">
        <f>VLOOKUP(H82,'Fish Species List'!$A$2:$I$107,6,0)</f>
        <v>1.4789999999999999E-2</v>
      </c>
      <c r="Q82">
        <f>VLOOKUP(H82,'Fish Species List'!$A$2:$I$107,7,0)</f>
        <v>2.98</v>
      </c>
      <c r="R82">
        <f t="shared" si="1"/>
        <v>4.6033813351128625</v>
      </c>
    </row>
    <row r="83" spans="1:18">
      <c r="A83" s="2">
        <v>42953</v>
      </c>
      <c r="B83" s="18">
        <v>0.57430555555555551</v>
      </c>
      <c r="C83" t="s">
        <v>9</v>
      </c>
      <c r="D83" t="s">
        <v>288</v>
      </c>
      <c r="E83" t="s">
        <v>10</v>
      </c>
      <c r="F83">
        <v>5</v>
      </c>
      <c r="G83">
        <v>18</v>
      </c>
      <c r="H83" t="s">
        <v>36</v>
      </c>
      <c r="I83" t="str">
        <f>VLOOKUP(H83,'Fish Species List'!$A$2:$I$107,2,0)</f>
        <v>Blue Chromis</v>
      </c>
      <c r="J83" s="54" t="str">
        <f>VLOOKUP(H83,'Fish Species List'!$A$2:$I$107,3,0)</f>
        <v>Chromis cyanea</v>
      </c>
      <c r="K83" s="54" t="str">
        <f>VLOOKUP(H83,'Fish Species List'!$A$2:$I$107,4,0)</f>
        <v>Pomacentridae</v>
      </c>
      <c r="L83" s="54" t="str">
        <f>VLOOKUP(H83,'Fish Species List'!$A$2:$I$107,5,0)</f>
        <v>Planktivore</v>
      </c>
      <c r="M83">
        <v>8</v>
      </c>
      <c r="N83">
        <f>1</f>
        <v>1</v>
      </c>
      <c r="P83">
        <f>VLOOKUP(H83,'Fish Species List'!$A$2:$I$107,6,0)</f>
        <v>1.4789999999999999E-2</v>
      </c>
      <c r="Q83">
        <f>VLOOKUP(H83,'Fish Species List'!$A$2:$I$107,7,0)</f>
        <v>2.98</v>
      </c>
      <c r="R83">
        <f t="shared" si="1"/>
        <v>7.2640083583081712</v>
      </c>
    </row>
    <row r="84" spans="1:18">
      <c r="A84" s="2">
        <v>42953</v>
      </c>
      <c r="B84" s="18">
        <v>0.57430555555555551</v>
      </c>
      <c r="C84" t="s">
        <v>9</v>
      </c>
      <c r="D84" t="s">
        <v>288</v>
      </c>
      <c r="E84" t="s">
        <v>10</v>
      </c>
      <c r="F84">
        <v>2</v>
      </c>
      <c r="G84">
        <v>15</v>
      </c>
      <c r="H84" t="s">
        <v>21</v>
      </c>
      <c r="I84" t="str">
        <f>VLOOKUP(H84,'Fish Species List'!$A$2:$I$107,2,0)</f>
        <v>Brown Chromis</v>
      </c>
      <c r="J84" s="54" t="str">
        <f>VLOOKUP(H84,'Fish Species List'!$A$2:$I$107,3,0)</f>
        <v>Chromis multilineata</v>
      </c>
      <c r="K84" s="54" t="str">
        <f>VLOOKUP(H84,'Fish Species List'!$A$2:$I$107,4,0)</f>
        <v>Pomacentridae</v>
      </c>
      <c r="L84" s="54" t="str">
        <f>VLOOKUP(H84,'Fish Species List'!$A$2:$I$107,5,0)</f>
        <v>Planktivore</v>
      </c>
      <c r="M84">
        <v>5</v>
      </c>
      <c r="N84">
        <v>15</v>
      </c>
      <c r="P84">
        <f>VLOOKUP(H84,'Fish Species List'!$A$2:$I$107,6,0)</f>
        <v>1.4789999999999999E-2</v>
      </c>
      <c r="Q84">
        <f>VLOOKUP(H84,'Fish Species List'!$A$2:$I$107,7,0)</f>
        <v>2.98</v>
      </c>
      <c r="R84">
        <f t="shared" si="1"/>
        <v>26.852828982903855</v>
      </c>
    </row>
    <row r="85" spans="1:18">
      <c r="A85" s="2">
        <v>42953</v>
      </c>
      <c r="B85" s="18">
        <v>0.57430555555555551</v>
      </c>
      <c r="C85" t="s">
        <v>9</v>
      </c>
      <c r="D85" t="s">
        <v>288</v>
      </c>
      <c r="E85" t="s">
        <v>10</v>
      </c>
      <c r="F85">
        <v>3</v>
      </c>
      <c r="G85">
        <v>15</v>
      </c>
      <c r="H85" t="s">
        <v>21</v>
      </c>
      <c r="I85" t="str">
        <f>VLOOKUP(H85,'Fish Species List'!$A$2:$I$107,2,0)</f>
        <v>Brown Chromis</v>
      </c>
      <c r="J85" s="54" t="str">
        <f>VLOOKUP(H85,'Fish Species List'!$A$2:$I$107,3,0)</f>
        <v>Chromis multilineata</v>
      </c>
      <c r="K85" s="54" t="str">
        <f>VLOOKUP(H85,'Fish Species List'!$A$2:$I$107,4,0)</f>
        <v>Pomacentridae</v>
      </c>
      <c r="L85" s="54" t="str">
        <f>VLOOKUP(H85,'Fish Species List'!$A$2:$I$107,5,0)</f>
        <v>Planktivore</v>
      </c>
      <c r="M85">
        <v>5</v>
      </c>
      <c r="N85">
        <v>40</v>
      </c>
      <c r="P85">
        <f>VLOOKUP(H85,'Fish Species List'!$A$2:$I$107,6,0)</f>
        <v>1.4789999999999999E-2</v>
      </c>
      <c r="Q85">
        <f>VLOOKUP(H85,'Fish Species List'!$A$2:$I$107,7,0)</f>
        <v>2.98</v>
      </c>
      <c r="R85">
        <f t="shared" si="1"/>
        <v>71.607543954410289</v>
      </c>
    </row>
    <row r="86" spans="1:18">
      <c r="A86" s="2">
        <v>42953</v>
      </c>
      <c r="B86" s="18">
        <v>0.57430555555555551</v>
      </c>
      <c r="C86" t="s">
        <v>9</v>
      </c>
      <c r="D86" t="s">
        <v>288</v>
      </c>
      <c r="E86" t="s">
        <v>10</v>
      </c>
      <c r="F86">
        <v>3</v>
      </c>
      <c r="G86">
        <v>15</v>
      </c>
      <c r="H86" t="s">
        <v>21</v>
      </c>
      <c r="I86" t="str">
        <f>VLOOKUP(H86,'Fish Species List'!$A$2:$I$107,2,0)</f>
        <v>Brown Chromis</v>
      </c>
      <c r="J86" s="54" t="str">
        <f>VLOOKUP(H86,'Fish Species List'!$A$2:$I$107,3,0)</f>
        <v>Chromis multilineata</v>
      </c>
      <c r="K86" s="54" t="str">
        <f>VLOOKUP(H86,'Fish Species List'!$A$2:$I$107,4,0)</f>
        <v>Pomacentridae</v>
      </c>
      <c r="L86" s="54" t="str">
        <f>VLOOKUP(H86,'Fish Species List'!$A$2:$I$107,5,0)</f>
        <v>Planktivore</v>
      </c>
      <c r="M86">
        <v>7</v>
      </c>
      <c r="N86">
        <f>1</f>
        <v>1</v>
      </c>
      <c r="P86">
        <f>VLOOKUP(H86,'Fish Species List'!$A$2:$I$107,6,0)</f>
        <v>1.4789999999999999E-2</v>
      </c>
      <c r="Q86">
        <f>VLOOKUP(H86,'Fish Species List'!$A$2:$I$107,7,0)</f>
        <v>2.98</v>
      </c>
      <c r="R86">
        <f t="shared" si="1"/>
        <v>4.8793315934340233</v>
      </c>
    </row>
    <row r="87" spans="1:18">
      <c r="A87" s="2">
        <v>42953</v>
      </c>
      <c r="B87" s="18">
        <v>0.57430555555555551</v>
      </c>
      <c r="C87" t="s">
        <v>9</v>
      </c>
      <c r="D87" t="s">
        <v>288</v>
      </c>
      <c r="E87" t="s">
        <v>10</v>
      </c>
      <c r="F87">
        <v>3</v>
      </c>
      <c r="G87">
        <v>15</v>
      </c>
      <c r="H87" t="s">
        <v>21</v>
      </c>
      <c r="I87" t="str">
        <f>VLOOKUP(H87,'Fish Species List'!$A$2:$I$107,2,0)</f>
        <v>Brown Chromis</v>
      </c>
      <c r="J87" s="54" t="str">
        <f>VLOOKUP(H87,'Fish Species List'!$A$2:$I$107,3,0)</f>
        <v>Chromis multilineata</v>
      </c>
      <c r="K87" s="54" t="str">
        <f>VLOOKUP(H87,'Fish Species List'!$A$2:$I$107,4,0)</f>
        <v>Pomacentridae</v>
      </c>
      <c r="L87" s="54" t="str">
        <f>VLOOKUP(H87,'Fish Species List'!$A$2:$I$107,5,0)</f>
        <v>Planktivore</v>
      </c>
      <c r="M87">
        <v>5</v>
      </c>
      <c r="N87">
        <v>15</v>
      </c>
      <c r="P87">
        <f>VLOOKUP(H87,'Fish Species List'!$A$2:$I$107,6,0)</f>
        <v>1.4789999999999999E-2</v>
      </c>
      <c r="Q87">
        <f>VLOOKUP(H87,'Fish Species List'!$A$2:$I$107,7,0)</f>
        <v>2.98</v>
      </c>
      <c r="R87">
        <f t="shared" si="1"/>
        <v>26.852828982903855</v>
      </c>
    </row>
    <row r="88" spans="1:18">
      <c r="A88" s="2">
        <v>42953</v>
      </c>
      <c r="B88" s="18">
        <v>0.57430555555555551</v>
      </c>
      <c r="C88" t="s">
        <v>9</v>
      </c>
      <c r="D88" t="s">
        <v>288</v>
      </c>
      <c r="E88" t="s">
        <v>10</v>
      </c>
      <c r="F88">
        <v>4</v>
      </c>
      <c r="G88">
        <v>15</v>
      </c>
      <c r="H88" t="s">
        <v>21</v>
      </c>
      <c r="I88" t="str">
        <f>VLOOKUP(H88,'Fish Species List'!$A$2:$I$107,2,0)</f>
        <v>Brown Chromis</v>
      </c>
      <c r="J88" s="54" t="str">
        <f>VLOOKUP(H88,'Fish Species List'!$A$2:$I$107,3,0)</f>
        <v>Chromis multilineata</v>
      </c>
      <c r="K88" s="54" t="str">
        <f>VLOOKUP(H88,'Fish Species List'!$A$2:$I$107,4,0)</f>
        <v>Pomacentridae</v>
      </c>
      <c r="L88" s="54" t="str">
        <f>VLOOKUP(H88,'Fish Species List'!$A$2:$I$107,5,0)</f>
        <v>Planktivore</v>
      </c>
      <c r="M88">
        <v>5</v>
      </c>
      <c r="N88">
        <v>40</v>
      </c>
      <c r="P88">
        <f>VLOOKUP(H88,'Fish Species List'!$A$2:$I$107,6,0)</f>
        <v>1.4789999999999999E-2</v>
      </c>
      <c r="Q88">
        <f>VLOOKUP(H88,'Fish Species List'!$A$2:$I$107,7,0)</f>
        <v>2.98</v>
      </c>
      <c r="R88">
        <f t="shared" si="1"/>
        <v>71.607543954410289</v>
      </c>
    </row>
    <row r="89" spans="1:18">
      <c r="A89" s="2">
        <v>42953</v>
      </c>
      <c r="B89" s="18">
        <v>0.57430555555555551</v>
      </c>
      <c r="C89" t="s">
        <v>9</v>
      </c>
      <c r="D89" t="s">
        <v>288</v>
      </c>
      <c r="E89" t="s">
        <v>10</v>
      </c>
      <c r="F89">
        <v>4</v>
      </c>
      <c r="G89">
        <v>15</v>
      </c>
      <c r="H89" t="s">
        <v>21</v>
      </c>
      <c r="I89" t="str">
        <f>VLOOKUP(H89,'Fish Species List'!$A$2:$I$107,2,0)</f>
        <v>Brown Chromis</v>
      </c>
      <c r="J89" s="54" t="str">
        <f>VLOOKUP(H89,'Fish Species List'!$A$2:$I$107,3,0)</f>
        <v>Chromis multilineata</v>
      </c>
      <c r="K89" s="54" t="str">
        <f>VLOOKUP(H89,'Fish Species List'!$A$2:$I$107,4,0)</f>
        <v>Pomacentridae</v>
      </c>
      <c r="L89" s="54" t="str">
        <f>VLOOKUP(H89,'Fish Species List'!$A$2:$I$107,5,0)</f>
        <v>Planktivore</v>
      </c>
      <c r="M89">
        <v>8</v>
      </c>
      <c r="N89">
        <v>10</v>
      </c>
      <c r="P89">
        <f>VLOOKUP(H89,'Fish Species List'!$A$2:$I$107,6,0)</f>
        <v>1.4789999999999999E-2</v>
      </c>
      <c r="Q89">
        <f>VLOOKUP(H89,'Fish Species List'!$A$2:$I$107,7,0)</f>
        <v>2.98</v>
      </c>
      <c r="R89">
        <f t="shared" si="1"/>
        <v>72.640083583081719</v>
      </c>
    </row>
    <row r="90" spans="1:18">
      <c r="A90" s="2">
        <v>42953</v>
      </c>
      <c r="B90" s="18">
        <v>0.57430555555555551</v>
      </c>
      <c r="C90" t="s">
        <v>9</v>
      </c>
      <c r="D90" t="s">
        <v>288</v>
      </c>
      <c r="E90" t="s">
        <v>10</v>
      </c>
      <c r="F90">
        <v>4</v>
      </c>
      <c r="G90">
        <v>15</v>
      </c>
      <c r="H90" t="s">
        <v>21</v>
      </c>
      <c r="I90" t="str">
        <f>VLOOKUP(H90,'Fish Species List'!$A$2:$I$107,2,0)</f>
        <v>Brown Chromis</v>
      </c>
      <c r="J90" s="54" t="str">
        <f>VLOOKUP(H90,'Fish Species List'!$A$2:$I$107,3,0)</f>
        <v>Chromis multilineata</v>
      </c>
      <c r="K90" s="54" t="str">
        <f>VLOOKUP(H90,'Fish Species List'!$A$2:$I$107,4,0)</f>
        <v>Pomacentridae</v>
      </c>
      <c r="L90" s="54" t="str">
        <f>VLOOKUP(H90,'Fish Species List'!$A$2:$I$107,5,0)</f>
        <v>Planktivore</v>
      </c>
      <c r="M90">
        <v>5</v>
      </c>
      <c r="N90">
        <f>1</f>
        <v>1</v>
      </c>
      <c r="P90">
        <f>VLOOKUP(H90,'Fish Species List'!$A$2:$I$107,6,0)</f>
        <v>1.4789999999999999E-2</v>
      </c>
      <c r="Q90">
        <f>VLOOKUP(H90,'Fish Species List'!$A$2:$I$107,7,0)</f>
        <v>2.98</v>
      </c>
      <c r="R90">
        <f t="shared" si="1"/>
        <v>1.7901885988602571</v>
      </c>
    </row>
    <row r="91" spans="1:18">
      <c r="A91" s="2">
        <v>42953</v>
      </c>
      <c r="B91" s="18">
        <v>0.57430555555555551</v>
      </c>
      <c r="C91" t="s">
        <v>9</v>
      </c>
      <c r="D91" t="s">
        <v>288</v>
      </c>
      <c r="E91" t="s">
        <v>10</v>
      </c>
      <c r="F91">
        <v>4</v>
      </c>
      <c r="G91">
        <v>15</v>
      </c>
      <c r="H91" t="s">
        <v>21</v>
      </c>
      <c r="I91" t="str">
        <f>VLOOKUP(H91,'Fish Species List'!$A$2:$I$107,2,0)</f>
        <v>Brown Chromis</v>
      </c>
      <c r="J91" s="54" t="str">
        <f>VLOOKUP(H91,'Fish Species List'!$A$2:$I$107,3,0)</f>
        <v>Chromis multilineata</v>
      </c>
      <c r="K91" s="54" t="str">
        <f>VLOOKUP(H91,'Fish Species List'!$A$2:$I$107,4,0)</f>
        <v>Pomacentridae</v>
      </c>
      <c r="L91" s="54" t="str">
        <f>VLOOKUP(H91,'Fish Species List'!$A$2:$I$107,5,0)</f>
        <v>Planktivore</v>
      </c>
      <c r="M91">
        <v>2</v>
      </c>
      <c r="N91">
        <v>6</v>
      </c>
      <c r="P91">
        <f>VLOOKUP(H91,'Fish Species List'!$A$2:$I$107,6,0)</f>
        <v>1.4789999999999999E-2</v>
      </c>
      <c r="Q91">
        <f>VLOOKUP(H91,'Fish Species List'!$A$2:$I$107,7,0)</f>
        <v>2.98</v>
      </c>
      <c r="R91">
        <f t="shared" si="1"/>
        <v>0.7001463215739252</v>
      </c>
    </row>
    <row r="92" spans="1:18">
      <c r="A92" s="2">
        <v>42953</v>
      </c>
      <c r="B92" s="18">
        <v>0.57430555555555551</v>
      </c>
      <c r="C92" t="s">
        <v>9</v>
      </c>
      <c r="D92" t="s">
        <v>288</v>
      </c>
      <c r="E92" t="s">
        <v>10</v>
      </c>
      <c r="F92">
        <v>4</v>
      </c>
      <c r="G92">
        <v>15</v>
      </c>
      <c r="H92" t="s">
        <v>21</v>
      </c>
      <c r="I92" t="str">
        <f>VLOOKUP(H92,'Fish Species List'!$A$2:$I$107,2,0)</f>
        <v>Brown Chromis</v>
      </c>
      <c r="J92" s="54" t="str">
        <f>VLOOKUP(H92,'Fish Species List'!$A$2:$I$107,3,0)</f>
        <v>Chromis multilineata</v>
      </c>
      <c r="K92" s="54" t="str">
        <f>VLOOKUP(H92,'Fish Species List'!$A$2:$I$107,4,0)</f>
        <v>Pomacentridae</v>
      </c>
      <c r="L92" s="54" t="str">
        <f>VLOOKUP(H92,'Fish Species List'!$A$2:$I$107,5,0)</f>
        <v>Planktivore</v>
      </c>
      <c r="M92">
        <v>5</v>
      </c>
      <c r="N92">
        <f>1</f>
        <v>1</v>
      </c>
      <c r="P92">
        <f>VLOOKUP(H92,'Fish Species List'!$A$2:$I$107,6,0)</f>
        <v>1.4789999999999999E-2</v>
      </c>
      <c r="Q92">
        <f>VLOOKUP(H92,'Fish Species List'!$A$2:$I$107,7,0)</f>
        <v>2.98</v>
      </c>
      <c r="R92">
        <f t="shared" si="1"/>
        <v>1.7901885988602571</v>
      </c>
    </row>
    <row r="93" spans="1:18">
      <c r="A93" s="2">
        <v>42953</v>
      </c>
      <c r="B93" s="18">
        <v>0.57430555555555551</v>
      </c>
      <c r="C93" t="s">
        <v>9</v>
      </c>
      <c r="D93" t="s">
        <v>288</v>
      </c>
      <c r="E93" t="s">
        <v>10</v>
      </c>
      <c r="F93">
        <v>2</v>
      </c>
      <c r="G93">
        <v>15</v>
      </c>
      <c r="H93" t="s">
        <v>395</v>
      </c>
      <c r="I93" t="str">
        <f>VLOOKUP(H93,'Fish Species List'!$A$2:$I$107,2,0)</f>
        <v>Porcupinefish</v>
      </c>
      <c r="J93" s="54" t="str">
        <f>VLOOKUP(H93,'Fish Species List'!$A$2:$I$107,3,0)</f>
        <v>Diodon hystrix</v>
      </c>
      <c r="K93" s="54" t="str">
        <f>VLOOKUP(H93,'Fish Species List'!$A$2:$I$107,4,0)</f>
        <v>Diodontidae</v>
      </c>
      <c r="L93" s="54" t="str">
        <f>VLOOKUP(H93,'Fish Species List'!$A$2:$I$107,5,0)</f>
        <v>Carnivores</v>
      </c>
      <c r="M93">
        <v>27</v>
      </c>
      <c r="N93">
        <f>1</f>
        <v>1</v>
      </c>
      <c r="P93">
        <f>VLOOKUP(H93,'Fish Species List'!$A$2:$I$107,6,0)</f>
        <v>6.6070000000000004E-2</v>
      </c>
      <c r="Q93">
        <f>VLOOKUP(H93,'Fish Species List'!$A$2:$I$107,7,0)</f>
        <v>2.84</v>
      </c>
      <c r="R93">
        <f t="shared" si="1"/>
        <v>767.49825551331764</v>
      </c>
    </row>
    <row r="94" spans="1:18">
      <c r="A94" s="2">
        <v>42953</v>
      </c>
      <c r="B94" s="18">
        <v>0.57430555555555551</v>
      </c>
      <c r="C94" t="s">
        <v>9</v>
      </c>
      <c r="D94" t="s">
        <v>288</v>
      </c>
      <c r="E94" t="s">
        <v>10</v>
      </c>
      <c r="F94">
        <v>1</v>
      </c>
      <c r="G94">
        <v>15</v>
      </c>
      <c r="H94" t="s">
        <v>290</v>
      </c>
      <c r="I94" t="str">
        <f>VLOOKUP(H94,'Fish Species List'!$A$2:$I$107,2,0)</f>
        <v>Yellowfin Mojarra</v>
      </c>
      <c r="J94" s="54" t="str">
        <f>VLOOKUP(H94,'Fish Species List'!$A$2:$I$107,3,0)</f>
        <v>Gerres cinereus</v>
      </c>
      <c r="K94" s="54" t="str">
        <f>VLOOKUP(H94,'Fish Species List'!$A$2:$I$107,4,0)</f>
        <v>Gerreidae</v>
      </c>
      <c r="L94" s="54" t="str">
        <f>VLOOKUP(H94,'Fish Species List'!$A$2:$I$107,5,0)</f>
        <v>Carnivores</v>
      </c>
      <c r="M94">
        <v>21</v>
      </c>
      <c r="N94">
        <f>1</f>
        <v>1</v>
      </c>
      <c r="P94">
        <f>VLOOKUP(H94,'Fish Species List'!$A$2:$I$107,6,0)</f>
        <v>1.1480000000000001E-2</v>
      </c>
      <c r="Q94">
        <f>VLOOKUP(H94,'Fish Species List'!$A$2:$I$107,7,0)</f>
        <v>3.07</v>
      </c>
      <c r="R94">
        <f t="shared" si="1"/>
        <v>131.56946929274574</v>
      </c>
    </row>
    <row r="95" spans="1:18">
      <c r="A95" s="2">
        <v>42953</v>
      </c>
      <c r="B95" s="18">
        <v>0.57430555555555551</v>
      </c>
      <c r="C95" t="s">
        <v>9</v>
      </c>
      <c r="D95" t="s">
        <v>288</v>
      </c>
      <c r="E95" t="s">
        <v>10</v>
      </c>
      <c r="F95">
        <v>3</v>
      </c>
      <c r="G95">
        <v>15</v>
      </c>
      <c r="H95" t="s">
        <v>407</v>
      </c>
      <c r="I95" t="str">
        <f>VLOOKUP(H95,'Fish Species List'!$A$2:$I$107,2,0)</f>
        <v>Fairy Basslet</v>
      </c>
      <c r="J95" s="54" t="str">
        <f>VLOOKUP(H95,'Fish Species List'!$A$2:$I$107,3,0)</f>
        <v>Gramma loreto</v>
      </c>
      <c r="K95" s="54" t="str">
        <f>VLOOKUP(H95,'Fish Species List'!$A$2:$I$107,4,0)</f>
        <v>Serranidae</v>
      </c>
      <c r="L95" s="54" t="str">
        <f>VLOOKUP(H95,'Fish Species List'!$A$2:$I$107,5,0)</f>
        <v>Carnivores</v>
      </c>
      <c r="M95">
        <v>3</v>
      </c>
      <c r="N95">
        <f>1</f>
        <v>1</v>
      </c>
      <c r="P95">
        <f>VLOOKUP(H95,'Fish Species List'!$A$2:$I$107,6,0)</f>
        <v>0</v>
      </c>
      <c r="Q95">
        <f>VLOOKUP(H95,'Fish Species List'!$A$2:$I$107,7,0)</f>
        <v>0</v>
      </c>
      <c r="R95">
        <f t="shared" si="1"/>
        <v>0</v>
      </c>
    </row>
    <row r="96" spans="1:18">
      <c r="A96" s="2">
        <v>42953</v>
      </c>
      <c r="B96" s="18">
        <v>0.57430555555555551</v>
      </c>
      <c r="C96" t="s">
        <v>9</v>
      </c>
      <c r="D96" t="s">
        <v>288</v>
      </c>
      <c r="E96" t="s">
        <v>10</v>
      </c>
      <c r="F96">
        <v>4</v>
      </c>
      <c r="G96">
        <v>15</v>
      </c>
      <c r="H96" t="s">
        <v>407</v>
      </c>
      <c r="I96" t="str">
        <f>VLOOKUP(H96,'Fish Species List'!$A$2:$I$107,2,0)</f>
        <v>Fairy Basslet</v>
      </c>
      <c r="J96" s="54" t="str">
        <f>VLOOKUP(H96,'Fish Species List'!$A$2:$I$107,3,0)</f>
        <v>Gramma loreto</v>
      </c>
      <c r="K96" s="54" t="str">
        <f>VLOOKUP(H96,'Fish Species List'!$A$2:$I$107,4,0)</f>
        <v>Serranidae</v>
      </c>
      <c r="L96" s="54" t="str">
        <f>VLOOKUP(H96,'Fish Species List'!$A$2:$I$107,5,0)</f>
        <v>Carnivores</v>
      </c>
      <c r="M96">
        <v>4</v>
      </c>
      <c r="N96">
        <f>1</f>
        <v>1</v>
      </c>
      <c r="P96">
        <f>VLOOKUP(H96,'Fish Species List'!$A$2:$I$107,6,0)</f>
        <v>0</v>
      </c>
      <c r="Q96">
        <f>VLOOKUP(H96,'Fish Species List'!$A$2:$I$107,7,0)</f>
        <v>0</v>
      </c>
      <c r="R96">
        <f t="shared" si="1"/>
        <v>0</v>
      </c>
    </row>
    <row r="97" spans="1:18">
      <c r="A97" s="2">
        <v>42953</v>
      </c>
      <c r="B97" s="18">
        <v>0.57430555555555551</v>
      </c>
      <c r="C97" t="s">
        <v>9</v>
      </c>
      <c r="D97" t="s">
        <v>288</v>
      </c>
      <c r="E97" t="s">
        <v>10</v>
      </c>
      <c r="F97">
        <v>2</v>
      </c>
      <c r="G97">
        <v>15</v>
      </c>
      <c r="H97" t="s">
        <v>29</v>
      </c>
      <c r="I97" t="str">
        <f>VLOOKUP(H97,'Fish Species List'!$A$2:$I$107,2,0)</f>
        <v>Smallmouth Grunt</v>
      </c>
      <c r="J97" s="54" t="str">
        <f>VLOOKUP(H97,'Fish Species List'!$A$2:$I$107,3,0)</f>
        <v>Haemulon chrysargyreum</v>
      </c>
      <c r="K97" s="54" t="str">
        <f>VLOOKUP(H97,'Fish Species List'!$A$2:$I$107,4,0)</f>
        <v>Haemulidae</v>
      </c>
      <c r="L97" s="54" t="str">
        <f>VLOOKUP(H97,'Fish Species List'!$A$2:$I$107,5,0)</f>
        <v>Carnivores</v>
      </c>
      <c r="M97">
        <v>20</v>
      </c>
      <c r="N97">
        <f>1</f>
        <v>1</v>
      </c>
      <c r="P97">
        <f>VLOOKUP(H97,'Fish Species List'!$A$2:$I$107,6,0)</f>
        <v>1.259E-2</v>
      </c>
      <c r="Q97">
        <f>VLOOKUP(H97,'Fish Species List'!$A$2:$I$107,7,0)</f>
        <v>2.99</v>
      </c>
      <c r="R97">
        <f t="shared" si="1"/>
        <v>97.747445643579013</v>
      </c>
    </row>
    <row r="98" spans="1:18">
      <c r="A98" s="2">
        <v>42953</v>
      </c>
      <c r="B98" s="18">
        <v>0.57430555555555551</v>
      </c>
      <c r="C98" t="s">
        <v>9</v>
      </c>
      <c r="D98" t="s">
        <v>288</v>
      </c>
      <c r="E98" t="s">
        <v>10</v>
      </c>
      <c r="F98">
        <v>3</v>
      </c>
      <c r="G98">
        <v>15</v>
      </c>
      <c r="H98" t="s">
        <v>29</v>
      </c>
      <c r="I98" t="str">
        <f>VLOOKUP(H98,'Fish Species List'!$A$2:$I$107,2,0)</f>
        <v>Smallmouth Grunt</v>
      </c>
      <c r="J98" s="54" t="str">
        <f>VLOOKUP(H98,'Fish Species List'!$A$2:$I$107,3,0)</f>
        <v>Haemulon chrysargyreum</v>
      </c>
      <c r="K98" s="54" t="str">
        <f>VLOOKUP(H98,'Fish Species List'!$A$2:$I$107,4,0)</f>
        <v>Haemulidae</v>
      </c>
      <c r="L98" s="54" t="str">
        <f>VLOOKUP(H98,'Fish Species List'!$A$2:$I$107,5,0)</f>
        <v>Carnivores</v>
      </c>
      <c r="M98">
        <v>18</v>
      </c>
      <c r="N98">
        <f>1</f>
        <v>1</v>
      </c>
      <c r="P98">
        <f>VLOOKUP(H98,'Fish Species List'!$A$2:$I$107,6,0)</f>
        <v>1.259E-2</v>
      </c>
      <c r="Q98">
        <f>VLOOKUP(H98,'Fish Species List'!$A$2:$I$107,7,0)</f>
        <v>2.99</v>
      </c>
      <c r="R98">
        <f t="shared" si="1"/>
        <v>71.333005117288693</v>
      </c>
    </row>
    <row r="99" spans="1:18">
      <c r="A99" s="2">
        <v>42953</v>
      </c>
      <c r="B99" s="18">
        <v>0.57430555555555551</v>
      </c>
      <c r="C99" t="s">
        <v>9</v>
      </c>
      <c r="D99" t="s">
        <v>288</v>
      </c>
      <c r="E99" t="s">
        <v>10</v>
      </c>
      <c r="F99">
        <v>3</v>
      </c>
      <c r="G99">
        <v>15</v>
      </c>
      <c r="H99" t="s">
        <v>29</v>
      </c>
      <c r="I99" t="str">
        <f>VLOOKUP(H99,'Fish Species List'!$A$2:$I$107,2,0)</f>
        <v>Smallmouth Grunt</v>
      </c>
      <c r="J99" s="54" t="str">
        <f>VLOOKUP(H99,'Fish Species List'!$A$2:$I$107,3,0)</f>
        <v>Haemulon chrysargyreum</v>
      </c>
      <c r="K99" s="54" t="str">
        <f>VLOOKUP(H99,'Fish Species List'!$A$2:$I$107,4,0)</f>
        <v>Haemulidae</v>
      </c>
      <c r="L99" s="54" t="str">
        <f>VLOOKUP(H99,'Fish Species List'!$A$2:$I$107,5,0)</f>
        <v>Carnivores</v>
      </c>
      <c r="M99">
        <v>15</v>
      </c>
      <c r="N99">
        <v>2</v>
      </c>
      <c r="P99">
        <f>VLOOKUP(H99,'Fish Species List'!$A$2:$I$107,6,0)</f>
        <v>1.259E-2</v>
      </c>
      <c r="Q99">
        <f>VLOOKUP(H99,'Fish Species List'!$A$2:$I$107,7,0)</f>
        <v>2.99</v>
      </c>
      <c r="R99">
        <f t="shared" si="1"/>
        <v>82.712012956445491</v>
      </c>
    </row>
    <row r="100" spans="1:18">
      <c r="A100" s="2">
        <v>42953</v>
      </c>
      <c r="B100" s="18">
        <v>0.57430555555555551</v>
      </c>
      <c r="C100" t="s">
        <v>9</v>
      </c>
      <c r="D100" t="s">
        <v>288</v>
      </c>
      <c r="E100" t="s">
        <v>10</v>
      </c>
      <c r="F100">
        <v>5</v>
      </c>
      <c r="G100">
        <v>18</v>
      </c>
      <c r="H100" t="s">
        <v>29</v>
      </c>
      <c r="I100" t="str">
        <f>VLOOKUP(H100,'Fish Species List'!$A$2:$I$107,2,0)</f>
        <v>Smallmouth Grunt</v>
      </c>
      <c r="J100" s="54" t="str">
        <f>VLOOKUP(H100,'Fish Species List'!$A$2:$I$107,3,0)</f>
        <v>Haemulon chrysargyreum</v>
      </c>
      <c r="K100" s="54" t="str">
        <f>VLOOKUP(H100,'Fish Species List'!$A$2:$I$107,4,0)</f>
        <v>Haemulidae</v>
      </c>
      <c r="L100" s="54" t="str">
        <f>VLOOKUP(H100,'Fish Species List'!$A$2:$I$107,5,0)</f>
        <v>Carnivores</v>
      </c>
      <c r="M100">
        <v>15</v>
      </c>
      <c r="N100">
        <f>1</f>
        <v>1</v>
      </c>
      <c r="P100">
        <f>VLOOKUP(H100,'Fish Species List'!$A$2:$I$107,6,0)</f>
        <v>1.259E-2</v>
      </c>
      <c r="Q100">
        <f>VLOOKUP(H100,'Fish Species List'!$A$2:$I$107,7,0)</f>
        <v>2.99</v>
      </c>
      <c r="R100">
        <f t="shared" si="1"/>
        <v>41.356006478222746</v>
      </c>
    </row>
    <row r="101" spans="1:18">
      <c r="A101" s="2">
        <v>42953</v>
      </c>
      <c r="B101" s="18">
        <v>0.57430555555555551</v>
      </c>
      <c r="C101" t="s">
        <v>9</v>
      </c>
      <c r="D101" t="s">
        <v>288</v>
      </c>
      <c r="E101" t="s">
        <v>10</v>
      </c>
      <c r="F101">
        <v>1</v>
      </c>
      <c r="G101">
        <v>15</v>
      </c>
      <c r="H101" t="s">
        <v>20</v>
      </c>
      <c r="I101" t="str">
        <f>VLOOKUP(H101,'Fish Species List'!$A$2:$I$107,2,0)</f>
        <v>French Grunt</v>
      </c>
      <c r="J101" s="54" t="str">
        <f>VLOOKUP(H101,'Fish Species List'!$A$2:$I$107,3,0)</f>
        <v>Haemulon flavolineatum</v>
      </c>
      <c r="K101" s="54" t="str">
        <f>VLOOKUP(H101,'Fish Species List'!$A$2:$I$107,4,0)</f>
        <v>Haemulidae</v>
      </c>
      <c r="L101" s="54" t="str">
        <f>VLOOKUP(H101,'Fish Species List'!$A$2:$I$107,5,0)</f>
        <v>Carnivores</v>
      </c>
      <c r="M101">
        <v>28</v>
      </c>
      <c r="N101">
        <v>2</v>
      </c>
      <c r="P101">
        <f>VLOOKUP(H101,'Fish Species List'!$A$2:$I$107,6,0)</f>
        <v>1.349E-2</v>
      </c>
      <c r="Q101">
        <f>VLOOKUP(H101,'Fish Species List'!$A$2:$I$107,7,0)</f>
        <v>3</v>
      </c>
      <c r="R101">
        <f t="shared" si="1"/>
        <v>592.26495999999997</v>
      </c>
    </row>
    <row r="102" spans="1:18">
      <c r="A102" s="2">
        <v>42953</v>
      </c>
      <c r="B102" s="18">
        <v>0.57430555555555551</v>
      </c>
      <c r="C102" t="s">
        <v>9</v>
      </c>
      <c r="D102" t="s">
        <v>288</v>
      </c>
      <c r="E102" t="s">
        <v>10</v>
      </c>
      <c r="F102">
        <v>1</v>
      </c>
      <c r="G102">
        <v>15</v>
      </c>
      <c r="H102" t="s">
        <v>20</v>
      </c>
      <c r="I102" t="str">
        <f>VLOOKUP(H102,'Fish Species List'!$A$2:$I$107,2,0)</f>
        <v>French Grunt</v>
      </c>
      <c r="J102" s="54" t="str">
        <f>VLOOKUP(H102,'Fish Species List'!$A$2:$I$107,3,0)</f>
        <v>Haemulon flavolineatum</v>
      </c>
      <c r="K102" s="54" t="str">
        <f>VLOOKUP(H102,'Fish Species List'!$A$2:$I$107,4,0)</f>
        <v>Haemulidae</v>
      </c>
      <c r="L102" s="54" t="str">
        <f>VLOOKUP(H102,'Fish Species List'!$A$2:$I$107,5,0)</f>
        <v>Carnivores</v>
      </c>
      <c r="M102">
        <v>18</v>
      </c>
      <c r="N102">
        <v>2</v>
      </c>
      <c r="P102">
        <f>VLOOKUP(H102,'Fish Species List'!$A$2:$I$107,6,0)</f>
        <v>1.349E-2</v>
      </c>
      <c r="Q102">
        <f>VLOOKUP(H102,'Fish Species List'!$A$2:$I$107,7,0)</f>
        <v>3</v>
      </c>
      <c r="R102">
        <f t="shared" si="1"/>
        <v>157.34736000000001</v>
      </c>
    </row>
    <row r="103" spans="1:18">
      <c r="A103" s="2">
        <v>42953</v>
      </c>
      <c r="B103" s="18">
        <v>0.57430555555555551</v>
      </c>
      <c r="C103" t="s">
        <v>9</v>
      </c>
      <c r="D103" t="s">
        <v>288</v>
      </c>
      <c r="E103" t="s">
        <v>10</v>
      </c>
      <c r="F103">
        <v>1</v>
      </c>
      <c r="G103">
        <v>15</v>
      </c>
      <c r="H103" t="s">
        <v>20</v>
      </c>
      <c r="I103" t="str">
        <f>VLOOKUP(H103,'Fish Species List'!$A$2:$I$107,2,0)</f>
        <v>French Grunt</v>
      </c>
      <c r="J103" s="54" t="str">
        <f>VLOOKUP(H103,'Fish Species List'!$A$2:$I$107,3,0)</f>
        <v>Haemulon flavolineatum</v>
      </c>
      <c r="K103" s="54" t="str">
        <f>VLOOKUP(H103,'Fish Species List'!$A$2:$I$107,4,0)</f>
        <v>Haemulidae</v>
      </c>
      <c r="L103" s="54" t="str">
        <f>VLOOKUP(H103,'Fish Species List'!$A$2:$I$107,5,0)</f>
        <v>Carnivores</v>
      </c>
      <c r="M103">
        <v>19</v>
      </c>
      <c r="N103">
        <f>1</f>
        <v>1</v>
      </c>
      <c r="P103">
        <f>VLOOKUP(H103,'Fish Species List'!$A$2:$I$107,6,0)</f>
        <v>1.349E-2</v>
      </c>
      <c r="Q103">
        <f>VLOOKUP(H103,'Fish Species List'!$A$2:$I$107,7,0)</f>
        <v>3</v>
      </c>
      <c r="R103">
        <f t="shared" si="1"/>
        <v>92.527910000000006</v>
      </c>
    </row>
    <row r="104" spans="1:18">
      <c r="A104" s="2">
        <v>42953</v>
      </c>
      <c r="B104" s="18">
        <v>0.57430555555555551</v>
      </c>
      <c r="C104" t="s">
        <v>9</v>
      </c>
      <c r="D104" t="s">
        <v>288</v>
      </c>
      <c r="E104" t="s">
        <v>10</v>
      </c>
      <c r="F104">
        <v>2</v>
      </c>
      <c r="G104">
        <v>15</v>
      </c>
      <c r="H104" t="s">
        <v>20</v>
      </c>
      <c r="I104" t="str">
        <f>VLOOKUP(H104,'Fish Species List'!$A$2:$I$107,2,0)</f>
        <v>French Grunt</v>
      </c>
      <c r="J104" s="54" t="str">
        <f>VLOOKUP(H104,'Fish Species List'!$A$2:$I$107,3,0)</f>
        <v>Haemulon flavolineatum</v>
      </c>
      <c r="K104" s="54" t="str">
        <f>VLOOKUP(H104,'Fish Species List'!$A$2:$I$107,4,0)</f>
        <v>Haemulidae</v>
      </c>
      <c r="L104" s="54" t="str">
        <f>VLOOKUP(H104,'Fish Species List'!$A$2:$I$107,5,0)</f>
        <v>Carnivores</v>
      </c>
      <c r="M104">
        <v>20</v>
      </c>
      <c r="N104">
        <f>1</f>
        <v>1</v>
      </c>
      <c r="P104">
        <f>VLOOKUP(H104,'Fish Species List'!$A$2:$I$107,6,0)</f>
        <v>1.349E-2</v>
      </c>
      <c r="Q104">
        <f>VLOOKUP(H104,'Fish Species List'!$A$2:$I$107,7,0)</f>
        <v>3</v>
      </c>
      <c r="R104">
        <f t="shared" si="1"/>
        <v>107.92</v>
      </c>
    </row>
    <row r="105" spans="1:18">
      <c r="A105" s="2">
        <v>42953</v>
      </c>
      <c r="B105" s="18">
        <v>0.57430555555555551</v>
      </c>
      <c r="C105" t="s">
        <v>9</v>
      </c>
      <c r="D105" t="s">
        <v>288</v>
      </c>
      <c r="E105" t="s">
        <v>10</v>
      </c>
      <c r="F105">
        <v>2</v>
      </c>
      <c r="G105">
        <v>15</v>
      </c>
      <c r="H105" t="s">
        <v>20</v>
      </c>
      <c r="I105" t="str">
        <f>VLOOKUP(H105,'Fish Species List'!$A$2:$I$107,2,0)</f>
        <v>French Grunt</v>
      </c>
      <c r="J105" s="54" t="str">
        <f>VLOOKUP(H105,'Fish Species List'!$A$2:$I$107,3,0)</f>
        <v>Haemulon flavolineatum</v>
      </c>
      <c r="K105" s="54" t="str">
        <f>VLOOKUP(H105,'Fish Species List'!$A$2:$I$107,4,0)</f>
        <v>Haemulidae</v>
      </c>
      <c r="L105" s="54" t="str">
        <f>VLOOKUP(H105,'Fish Species List'!$A$2:$I$107,5,0)</f>
        <v>Carnivores</v>
      </c>
      <c r="M105">
        <v>22</v>
      </c>
      <c r="N105">
        <v>2</v>
      </c>
      <c r="P105">
        <f>VLOOKUP(H105,'Fish Species List'!$A$2:$I$107,6,0)</f>
        <v>1.349E-2</v>
      </c>
      <c r="Q105">
        <f>VLOOKUP(H105,'Fish Species List'!$A$2:$I$107,7,0)</f>
        <v>3</v>
      </c>
      <c r="R105">
        <f t="shared" si="1"/>
        <v>287.28304000000003</v>
      </c>
    </row>
    <row r="106" spans="1:18">
      <c r="A106" s="2">
        <v>42953</v>
      </c>
      <c r="B106" s="18">
        <v>0.57430555555555551</v>
      </c>
      <c r="C106" t="s">
        <v>9</v>
      </c>
      <c r="D106" t="s">
        <v>288</v>
      </c>
      <c r="E106" t="s">
        <v>10</v>
      </c>
      <c r="F106">
        <v>2</v>
      </c>
      <c r="G106">
        <v>15</v>
      </c>
      <c r="H106" t="s">
        <v>20</v>
      </c>
      <c r="I106" t="str">
        <f>VLOOKUP(H106,'Fish Species List'!$A$2:$I$107,2,0)</f>
        <v>French Grunt</v>
      </c>
      <c r="J106" s="54" t="str">
        <f>VLOOKUP(H106,'Fish Species List'!$A$2:$I$107,3,0)</f>
        <v>Haemulon flavolineatum</v>
      </c>
      <c r="K106" s="54" t="str">
        <f>VLOOKUP(H106,'Fish Species List'!$A$2:$I$107,4,0)</f>
        <v>Haemulidae</v>
      </c>
      <c r="L106" s="54" t="str">
        <f>VLOOKUP(H106,'Fish Species List'!$A$2:$I$107,5,0)</f>
        <v>Carnivores</v>
      </c>
      <c r="M106">
        <v>19</v>
      </c>
      <c r="N106">
        <f>1</f>
        <v>1</v>
      </c>
      <c r="P106">
        <f>VLOOKUP(H106,'Fish Species List'!$A$2:$I$107,6,0)</f>
        <v>1.349E-2</v>
      </c>
      <c r="Q106">
        <f>VLOOKUP(H106,'Fish Species List'!$A$2:$I$107,7,0)</f>
        <v>3</v>
      </c>
      <c r="R106">
        <f t="shared" si="1"/>
        <v>92.527910000000006</v>
      </c>
    </row>
    <row r="107" spans="1:18">
      <c r="A107" s="2">
        <v>42953</v>
      </c>
      <c r="B107" s="18">
        <v>0.57430555555555551</v>
      </c>
      <c r="C107" t="s">
        <v>9</v>
      </c>
      <c r="D107" t="s">
        <v>288</v>
      </c>
      <c r="E107" t="s">
        <v>10</v>
      </c>
      <c r="F107">
        <v>2</v>
      </c>
      <c r="G107">
        <v>15</v>
      </c>
      <c r="H107" t="s">
        <v>20</v>
      </c>
      <c r="I107" t="str">
        <f>VLOOKUP(H107,'Fish Species List'!$A$2:$I$107,2,0)</f>
        <v>French Grunt</v>
      </c>
      <c r="J107" s="54" t="str">
        <f>VLOOKUP(H107,'Fish Species List'!$A$2:$I$107,3,0)</f>
        <v>Haemulon flavolineatum</v>
      </c>
      <c r="K107" s="54" t="str">
        <f>VLOOKUP(H107,'Fish Species List'!$A$2:$I$107,4,0)</f>
        <v>Haemulidae</v>
      </c>
      <c r="L107" s="54" t="str">
        <f>VLOOKUP(H107,'Fish Species List'!$A$2:$I$107,5,0)</f>
        <v>Carnivores</v>
      </c>
      <c r="M107">
        <v>16</v>
      </c>
      <c r="N107">
        <f>1</f>
        <v>1</v>
      </c>
      <c r="P107">
        <f>VLOOKUP(H107,'Fish Species List'!$A$2:$I$107,6,0)</f>
        <v>1.349E-2</v>
      </c>
      <c r="Q107">
        <f>VLOOKUP(H107,'Fish Species List'!$A$2:$I$107,7,0)</f>
        <v>3</v>
      </c>
      <c r="R107">
        <f t="shared" si="1"/>
        <v>55.255040000000001</v>
      </c>
    </row>
    <row r="108" spans="1:18">
      <c r="A108" s="2">
        <v>42953</v>
      </c>
      <c r="B108" s="18">
        <v>0.57430555555555551</v>
      </c>
      <c r="C108" t="s">
        <v>9</v>
      </c>
      <c r="D108" t="s">
        <v>288</v>
      </c>
      <c r="E108" t="s">
        <v>10</v>
      </c>
      <c r="F108">
        <v>2</v>
      </c>
      <c r="G108">
        <v>15</v>
      </c>
      <c r="H108" t="s">
        <v>20</v>
      </c>
      <c r="I108" t="str">
        <f>VLOOKUP(H108,'Fish Species List'!$A$2:$I$107,2,0)</f>
        <v>French Grunt</v>
      </c>
      <c r="J108" s="54" t="str">
        <f>VLOOKUP(H108,'Fish Species List'!$A$2:$I$107,3,0)</f>
        <v>Haemulon flavolineatum</v>
      </c>
      <c r="K108" s="54" t="str">
        <f>VLOOKUP(H108,'Fish Species List'!$A$2:$I$107,4,0)</f>
        <v>Haemulidae</v>
      </c>
      <c r="L108" s="54" t="str">
        <f>VLOOKUP(H108,'Fish Species List'!$A$2:$I$107,5,0)</f>
        <v>Carnivores</v>
      </c>
      <c r="M108">
        <v>15</v>
      </c>
      <c r="N108">
        <f>1</f>
        <v>1</v>
      </c>
      <c r="P108">
        <f>VLOOKUP(H108,'Fish Species List'!$A$2:$I$107,6,0)</f>
        <v>1.349E-2</v>
      </c>
      <c r="Q108">
        <f>VLOOKUP(H108,'Fish Species List'!$A$2:$I$107,7,0)</f>
        <v>3</v>
      </c>
      <c r="R108">
        <f t="shared" si="1"/>
        <v>45.528750000000002</v>
      </c>
    </row>
    <row r="109" spans="1:18">
      <c r="A109" s="2">
        <v>42953</v>
      </c>
      <c r="B109" s="18">
        <v>0.57430555555555551</v>
      </c>
      <c r="C109" t="s">
        <v>9</v>
      </c>
      <c r="D109" t="s">
        <v>288</v>
      </c>
      <c r="E109" t="s">
        <v>10</v>
      </c>
      <c r="F109">
        <v>3</v>
      </c>
      <c r="G109">
        <v>15</v>
      </c>
      <c r="H109" t="s">
        <v>20</v>
      </c>
      <c r="I109" t="str">
        <f>VLOOKUP(H109,'Fish Species List'!$A$2:$I$107,2,0)</f>
        <v>French Grunt</v>
      </c>
      <c r="J109" s="54" t="str">
        <f>VLOOKUP(H109,'Fish Species List'!$A$2:$I$107,3,0)</f>
        <v>Haemulon flavolineatum</v>
      </c>
      <c r="K109" s="54" t="str">
        <f>VLOOKUP(H109,'Fish Species List'!$A$2:$I$107,4,0)</f>
        <v>Haemulidae</v>
      </c>
      <c r="L109" s="54" t="str">
        <f>VLOOKUP(H109,'Fish Species List'!$A$2:$I$107,5,0)</f>
        <v>Carnivores</v>
      </c>
      <c r="M109">
        <v>20</v>
      </c>
      <c r="N109">
        <v>2</v>
      </c>
      <c r="P109">
        <f>VLOOKUP(H109,'Fish Species List'!$A$2:$I$107,6,0)</f>
        <v>1.349E-2</v>
      </c>
      <c r="Q109">
        <f>VLOOKUP(H109,'Fish Species List'!$A$2:$I$107,7,0)</f>
        <v>3</v>
      </c>
      <c r="R109">
        <f t="shared" si="1"/>
        <v>215.84</v>
      </c>
    </row>
    <row r="110" spans="1:18">
      <c r="A110" s="2">
        <v>42953</v>
      </c>
      <c r="B110" s="18">
        <v>0.57430555555555551</v>
      </c>
      <c r="C110" t="s">
        <v>9</v>
      </c>
      <c r="D110" t="s">
        <v>288</v>
      </c>
      <c r="E110" t="s">
        <v>10</v>
      </c>
      <c r="F110">
        <v>4</v>
      </c>
      <c r="G110">
        <v>15</v>
      </c>
      <c r="H110" t="s">
        <v>20</v>
      </c>
      <c r="I110" t="str">
        <f>VLOOKUP(H110,'Fish Species List'!$A$2:$I$107,2,0)</f>
        <v>French Grunt</v>
      </c>
      <c r="J110" s="54" t="str">
        <f>VLOOKUP(H110,'Fish Species List'!$A$2:$I$107,3,0)</f>
        <v>Haemulon flavolineatum</v>
      </c>
      <c r="K110" s="54" t="str">
        <f>VLOOKUP(H110,'Fish Species List'!$A$2:$I$107,4,0)</f>
        <v>Haemulidae</v>
      </c>
      <c r="L110" s="54" t="str">
        <f>VLOOKUP(H110,'Fish Species List'!$A$2:$I$107,5,0)</f>
        <v>Carnivores</v>
      </c>
      <c r="M110">
        <v>20</v>
      </c>
      <c r="N110">
        <f>1</f>
        <v>1</v>
      </c>
      <c r="P110">
        <f>VLOOKUP(H110,'Fish Species List'!$A$2:$I$107,6,0)</f>
        <v>1.349E-2</v>
      </c>
      <c r="Q110">
        <f>VLOOKUP(H110,'Fish Species List'!$A$2:$I$107,7,0)</f>
        <v>3</v>
      </c>
      <c r="R110">
        <f t="shared" si="1"/>
        <v>107.92</v>
      </c>
    </row>
    <row r="111" spans="1:18">
      <c r="A111" s="2">
        <v>42953</v>
      </c>
      <c r="B111" s="18">
        <v>0.57430555555555551</v>
      </c>
      <c r="C111" t="s">
        <v>9</v>
      </c>
      <c r="D111" t="s">
        <v>288</v>
      </c>
      <c r="E111" t="s">
        <v>10</v>
      </c>
      <c r="F111">
        <v>4</v>
      </c>
      <c r="G111">
        <v>15</v>
      </c>
      <c r="H111" t="s">
        <v>20</v>
      </c>
      <c r="I111" t="str">
        <f>VLOOKUP(H111,'Fish Species List'!$A$2:$I$107,2,0)</f>
        <v>French Grunt</v>
      </c>
      <c r="J111" s="54" t="str">
        <f>VLOOKUP(H111,'Fish Species List'!$A$2:$I$107,3,0)</f>
        <v>Haemulon flavolineatum</v>
      </c>
      <c r="K111" s="54" t="str">
        <f>VLOOKUP(H111,'Fish Species List'!$A$2:$I$107,4,0)</f>
        <v>Haemulidae</v>
      </c>
      <c r="L111" s="54" t="str">
        <f>VLOOKUP(H111,'Fish Species List'!$A$2:$I$107,5,0)</f>
        <v>Carnivores</v>
      </c>
      <c r="M111">
        <v>18</v>
      </c>
      <c r="N111">
        <f>1</f>
        <v>1</v>
      </c>
      <c r="P111">
        <f>VLOOKUP(H111,'Fish Species List'!$A$2:$I$107,6,0)</f>
        <v>1.349E-2</v>
      </c>
      <c r="Q111">
        <f>VLOOKUP(H111,'Fish Species List'!$A$2:$I$107,7,0)</f>
        <v>3</v>
      </c>
      <c r="R111">
        <f t="shared" si="1"/>
        <v>78.673680000000004</v>
      </c>
    </row>
    <row r="112" spans="1:18">
      <c r="A112" s="2">
        <v>42953</v>
      </c>
      <c r="B112" s="18">
        <v>0.57430555555555551</v>
      </c>
      <c r="C112" t="s">
        <v>9</v>
      </c>
      <c r="D112" t="s">
        <v>288</v>
      </c>
      <c r="E112" t="s">
        <v>10</v>
      </c>
      <c r="F112">
        <v>5</v>
      </c>
      <c r="G112">
        <v>18</v>
      </c>
      <c r="H112" t="s">
        <v>20</v>
      </c>
      <c r="I112" t="str">
        <f>VLOOKUP(H112,'Fish Species List'!$A$2:$I$107,2,0)</f>
        <v>French Grunt</v>
      </c>
      <c r="J112" s="54" t="str">
        <f>VLOOKUP(H112,'Fish Species List'!$A$2:$I$107,3,0)</f>
        <v>Haemulon flavolineatum</v>
      </c>
      <c r="K112" s="54" t="str">
        <f>VLOOKUP(H112,'Fish Species List'!$A$2:$I$107,4,0)</f>
        <v>Haemulidae</v>
      </c>
      <c r="L112" s="54" t="str">
        <f>VLOOKUP(H112,'Fish Species List'!$A$2:$I$107,5,0)</f>
        <v>Carnivores</v>
      </c>
      <c r="M112">
        <v>15</v>
      </c>
      <c r="N112">
        <v>2</v>
      </c>
      <c r="P112">
        <f>VLOOKUP(H112,'Fish Species List'!$A$2:$I$107,6,0)</f>
        <v>1.349E-2</v>
      </c>
      <c r="Q112">
        <f>VLOOKUP(H112,'Fish Species List'!$A$2:$I$107,7,0)</f>
        <v>3</v>
      </c>
      <c r="R112">
        <f t="shared" si="1"/>
        <v>91.057500000000005</v>
      </c>
    </row>
    <row r="113" spans="1:18">
      <c r="A113" s="2">
        <v>42953</v>
      </c>
      <c r="B113" s="18">
        <v>0.57430555555555551</v>
      </c>
      <c r="C113" t="s">
        <v>9</v>
      </c>
      <c r="D113" t="s">
        <v>288</v>
      </c>
      <c r="E113" t="s">
        <v>10</v>
      </c>
      <c r="F113">
        <v>5</v>
      </c>
      <c r="G113">
        <v>18</v>
      </c>
      <c r="H113" t="s">
        <v>20</v>
      </c>
      <c r="I113" t="str">
        <f>VLOOKUP(H113,'Fish Species List'!$A$2:$I$107,2,0)</f>
        <v>French Grunt</v>
      </c>
      <c r="J113" s="54" t="str">
        <f>VLOOKUP(H113,'Fish Species List'!$A$2:$I$107,3,0)</f>
        <v>Haemulon flavolineatum</v>
      </c>
      <c r="K113" s="54" t="str">
        <f>VLOOKUP(H113,'Fish Species List'!$A$2:$I$107,4,0)</f>
        <v>Haemulidae</v>
      </c>
      <c r="L113" s="54" t="str">
        <f>VLOOKUP(H113,'Fish Species List'!$A$2:$I$107,5,0)</f>
        <v>Carnivores</v>
      </c>
      <c r="M113">
        <v>18</v>
      </c>
      <c r="N113">
        <v>10</v>
      </c>
      <c r="P113">
        <f>VLOOKUP(H113,'Fish Species List'!$A$2:$I$107,6,0)</f>
        <v>1.349E-2</v>
      </c>
      <c r="Q113">
        <f>VLOOKUP(H113,'Fish Species List'!$A$2:$I$107,7,0)</f>
        <v>3</v>
      </c>
      <c r="R113">
        <f t="shared" si="1"/>
        <v>786.73680000000002</v>
      </c>
    </row>
    <row r="114" spans="1:18">
      <c r="A114" s="2">
        <v>42953</v>
      </c>
      <c r="B114" s="18">
        <v>0.57430555555555551</v>
      </c>
      <c r="C114" t="s">
        <v>9</v>
      </c>
      <c r="D114" t="s">
        <v>288</v>
      </c>
      <c r="E114" t="s">
        <v>10</v>
      </c>
      <c r="F114">
        <v>5</v>
      </c>
      <c r="G114">
        <v>18</v>
      </c>
      <c r="H114" t="s">
        <v>20</v>
      </c>
      <c r="I114" t="str">
        <f>VLOOKUP(H114,'Fish Species List'!$A$2:$I$107,2,0)</f>
        <v>French Grunt</v>
      </c>
      <c r="J114" s="54" t="str">
        <f>VLOOKUP(H114,'Fish Species List'!$A$2:$I$107,3,0)</f>
        <v>Haemulon flavolineatum</v>
      </c>
      <c r="K114" s="54" t="str">
        <f>VLOOKUP(H114,'Fish Species List'!$A$2:$I$107,4,0)</f>
        <v>Haemulidae</v>
      </c>
      <c r="L114" s="54" t="str">
        <f>VLOOKUP(H114,'Fish Species List'!$A$2:$I$107,5,0)</f>
        <v>Carnivores</v>
      </c>
      <c r="M114">
        <v>16</v>
      </c>
      <c r="N114">
        <v>10</v>
      </c>
      <c r="P114">
        <f>VLOOKUP(H114,'Fish Species List'!$A$2:$I$107,6,0)</f>
        <v>1.349E-2</v>
      </c>
      <c r="Q114">
        <f>VLOOKUP(H114,'Fish Species List'!$A$2:$I$107,7,0)</f>
        <v>3</v>
      </c>
      <c r="R114">
        <f t="shared" si="1"/>
        <v>552.55039999999997</v>
      </c>
    </row>
    <row r="115" spans="1:18">
      <c r="A115" s="2">
        <v>42953</v>
      </c>
      <c r="B115" s="18">
        <v>0.57430555555555551</v>
      </c>
      <c r="C115" t="s">
        <v>9</v>
      </c>
      <c r="D115" t="s">
        <v>288</v>
      </c>
      <c r="E115" t="s">
        <v>10</v>
      </c>
      <c r="F115">
        <v>3</v>
      </c>
      <c r="G115">
        <v>15</v>
      </c>
      <c r="H115" t="s">
        <v>399</v>
      </c>
      <c r="I115" t="str">
        <f>VLOOKUP(H115,'Fish Species List'!$A$2:$I$107,2,0)</f>
        <v>Grunt (juvenile)</v>
      </c>
      <c r="J115" s="54" t="str">
        <f>VLOOKUP(H115,'Fish Species List'!$A$2:$I$107,3,0)</f>
        <v>Haemulon spp.</v>
      </c>
      <c r="K115" s="54" t="str">
        <f>VLOOKUP(H115,'Fish Species List'!$A$2:$I$107,4,0)</f>
        <v>Haemulidae</v>
      </c>
      <c r="L115" s="54" t="str">
        <f>VLOOKUP(H115,'Fish Species List'!$A$2:$I$107,5,0)</f>
        <v>Carnivores</v>
      </c>
      <c r="M115">
        <v>6</v>
      </c>
      <c r="N115">
        <v>12</v>
      </c>
      <c r="P115">
        <f>VLOOKUP(H115,'Fish Species List'!$A$2:$I$107,6,0)</f>
        <v>1.349E-2</v>
      </c>
      <c r="Q115">
        <f>VLOOKUP(H115,'Fish Species List'!$A$2:$I$107,7,0)</f>
        <v>3</v>
      </c>
      <c r="R115">
        <f t="shared" si="1"/>
        <v>34.966079999999998</v>
      </c>
    </row>
    <row r="116" spans="1:18">
      <c r="A116" s="2">
        <v>42953</v>
      </c>
      <c r="B116" s="18">
        <v>0.57430555555555551</v>
      </c>
      <c r="C116" t="s">
        <v>9</v>
      </c>
      <c r="D116" t="s">
        <v>288</v>
      </c>
      <c r="E116" t="s">
        <v>10</v>
      </c>
      <c r="F116">
        <v>3</v>
      </c>
      <c r="G116">
        <v>15</v>
      </c>
      <c r="H116" t="s">
        <v>399</v>
      </c>
      <c r="I116" t="str">
        <f>VLOOKUP(H116,'Fish Species List'!$A$2:$I$107,2,0)</f>
        <v>Grunt (juvenile)</v>
      </c>
      <c r="J116" s="54" t="str">
        <f>VLOOKUP(H116,'Fish Species List'!$A$2:$I$107,3,0)</f>
        <v>Haemulon spp.</v>
      </c>
      <c r="K116" s="54" t="str">
        <f>VLOOKUP(H116,'Fish Species List'!$A$2:$I$107,4,0)</f>
        <v>Haemulidae</v>
      </c>
      <c r="L116" s="54" t="str">
        <f>VLOOKUP(H116,'Fish Species List'!$A$2:$I$107,5,0)</f>
        <v>Carnivores</v>
      </c>
      <c r="M116">
        <v>4</v>
      </c>
      <c r="N116">
        <v>15</v>
      </c>
      <c r="P116">
        <f>VLOOKUP(H116,'Fish Species List'!$A$2:$I$107,6,0)</f>
        <v>1.349E-2</v>
      </c>
      <c r="Q116">
        <f>VLOOKUP(H116,'Fish Species List'!$A$2:$I$107,7,0)</f>
        <v>3</v>
      </c>
      <c r="R116">
        <f t="shared" si="1"/>
        <v>12.9504</v>
      </c>
    </row>
    <row r="117" spans="1:18">
      <c r="A117" s="2">
        <v>42953</v>
      </c>
      <c r="B117" s="18">
        <v>0.57430555555555551</v>
      </c>
      <c r="C117" t="s">
        <v>9</v>
      </c>
      <c r="D117" t="s">
        <v>288</v>
      </c>
      <c r="E117" t="s">
        <v>10</v>
      </c>
      <c r="F117">
        <v>3</v>
      </c>
      <c r="G117">
        <v>15</v>
      </c>
      <c r="H117" t="s">
        <v>399</v>
      </c>
      <c r="I117" t="str">
        <f>VLOOKUP(H117,'Fish Species List'!$A$2:$I$107,2,0)</f>
        <v>Grunt (juvenile)</v>
      </c>
      <c r="J117" s="54" t="str">
        <f>VLOOKUP(H117,'Fish Species List'!$A$2:$I$107,3,0)</f>
        <v>Haemulon spp.</v>
      </c>
      <c r="K117" s="54" t="str">
        <f>VLOOKUP(H117,'Fish Species List'!$A$2:$I$107,4,0)</f>
        <v>Haemulidae</v>
      </c>
      <c r="L117" s="54" t="str">
        <f>VLOOKUP(H117,'Fish Species List'!$A$2:$I$107,5,0)</f>
        <v>Carnivores</v>
      </c>
      <c r="M117">
        <v>10</v>
      </c>
      <c r="N117">
        <v>15</v>
      </c>
      <c r="P117">
        <f>VLOOKUP(H117,'Fish Species List'!$A$2:$I$107,6,0)</f>
        <v>1.349E-2</v>
      </c>
      <c r="Q117">
        <f>VLOOKUP(H117,'Fish Species List'!$A$2:$I$107,7,0)</f>
        <v>3</v>
      </c>
      <c r="R117">
        <f t="shared" si="1"/>
        <v>202.35</v>
      </c>
    </row>
    <row r="118" spans="1:18">
      <c r="A118" s="2">
        <v>42953</v>
      </c>
      <c r="B118" s="18">
        <v>0.57430555555555551</v>
      </c>
      <c r="C118" t="s">
        <v>9</v>
      </c>
      <c r="D118" t="s">
        <v>288</v>
      </c>
      <c r="E118" t="s">
        <v>10</v>
      </c>
      <c r="F118">
        <v>1</v>
      </c>
      <c r="G118">
        <v>15</v>
      </c>
      <c r="H118" t="s">
        <v>13</v>
      </c>
      <c r="I118" t="str">
        <f>VLOOKUP(H118,'Fish Species List'!$A$2:$I$107,2,0)</f>
        <v>Slippery Dick</v>
      </c>
      <c r="J118" s="54" t="str">
        <f>VLOOKUP(H118,'Fish Species List'!$A$2:$I$107,3,0)</f>
        <v>Halichoeres bivittatus</v>
      </c>
      <c r="K118" s="54" t="str">
        <f>VLOOKUP(H118,'Fish Species List'!$A$2:$I$107,4,0)</f>
        <v>Labridae</v>
      </c>
      <c r="L118" s="54" t="str">
        <f>VLOOKUP(H118,'Fish Species List'!$A$2:$I$107,5,0)</f>
        <v>Carnivores</v>
      </c>
      <c r="M118">
        <v>11</v>
      </c>
      <c r="N118">
        <v>3</v>
      </c>
      <c r="P118">
        <f>VLOOKUP(H118,'Fish Species List'!$A$2:$I$107,6,0)</f>
        <v>9.3299999999999998E-3</v>
      </c>
      <c r="Q118">
        <f>VLOOKUP(H118,'Fish Species List'!$A$2:$I$107,7,0)</f>
        <v>3.06</v>
      </c>
      <c r="R118">
        <f t="shared" si="1"/>
        <v>43.01941645781929</v>
      </c>
    </row>
    <row r="119" spans="1:18">
      <c r="A119" s="2">
        <v>42953</v>
      </c>
      <c r="B119" s="18">
        <v>0.57430555555555551</v>
      </c>
      <c r="C119" t="s">
        <v>9</v>
      </c>
      <c r="D119" t="s">
        <v>288</v>
      </c>
      <c r="E119" t="s">
        <v>10</v>
      </c>
      <c r="F119">
        <v>1</v>
      </c>
      <c r="G119">
        <v>15</v>
      </c>
      <c r="H119" t="s">
        <v>13</v>
      </c>
      <c r="I119" t="str">
        <f>VLOOKUP(H119,'Fish Species List'!$A$2:$I$107,2,0)</f>
        <v>Slippery Dick</v>
      </c>
      <c r="J119" s="54" t="str">
        <f>VLOOKUP(H119,'Fish Species List'!$A$2:$I$107,3,0)</f>
        <v>Halichoeres bivittatus</v>
      </c>
      <c r="K119" s="54" t="str">
        <f>VLOOKUP(H119,'Fish Species List'!$A$2:$I$107,4,0)</f>
        <v>Labridae</v>
      </c>
      <c r="L119" s="54" t="str">
        <f>VLOOKUP(H119,'Fish Species List'!$A$2:$I$107,5,0)</f>
        <v>Carnivores</v>
      </c>
      <c r="M119">
        <v>21</v>
      </c>
      <c r="N119">
        <f>1</f>
        <v>1</v>
      </c>
      <c r="P119">
        <f>VLOOKUP(H119,'Fish Species List'!$A$2:$I$107,6,0)</f>
        <v>9.3299999999999998E-3</v>
      </c>
      <c r="Q119">
        <f>VLOOKUP(H119,'Fish Species List'!$A$2:$I$107,7,0)</f>
        <v>3.06</v>
      </c>
      <c r="R119">
        <f t="shared" si="1"/>
        <v>103.72243066937541</v>
      </c>
    </row>
    <row r="120" spans="1:18">
      <c r="A120" s="2">
        <v>42953</v>
      </c>
      <c r="B120" s="18">
        <v>0.57430555555555551</v>
      </c>
      <c r="C120" t="s">
        <v>9</v>
      </c>
      <c r="D120" t="s">
        <v>288</v>
      </c>
      <c r="E120" t="s">
        <v>10</v>
      </c>
      <c r="F120">
        <v>1</v>
      </c>
      <c r="G120">
        <v>15</v>
      </c>
      <c r="H120" t="s">
        <v>13</v>
      </c>
      <c r="I120" t="str">
        <f>VLOOKUP(H120,'Fish Species List'!$A$2:$I$107,2,0)</f>
        <v>Slippery Dick</v>
      </c>
      <c r="J120" s="54" t="str">
        <f>VLOOKUP(H120,'Fish Species List'!$A$2:$I$107,3,0)</f>
        <v>Halichoeres bivittatus</v>
      </c>
      <c r="K120" s="54" t="str">
        <f>VLOOKUP(H120,'Fish Species List'!$A$2:$I$107,4,0)</f>
        <v>Labridae</v>
      </c>
      <c r="L120" s="54" t="str">
        <f>VLOOKUP(H120,'Fish Species List'!$A$2:$I$107,5,0)</f>
        <v>Carnivores</v>
      </c>
      <c r="M120">
        <v>17</v>
      </c>
      <c r="N120">
        <f>1</f>
        <v>1</v>
      </c>
      <c r="P120">
        <f>VLOOKUP(H120,'Fish Species List'!$A$2:$I$107,6,0)</f>
        <v>9.3299999999999998E-3</v>
      </c>
      <c r="Q120">
        <f>VLOOKUP(H120,'Fish Species List'!$A$2:$I$107,7,0)</f>
        <v>3.06</v>
      </c>
      <c r="R120">
        <f t="shared" si="1"/>
        <v>54.331956356691741</v>
      </c>
    </row>
    <row r="121" spans="1:18">
      <c r="A121" s="2">
        <v>42953</v>
      </c>
      <c r="B121" s="18">
        <v>0.57430555555555551</v>
      </c>
      <c r="C121" t="s">
        <v>9</v>
      </c>
      <c r="D121" t="s">
        <v>288</v>
      </c>
      <c r="E121" t="s">
        <v>10</v>
      </c>
      <c r="F121">
        <v>2</v>
      </c>
      <c r="G121">
        <v>15</v>
      </c>
      <c r="H121" t="s">
        <v>13</v>
      </c>
      <c r="I121" t="str">
        <f>VLOOKUP(H121,'Fish Species List'!$A$2:$I$107,2,0)</f>
        <v>Slippery Dick</v>
      </c>
      <c r="J121" s="54" t="str">
        <f>VLOOKUP(H121,'Fish Species List'!$A$2:$I$107,3,0)</f>
        <v>Halichoeres bivittatus</v>
      </c>
      <c r="K121" s="54" t="str">
        <f>VLOOKUP(H121,'Fish Species List'!$A$2:$I$107,4,0)</f>
        <v>Labridae</v>
      </c>
      <c r="L121" s="54" t="str">
        <f>VLOOKUP(H121,'Fish Species List'!$A$2:$I$107,5,0)</f>
        <v>Carnivores</v>
      </c>
      <c r="M121">
        <v>10</v>
      </c>
      <c r="N121">
        <v>3</v>
      </c>
      <c r="P121">
        <f>VLOOKUP(H121,'Fish Species List'!$A$2:$I$107,6,0)</f>
        <v>9.3299999999999998E-3</v>
      </c>
      <c r="Q121">
        <f>VLOOKUP(H121,'Fish Species List'!$A$2:$I$107,7,0)</f>
        <v>3.06</v>
      </c>
      <c r="R121">
        <f t="shared" si="1"/>
        <v>32.136819865697781</v>
      </c>
    </row>
    <row r="122" spans="1:18">
      <c r="A122" s="2">
        <v>42953</v>
      </c>
      <c r="B122" s="18">
        <v>0.57430555555555551</v>
      </c>
      <c r="C122" t="s">
        <v>9</v>
      </c>
      <c r="D122" t="s">
        <v>288</v>
      </c>
      <c r="E122" t="s">
        <v>10</v>
      </c>
      <c r="F122">
        <v>3</v>
      </c>
      <c r="G122">
        <v>15</v>
      </c>
      <c r="H122" t="s">
        <v>13</v>
      </c>
      <c r="I122" t="str">
        <f>VLOOKUP(H122,'Fish Species List'!$A$2:$I$107,2,0)</f>
        <v>Slippery Dick</v>
      </c>
      <c r="J122" s="54" t="str">
        <f>VLOOKUP(H122,'Fish Species List'!$A$2:$I$107,3,0)</f>
        <v>Halichoeres bivittatus</v>
      </c>
      <c r="K122" s="54" t="str">
        <f>VLOOKUP(H122,'Fish Species List'!$A$2:$I$107,4,0)</f>
        <v>Labridae</v>
      </c>
      <c r="L122" s="54" t="str">
        <f>VLOOKUP(H122,'Fish Species List'!$A$2:$I$107,5,0)</f>
        <v>Carnivores</v>
      </c>
      <c r="M122">
        <v>6</v>
      </c>
      <c r="N122">
        <v>3</v>
      </c>
      <c r="P122">
        <f>VLOOKUP(H122,'Fish Species List'!$A$2:$I$107,6,0)</f>
        <v>9.3299999999999998E-3</v>
      </c>
      <c r="Q122">
        <f>VLOOKUP(H122,'Fish Species List'!$A$2:$I$107,7,0)</f>
        <v>3.06</v>
      </c>
      <c r="R122">
        <f t="shared" si="1"/>
        <v>6.7320250703816686</v>
      </c>
    </row>
    <row r="123" spans="1:18">
      <c r="A123" s="2">
        <v>42953</v>
      </c>
      <c r="B123" s="18">
        <v>0.57430555555555551</v>
      </c>
      <c r="C123" t="s">
        <v>9</v>
      </c>
      <c r="D123" t="s">
        <v>288</v>
      </c>
      <c r="E123" t="s">
        <v>10</v>
      </c>
      <c r="F123">
        <v>3</v>
      </c>
      <c r="G123">
        <v>15</v>
      </c>
      <c r="H123" t="s">
        <v>13</v>
      </c>
      <c r="I123" t="str">
        <f>VLOOKUP(H123,'Fish Species List'!$A$2:$I$107,2,0)</f>
        <v>Slippery Dick</v>
      </c>
      <c r="J123" s="54" t="str">
        <f>VLOOKUP(H123,'Fish Species List'!$A$2:$I$107,3,0)</f>
        <v>Halichoeres bivittatus</v>
      </c>
      <c r="K123" s="54" t="str">
        <f>VLOOKUP(H123,'Fish Species List'!$A$2:$I$107,4,0)</f>
        <v>Labridae</v>
      </c>
      <c r="L123" s="54" t="str">
        <f>VLOOKUP(H123,'Fish Species List'!$A$2:$I$107,5,0)</f>
        <v>Carnivores</v>
      </c>
      <c r="M123">
        <v>10</v>
      </c>
      <c r="N123">
        <f>1</f>
        <v>1</v>
      </c>
      <c r="P123">
        <f>VLOOKUP(H123,'Fish Species List'!$A$2:$I$107,6,0)</f>
        <v>9.3299999999999998E-3</v>
      </c>
      <c r="Q123">
        <f>VLOOKUP(H123,'Fish Species List'!$A$2:$I$107,7,0)</f>
        <v>3.06</v>
      </c>
      <c r="R123">
        <f t="shared" si="1"/>
        <v>10.712273288565926</v>
      </c>
    </row>
    <row r="124" spans="1:18">
      <c r="A124" s="2">
        <v>42953</v>
      </c>
      <c r="B124" s="18">
        <v>0.57430555555555551</v>
      </c>
      <c r="C124" t="s">
        <v>9</v>
      </c>
      <c r="D124" t="s">
        <v>288</v>
      </c>
      <c r="E124" t="s">
        <v>10</v>
      </c>
      <c r="F124">
        <v>3</v>
      </c>
      <c r="G124">
        <v>15</v>
      </c>
      <c r="H124" t="s">
        <v>13</v>
      </c>
      <c r="I124" t="str">
        <f>VLOOKUP(H124,'Fish Species List'!$A$2:$I$107,2,0)</f>
        <v>Slippery Dick</v>
      </c>
      <c r="J124" s="54" t="str">
        <f>VLOOKUP(H124,'Fish Species List'!$A$2:$I$107,3,0)</f>
        <v>Halichoeres bivittatus</v>
      </c>
      <c r="K124" s="54" t="str">
        <f>VLOOKUP(H124,'Fish Species List'!$A$2:$I$107,4,0)</f>
        <v>Labridae</v>
      </c>
      <c r="L124" s="54" t="str">
        <f>VLOOKUP(H124,'Fish Species List'!$A$2:$I$107,5,0)</f>
        <v>Carnivores</v>
      </c>
      <c r="M124">
        <v>12</v>
      </c>
      <c r="N124">
        <f>1</f>
        <v>1</v>
      </c>
      <c r="P124">
        <f>VLOOKUP(H124,'Fish Species List'!$A$2:$I$107,6,0)</f>
        <v>9.3299999999999998E-3</v>
      </c>
      <c r="Q124">
        <f>VLOOKUP(H124,'Fish Species List'!$A$2:$I$107,7,0)</f>
        <v>3.06</v>
      </c>
      <c r="R124">
        <f t="shared" si="1"/>
        <v>18.714415031991813</v>
      </c>
    </row>
    <row r="125" spans="1:18">
      <c r="A125" s="2">
        <v>42953</v>
      </c>
      <c r="B125" s="18">
        <v>0.57430555555555551</v>
      </c>
      <c r="C125" t="s">
        <v>9</v>
      </c>
      <c r="D125" t="s">
        <v>288</v>
      </c>
      <c r="E125" t="s">
        <v>10</v>
      </c>
      <c r="F125">
        <v>4</v>
      </c>
      <c r="G125">
        <v>15</v>
      </c>
      <c r="H125" t="s">
        <v>13</v>
      </c>
      <c r="I125" t="str">
        <f>VLOOKUP(H125,'Fish Species List'!$A$2:$I$107,2,0)</f>
        <v>Slippery Dick</v>
      </c>
      <c r="J125" s="54" t="str">
        <f>VLOOKUP(H125,'Fish Species List'!$A$2:$I$107,3,0)</f>
        <v>Halichoeres bivittatus</v>
      </c>
      <c r="K125" s="54" t="str">
        <f>VLOOKUP(H125,'Fish Species List'!$A$2:$I$107,4,0)</f>
        <v>Labridae</v>
      </c>
      <c r="L125" s="54" t="str">
        <f>VLOOKUP(H125,'Fish Species List'!$A$2:$I$107,5,0)</f>
        <v>Carnivores</v>
      </c>
      <c r="M125">
        <v>8</v>
      </c>
      <c r="N125">
        <v>3</v>
      </c>
      <c r="P125">
        <f>VLOOKUP(H125,'Fish Species List'!$A$2:$I$107,6,0)</f>
        <v>9.3299999999999998E-3</v>
      </c>
      <c r="Q125">
        <f>VLOOKUP(H125,'Fish Species List'!$A$2:$I$107,7,0)</f>
        <v>3.06</v>
      </c>
      <c r="R125">
        <f t="shared" si="1"/>
        <v>16.235223014107845</v>
      </c>
    </row>
    <row r="126" spans="1:18">
      <c r="A126" s="2">
        <v>42953</v>
      </c>
      <c r="B126" s="18">
        <v>0.57430555555555551</v>
      </c>
      <c r="C126" t="s">
        <v>9</v>
      </c>
      <c r="D126" t="s">
        <v>288</v>
      </c>
      <c r="E126" t="s">
        <v>10</v>
      </c>
      <c r="F126">
        <v>4</v>
      </c>
      <c r="G126">
        <v>15</v>
      </c>
      <c r="H126" t="s">
        <v>13</v>
      </c>
      <c r="I126" t="str">
        <f>VLOOKUP(H126,'Fish Species List'!$A$2:$I$107,2,0)</f>
        <v>Slippery Dick</v>
      </c>
      <c r="J126" s="54" t="str">
        <f>VLOOKUP(H126,'Fish Species List'!$A$2:$I$107,3,0)</f>
        <v>Halichoeres bivittatus</v>
      </c>
      <c r="K126" s="54" t="str">
        <f>VLOOKUP(H126,'Fish Species List'!$A$2:$I$107,4,0)</f>
        <v>Labridae</v>
      </c>
      <c r="L126" s="54" t="str">
        <f>VLOOKUP(H126,'Fish Species List'!$A$2:$I$107,5,0)</f>
        <v>Carnivores</v>
      </c>
      <c r="M126">
        <v>5</v>
      </c>
      <c r="N126">
        <v>3</v>
      </c>
      <c r="P126">
        <f>VLOOKUP(H126,'Fish Species List'!$A$2:$I$107,6,0)</f>
        <v>9.3299999999999998E-3</v>
      </c>
      <c r="Q126">
        <f>VLOOKUP(H126,'Fish Species List'!$A$2:$I$107,7,0)</f>
        <v>3.06</v>
      </c>
      <c r="R126">
        <f t="shared" si="1"/>
        <v>3.8534622757979013</v>
      </c>
    </row>
    <row r="127" spans="1:18">
      <c r="A127" s="2">
        <v>42953</v>
      </c>
      <c r="B127" s="18">
        <v>0.57430555555555551</v>
      </c>
      <c r="C127" t="s">
        <v>9</v>
      </c>
      <c r="D127" t="s">
        <v>288</v>
      </c>
      <c r="E127" t="s">
        <v>10</v>
      </c>
      <c r="F127">
        <v>4</v>
      </c>
      <c r="G127">
        <v>15</v>
      </c>
      <c r="H127" t="s">
        <v>13</v>
      </c>
      <c r="I127" t="str">
        <f>VLOOKUP(H127,'Fish Species List'!$A$2:$I$107,2,0)</f>
        <v>Slippery Dick</v>
      </c>
      <c r="J127" s="54" t="str">
        <f>VLOOKUP(H127,'Fish Species List'!$A$2:$I$107,3,0)</f>
        <v>Halichoeres bivittatus</v>
      </c>
      <c r="K127" s="54" t="str">
        <f>VLOOKUP(H127,'Fish Species List'!$A$2:$I$107,4,0)</f>
        <v>Labridae</v>
      </c>
      <c r="L127" s="54" t="str">
        <f>VLOOKUP(H127,'Fish Species List'!$A$2:$I$107,5,0)</f>
        <v>Carnivores</v>
      </c>
      <c r="M127">
        <v>8</v>
      </c>
      <c r="N127">
        <v>3</v>
      </c>
      <c r="P127">
        <f>VLOOKUP(H127,'Fish Species List'!$A$2:$I$107,6,0)</f>
        <v>9.3299999999999998E-3</v>
      </c>
      <c r="Q127">
        <f>VLOOKUP(H127,'Fish Species List'!$A$2:$I$107,7,0)</f>
        <v>3.06</v>
      </c>
      <c r="R127">
        <f t="shared" si="1"/>
        <v>16.235223014107845</v>
      </c>
    </row>
    <row r="128" spans="1:18">
      <c r="A128" s="2">
        <v>42953</v>
      </c>
      <c r="B128" s="18">
        <v>0.57430555555555551</v>
      </c>
      <c r="C128" t="s">
        <v>9</v>
      </c>
      <c r="D128" t="s">
        <v>288</v>
      </c>
      <c r="E128" t="s">
        <v>10</v>
      </c>
      <c r="F128">
        <v>4</v>
      </c>
      <c r="G128">
        <v>15</v>
      </c>
      <c r="H128" t="s">
        <v>13</v>
      </c>
      <c r="I128" t="str">
        <f>VLOOKUP(H128,'Fish Species List'!$A$2:$I$107,2,0)</f>
        <v>Slippery Dick</v>
      </c>
      <c r="J128" s="54" t="str">
        <f>VLOOKUP(H128,'Fish Species List'!$A$2:$I$107,3,0)</f>
        <v>Halichoeres bivittatus</v>
      </c>
      <c r="K128" s="54" t="str">
        <f>VLOOKUP(H128,'Fish Species List'!$A$2:$I$107,4,0)</f>
        <v>Labridae</v>
      </c>
      <c r="L128" s="54" t="str">
        <f>VLOOKUP(H128,'Fish Species List'!$A$2:$I$107,5,0)</f>
        <v>Carnivores</v>
      </c>
      <c r="M128">
        <v>10</v>
      </c>
      <c r="N128">
        <f>1</f>
        <v>1</v>
      </c>
      <c r="P128">
        <f>VLOOKUP(H128,'Fish Species List'!$A$2:$I$107,6,0)</f>
        <v>9.3299999999999998E-3</v>
      </c>
      <c r="Q128">
        <f>VLOOKUP(H128,'Fish Species List'!$A$2:$I$107,7,0)</f>
        <v>3.06</v>
      </c>
      <c r="R128">
        <f t="shared" si="1"/>
        <v>10.712273288565926</v>
      </c>
    </row>
    <row r="129" spans="1:18">
      <c r="A129" s="2">
        <v>42953</v>
      </c>
      <c r="B129" s="18">
        <v>0.57430555555555551</v>
      </c>
      <c r="C129" t="s">
        <v>9</v>
      </c>
      <c r="D129" t="s">
        <v>288</v>
      </c>
      <c r="E129" t="s">
        <v>10</v>
      </c>
      <c r="F129">
        <v>4</v>
      </c>
      <c r="G129">
        <v>15</v>
      </c>
      <c r="H129" t="s">
        <v>13</v>
      </c>
      <c r="I129" t="str">
        <f>VLOOKUP(H129,'Fish Species List'!$A$2:$I$107,2,0)</f>
        <v>Slippery Dick</v>
      </c>
      <c r="J129" s="54" t="str">
        <f>VLOOKUP(H129,'Fish Species List'!$A$2:$I$107,3,0)</f>
        <v>Halichoeres bivittatus</v>
      </c>
      <c r="K129" s="54" t="str">
        <f>VLOOKUP(H129,'Fish Species List'!$A$2:$I$107,4,0)</f>
        <v>Labridae</v>
      </c>
      <c r="L129" s="54" t="str">
        <f>VLOOKUP(H129,'Fish Species List'!$A$2:$I$107,5,0)</f>
        <v>Carnivores</v>
      </c>
      <c r="M129">
        <v>5</v>
      </c>
      <c r="N129">
        <f>1</f>
        <v>1</v>
      </c>
      <c r="P129">
        <f>VLOOKUP(H129,'Fish Species List'!$A$2:$I$107,6,0)</f>
        <v>9.3299999999999998E-3</v>
      </c>
      <c r="Q129">
        <f>VLOOKUP(H129,'Fish Species List'!$A$2:$I$107,7,0)</f>
        <v>3.06</v>
      </c>
      <c r="R129">
        <f t="shared" si="1"/>
        <v>1.284487425265967</v>
      </c>
    </row>
    <row r="130" spans="1:18">
      <c r="A130" s="2">
        <v>42953</v>
      </c>
      <c r="B130" s="18">
        <v>0.57430555555555551</v>
      </c>
      <c r="C130" t="s">
        <v>9</v>
      </c>
      <c r="D130" t="s">
        <v>288</v>
      </c>
      <c r="E130" t="s">
        <v>10</v>
      </c>
      <c r="F130">
        <v>5</v>
      </c>
      <c r="G130">
        <v>18</v>
      </c>
      <c r="H130" t="s">
        <v>13</v>
      </c>
      <c r="I130" t="str">
        <f>VLOOKUP(H130,'Fish Species List'!$A$2:$I$107,2,0)</f>
        <v>Slippery Dick</v>
      </c>
      <c r="J130" s="54" t="str">
        <f>VLOOKUP(H130,'Fish Species List'!$A$2:$I$107,3,0)</f>
        <v>Halichoeres bivittatus</v>
      </c>
      <c r="K130" s="54" t="str">
        <f>VLOOKUP(H130,'Fish Species List'!$A$2:$I$107,4,0)</f>
        <v>Labridae</v>
      </c>
      <c r="L130" s="54" t="str">
        <f>VLOOKUP(H130,'Fish Species List'!$A$2:$I$107,5,0)</f>
        <v>Carnivores</v>
      </c>
      <c r="M130">
        <v>3</v>
      </c>
      <c r="N130">
        <v>5</v>
      </c>
      <c r="P130">
        <f>VLOOKUP(H130,'Fish Species List'!$A$2:$I$107,6,0)</f>
        <v>9.3299999999999998E-3</v>
      </c>
      <c r="Q130">
        <f>VLOOKUP(H130,'Fish Species List'!$A$2:$I$107,7,0)</f>
        <v>3.06</v>
      </c>
      <c r="R130">
        <f t="shared" ref="R130:R193" si="2">N130*(P130*M130^Q130)</f>
        <v>1.3453729375865153</v>
      </c>
    </row>
    <row r="131" spans="1:18">
      <c r="A131" s="2">
        <v>42953</v>
      </c>
      <c r="B131" s="18">
        <v>0.57430555555555551</v>
      </c>
      <c r="C131" t="s">
        <v>9</v>
      </c>
      <c r="D131" t="s">
        <v>288</v>
      </c>
      <c r="E131" t="s">
        <v>10</v>
      </c>
      <c r="F131">
        <v>5</v>
      </c>
      <c r="G131">
        <v>18</v>
      </c>
      <c r="H131" t="s">
        <v>13</v>
      </c>
      <c r="I131" t="str">
        <f>VLOOKUP(H131,'Fish Species List'!$A$2:$I$107,2,0)</f>
        <v>Slippery Dick</v>
      </c>
      <c r="J131" s="54" t="str">
        <f>VLOOKUP(H131,'Fish Species List'!$A$2:$I$107,3,0)</f>
        <v>Halichoeres bivittatus</v>
      </c>
      <c r="K131" s="54" t="str">
        <f>VLOOKUP(H131,'Fish Species List'!$A$2:$I$107,4,0)</f>
        <v>Labridae</v>
      </c>
      <c r="L131" s="54" t="str">
        <f>VLOOKUP(H131,'Fish Species List'!$A$2:$I$107,5,0)</f>
        <v>Carnivores</v>
      </c>
      <c r="M131">
        <v>4</v>
      </c>
      <c r="N131">
        <v>5</v>
      </c>
      <c r="P131">
        <f>VLOOKUP(H131,'Fish Species List'!$A$2:$I$107,6,0)</f>
        <v>9.3299999999999998E-3</v>
      </c>
      <c r="Q131">
        <f>VLOOKUP(H131,'Fish Species List'!$A$2:$I$107,7,0)</f>
        <v>3.06</v>
      </c>
      <c r="R131">
        <f t="shared" si="2"/>
        <v>3.2445556055577995</v>
      </c>
    </row>
    <row r="132" spans="1:18">
      <c r="A132" s="2">
        <v>42953</v>
      </c>
      <c r="B132" s="18">
        <v>0.57430555555555551</v>
      </c>
      <c r="C132" t="s">
        <v>9</v>
      </c>
      <c r="D132" t="s">
        <v>288</v>
      </c>
      <c r="E132" t="s">
        <v>10</v>
      </c>
      <c r="F132">
        <v>5</v>
      </c>
      <c r="G132">
        <v>18</v>
      </c>
      <c r="H132" t="s">
        <v>13</v>
      </c>
      <c r="I132" t="str">
        <f>VLOOKUP(H132,'Fish Species List'!$A$2:$I$107,2,0)</f>
        <v>Slippery Dick</v>
      </c>
      <c r="J132" s="54" t="str">
        <f>VLOOKUP(H132,'Fish Species List'!$A$2:$I$107,3,0)</f>
        <v>Halichoeres bivittatus</v>
      </c>
      <c r="K132" s="54" t="str">
        <f>VLOOKUP(H132,'Fish Species List'!$A$2:$I$107,4,0)</f>
        <v>Labridae</v>
      </c>
      <c r="L132" s="54" t="str">
        <f>VLOOKUP(H132,'Fish Species List'!$A$2:$I$107,5,0)</f>
        <v>Carnivores</v>
      </c>
      <c r="M132">
        <v>6</v>
      </c>
      <c r="N132">
        <f>1</f>
        <v>1</v>
      </c>
      <c r="P132">
        <f>VLOOKUP(H132,'Fish Species List'!$A$2:$I$107,6,0)</f>
        <v>9.3299999999999998E-3</v>
      </c>
      <c r="Q132">
        <f>VLOOKUP(H132,'Fish Species List'!$A$2:$I$107,7,0)</f>
        <v>3.06</v>
      </c>
      <c r="R132">
        <f t="shared" si="2"/>
        <v>2.2440083567938895</v>
      </c>
    </row>
    <row r="133" spans="1:18">
      <c r="A133" s="2">
        <v>42953</v>
      </c>
      <c r="B133" s="18">
        <v>0.57430555555555551</v>
      </c>
      <c r="C133" t="s">
        <v>9</v>
      </c>
      <c r="D133" t="s">
        <v>288</v>
      </c>
      <c r="E133" t="s">
        <v>10</v>
      </c>
      <c r="F133">
        <v>5</v>
      </c>
      <c r="G133">
        <v>18</v>
      </c>
      <c r="H133" t="s">
        <v>13</v>
      </c>
      <c r="I133" t="str">
        <f>VLOOKUP(H133,'Fish Species List'!$A$2:$I$107,2,0)</f>
        <v>Slippery Dick</v>
      </c>
      <c r="J133" s="54" t="str">
        <f>VLOOKUP(H133,'Fish Species List'!$A$2:$I$107,3,0)</f>
        <v>Halichoeres bivittatus</v>
      </c>
      <c r="K133" s="54" t="str">
        <f>VLOOKUP(H133,'Fish Species List'!$A$2:$I$107,4,0)</f>
        <v>Labridae</v>
      </c>
      <c r="L133" s="54" t="str">
        <f>VLOOKUP(H133,'Fish Species List'!$A$2:$I$107,5,0)</f>
        <v>Carnivores</v>
      </c>
      <c r="M133">
        <v>7</v>
      </c>
      <c r="N133">
        <f>1</f>
        <v>1</v>
      </c>
      <c r="P133">
        <f>VLOOKUP(H133,'Fish Species List'!$A$2:$I$107,6,0)</f>
        <v>9.3299999999999998E-3</v>
      </c>
      <c r="Q133">
        <f>VLOOKUP(H133,'Fish Species List'!$A$2:$I$107,7,0)</f>
        <v>3.06</v>
      </c>
      <c r="R133">
        <f t="shared" si="2"/>
        <v>3.5965130972579944</v>
      </c>
    </row>
    <row r="134" spans="1:18">
      <c r="A134" s="2">
        <v>42953</v>
      </c>
      <c r="B134" s="18">
        <v>0.57430555555555551</v>
      </c>
      <c r="C134" t="s">
        <v>9</v>
      </c>
      <c r="D134" t="s">
        <v>288</v>
      </c>
      <c r="E134" t="s">
        <v>10</v>
      </c>
      <c r="F134">
        <v>1</v>
      </c>
      <c r="G134">
        <v>15</v>
      </c>
      <c r="H134" t="s">
        <v>35</v>
      </c>
      <c r="I134" t="str">
        <f>VLOOKUP(H134,'Fish Species List'!$A$2:$I$107,2,0)</f>
        <v>Yellowhead Wrasse</v>
      </c>
      <c r="J134" s="54" t="str">
        <f>VLOOKUP(H134,'Fish Species List'!$A$2:$I$107,3,0)</f>
        <v>Halichoeres garnoti</v>
      </c>
      <c r="K134" s="54" t="str">
        <f>VLOOKUP(H134,'Fish Species List'!$A$2:$I$107,4,0)</f>
        <v>Labridae</v>
      </c>
      <c r="L134" s="54" t="str">
        <f>VLOOKUP(H134,'Fish Species List'!$A$2:$I$107,5,0)</f>
        <v>Carnivores</v>
      </c>
      <c r="M134">
        <v>20</v>
      </c>
      <c r="N134">
        <f>1</f>
        <v>1</v>
      </c>
      <c r="P134">
        <f>VLOOKUP(H134,'Fish Species List'!$A$2:$I$107,6,0)</f>
        <v>0.01</v>
      </c>
      <c r="Q134">
        <f>VLOOKUP(H134,'Fish Species List'!$A$2:$I$107,7,0)</f>
        <v>3.13</v>
      </c>
      <c r="R134">
        <f t="shared" si="2"/>
        <v>118.09292685236611</v>
      </c>
    </row>
    <row r="135" spans="1:18">
      <c r="A135" s="2">
        <v>42953</v>
      </c>
      <c r="B135" s="18">
        <v>0.57430555555555551</v>
      </c>
      <c r="C135" t="s">
        <v>9</v>
      </c>
      <c r="D135" t="s">
        <v>288</v>
      </c>
      <c r="E135" t="s">
        <v>10</v>
      </c>
      <c r="F135">
        <v>1</v>
      </c>
      <c r="G135">
        <v>15</v>
      </c>
      <c r="H135" t="s">
        <v>35</v>
      </c>
      <c r="I135" t="str">
        <f>VLOOKUP(H135,'Fish Species List'!$A$2:$I$107,2,0)</f>
        <v>Yellowhead Wrasse</v>
      </c>
      <c r="J135" s="54" t="str">
        <f>VLOOKUP(H135,'Fish Species List'!$A$2:$I$107,3,0)</f>
        <v>Halichoeres garnoti</v>
      </c>
      <c r="K135" s="54" t="str">
        <f>VLOOKUP(H135,'Fish Species List'!$A$2:$I$107,4,0)</f>
        <v>Labridae</v>
      </c>
      <c r="L135" s="54" t="str">
        <f>VLOOKUP(H135,'Fish Species List'!$A$2:$I$107,5,0)</f>
        <v>Carnivores</v>
      </c>
      <c r="M135">
        <v>18</v>
      </c>
      <c r="N135">
        <f>1</f>
        <v>1</v>
      </c>
      <c r="P135">
        <f>VLOOKUP(H135,'Fish Species List'!$A$2:$I$107,6,0)</f>
        <v>0.01</v>
      </c>
      <c r="Q135">
        <f>VLOOKUP(H135,'Fish Species List'!$A$2:$I$107,7,0)</f>
        <v>3.13</v>
      </c>
      <c r="R135">
        <f t="shared" si="2"/>
        <v>84.918622557127222</v>
      </c>
    </row>
    <row r="136" spans="1:18">
      <c r="A136" s="2">
        <v>42953</v>
      </c>
      <c r="B136" s="18">
        <v>0.57430555555555551</v>
      </c>
      <c r="C136" t="s">
        <v>9</v>
      </c>
      <c r="D136" t="s">
        <v>288</v>
      </c>
      <c r="E136" t="s">
        <v>10</v>
      </c>
      <c r="F136">
        <v>1</v>
      </c>
      <c r="G136">
        <v>15</v>
      </c>
      <c r="H136" t="s">
        <v>35</v>
      </c>
      <c r="I136" t="str">
        <f>VLOOKUP(H136,'Fish Species List'!$A$2:$I$107,2,0)</f>
        <v>Yellowhead Wrasse</v>
      </c>
      <c r="J136" s="54" t="str">
        <f>VLOOKUP(H136,'Fish Species List'!$A$2:$I$107,3,0)</f>
        <v>Halichoeres garnoti</v>
      </c>
      <c r="K136" s="54" t="str">
        <f>VLOOKUP(H136,'Fish Species List'!$A$2:$I$107,4,0)</f>
        <v>Labridae</v>
      </c>
      <c r="L136" s="54" t="str">
        <f>VLOOKUP(H136,'Fish Species List'!$A$2:$I$107,5,0)</f>
        <v>Carnivores</v>
      </c>
      <c r="M136">
        <v>19</v>
      </c>
      <c r="N136">
        <f>1</f>
        <v>1</v>
      </c>
      <c r="P136">
        <f>VLOOKUP(H136,'Fish Species List'!$A$2:$I$107,6,0)</f>
        <v>0.01</v>
      </c>
      <c r="Q136">
        <f>VLOOKUP(H136,'Fish Species List'!$A$2:$I$107,7,0)</f>
        <v>3.13</v>
      </c>
      <c r="R136">
        <f t="shared" si="2"/>
        <v>100.57702167507614</v>
      </c>
    </row>
    <row r="137" spans="1:18">
      <c r="A137" s="2">
        <v>42953</v>
      </c>
      <c r="B137" s="18">
        <v>0.57430555555555551</v>
      </c>
      <c r="C137" t="s">
        <v>9</v>
      </c>
      <c r="D137" t="s">
        <v>288</v>
      </c>
      <c r="E137" t="s">
        <v>10</v>
      </c>
      <c r="F137">
        <v>1</v>
      </c>
      <c r="G137">
        <v>15</v>
      </c>
      <c r="H137" t="s">
        <v>35</v>
      </c>
      <c r="I137" t="str">
        <f>VLOOKUP(H137,'Fish Species List'!$A$2:$I$107,2,0)</f>
        <v>Yellowhead Wrasse</v>
      </c>
      <c r="J137" s="54" t="str">
        <f>VLOOKUP(H137,'Fish Species List'!$A$2:$I$107,3,0)</f>
        <v>Halichoeres garnoti</v>
      </c>
      <c r="K137" s="54" t="str">
        <f>VLOOKUP(H137,'Fish Species List'!$A$2:$I$107,4,0)</f>
        <v>Labridae</v>
      </c>
      <c r="L137" s="54" t="str">
        <f>VLOOKUP(H137,'Fish Species List'!$A$2:$I$107,5,0)</f>
        <v>Carnivores</v>
      </c>
      <c r="M137">
        <v>10</v>
      </c>
      <c r="N137">
        <v>2</v>
      </c>
      <c r="P137">
        <f>VLOOKUP(H137,'Fish Species List'!$A$2:$I$107,6,0)</f>
        <v>0.01</v>
      </c>
      <c r="Q137">
        <f>VLOOKUP(H137,'Fish Species List'!$A$2:$I$107,7,0)</f>
        <v>3.13</v>
      </c>
      <c r="R137">
        <f t="shared" si="2"/>
        <v>26.97925765183308</v>
      </c>
    </row>
    <row r="138" spans="1:18">
      <c r="A138" s="2">
        <v>42953</v>
      </c>
      <c r="B138" s="18">
        <v>0.57430555555555551</v>
      </c>
      <c r="C138" t="s">
        <v>9</v>
      </c>
      <c r="D138" t="s">
        <v>288</v>
      </c>
      <c r="E138" t="s">
        <v>10</v>
      </c>
      <c r="F138">
        <v>2</v>
      </c>
      <c r="G138">
        <v>15</v>
      </c>
      <c r="H138" t="s">
        <v>35</v>
      </c>
      <c r="I138" t="str">
        <f>VLOOKUP(H138,'Fish Species List'!$A$2:$I$107,2,0)</f>
        <v>Yellowhead Wrasse</v>
      </c>
      <c r="J138" s="54" t="str">
        <f>VLOOKUP(H138,'Fish Species List'!$A$2:$I$107,3,0)</f>
        <v>Halichoeres garnoti</v>
      </c>
      <c r="K138" s="54" t="str">
        <f>VLOOKUP(H138,'Fish Species List'!$A$2:$I$107,4,0)</f>
        <v>Labridae</v>
      </c>
      <c r="L138" s="54" t="str">
        <f>VLOOKUP(H138,'Fish Species List'!$A$2:$I$107,5,0)</f>
        <v>Carnivores</v>
      </c>
      <c r="M138">
        <v>20</v>
      </c>
      <c r="N138">
        <f>1</f>
        <v>1</v>
      </c>
      <c r="P138">
        <f>VLOOKUP(H138,'Fish Species List'!$A$2:$I$107,6,0)</f>
        <v>0.01</v>
      </c>
      <c r="Q138">
        <f>VLOOKUP(H138,'Fish Species List'!$A$2:$I$107,7,0)</f>
        <v>3.13</v>
      </c>
      <c r="R138">
        <f t="shared" si="2"/>
        <v>118.09292685236611</v>
      </c>
    </row>
    <row r="139" spans="1:18">
      <c r="A139" s="2">
        <v>42953</v>
      </c>
      <c r="B139" s="18">
        <v>0.57430555555555551</v>
      </c>
      <c r="C139" t="s">
        <v>9</v>
      </c>
      <c r="D139" t="s">
        <v>288</v>
      </c>
      <c r="E139" t="s">
        <v>10</v>
      </c>
      <c r="F139">
        <v>2</v>
      </c>
      <c r="G139">
        <v>15</v>
      </c>
      <c r="H139" t="s">
        <v>35</v>
      </c>
      <c r="I139" t="str">
        <f>VLOOKUP(H139,'Fish Species List'!$A$2:$I$107,2,0)</f>
        <v>Yellowhead Wrasse</v>
      </c>
      <c r="J139" s="54" t="str">
        <f>VLOOKUP(H139,'Fish Species List'!$A$2:$I$107,3,0)</f>
        <v>Halichoeres garnoti</v>
      </c>
      <c r="K139" s="54" t="str">
        <f>VLOOKUP(H139,'Fish Species List'!$A$2:$I$107,4,0)</f>
        <v>Labridae</v>
      </c>
      <c r="L139" s="54" t="str">
        <f>VLOOKUP(H139,'Fish Species List'!$A$2:$I$107,5,0)</f>
        <v>Carnivores</v>
      </c>
      <c r="M139">
        <v>21</v>
      </c>
      <c r="N139">
        <f>1</f>
        <v>1</v>
      </c>
      <c r="P139">
        <f>VLOOKUP(H139,'Fish Species List'!$A$2:$I$107,6,0)</f>
        <v>0.01</v>
      </c>
      <c r="Q139">
        <f>VLOOKUP(H139,'Fish Species List'!$A$2:$I$107,7,0)</f>
        <v>3.13</v>
      </c>
      <c r="R139">
        <f t="shared" si="2"/>
        <v>137.57717661060875</v>
      </c>
    </row>
    <row r="140" spans="1:18">
      <c r="A140" s="2">
        <v>42953</v>
      </c>
      <c r="B140" s="18">
        <v>0.57430555555555551</v>
      </c>
      <c r="C140" t="s">
        <v>9</v>
      </c>
      <c r="D140" t="s">
        <v>288</v>
      </c>
      <c r="E140" t="s">
        <v>10</v>
      </c>
      <c r="F140">
        <v>2</v>
      </c>
      <c r="G140">
        <v>15</v>
      </c>
      <c r="H140" t="s">
        <v>35</v>
      </c>
      <c r="I140" t="str">
        <f>VLOOKUP(H140,'Fish Species List'!$A$2:$I$107,2,0)</f>
        <v>Yellowhead Wrasse</v>
      </c>
      <c r="J140" s="54" t="str">
        <f>VLOOKUP(H140,'Fish Species List'!$A$2:$I$107,3,0)</f>
        <v>Halichoeres garnoti</v>
      </c>
      <c r="K140" s="54" t="str">
        <f>VLOOKUP(H140,'Fish Species List'!$A$2:$I$107,4,0)</f>
        <v>Labridae</v>
      </c>
      <c r="L140" s="54" t="str">
        <f>VLOOKUP(H140,'Fish Species List'!$A$2:$I$107,5,0)</f>
        <v>Carnivores</v>
      </c>
      <c r="M140">
        <v>12</v>
      </c>
      <c r="N140">
        <f>1</f>
        <v>1</v>
      </c>
      <c r="P140">
        <f>VLOOKUP(H140,'Fish Species List'!$A$2:$I$107,6,0)</f>
        <v>0.01</v>
      </c>
      <c r="Q140">
        <f>VLOOKUP(H140,'Fish Species List'!$A$2:$I$107,7,0)</f>
        <v>3.13</v>
      </c>
      <c r="R140">
        <f t="shared" si="2"/>
        <v>23.869169040031956</v>
      </c>
    </row>
    <row r="141" spans="1:18">
      <c r="A141" s="2">
        <v>42953</v>
      </c>
      <c r="B141" s="18">
        <v>0.57430555555555551</v>
      </c>
      <c r="C141" t="s">
        <v>9</v>
      </c>
      <c r="D141" t="s">
        <v>288</v>
      </c>
      <c r="E141" t="s">
        <v>10</v>
      </c>
      <c r="F141">
        <v>2</v>
      </c>
      <c r="G141">
        <v>15</v>
      </c>
      <c r="H141" t="s">
        <v>35</v>
      </c>
      <c r="I141" t="str">
        <f>VLOOKUP(H141,'Fish Species List'!$A$2:$I$107,2,0)</f>
        <v>Yellowhead Wrasse</v>
      </c>
      <c r="J141" s="54" t="str">
        <f>VLOOKUP(H141,'Fish Species List'!$A$2:$I$107,3,0)</f>
        <v>Halichoeres garnoti</v>
      </c>
      <c r="K141" s="54" t="str">
        <f>VLOOKUP(H141,'Fish Species List'!$A$2:$I$107,4,0)</f>
        <v>Labridae</v>
      </c>
      <c r="L141" s="54" t="str">
        <f>VLOOKUP(H141,'Fish Species List'!$A$2:$I$107,5,0)</f>
        <v>Carnivores</v>
      </c>
      <c r="M141">
        <v>5</v>
      </c>
      <c r="N141">
        <v>5</v>
      </c>
      <c r="P141">
        <f>VLOOKUP(H141,'Fish Species List'!$A$2:$I$107,6,0)</f>
        <v>0.01</v>
      </c>
      <c r="Q141">
        <f>VLOOKUP(H141,'Fish Species List'!$A$2:$I$107,7,0)</f>
        <v>3.13</v>
      </c>
      <c r="R141">
        <f t="shared" si="2"/>
        <v>7.704529420652265</v>
      </c>
    </row>
    <row r="142" spans="1:18">
      <c r="A142" s="2">
        <v>42953</v>
      </c>
      <c r="B142" s="18">
        <v>0.57430555555555551</v>
      </c>
      <c r="C142" t="s">
        <v>9</v>
      </c>
      <c r="D142" t="s">
        <v>288</v>
      </c>
      <c r="E142" t="s">
        <v>10</v>
      </c>
      <c r="F142">
        <v>3</v>
      </c>
      <c r="G142">
        <v>15</v>
      </c>
      <c r="H142" t="s">
        <v>35</v>
      </c>
      <c r="I142" t="str">
        <f>VLOOKUP(H142,'Fish Species List'!$A$2:$I$107,2,0)</f>
        <v>Yellowhead Wrasse</v>
      </c>
      <c r="J142" s="54" t="str">
        <f>VLOOKUP(H142,'Fish Species List'!$A$2:$I$107,3,0)</f>
        <v>Halichoeres garnoti</v>
      </c>
      <c r="K142" s="54" t="str">
        <f>VLOOKUP(H142,'Fish Species List'!$A$2:$I$107,4,0)</f>
        <v>Labridae</v>
      </c>
      <c r="L142" s="54" t="str">
        <f>VLOOKUP(H142,'Fish Species List'!$A$2:$I$107,5,0)</f>
        <v>Carnivores</v>
      </c>
      <c r="M142">
        <v>8</v>
      </c>
      <c r="N142">
        <f>1</f>
        <v>1</v>
      </c>
      <c r="P142">
        <f>VLOOKUP(H142,'Fish Species List'!$A$2:$I$107,6,0)</f>
        <v>0.01</v>
      </c>
      <c r="Q142">
        <f>VLOOKUP(H142,'Fish Species List'!$A$2:$I$107,7,0)</f>
        <v>3.13</v>
      </c>
      <c r="R142">
        <f t="shared" si="2"/>
        <v>6.7092142277548126</v>
      </c>
    </row>
    <row r="143" spans="1:18">
      <c r="A143" s="2">
        <v>42953</v>
      </c>
      <c r="B143" s="18">
        <v>0.57430555555555551</v>
      </c>
      <c r="C143" t="s">
        <v>9</v>
      </c>
      <c r="D143" t="s">
        <v>288</v>
      </c>
      <c r="E143" t="s">
        <v>10</v>
      </c>
      <c r="F143">
        <v>3</v>
      </c>
      <c r="G143">
        <v>15</v>
      </c>
      <c r="H143" t="s">
        <v>35</v>
      </c>
      <c r="I143" t="str">
        <f>VLOOKUP(H143,'Fish Species List'!$A$2:$I$107,2,0)</f>
        <v>Yellowhead Wrasse</v>
      </c>
      <c r="J143" s="54" t="str">
        <f>VLOOKUP(H143,'Fish Species List'!$A$2:$I$107,3,0)</f>
        <v>Halichoeres garnoti</v>
      </c>
      <c r="K143" s="54" t="str">
        <f>VLOOKUP(H143,'Fish Species List'!$A$2:$I$107,4,0)</f>
        <v>Labridae</v>
      </c>
      <c r="L143" s="54" t="str">
        <f>VLOOKUP(H143,'Fish Species List'!$A$2:$I$107,5,0)</f>
        <v>Carnivores</v>
      </c>
      <c r="M143">
        <v>6</v>
      </c>
      <c r="N143">
        <v>2</v>
      </c>
      <c r="P143">
        <f>VLOOKUP(H143,'Fish Species List'!$A$2:$I$107,6,0)</f>
        <v>0.01</v>
      </c>
      <c r="Q143">
        <f>VLOOKUP(H143,'Fish Species List'!$A$2:$I$107,7,0)</f>
        <v>3.13</v>
      </c>
      <c r="R143">
        <f t="shared" si="2"/>
        <v>5.4530993399057772</v>
      </c>
    </row>
    <row r="144" spans="1:18">
      <c r="A144" s="2">
        <v>42953</v>
      </c>
      <c r="B144" s="18">
        <v>0.57430555555555551</v>
      </c>
      <c r="C144" t="s">
        <v>9</v>
      </c>
      <c r="D144" t="s">
        <v>288</v>
      </c>
      <c r="E144" t="s">
        <v>10</v>
      </c>
      <c r="F144">
        <v>3</v>
      </c>
      <c r="G144">
        <v>15</v>
      </c>
      <c r="H144" t="s">
        <v>35</v>
      </c>
      <c r="I144" t="str">
        <f>VLOOKUP(H144,'Fish Species List'!$A$2:$I$107,2,0)</f>
        <v>Yellowhead Wrasse</v>
      </c>
      <c r="J144" s="54" t="str">
        <f>VLOOKUP(H144,'Fish Species List'!$A$2:$I$107,3,0)</f>
        <v>Halichoeres garnoti</v>
      </c>
      <c r="K144" s="54" t="str">
        <f>VLOOKUP(H144,'Fish Species List'!$A$2:$I$107,4,0)</f>
        <v>Labridae</v>
      </c>
      <c r="L144" s="54" t="str">
        <f>VLOOKUP(H144,'Fish Species List'!$A$2:$I$107,5,0)</f>
        <v>Carnivores</v>
      </c>
      <c r="M144">
        <v>10</v>
      </c>
      <c r="N144">
        <v>2</v>
      </c>
      <c r="P144">
        <f>VLOOKUP(H144,'Fish Species List'!$A$2:$I$107,6,0)</f>
        <v>0.01</v>
      </c>
      <c r="Q144">
        <f>VLOOKUP(H144,'Fish Species List'!$A$2:$I$107,7,0)</f>
        <v>3.13</v>
      </c>
      <c r="R144">
        <f t="shared" si="2"/>
        <v>26.97925765183308</v>
      </c>
    </row>
    <row r="145" spans="1:18">
      <c r="A145" s="2">
        <v>42953</v>
      </c>
      <c r="B145" s="18">
        <v>0.57430555555555551</v>
      </c>
      <c r="C145" t="s">
        <v>9</v>
      </c>
      <c r="D145" t="s">
        <v>288</v>
      </c>
      <c r="E145" t="s">
        <v>10</v>
      </c>
      <c r="F145">
        <v>4</v>
      </c>
      <c r="G145">
        <v>15</v>
      </c>
      <c r="H145" t="s">
        <v>35</v>
      </c>
      <c r="I145" t="str">
        <f>VLOOKUP(H145,'Fish Species List'!$A$2:$I$107,2,0)</f>
        <v>Yellowhead Wrasse</v>
      </c>
      <c r="J145" s="54" t="str">
        <f>VLOOKUP(H145,'Fish Species List'!$A$2:$I$107,3,0)</f>
        <v>Halichoeres garnoti</v>
      </c>
      <c r="K145" s="54" t="str">
        <f>VLOOKUP(H145,'Fish Species List'!$A$2:$I$107,4,0)</f>
        <v>Labridae</v>
      </c>
      <c r="L145" s="54" t="str">
        <f>VLOOKUP(H145,'Fish Species List'!$A$2:$I$107,5,0)</f>
        <v>Carnivores</v>
      </c>
      <c r="M145">
        <v>11</v>
      </c>
      <c r="N145">
        <f>1</f>
        <v>1</v>
      </c>
      <c r="P145">
        <f>VLOOKUP(H145,'Fish Species List'!$A$2:$I$107,6,0)</f>
        <v>0.01</v>
      </c>
      <c r="Q145">
        <f>VLOOKUP(H145,'Fish Species List'!$A$2:$I$107,7,0)</f>
        <v>3.13</v>
      </c>
      <c r="R145">
        <f t="shared" si="2"/>
        <v>18.17854436970601</v>
      </c>
    </row>
    <row r="146" spans="1:18">
      <c r="A146" s="2">
        <v>42953</v>
      </c>
      <c r="B146" s="18">
        <v>0.57430555555555551</v>
      </c>
      <c r="C146" t="s">
        <v>9</v>
      </c>
      <c r="D146" t="s">
        <v>288</v>
      </c>
      <c r="E146" t="s">
        <v>10</v>
      </c>
      <c r="F146">
        <v>4</v>
      </c>
      <c r="G146">
        <v>15</v>
      </c>
      <c r="H146" t="s">
        <v>35</v>
      </c>
      <c r="I146" t="str">
        <f>VLOOKUP(H146,'Fish Species List'!$A$2:$I$107,2,0)</f>
        <v>Yellowhead Wrasse</v>
      </c>
      <c r="J146" s="54" t="str">
        <f>VLOOKUP(H146,'Fish Species List'!$A$2:$I$107,3,0)</f>
        <v>Halichoeres garnoti</v>
      </c>
      <c r="K146" s="54" t="str">
        <f>VLOOKUP(H146,'Fish Species List'!$A$2:$I$107,4,0)</f>
        <v>Labridae</v>
      </c>
      <c r="L146" s="54" t="str">
        <f>VLOOKUP(H146,'Fish Species List'!$A$2:$I$107,5,0)</f>
        <v>Carnivores</v>
      </c>
      <c r="M146">
        <v>6</v>
      </c>
      <c r="N146">
        <v>3</v>
      </c>
      <c r="P146">
        <f>VLOOKUP(H146,'Fish Species List'!$A$2:$I$107,6,0)</f>
        <v>0.01</v>
      </c>
      <c r="Q146">
        <f>VLOOKUP(H146,'Fish Species List'!$A$2:$I$107,7,0)</f>
        <v>3.13</v>
      </c>
      <c r="R146">
        <f t="shared" si="2"/>
        <v>8.1796490098586663</v>
      </c>
    </row>
    <row r="147" spans="1:18">
      <c r="A147" s="2">
        <v>42953</v>
      </c>
      <c r="B147" s="18">
        <v>0.57430555555555551</v>
      </c>
      <c r="C147" t="s">
        <v>9</v>
      </c>
      <c r="D147" t="s">
        <v>288</v>
      </c>
      <c r="E147" t="s">
        <v>10</v>
      </c>
      <c r="F147">
        <v>4</v>
      </c>
      <c r="G147">
        <v>15</v>
      </c>
      <c r="H147" t="s">
        <v>35</v>
      </c>
      <c r="I147" t="str">
        <f>VLOOKUP(H147,'Fish Species List'!$A$2:$I$107,2,0)</f>
        <v>Yellowhead Wrasse</v>
      </c>
      <c r="J147" s="54" t="str">
        <f>VLOOKUP(H147,'Fish Species List'!$A$2:$I$107,3,0)</f>
        <v>Halichoeres garnoti</v>
      </c>
      <c r="K147" s="54" t="str">
        <f>VLOOKUP(H147,'Fish Species List'!$A$2:$I$107,4,0)</f>
        <v>Labridae</v>
      </c>
      <c r="L147" s="54" t="str">
        <f>VLOOKUP(H147,'Fish Species List'!$A$2:$I$107,5,0)</f>
        <v>Carnivores</v>
      </c>
      <c r="M147">
        <v>12</v>
      </c>
      <c r="N147">
        <f>1</f>
        <v>1</v>
      </c>
      <c r="P147">
        <f>VLOOKUP(H147,'Fish Species List'!$A$2:$I$107,6,0)</f>
        <v>0.01</v>
      </c>
      <c r="Q147">
        <f>VLOOKUP(H147,'Fish Species List'!$A$2:$I$107,7,0)</f>
        <v>3.13</v>
      </c>
      <c r="R147">
        <f t="shared" si="2"/>
        <v>23.869169040031956</v>
      </c>
    </row>
    <row r="148" spans="1:18">
      <c r="A148" s="2">
        <v>42953</v>
      </c>
      <c r="B148" s="18">
        <v>0.57430555555555551</v>
      </c>
      <c r="C148" t="s">
        <v>9</v>
      </c>
      <c r="D148" t="s">
        <v>288</v>
      </c>
      <c r="E148" t="s">
        <v>10</v>
      </c>
      <c r="F148">
        <v>4</v>
      </c>
      <c r="G148">
        <v>15</v>
      </c>
      <c r="H148" t="s">
        <v>35</v>
      </c>
      <c r="I148" t="str">
        <f>VLOOKUP(H148,'Fish Species List'!$A$2:$I$107,2,0)</f>
        <v>Yellowhead Wrasse</v>
      </c>
      <c r="J148" s="54" t="str">
        <f>VLOOKUP(H148,'Fish Species List'!$A$2:$I$107,3,0)</f>
        <v>Halichoeres garnoti</v>
      </c>
      <c r="K148" s="54" t="str">
        <f>VLOOKUP(H148,'Fish Species List'!$A$2:$I$107,4,0)</f>
        <v>Labridae</v>
      </c>
      <c r="L148" s="54" t="str">
        <f>VLOOKUP(H148,'Fish Species List'!$A$2:$I$107,5,0)</f>
        <v>Carnivores</v>
      </c>
      <c r="M148">
        <v>8</v>
      </c>
      <c r="N148">
        <f>1</f>
        <v>1</v>
      </c>
      <c r="P148">
        <f>VLOOKUP(H148,'Fish Species List'!$A$2:$I$107,6,0)</f>
        <v>0.01</v>
      </c>
      <c r="Q148">
        <f>VLOOKUP(H148,'Fish Species List'!$A$2:$I$107,7,0)</f>
        <v>3.13</v>
      </c>
      <c r="R148">
        <f t="shared" si="2"/>
        <v>6.7092142277548126</v>
      </c>
    </row>
    <row r="149" spans="1:18">
      <c r="A149" s="2">
        <v>42953</v>
      </c>
      <c r="B149" s="18">
        <v>0.57430555555555551</v>
      </c>
      <c r="C149" t="s">
        <v>9</v>
      </c>
      <c r="D149" t="s">
        <v>288</v>
      </c>
      <c r="E149" t="s">
        <v>10</v>
      </c>
      <c r="F149">
        <v>4</v>
      </c>
      <c r="G149">
        <v>15</v>
      </c>
      <c r="H149" t="s">
        <v>35</v>
      </c>
      <c r="I149" t="str">
        <f>VLOOKUP(H149,'Fish Species List'!$A$2:$I$107,2,0)</f>
        <v>Yellowhead Wrasse</v>
      </c>
      <c r="J149" s="54" t="str">
        <f>VLOOKUP(H149,'Fish Species List'!$A$2:$I$107,3,0)</f>
        <v>Halichoeres garnoti</v>
      </c>
      <c r="K149" s="54" t="str">
        <f>VLOOKUP(H149,'Fish Species List'!$A$2:$I$107,4,0)</f>
        <v>Labridae</v>
      </c>
      <c r="L149" s="54" t="str">
        <f>VLOOKUP(H149,'Fish Species List'!$A$2:$I$107,5,0)</f>
        <v>Carnivores</v>
      </c>
      <c r="M149">
        <v>12</v>
      </c>
      <c r="N149">
        <f>1</f>
        <v>1</v>
      </c>
      <c r="P149">
        <f>VLOOKUP(H149,'Fish Species List'!$A$2:$I$107,6,0)</f>
        <v>0.01</v>
      </c>
      <c r="Q149">
        <f>VLOOKUP(H149,'Fish Species List'!$A$2:$I$107,7,0)</f>
        <v>3.13</v>
      </c>
      <c r="R149">
        <f t="shared" si="2"/>
        <v>23.869169040031956</v>
      </c>
    </row>
    <row r="150" spans="1:18">
      <c r="A150" s="2">
        <v>42953</v>
      </c>
      <c r="B150" s="18">
        <v>0.57430555555555551</v>
      </c>
      <c r="C150" t="s">
        <v>9</v>
      </c>
      <c r="D150" t="s">
        <v>288</v>
      </c>
      <c r="E150" t="s">
        <v>10</v>
      </c>
      <c r="F150">
        <v>4</v>
      </c>
      <c r="G150">
        <v>15</v>
      </c>
      <c r="H150" t="s">
        <v>35</v>
      </c>
      <c r="I150" t="str">
        <f>VLOOKUP(H150,'Fish Species List'!$A$2:$I$107,2,0)</f>
        <v>Yellowhead Wrasse</v>
      </c>
      <c r="J150" s="54" t="str">
        <f>VLOOKUP(H150,'Fish Species List'!$A$2:$I$107,3,0)</f>
        <v>Halichoeres garnoti</v>
      </c>
      <c r="K150" s="54" t="str">
        <f>VLOOKUP(H150,'Fish Species List'!$A$2:$I$107,4,0)</f>
        <v>Labridae</v>
      </c>
      <c r="L150" s="54" t="str">
        <f>VLOOKUP(H150,'Fish Species List'!$A$2:$I$107,5,0)</f>
        <v>Carnivores</v>
      </c>
      <c r="M150">
        <v>8</v>
      </c>
      <c r="N150">
        <f>1</f>
        <v>1</v>
      </c>
      <c r="P150">
        <f>VLOOKUP(H150,'Fish Species List'!$A$2:$I$107,6,0)</f>
        <v>0.01</v>
      </c>
      <c r="Q150">
        <f>VLOOKUP(H150,'Fish Species List'!$A$2:$I$107,7,0)</f>
        <v>3.13</v>
      </c>
      <c r="R150">
        <f t="shared" si="2"/>
        <v>6.7092142277548126</v>
      </c>
    </row>
    <row r="151" spans="1:18">
      <c r="A151" s="2">
        <v>42953</v>
      </c>
      <c r="B151" s="18">
        <v>0.57430555555555551</v>
      </c>
      <c r="C151" t="s">
        <v>9</v>
      </c>
      <c r="D151" t="s">
        <v>288</v>
      </c>
      <c r="E151" t="s">
        <v>10</v>
      </c>
      <c r="F151">
        <v>5</v>
      </c>
      <c r="G151">
        <v>18</v>
      </c>
      <c r="H151" t="s">
        <v>35</v>
      </c>
      <c r="I151" t="str">
        <f>VLOOKUP(H151,'Fish Species List'!$A$2:$I$107,2,0)</f>
        <v>Yellowhead Wrasse</v>
      </c>
      <c r="J151" s="54" t="str">
        <f>VLOOKUP(H151,'Fish Species List'!$A$2:$I$107,3,0)</f>
        <v>Halichoeres garnoti</v>
      </c>
      <c r="K151" s="54" t="str">
        <f>VLOOKUP(H151,'Fish Species List'!$A$2:$I$107,4,0)</f>
        <v>Labridae</v>
      </c>
      <c r="L151" s="54" t="str">
        <f>VLOOKUP(H151,'Fish Species List'!$A$2:$I$107,5,0)</f>
        <v>Carnivores</v>
      </c>
      <c r="M151">
        <v>4</v>
      </c>
      <c r="N151">
        <f>1</f>
        <v>1</v>
      </c>
      <c r="P151">
        <f>VLOOKUP(H151,'Fish Species List'!$A$2:$I$107,6,0)</f>
        <v>0.01</v>
      </c>
      <c r="Q151">
        <f>VLOOKUP(H151,'Fish Species List'!$A$2:$I$107,7,0)</f>
        <v>3.13</v>
      </c>
      <c r="R151">
        <f t="shared" si="2"/>
        <v>0.76638637095611406</v>
      </c>
    </row>
    <row r="152" spans="1:18">
      <c r="A152" s="2">
        <v>42953</v>
      </c>
      <c r="B152" s="18">
        <v>0.57430555555555551</v>
      </c>
      <c r="C152" t="s">
        <v>9</v>
      </c>
      <c r="D152" t="s">
        <v>288</v>
      </c>
      <c r="E152" t="s">
        <v>10</v>
      </c>
      <c r="F152">
        <v>5</v>
      </c>
      <c r="G152">
        <v>18</v>
      </c>
      <c r="H152" t="s">
        <v>35</v>
      </c>
      <c r="I152" t="str">
        <f>VLOOKUP(H152,'Fish Species List'!$A$2:$I$107,2,0)</f>
        <v>Yellowhead Wrasse</v>
      </c>
      <c r="J152" s="54" t="str">
        <f>VLOOKUP(H152,'Fish Species List'!$A$2:$I$107,3,0)</f>
        <v>Halichoeres garnoti</v>
      </c>
      <c r="K152" s="54" t="str">
        <f>VLOOKUP(H152,'Fish Species List'!$A$2:$I$107,4,0)</f>
        <v>Labridae</v>
      </c>
      <c r="L152" s="54" t="str">
        <f>VLOOKUP(H152,'Fish Species List'!$A$2:$I$107,5,0)</f>
        <v>Carnivores</v>
      </c>
      <c r="M152">
        <v>10</v>
      </c>
      <c r="N152">
        <f>1</f>
        <v>1</v>
      </c>
      <c r="P152">
        <f>VLOOKUP(H152,'Fish Species List'!$A$2:$I$107,6,0)</f>
        <v>0.01</v>
      </c>
      <c r="Q152">
        <f>VLOOKUP(H152,'Fish Species List'!$A$2:$I$107,7,0)</f>
        <v>3.13</v>
      </c>
      <c r="R152">
        <f t="shared" si="2"/>
        <v>13.48962882591654</v>
      </c>
    </row>
    <row r="153" spans="1:18">
      <c r="A153" s="2">
        <v>42953</v>
      </c>
      <c r="B153" s="18">
        <v>0.57430555555555551</v>
      </c>
      <c r="C153" t="s">
        <v>9</v>
      </c>
      <c r="D153" t="s">
        <v>288</v>
      </c>
      <c r="E153" t="s">
        <v>10</v>
      </c>
      <c r="F153">
        <v>2</v>
      </c>
      <c r="G153">
        <v>15</v>
      </c>
      <c r="H153" t="s">
        <v>295</v>
      </c>
      <c r="I153" t="str">
        <f>VLOOKUP(H153,'Fish Species List'!$A$2:$I$107,2,0)</f>
        <v>Clown Wrasse</v>
      </c>
      <c r="J153" s="54" t="str">
        <f>VLOOKUP(H153,'Fish Species List'!$A$2:$I$107,3,0)</f>
        <v>Halichoeres maculipinna </v>
      </c>
      <c r="K153" s="54" t="str">
        <f>VLOOKUP(H153,'Fish Species List'!$A$2:$I$107,4,0)</f>
        <v>Labridae</v>
      </c>
      <c r="L153" s="54" t="str">
        <f>VLOOKUP(H153,'Fish Species List'!$A$2:$I$107,5,0)</f>
        <v>Carnivores</v>
      </c>
      <c r="M153">
        <v>12</v>
      </c>
      <c r="N153">
        <f>1</f>
        <v>1</v>
      </c>
      <c r="P153">
        <f>VLOOKUP(H153,'Fish Species List'!$A$2:$I$107,6,0)</f>
        <v>1.047E-2</v>
      </c>
      <c r="Q153">
        <f>VLOOKUP(H153,'Fish Species List'!$A$2:$I$107,7,0)</f>
        <v>3.2</v>
      </c>
      <c r="R153">
        <f t="shared" si="2"/>
        <v>29.739021099918382</v>
      </c>
    </row>
    <row r="154" spans="1:18">
      <c r="A154" s="2">
        <v>42953</v>
      </c>
      <c r="B154" s="18">
        <v>0.57430555555555551</v>
      </c>
      <c r="C154" t="s">
        <v>9</v>
      </c>
      <c r="D154" t="s">
        <v>288</v>
      </c>
      <c r="E154" t="s">
        <v>10</v>
      </c>
      <c r="F154">
        <v>4</v>
      </c>
      <c r="G154">
        <v>15</v>
      </c>
      <c r="H154" t="s">
        <v>295</v>
      </c>
      <c r="I154" t="str">
        <f>VLOOKUP(H154,'Fish Species List'!$A$2:$I$107,2,0)</f>
        <v>Clown Wrasse</v>
      </c>
      <c r="J154" s="54" t="str">
        <f>VLOOKUP(H154,'Fish Species List'!$A$2:$I$107,3,0)</f>
        <v>Halichoeres maculipinna </v>
      </c>
      <c r="K154" s="54" t="str">
        <f>VLOOKUP(H154,'Fish Species List'!$A$2:$I$107,4,0)</f>
        <v>Labridae</v>
      </c>
      <c r="L154" s="54" t="str">
        <f>VLOOKUP(H154,'Fish Species List'!$A$2:$I$107,5,0)</f>
        <v>Carnivores</v>
      </c>
      <c r="M154">
        <v>10</v>
      </c>
      <c r="N154">
        <f>1</f>
        <v>1</v>
      </c>
      <c r="P154">
        <f>VLOOKUP(H154,'Fish Species List'!$A$2:$I$107,6,0)</f>
        <v>1.047E-2</v>
      </c>
      <c r="Q154">
        <f>VLOOKUP(H154,'Fish Species List'!$A$2:$I$107,7,0)</f>
        <v>3.2</v>
      </c>
      <c r="R154">
        <f t="shared" si="2"/>
        <v>16.593831725067879</v>
      </c>
    </row>
    <row r="155" spans="1:18">
      <c r="A155" s="2">
        <v>42953</v>
      </c>
      <c r="B155" s="18">
        <v>0.57430555555555551</v>
      </c>
      <c r="C155" t="s">
        <v>9</v>
      </c>
      <c r="D155" t="s">
        <v>288</v>
      </c>
      <c r="E155" t="s">
        <v>10</v>
      </c>
      <c r="F155">
        <v>4</v>
      </c>
      <c r="G155">
        <v>15</v>
      </c>
      <c r="H155" t="s">
        <v>295</v>
      </c>
      <c r="I155" t="str">
        <f>VLOOKUP(H155,'Fish Species List'!$A$2:$I$107,2,0)</f>
        <v>Clown Wrasse</v>
      </c>
      <c r="J155" s="54" t="str">
        <f>VLOOKUP(H155,'Fish Species List'!$A$2:$I$107,3,0)</f>
        <v>Halichoeres maculipinna </v>
      </c>
      <c r="K155" s="54" t="str">
        <f>VLOOKUP(H155,'Fish Species List'!$A$2:$I$107,4,0)</f>
        <v>Labridae</v>
      </c>
      <c r="L155" s="54" t="str">
        <f>VLOOKUP(H155,'Fish Species List'!$A$2:$I$107,5,0)</f>
        <v>Carnivores</v>
      </c>
      <c r="M155">
        <v>8</v>
      </c>
      <c r="N155">
        <f>1</f>
        <v>1</v>
      </c>
      <c r="P155">
        <f>VLOOKUP(H155,'Fish Species List'!$A$2:$I$107,6,0)</f>
        <v>1.047E-2</v>
      </c>
      <c r="Q155">
        <f>VLOOKUP(H155,'Fish Species List'!$A$2:$I$107,7,0)</f>
        <v>3.2</v>
      </c>
      <c r="R155">
        <f t="shared" si="2"/>
        <v>8.1252108550983007</v>
      </c>
    </row>
    <row r="156" spans="1:18">
      <c r="A156" s="2">
        <v>42953</v>
      </c>
      <c r="B156" s="18">
        <v>0.57430555555555551</v>
      </c>
      <c r="C156" t="s">
        <v>9</v>
      </c>
      <c r="D156" t="s">
        <v>288</v>
      </c>
      <c r="E156" t="s">
        <v>10</v>
      </c>
      <c r="F156">
        <v>4</v>
      </c>
      <c r="G156">
        <v>15</v>
      </c>
      <c r="H156" t="s">
        <v>295</v>
      </c>
      <c r="I156" t="str">
        <f>VLOOKUP(H156,'Fish Species List'!$A$2:$I$107,2,0)</f>
        <v>Clown Wrasse</v>
      </c>
      <c r="J156" s="54" t="str">
        <f>VLOOKUP(H156,'Fish Species List'!$A$2:$I$107,3,0)</f>
        <v>Halichoeres maculipinna </v>
      </c>
      <c r="K156" s="54" t="str">
        <f>VLOOKUP(H156,'Fish Species List'!$A$2:$I$107,4,0)</f>
        <v>Labridae</v>
      </c>
      <c r="L156" s="54" t="str">
        <f>VLOOKUP(H156,'Fish Species List'!$A$2:$I$107,5,0)</f>
        <v>Carnivores</v>
      </c>
      <c r="M156">
        <v>5</v>
      </c>
      <c r="N156">
        <f>1</f>
        <v>1</v>
      </c>
      <c r="P156">
        <f>VLOOKUP(H156,'Fish Species List'!$A$2:$I$107,6,0)</f>
        <v>1.047E-2</v>
      </c>
      <c r="Q156">
        <f>VLOOKUP(H156,'Fish Species List'!$A$2:$I$107,7,0)</f>
        <v>3.2</v>
      </c>
      <c r="R156">
        <f t="shared" si="2"/>
        <v>1.8057211944373652</v>
      </c>
    </row>
    <row r="157" spans="1:18">
      <c r="A157" s="2">
        <v>42953</v>
      </c>
      <c r="B157" s="18">
        <v>0.57430555555555551</v>
      </c>
      <c r="C157" t="s">
        <v>9</v>
      </c>
      <c r="D157" t="s">
        <v>288</v>
      </c>
      <c r="E157" t="s">
        <v>10</v>
      </c>
      <c r="F157">
        <v>5</v>
      </c>
      <c r="G157">
        <v>18</v>
      </c>
      <c r="H157" t="s">
        <v>295</v>
      </c>
      <c r="I157" t="str">
        <f>VLOOKUP(H157,'Fish Species List'!$A$2:$I$107,2,0)</f>
        <v>Clown Wrasse</v>
      </c>
      <c r="J157" s="54" t="str">
        <f>VLOOKUP(H157,'Fish Species List'!$A$2:$I$107,3,0)</f>
        <v>Halichoeres maculipinna </v>
      </c>
      <c r="K157" s="54" t="str">
        <f>VLOOKUP(H157,'Fish Species List'!$A$2:$I$107,4,0)</f>
        <v>Labridae</v>
      </c>
      <c r="L157" s="54" t="str">
        <f>VLOOKUP(H157,'Fish Species List'!$A$2:$I$107,5,0)</f>
        <v>Carnivores</v>
      </c>
      <c r="M157">
        <v>8</v>
      </c>
      <c r="N157">
        <f>1</f>
        <v>1</v>
      </c>
      <c r="P157">
        <f>VLOOKUP(H157,'Fish Species List'!$A$2:$I$107,6,0)</f>
        <v>1.047E-2</v>
      </c>
      <c r="Q157">
        <f>VLOOKUP(H157,'Fish Species List'!$A$2:$I$107,7,0)</f>
        <v>3.2</v>
      </c>
      <c r="R157">
        <f t="shared" si="2"/>
        <v>8.1252108550983007</v>
      </c>
    </row>
    <row r="158" spans="1:18">
      <c r="A158" s="2">
        <v>42953</v>
      </c>
      <c r="B158" s="18">
        <v>0.57430555555555551</v>
      </c>
      <c r="C158" t="s">
        <v>9</v>
      </c>
      <c r="D158" t="s">
        <v>288</v>
      </c>
      <c r="E158" t="s">
        <v>10</v>
      </c>
      <c r="F158">
        <v>1</v>
      </c>
      <c r="G158">
        <v>15</v>
      </c>
      <c r="H158" t="s">
        <v>291</v>
      </c>
      <c r="I158" t="str">
        <f>VLOOKUP(H158,'Fish Species List'!$A$2:$I$107,2,0)</f>
        <v>Puddingwife</v>
      </c>
      <c r="J158" s="54" t="str">
        <f>VLOOKUP(H158,'Fish Species List'!$A$2:$I$107,3,0)</f>
        <v>Halichoeres radiatus</v>
      </c>
      <c r="K158" s="54" t="str">
        <f>VLOOKUP(H158,'Fish Species List'!$A$2:$I$107,4,0)</f>
        <v>Labridae</v>
      </c>
      <c r="L158" s="54" t="str">
        <f>VLOOKUP(H158,'Fish Species List'!$A$2:$I$107,5,0)</f>
        <v>Carnivores</v>
      </c>
      <c r="M158">
        <v>12</v>
      </c>
      <c r="N158">
        <f>1</f>
        <v>1</v>
      </c>
      <c r="P158">
        <f>VLOOKUP(H158,'Fish Species List'!$A$2:$I$107,6,0)</f>
        <v>1.3100000000000001E-2</v>
      </c>
      <c r="Q158">
        <f>VLOOKUP(H158,'Fish Species List'!$A$2:$I$107,7,0)</f>
        <v>3.0379999999999998</v>
      </c>
      <c r="R158">
        <f t="shared" si="2"/>
        <v>24.878484491157941</v>
      </c>
    </row>
    <row r="159" spans="1:18">
      <c r="A159" s="2">
        <v>42953</v>
      </c>
      <c r="B159" s="18">
        <v>0.57430555555555551</v>
      </c>
      <c r="C159" t="s">
        <v>9</v>
      </c>
      <c r="D159" t="s">
        <v>288</v>
      </c>
      <c r="E159" t="s">
        <v>10</v>
      </c>
      <c r="F159">
        <v>2</v>
      </c>
      <c r="G159">
        <v>15</v>
      </c>
      <c r="H159" t="s">
        <v>291</v>
      </c>
      <c r="I159" t="str">
        <f>VLOOKUP(H159,'Fish Species List'!$A$2:$I$107,2,0)</f>
        <v>Puddingwife</v>
      </c>
      <c r="J159" s="54" t="str">
        <f>VLOOKUP(H159,'Fish Species List'!$A$2:$I$107,3,0)</f>
        <v>Halichoeres radiatus</v>
      </c>
      <c r="K159" s="54" t="str">
        <f>VLOOKUP(H159,'Fish Species List'!$A$2:$I$107,4,0)</f>
        <v>Labridae</v>
      </c>
      <c r="L159" s="54" t="str">
        <f>VLOOKUP(H159,'Fish Species List'!$A$2:$I$107,5,0)</f>
        <v>Carnivores</v>
      </c>
      <c r="M159">
        <v>10</v>
      </c>
      <c r="N159">
        <f>1</f>
        <v>1</v>
      </c>
      <c r="P159">
        <f>VLOOKUP(H159,'Fish Species List'!$A$2:$I$107,6,0)</f>
        <v>1.3100000000000001E-2</v>
      </c>
      <c r="Q159">
        <f>VLOOKUP(H159,'Fish Species List'!$A$2:$I$107,7,0)</f>
        <v>3.0379999999999998</v>
      </c>
      <c r="R159">
        <f t="shared" si="2"/>
        <v>14.297868407478722</v>
      </c>
    </row>
    <row r="160" spans="1:18">
      <c r="A160" s="2">
        <v>42953</v>
      </c>
      <c r="B160" s="18">
        <v>0.57430555555555551</v>
      </c>
      <c r="C160" t="s">
        <v>9</v>
      </c>
      <c r="D160" t="s">
        <v>288</v>
      </c>
      <c r="E160" t="s">
        <v>10</v>
      </c>
      <c r="F160">
        <v>4</v>
      </c>
      <c r="G160">
        <v>15</v>
      </c>
      <c r="H160" t="s">
        <v>291</v>
      </c>
      <c r="I160" t="str">
        <f>VLOOKUP(H160,'Fish Species List'!$A$2:$I$107,2,0)</f>
        <v>Puddingwife</v>
      </c>
      <c r="J160" s="54" t="str">
        <f>VLOOKUP(H160,'Fish Species List'!$A$2:$I$107,3,0)</f>
        <v>Halichoeres radiatus</v>
      </c>
      <c r="K160" s="54" t="str">
        <f>VLOOKUP(H160,'Fish Species List'!$A$2:$I$107,4,0)</f>
        <v>Labridae</v>
      </c>
      <c r="L160" s="54" t="str">
        <f>VLOOKUP(H160,'Fish Species List'!$A$2:$I$107,5,0)</f>
        <v>Carnivores</v>
      </c>
      <c r="M160">
        <v>5</v>
      </c>
      <c r="N160">
        <f>1</f>
        <v>1</v>
      </c>
      <c r="P160">
        <f>VLOOKUP(H160,'Fish Species List'!$A$2:$I$107,6,0)</f>
        <v>1.3100000000000001E-2</v>
      </c>
      <c r="Q160">
        <f>VLOOKUP(H160,'Fish Species List'!$A$2:$I$107,7,0)</f>
        <v>3.0379999999999998</v>
      </c>
      <c r="R160">
        <f t="shared" si="2"/>
        <v>1.7407731074942254</v>
      </c>
    </row>
    <row r="161" spans="1:18">
      <c r="A161" s="2">
        <v>42953</v>
      </c>
      <c r="B161" s="18">
        <v>0.57430555555555551</v>
      </c>
      <c r="C161" t="s">
        <v>9</v>
      </c>
      <c r="D161" t="s">
        <v>288</v>
      </c>
      <c r="E161" t="s">
        <v>10</v>
      </c>
      <c r="F161">
        <v>5</v>
      </c>
      <c r="G161">
        <v>18</v>
      </c>
      <c r="H161" t="s">
        <v>291</v>
      </c>
      <c r="I161" t="str">
        <f>VLOOKUP(H161,'Fish Species List'!$A$2:$I$107,2,0)</f>
        <v>Puddingwife</v>
      </c>
      <c r="J161" s="54" t="str">
        <f>VLOOKUP(H161,'Fish Species List'!$A$2:$I$107,3,0)</f>
        <v>Halichoeres radiatus</v>
      </c>
      <c r="K161" s="54" t="str">
        <f>VLOOKUP(H161,'Fish Species List'!$A$2:$I$107,4,0)</f>
        <v>Labridae</v>
      </c>
      <c r="L161" s="54" t="str">
        <f>VLOOKUP(H161,'Fish Species List'!$A$2:$I$107,5,0)</f>
        <v>Carnivores</v>
      </c>
      <c r="M161">
        <v>5</v>
      </c>
      <c r="N161">
        <f>1</f>
        <v>1</v>
      </c>
      <c r="P161">
        <f>VLOOKUP(H161,'Fish Species List'!$A$2:$I$107,6,0)</f>
        <v>1.3100000000000001E-2</v>
      </c>
      <c r="Q161">
        <f>VLOOKUP(H161,'Fish Species List'!$A$2:$I$107,7,0)</f>
        <v>3.0379999999999998</v>
      </c>
      <c r="R161">
        <f t="shared" si="2"/>
        <v>1.7407731074942254</v>
      </c>
    </row>
    <row r="162" spans="1:18">
      <c r="A162" s="2">
        <v>42953</v>
      </c>
      <c r="B162" s="18">
        <v>0.57430555555555551</v>
      </c>
      <c r="C162" t="s">
        <v>9</v>
      </c>
      <c r="D162" t="s">
        <v>288</v>
      </c>
      <c r="E162" t="s">
        <v>10</v>
      </c>
      <c r="F162">
        <v>5</v>
      </c>
      <c r="G162">
        <v>18</v>
      </c>
      <c r="H162" t="s">
        <v>291</v>
      </c>
      <c r="I162" t="str">
        <f>VLOOKUP(H162,'Fish Species List'!$A$2:$I$107,2,0)</f>
        <v>Puddingwife</v>
      </c>
      <c r="J162" s="54" t="str">
        <f>VLOOKUP(H162,'Fish Species List'!$A$2:$I$107,3,0)</f>
        <v>Halichoeres radiatus</v>
      </c>
      <c r="K162" s="54" t="str">
        <f>VLOOKUP(H162,'Fish Species List'!$A$2:$I$107,4,0)</f>
        <v>Labridae</v>
      </c>
      <c r="L162" s="54" t="str">
        <f>VLOOKUP(H162,'Fish Species List'!$A$2:$I$107,5,0)</f>
        <v>Carnivores</v>
      </c>
      <c r="M162">
        <v>12</v>
      </c>
      <c r="N162">
        <f>1</f>
        <v>1</v>
      </c>
      <c r="P162">
        <f>VLOOKUP(H162,'Fish Species List'!$A$2:$I$107,6,0)</f>
        <v>1.3100000000000001E-2</v>
      </c>
      <c r="Q162">
        <f>VLOOKUP(H162,'Fish Species List'!$A$2:$I$107,7,0)</f>
        <v>3.0379999999999998</v>
      </c>
      <c r="R162">
        <f t="shared" si="2"/>
        <v>24.878484491157941</v>
      </c>
    </row>
    <row r="163" spans="1:18">
      <c r="A163" s="2">
        <v>42953</v>
      </c>
      <c r="B163" s="18">
        <v>0.57430555555555551</v>
      </c>
      <c r="C163" t="s">
        <v>9</v>
      </c>
      <c r="D163" t="s">
        <v>288</v>
      </c>
      <c r="E163" t="s">
        <v>10</v>
      </c>
      <c r="F163">
        <v>5</v>
      </c>
      <c r="G163">
        <v>18</v>
      </c>
      <c r="H163" t="s">
        <v>296</v>
      </c>
      <c r="I163" t="str">
        <f>VLOOKUP(H163,'Fish Species List'!$A$2:$I$107,2,0)</f>
        <v>Squirrel Fish</v>
      </c>
      <c r="J163" s="54" t="str">
        <f>VLOOKUP(H163,'Fish Species List'!$A$2:$I$107,3,0)</f>
        <v>Holocentrus adsensionis</v>
      </c>
      <c r="K163" s="54" t="str">
        <f>VLOOKUP(H163,'Fish Species List'!$A$2:$I$107,4,0)</f>
        <v>Holocentridae</v>
      </c>
      <c r="L163" s="54" t="str">
        <f>VLOOKUP(H163,'Fish Species List'!$A$2:$I$107,5,0)</f>
        <v>Carnivores</v>
      </c>
      <c r="M163">
        <v>12</v>
      </c>
      <c r="N163">
        <f>1</f>
        <v>1</v>
      </c>
      <c r="P163">
        <f>VLOOKUP(H163,'Fish Species List'!$A$2:$I$107,6,0)</f>
        <v>1.585E-2</v>
      </c>
      <c r="Q163">
        <f>VLOOKUP(H163,'Fish Species List'!$A$2:$I$107,7,0)</f>
        <v>2.97</v>
      </c>
      <c r="R163">
        <f t="shared" si="2"/>
        <v>25.421288965222736</v>
      </c>
    </row>
    <row r="164" spans="1:18">
      <c r="A164" s="2">
        <v>42953</v>
      </c>
      <c r="B164" s="18">
        <v>0.57430555555555551</v>
      </c>
      <c r="C164" t="s">
        <v>9</v>
      </c>
      <c r="D164" t="s">
        <v>288</v>
      </c>
      <c r="E164" t="s">
        <v>10</v>
      </c>
      <c r="F164">
        <v>5</v>
      </c>
      <c r="G164">
        <v>18</v>
      </c>
      <c r="H164" t="s">
        <v>296</v>
      </c>
      <c r="I164" t="str">
        <f>VLOOKUP(H164,'Fish Species List'!$A$2:$I$107,2,0)</f>
        <v>Squirrel Fish</v>
      </c>
      <c r="J164" s="54" t="str">
        <f>VLOOKUP(H164,'Fish Species List'!$A$2:$I$107,3,0)</f>
        <v>Holocentrus adsensionis</v>
      </c>
      <c r="K164" s="54" t="str">
        <f>VLOOKUP(H164,'Fish Species List'!$A$2:$I$107,4,0)</f>
        <v>Holocentridae</v>
      </c>
      <c r="L164" s="54" t="str">
        <f>VLOOKUP(H164,'Fish Species List'!$A$2:$I$107,5,0)</f>
        <v>Carnivores</v>
      </c>
      <c r="M164">
        <v>19</v>
      </c>
      <c r="N164">
        <f>1</f>
        <v>1</v>
      </c>
      <c r="P164">
        <f>VLOOKUP(H164,'Fish Species List'!$A$2:$I$107,6,0)</f>
        <v>1.585E-2</v>
      </c>
      <c r="Q164">
        <f>VLOOKUP(H164,'Fish Species List'!$A$2:$I$107,7,0)</f>
        <v>2.97</v>
      </c>
      <c r="R164">
        <f t="shared" si="2"/>
        <v>99.523917231524862</v>
      </c>
    </row>
    <row r="165" spans="1:18">
      <c r="A165" s="2">
        <v>42953</v>
      </c>
      <c r="B165" s="18">
        <v>0.57430555555555551</v>
      </c>
      <c r="C165" t="s">
        <v>9</v>
      </c>
      <c r="D165" t="s">
        <v>288</v>
      </c>
      <c r="E165" t="s">
        <v>10</v>
      </c>
      <c r="F165">
        <v>5</v>
      </c>
      <c r="G165">
        <v>18</v>
      </c>
      <c r="H165" t="s">
        <v>296</v>
      </c>
      <c r="I165" t="str">
        <f>VLOOKUP(H165,'Fish Species List'!$A$2:$I$107,2,0)</f>
        <v>Squirrel Fish</v>
      </c>
      <c r="J165" s="54" t="str">
        <f>VLOOKUP(H165,'Fish Species List'!$A$2:$I$107,3,0)</f>
        <v>Holocentrus adsensionis</v>
      </c>
      <c r="K165" s="54" t="str">
        <f>VLOOKUP(H165,'Fish Species List'!$A$2:$I$107,4,0)</f>
        <v>Holocentridae</v>
      </c>
      <c r="L165" s="54" t="str">
        <f>VLOOKUP(H165,'Fish Species List'!$A$2:$I$107,5,0)</f>
        <v>Carnivores</v>
      </c>
      <c r="M165">
        <v>24</v>
      </c>
      <c r="N165">
        <v>2</v>
      </c>
      <c r="P165">
        <f>VLOOKUP(H165,'Fish Species List'!$A$2:$I$107,6,0)</f>
        <v>1.585E-2</v>
      </c>
      <c r="Q165">
        <f>VLOOKUP(H165,'Fish Species List'!$A$2:$I$107,7,0)</f>
        <v>2.97</v>
      </c>
      <c r="R165">
        <f t="shared" si="2"/>
        <v>398.37002245378756</v>
      </c>
    </row>
    <row r="166" spans="1:18">
      <c r="A166" s="2">
        <v>42953</v>
      </c>
      <c r="B166" s="18">
        <v>0.57430555555555551</v>
      </c>
      <c r="C166" t="s">
        <v>9</v>
      </c>
      <c r="D166" t="s">
        <v>288</v>
      </c>
      <c r="E166" t="s">
        <v>10</v>
      </c>
      <c r="F166">
        <v>1</v>
      </c>
      <c r="G166">
        <v>15</v>
      </c>
      <c r="H166" t="s">
        <v>289</v>
      </c>
      <c r="I166" t="str">
        <f>VLOOKUP(H166,'Fish Species List'!$A$2:$I$107,2,0)</f>
        <v>Longspine squirrelfish</v>
      </c>
      <c r="J166" s="54" t="str">
        <f>VLOOKUP(H166,'Fish Species List'!$A$2:$I$107,3,0)</f>
        <v>Holocentrus rufus</v>
      </c>
      <c r="K166" s="54" t="str">
        <f>VLOOKUP(H166,'Fish Species List'!$A$2:$I$107,4,0)</f>
        <v>Holocentridae</v>
      </c>
      <c r="L166" s="54" t="str">
        <f>VLOOKUP(H166,'Fish Species List'!$A$2:$I$107,5,0)</f>
        <v>Carnivores</v>
      </c>
      <c r="M166">
        <v>19</v>
      </c>
      <c r="N166">
        <f>1</f>
        <v>1</v>
      </c>
      <c r="P166">
        <f>VLOOKUP(H166,'Fish Species List'!$A$2:$I$107,6,0)</f>
        <v>1.1480000000000001E-2</v>
      </c>
      <c r="Q166">
        <f>VLOOKUP(H166,'Fish Species List'!$A$2:$I$107,7,0)</f>
        <v>2.89</v>
      </c>
      <c r="R166">
        <f t="shared" si="2"/>
        <v>56.95604110980463</v>
      </c>
    </row>
    <row r="167" spans="1:18">
      <c r="A167" s="2">
        <v>42953</v>
      </c>
      <c r="B167" s="18">
        <v>0.57430555555555551</v>
      </c>
      <c r="C167" t="s">
        <v>9</v>
      </c>
      <c r="D167" t="s">
        <v>288</v>
      </c>
      <c r="E167" t="s">
        <v>10</v>
      </c>
      <c r="F167">
        <v>1</v>
      </c>
      <c r="G167">
        <v>15</v>
      </c>
      <c r="H167" t="s">
        <v>297</v>
      </c>
      <c r="I167" t="str">
        <f>VLOOKUP(H167,'Fish Species List'!$A$2:$I$107,2,0)</f>
        <v>Mahogany Snapper</v>
      </c>
      <c r="J167" s="54" t="str">
        <f>VLOOKUP(H167,'Fish Species List'!$A$2:$I$107,3,0)</f>
        <v>Lutjanus mahogoni</v>
      </c>
      <c r="K167" s="54" t="str">
        <f>VLOOKUP(H167,'Fish Species List'!$A$2:$I$107,4,0)</f>
        <v>Lutjanidae</v>
      </c>
      <c r="L167" s="54" t="str">
        <f>VLOOKUP(H167,'Fish Species List'!$A$2:$I$107,5,0)</f>
        <v>Carnivores</v>
      </c>
      <c r="M167">
        <v>22</v>
      </c>
      <c r="N167">
        <f>1</f>
        <v>1</v>
      </c>
      <c r="P167">
        <f>VLOOKUP(H167,'Fish Species List'!$A$2:$I$107,6,0)</f>
        <v>1.6979999999999999E-2</v>
      </c>
      <c r="Q167">
        <f>VLOOKUP(H167,'Fish Species List'!$A$2:$I$107,7,0)</f>
        <v>2.96</v>
      </c>
      <c r="R167">
        <f t="shared" si="2"/>
        <v>159.77499813148464</v>
      </c>
    </row>
    <row r="168" spans="1:18">
      <c r="A168" s="2">
        <v>42953</v>
      </c>
      <c r="B168" s="18">
        <v>0.57430555555555551</v>
      </c>
      <c r="C168" t="s">
        <v>9</v>
      </c>
      <c r="D168" t="s">
        <v>288</v>
      </c>
      <c r="E168" t="s">
        <v>10</v>
      </c>
      <c r="F168">
        <v>5</v>
      </c>
      <c r="G168">
        <v>18</v>
      </c>
      <c r="H168" t="s">
        <v>297</v>
      </c>
      <c r="I168" t="str">
        <f>VLOOKUP(H168,'Fish Species List'!$A$2:$I$107,2,0)</f>
        <v>Mahogany Snapper</v>
      </c>
      <c r="J168" s="54" t="str">
        <f>VLOOKUP(H168,'Fish Species List'!$A$2:$I$107,3,0)</f>
        <v>Lutjanus mahogoni</v>
      </c>
      <c r="K168" s="54" t="str">
        <f>VLOOKUP(H168,'Fish Species List'!$A$2:$I$107,4,0)</f>
        <v>Lutjanidae</v>
      </c>
      <c r="L168" s="54" t="str">
        <f>VLOOKUP(H168,'Fish Species List'!$A$2:$I$107,5,0)</f>
        <v>Carnivores</v>
      </c>
      <c r="M168">
        <v>18</v>
      </c>
      <c r="N168">
        <f>1</f>
        <v>1</v>
      </c>
      <c r="P168">
        <f>VLOOKUP(H168,'Fish Species List'!$A$2:$I$107,6,0)</f>
        <v>1.6979999999999999E-2</v>
      </c>
      <c r="Q168">
        <f>VLOOKUP(H168,'Fish Species List'!$A$2:$I$107,7,0)</f>
        <v>2.96</v>
      </c>
      <c r="R168">
        <f t="shared" si="2"/>
        <v>88.215378327924498</v>
      </c>
    </row>
    <row r="169" spans="1:18">
      <c r="A169" s="2">
        <v>42953</v>
      </c>
      <c r="B169" s="18">
        <v>0.57430555555555551</v>
      </c>
      <c r="C169" t="s">
        <v>9</v>
      </c>
      <c r="D169" t="s">
        <v>288</v>
      </c>
      <c r="E169" t="s">
        <v>10</v>
      </c>
      <c r="F169">
        <v>1</v>
      </c>
      <c r="G169">
        <v>15</v>
      </c>
      <c r="H169" t="s">
        <v>37</v>
      </c>
      <c r="I169" t="str">
        <f>VLOOKUP(H169,'Fish Species List'!$A$2:$I$107,2,0)</f>
        <v>Yellowtail Damselfish</v>
      </c>
      <c r="J169" s="54" t="str">
        <f>VLOOKUP(H169,'Fish Species List'!$A$2:$I$107,3,0)</f>
        <v>Microspathodon chrysurus</v>
      </c>
      <c r="K169" s="54" t="str">
        <f>VLOOKUP(H169,'Fish Species List'!$A$2:$I$107,4,0)</f>
        <v>Pomacentridae</v>
      </c>
      <c r="L169" s="54" t="str">
        <f>VLOOKUP(H169,'Fish Species List'!$A$2:$I$107,5,0)</f>
        <v>Herbivores</v>
      </c>
      <c r="M169">
        <v>15</v>
      </c>
      <c r="N169">
        <f>1</f>
        <v>1</v>
      </c>
      <c r="P169">
        <f>VLOOKUP(H169,'Fish Species List'!$A$2:$I$107,6,0)</f>
        <v>2.291E-2</v>
      </c>
      <c r="Q169">
        <f>VLOOKUP(H169,'Fish Species List'!$A$2:$I$107,7,0)</f>
        <v>3.02</v>
      </c>
      <c r="R169">
        <f t="shared" si="2"/>
        <v>81.62452961405809</v>
      </c>
    </row>
    <row r="170" spans="1:18">
      <c r="A170" s="2">
        <v>42953</v>
      </c>
      <c r="B170" s="18">
        <v>0.57430555555555551</v>
      </c>
      <c r="C170" t="s">
        <v>9</v>
      </c>
      <c r="D170" t="s">
        <v>288</v>
      </c>
      <c r="E170" t="s">
        <v>10</v>
      </c>
      <c r="F170">
        <v>2</v>
      </c>
      <c r="G170">
        <v>15</v>
      </c>
      <c r="H170" t="s">
        <v>37</v>
      </c>
      <c r="I170" t="str">
        <f>VLOOKUP(H170,'Fish Species List'!$A$2:$I$107,2,0)</f>
        <v>Yellowtail Damselfish</v>
      </c>
      <c r="J170" s="54" t="str">
        <f>VLOOKUP(H170,'Fish Species List'!$A$2:$I$107,3,0)</f>
        <v>Microspathodon chrysurus</v>
      </c>
      <c r="K170" s="54" t="str">
        <f>VLOOKUP(H170,'Fish Species List'!$A$2:$I$107,4,0)</f>
        <v>Pomacentridae</v>
      </c>
      <c r="L170" s="54" t="str">
        <f>VLOOKUP(H170,'Fish Species List'!$A$2:$I$107,5,0)</f>
        <v>Herbivores</v>
      </c>
      <c r="M170">
        <v>12</v>
      </c>
      <c r="N170">
        <f>1</f>
        <v>1</v>
      </c>
      <c r="P170">
        <f>VLOOKUP(H170,'Fish Species List'!$A$2:$I$107,6,0)</f>
        <v>2.291E-2</v>
      </c>
      <c r="Q170">
        <f>VLOOKUP(H170,'Fish Species List'!$A$2:$I$107,7,0)</f>
        <v>3.02</v>
      </c>
      <c r="R170">
        <f t="shared" si="2"/>
        <v>41.605663500638435</v>
      </c>
    </row>
    <row r="171" spans="1:18">
      <c r="A171" s="2">
        <v>42953</v>
      </c>
      <c r="B171" s="18">
        <v>0.57430555555555551</v>
      </c>
      <c r="C171" t="s">
        <v>9</v>
      </c>
      <c r="D171" t="s">
        <v>288</v>
      </c>
      <c r="E171" t="s">
        <v>10</v>
      </c>
      <c r="F171">
        <v>2</v>
      </c>
      <c r="G171">
        <v>15</v>
      </c>
      <c r="H171" t="s">
        <v>37</v>
      </c>
      <c r="I171" t="str">
        <f>VLOOKUP(H171,'Fish Species List'!$A$2:$I$107,2,0)</f>
        <v>Yellowtail Damselfish</v>
      </c>
      <c r="J171" s="54" t="str">
        <f>VLOOKUP(H171,'Fish Species List'!$A$2:$I$107,3,0)</f>
        <v>Microspathodon chrysurus</v>
      </c>
      <c r="K171" s="54" t="str">
        <f>VLOOKUP(H171,'Fish Species List'!$A$2:$I$107,4,0)</f>
        <v>Pomacentridae</v>
      </c>
      <c r="L171" s="54" t="str">
        <f>VLOOKUP(H171,'Fish Species List'!$A$2:$I$107,5,0)</f>
        <v>Herbivores</v>
      </c>
      <c r="M171">
        <v>15</v>
      </c>
      <c r="N171">
        <f>1</f>
        <v>1</v>
      </c>
      <c r="P171">
        <f>VLOOKUP(H171,'Fish Species List'!$A$2:$I$107,6,0)</f>
        <v>2.291E-2</v>
      </c>
      <c r="Q171">
        <f>VLOOKUP(H171,'Fish Species List'!$A$2:$I$107,7,0)</f>
        <v>3.02</v>
      </c>
      <c r="R171">
        <f t="shared" si="2"/>
        <v>81.62452961405809</v>
      </c>
    </row>
    <row r="172" spans="1:18">
      <c r="A172" s="2">
        <v>42953</v>
      </c>
      <c r="B172" s="18">
        <v>0.57430555555555551</v>
      </c>
      <c r="C172" t="s">
        <v>9</v>
      </c>
      <c r="D172" t="s">
        <v>288</v>
      </c>
      <c r="E172" t="s">
        <v>10</v>
      </c>
      <c r="F172">
        <v>3</v>
      </c>
      <c r="G172">
        <v>15</v>
      </c>
      <c r="H172" t="s">
        <v>37</v>
      </c>
      <c r="I172" t="str">
        <f>VLOOKUP(H172,'Fish Species List'!$A$2:$I$107,2,0)</f>
        <v>Yellowtail Damselfish</v>
      </c>
      <c r="J172" s="54" t="str">
        <f>VLOOKUP(H172,'Fish Species List'!$A$2:$I$107,3,0)</f>
        <v>Microspathodon chrysurus</v>
      </c>
      <c r="K172" s="54" t="str">
        <f>VLOOKUP(H172,'Fish Species List'!$A$2:$I$107,4,0)</f>
        <v>Pomacentridae</v>
      </c>
      <c r="L172" s="54" t="str">
        <f>VLOOKUP(H172,'Fish Species List'!$A$2:$I$107,5,0)</f>
        <v>Herbivores</v>
      </c>
      <c r="M172">
        <v>15</v>
      </c>
      <c r="N172">
        <f>1</f>
        <v>1</v>
      </c>
      <c r="P172">
        <f>VLOOKUP(H172,'Fish Species List'!$A$2:$I$107,6,0)</f>
        <v>2.291E-2</v>
      </c>
      <c r="Q172">
        <f>VLOOKUP(H172,'Fish Species List'!$A$2:$I$107,7,0)</f>
        <v>3.02</v>
      </c>
      <c r="R172">
        <f t="shared" si="2"/>
        <v>81.62452961405809</v>
      </c>
    </row>
    <row r="173" spans="1:18">
      <c r="A173" s="2">
        <v>42953</v>
      </c>
      <c r="B173" s="18">
        <v>0.57430555555555551</v>
      </c>
      <c r="C173" t="s">
        <v>9</v>
      </c>
      <c r="D173" t="s">
        <v>288</v>
      </c>
      <c r="E173" t="s">
        <v>10</v>
      </c>
      <c r="F173">
        <v>4</v>
      </c>
      <c r="G173">
        <v>15</v>
      </c>
      <c r="H173" t="s">
        <v>37</v>
      </c>
      <c r="I173" t="str">
        <f>VLOOKUP(H173,'Fish Species List'!$A$2:$I$107,2,0)</f>
        <v>Yellowtail Damselfish</v>
      </c>
      <c r="J173" s="54" t="str">
        <f>VLOOKUP(H173,'Fish Species List'!$A$2:$I$107,3,0)</f>
        <v>Microspathodon chrysurus</v>
      </c>
      <c r="K173" s="54" t="str">
        <f>VLOOKUP(H173,'Fish Species List'!$A$2:$I$107,4,0)</f>
        <v>Pomacentridae</v>
      </c>
      <c r="L173" s="54" t="str">
        <f>VLOOKUP(H173,'Fish Species List'!$A$2:$I$107,5,0)</f>
        <v>Herbivores</v>
      </c>
      <c r="M173">
        <v>12</v>
      </c>
      <c r="N173">
        <f>1</f>
        <v>1</v>
      </c>
      <c r="P173">
        <f>VLOOKUP(H173,'Fish Species List'!$A$2:$I$107,6,0)</f>
        <v>2.291E-2</v>
      </c>
      <c r="Q173">
        <f>VLOOKUP(H173,'Fish Species List'!$A$2:$I$107,7,0)</f>
        <v>3.02</v>
      </c>
      <c r="R173">
        <f t="shared" si="2"/>
        <v>41.605663500638435</v>
      </c>
    </row>
    <row r="174" spans="1:18">
      <c r="A174" s="2">
        <v>42953</v>
      </c>
      <c r="B174" s="18">
        <v>0.57430555555555551</v>
      </c>
      <c r="C174" t="s">
        <v>9</v>
      </c>
      <c r="D174" t="s">
        <v>288</v>
      </c>
      <c r="E174" t="s">
        <v>10</v>
      </c>
      <c r="F174">
        <v>4</v>
      </c>
      <c r="G174">
        <v>15</v>
      </c>
      <c r="H174" t="s">
        <v>37</v>
      </c>
      <c r="I174" t="str">
        <f>VLOOKUP(H174,'Fish Species List'!$A$2:$I$107,2,0)</f>
        <v>Yellowtail Damselfish</v>
      </c>
      <c r="J174" s="54" t="str">
        <f>VLOOKUP(H174,'Fish Species List'!$A$2:$I$107,3,0)</f>
        <v>Microspathodon chrysurus</v>
      </c>
      <c r="K174" s="54" t="str">
        <f>VLOOKUP(H174,'Fish Species List'!$A$2:$I$107,4,0)</f>
        <v>Pomacentridae</v>
      </c>
      <c r="L174" s="54" t="str">
        <f>VLOOKUP(H174,'Fish Species List'!$A$2:$I$107,5,0)</f>
        <v>Herbivores</v>
      </c>
      <c r="M174">
        <v>14</v>
      </c>
      <c r="N174">
        <f>1</f>
        <v>1</v>
      </c>
      <c r="P174">
        <f>VLOOKUP(H174,'Fish Species List'!$A$2:$I$107,6,0)</f>
        <v>2.291E-2</v>
      </c>
      <c r="Q174">
        <f>VLOOKUP(H174,'Fish Species List'!$A$2:$I$107,7,0)</f>
        <v>3.02</v>
      </c>
      <c r="R174">
        <f t="shared" si="2"/>
        <v>66.272256321251803</v>
      </c>
    </row>
    <row r="175" spans="1:18">
      <c r="A175" s="2">
        <v>42953</v>
      </c>
      <c r="B175" s="18">
        <v>0.57430555555555551</v>
      </c>
      <c r="C175" t="s">
        <v>9</v>
      </c>
      <c r="D175" t="s">
        <v>288</v>
      </c>
      <c r="E175" t="s">
        <v>10</v>
      </c>
      <c r="F175">
        <v>2</v>
      </c>
      <c r="G175">
        <v>15</v>
      </c>
      <c r="H175" t="s">
        <v>379</v>
      </c>
      <c r="I175" t="str">
        <f>VLOOKUP(H175,'Fish Species List'!$A$2:$I$107,2,0)</f>
        <v>Goatfish</v>
      </c>
      <c r="J175" s="54" t="str">
        <f>VLOOKUP(H175,'Fish Species List'!$A$2:$I$107,3,0)</f>
        <v>Mulloidichthys martinicus</v>
      </c>
      <c r="K175" s="54" t="str">
        <f>VLOOKUP(H175,'Fish Species List'!$A$2:$I$107,4,0)</f>
        <v>Mullidae</v>
      </c>
      <c r="L175" s="54" t="str">
        <f>VLOOKUP(H175,'Fish Species List'!$A$2:$I$107,5,0)</f>
        <v>Carnivores</v>
      </c>
      <c r="M175">
        <v>22</v>
      </c>
      <c r="N175">
        <v>2</v>
      </c>
      <c r="P175">
        <f>VLOOKUP(H175,'Fish Species List'!$A$2:$I$107,6,0)</f>
        <v>9.7699999999999992E-3</v>
      </c>
      <c r="Q175">
        <f>VLOOKUP(H175,'Fish Species List'!$A$2:$I$107,7,0)</f>
        <v>3.12</v>
      </c>
      <c r="R175">
        <f t="shared" si="2"/>
        <v>301.49722800461973</v>
      </c>
    </row>
    <row r="176" spans="1:18">
      <c r="A176" s="2">
        <v>42953</v>
      </c>
      <c r="B176" s="18">
        <v>0.57430555555555551</v>
      </c>
      <c r="C176" t="s">
        <v>9</v>
      </c>
      <c r="D176" t="s">
        <v>288</v>
      </c>
      <c r="E176" t="s">
        <v>10</v>
      </c>
      <c r="F176">
        <v>3</v>
      </c>
      <c r="G176">
        <v>15</v>
      </c>
      <c r="H176" t="s">
        <v>379</v>
      </c>
      <c r="I176" t="str">
        <f>VLOOKUP(H176,'Fish Species List'!$A$2:$I$107,2,0)</f>
        <v>Goatfish</v>
      </c>
      <c r="J176" s="54" t="str">
        <f>VLOOKUP(H176,'Fish Species List'!$A$2:$I$107,3,0)</f>
        <v>Mulloidichthys martinicus</v>
      </c>
      <c r="K176" s="54" t="str">
        <f>VLOOKUP(H176,'Fish Species List'!$A$2:$I$107,4,0)</f>
        <v>Mullidae</v>
      </c>
      <c r="L176" s="54" t="str">
        <f>VLOOKUP(H176,'Fish Species List'!$A$2:$I$107,5,0)</f>
        <v>Carnivores</v>
      </c>
      <c r="M176">
        <v>20</v>
      </c>
      <c r="N176">
        <v>12</v>
      </c>
      <c r="P176">
        <f>VLOOKUP(H176,'Fish Species List'!$A$2:$I$107,6,0)</f>
        <v>9.7699999999999992E-3</v>
      </c>
      <c r="Q176">
        <f>VLOOKUP(H176,'Fish Species List'!$A$2:$I$107,7,0)</f>
        <v>3.12</v>
      </c>
      <c r="R176">
        <f t="shared" si="2"/>
        <v>1343.6600234606562</v>
      </c>
    </row>
    <row r="177" spans="1:18">
      <c r="A177" s="2">
        <v>42953</v>
      </c>
      <c r="B177" s="18">
        <v>0.57430555555555551</v>
      </c>
      <c r="C177" t="s">
        <v>9</v>
      </c>
      <c r="D177" t="s">
        <v>288</v>
      </c>
      <c r="E177" t="s">
        <v>10</v>
      </c>
      <c r="F177">
        <v>4</v>
      </c>
      <c r="G177">
        <v>15</v>
      </c>
      <c r="H177" t="s">
        <v>379</v>
      </c>
      <c r="I177" t="str">
        <f>VLOOKUP(H177,'Fish Species List'!$A$2:$I$107,2,0)</f>
        <v>Goatfish</v>
      </c>
      <c r="J177" s="54" t="str">
        <f>VLOOKUP(H177,'Fish Species List'!$A$2:$I$107,3,0)</f>
        <v>Mulloidichthys martinicus</v>
      </c>
      <c r="K177" s="54" t="str">
        <f>VLOOKUP(H177,'Fish Species List'!$A$2:$I$107,4,0)</f>
        <v>Mullidae</v>
      </c>
      <c r="L177" s="54" t="str">
        <f>VLOOKUP(H177,'Fish Species List'!$A$2:$I$107,5,0)</f>
        <v>Carnivores</v>
      </c>
      <c r="M177">
        <v>25</v>
      </c>
      <c r="N177">
        <f>1</f>
        <v>1</v>
      </c>
      <c r="P177">
        <f>VLOOKUP(H177,'Fish Species List'!$A$2:$I$107,6,0)</f>
        <v>9.7699999999999992E-3</v>
      </c>
      <c r="Q177">
        <f>VLOOKUP(H177,'Fish Species List'!$A$2:$I$107,7,0)</f>
        <v>3.12</v>
      </c>
      <c r="R177">
        <f t="shared" si="2"/>
        <v>224.62981052113943</v>
      </c>
    </row>
    <row r="178" spans="1:18">
      <c r="A178" s="2">
        <v>42953</v>
      </c>
      <c r="B178" s="18">
        <v>0.57430555555555551</v>
      </c>
      <c r="C178" t="s">
        <v>9</v>
      </c>
      <c r="D178" t="s">
        <v>288</v>
      </c>
      <c r="E178" t="s">
        <v>10</v>
      </c>
      <c r="F178">
        <v>1</v>
      </c>
      <c r="G178">
        <v>15</v>
      </c>
      <c r="H178" t="s">
        <v>26</v>
      </c>
      <c r="I178" t="str">
        <f>VLOOKUP(H178,'Fish Species List'!$A$2:$I$107,2,0)</f>
        <v>Blackbar soldierfish</v>
      </c>
      <c r="J178" s="54" t="str">
        <f>VLOOKUP(H178,'Fish Species List'!$A$2:$I$107,3,0)</f>
        <v xml:space="preserve">Myripristis jacobus </v>
      </c>
      <c r="K178" s="54" t="str">
        <f>VLOOKUP(H178,'Fish Species List'!$A$2:$I$107,4,0)</f>
        <v>Holocentridae</v>
      </c>
      <c r="L178" s="54" t="str">
        <f>VLOOKUP(H178,'Fish Species List'!$A$2:$I$107,5,0)</f>
        <v>Carnivores</v>
      </c>
      <c r="M178">
        <v>13</v>
      </c>
      <c r="N178">
        <f>1</f>
        <v>1</v>
      </c>
      <c r="P178">
        <f>VLOOKUP(H178,'Fish Species List'!$A$2:$I$107,6,0)</f>
        <v>1.2019999999999999E-2</v>
      </c>
      <c r="Q178">
        <f>VLOOKUP(H178,'Fish Species List'!$A$2:$I$107,7,0)</f>
        <v>3.06</v>
      </c>
      <c r="R178">
        <f t="shared" si="2"/>
        <v>30.801447448523515</v>
      </c>
    </row>
    <row r="179" spans="1:18">
      <c r="A179" s="2">
        <v>42953</v>
      </c>
      <c r="B179" s="18">
        <v>0.57430555555555551</v>
      </c>
      <c r="C179" t="s">
        <v>9</v>
      </c>
      <c r="D179" t="s">
        <v>288</v>
      </c>
      <c r="E179" t="s">
        <v>10</v>
      </c>
      <c r="F179">
        <v>4</v>
      </c>
      <c r="G179">
        <v>15</v>
      </c>
      <c r="H179" t="s">
        <v>27</v>
      </c>
      <c r="I179" t="str">
        <f>VLOOKUP(H179,'Fish Species List'!$A$2:$I$107,2,0)</f>
        <v>Yellowtail Snapper</v>
      </c>
      <c r="J179" s="54" t="str">
        <f>VLOOKUP(H179,'Fish Species List'!$A$2:$I$107,3,0)</f>
        <v>Ocyurus chrysurus</v>
      </c>
      <c r="K179" s="54" t="str">
        <f>VLOOKUP(H179,'Fish Species List'!$A$2:$I$107,4,0)</f>
        <v>Lutjanidae</v>
      </c>
      <c r="L179" s="54" t="str">
        <f>VLOOKUP(H179,'Fish Species List'!$A$2:$I$107,5,0)</f>
        <v>Carnivores</v>
      </c>
      <c r="M179">
        <v>29</v>
      </c>
      <c r="N179">
        <f>1</f>
        <v>1</v>
      </c>
      <c r="P179">
        <f>VLOOKUP(H179,'Fish Species List'!$A$2:$I$107,6,0)</f>
        <v>1.4789999999999999E-2</v>
      </c>
      <c r="Q179">
        <f>VLOOKUP(H179,'Fish Species List'!$A$2:$I$107,7,0)</f>
        <v>2.95</v>
      </c>
      <c r="R179">
        <f t="shared" si="2"/>
        <v>304.81916410635716</v>
      </c>
    </row>
    <row r="180" spans="1:18">
      <c r="A180" s="2">
        <v>42953</v>
      </c>
      <c r="B180" s="18">
        <v>0.57430555555555551</v>
      </c>
      <c r="C180" t="s">
        <v>9</v>
      </c>
      <c r="D180" t="s">
        <v>288</v>
      </c>
      <c r="E180" t="s">
        <v>10</v>
      </c>
      <c r="F180">
        <v>1</v>
      </c>
      <c r="G180">
        <v>15</v>
      </c>
      <c r="H180" t="s">
        <v>285</v>
      </c>
      <c r="I180" t="str">
        <f>VLOOKUP(H180,'Fish Species List'!$A$2:$I$107,2,0)</f>
        <v>Spotted Goatfish</v>
      </c>
      <c r="J180" s="54" t="str">
        <f>VLOOKUP(H180,'Fish Species List'!$A$2:$I$107,3,0)</f>
        <v>Pseudupeneus maculatus</v>
      </c>
      <c r="K180" s="54" t="str">
        <f>VLOOKUP(H180,'Fish Species List'!$A$2:$I$107,4,0)</f>
        <v>Mullidae</v>
      </c>
      <c r="L180" s="54" t="str">
        <f>VLOOKUP(H180,'Fish Species List'!$A$2:$I$107,5,0)</f>
        <v>Carnivores</v>
      </c>
      <c r="M180">
        <v>18</v>
      </c>
      <c r="N180">
        <f>1</f>
        <v>1</v>
      </c>
      <c r="P180">
        <f>VLOOKUP(H180,'Fish Species List'!$A$2:$I$107,6,0)</f>
        <v>0.01</v>
      </c>
      <c r="Q180">
        <f>VLOOKUP(H180,'Fish Species List'!$A$2:$I$107,7,0)</f>
        <v>3.12</v>
      </c>
      <c r="R180">
        <f t="shared" si="2"/>
        <v>82.499290940899868</v>
      </c>
    </row>
    <row r="181" spans="1:18">
      <c r="A181" s="2">
        <v>42953</v>
      </c>
      <c r="B181" s="18">
        <v>0.57430555555555551</v>
      </c>
      <c r="C181" t="s">
        <v>9</v>
      </c>
      <c r="D181" t="s">
        <v>288</v>
      </c>
      <c r="E181" t="s">
        <v>10</v>
      </c>
      <c r="F181">
        <v>5</v>
      </c>
      <c r="G181">
        <v>18</v>
      </c>
      <c r="H181" t="s">
        <v>285</v>
      </c>
      <c r="I181" t="str">
        <f>VLOOKUP(H181,'Fish Species List'!$A$2:$I$107,2,0)</f>
        <v>Spotted Goatfish</v>
      </c>
      <c r="J181" s="54" t="str">
        <f>VLOOKUP(H181,'Fish Species List'!$A$2:$I$107,3,0)</f>
        <v>Pseudupeneus maculatus</v>
      </c>
      <c r="K181" s="54" t="str">
        <f>VLOOKUP(H181,'Fish Species List'!$A$2:$I$107,4,0)</f>
        <v>Mullidae</v>
      </c>
      <c r="L181" s="54" t="str">
        <f>VLOOKUP(H181,'Fish Species List'!$A$2:$I$107,5,0)</f>
        <v>Carnivores</v>
      </c>
      <c r="M181">
        <v>16</v>
      </c>
      <c r="N181">
        <v>2</v>
      </c>
      <c r="P181">
        <f>VLOOKUP(H181,'Fish Species List'!$A$2:$I$107,6,0)</f>
        <v>0.01</v>
      </c>
      <c r="Q181">
        <f>VLOOKUP(H181,'Fish Species List'!$A$2:$I$107,7,0)</f>
        <v>3.12</v>
      </c>
      <c r="R181">
        <f t="shared" si="2"/>
        <v>114.25740114742517</v>
      </c>
    </row>
    <row r="182" spans="1:18">
      <c r="A182" s="2">
        <v>42953</v>
      </c>
      <c r="B182" s="18">
        <v>0.57430555555555551</v>
      </c>
      <c r="C182" t="s">
        <v>9</v>
      </c>
      <c r="D182" t="s">
        <v>288</v>
      </c>
      <c r="E182" t="s">
        <v>10</v>
      </c>
      <c r="F182">
        <v>1</v>
      </c>
      <c r="G182">
        <v>15</v>
      </c>
      <c r="H182" t="s">
        <v>31</v>
      </c>
      <c r="I182" t="str">
        <f>VLOOKUP(H182,'Fish Species List'!$A$2:$I$107,2,0)</f>
        <v>Striped Parrotfish</v>
      </c>
      <c r="J182" s="54" t="str">
        <f>VLOOKUP(H182,'Fish Species List'!$A$2:$I$107,3,0)</f>
        <v>Scarus iserti</v>
      </c>
      <c r="K182" s="54" t="str">
        <f>VLOOKUP(H182,'Fish Species List'!$A$2:$I$107,4,0)</f>
        <v>Scaridae</v>
      </c>
      <c r="L182" s="54" t="str">
        <f>VLOOKUP(H182,'Fish Species List'!$A$2:$I$107,5,0)</f>
        <v>Herbivores</v>
      </c>
      <c r="M182">
        <v>20</v>
      </c>
      <c r="N182">
        <f>1</f>
        <v>1</v>
      </c>
      <c r="O182" t="s">
        <v>22</v>
      </c>
      <c r="P182">
        <f>VLOOKUP(H182,'Fish Species List'!$A$2:$I$107,6,0)</f>
        <v>1.0959999999999999E-2</v>
      </c>
      <c r="Q182">
        <f>VLOOKUP(H182,'Fish Species List'!$A$2:$I$107,7,0)</f>
        <v>3.01</v>
      </c>
      <c r="R182">
        <f t="shared" si="2"/>
        <v>90.346397717658547</v>
      </c>
    </row>
    <row r="183" spans="1:18">
      <c r="A183" s="2">
        <v>42953</v>
      </c>
      <c r="B183" s="18">
        <v>0.57430555555555551</v>
      </c>
      <c r="C183" t="s">
        <v>9</v>
      </c>
      <c r="D183" t="s">
        <v>288</v>
      </c>
      <c r="E183" t="s">
        <v>10</v>
      </c>
      <c r="F183">
        <v>1</v>
      </c>
      <c r="G183">
        <v>15</v>
      </c>
      <c r="H183" t="s">
        <v>31</v>
      </c>
      <c r="I183" t="str">
        <f>VLOOKUP(H183,'Fish Species List'!$A$2:$I$107,2,0)</f>
        <v>Striped Parrotfish</v>
      </c>
      <c r="J183" s="54" t="str">
        <f>VLOOKUP(H183,'Fish Species List'!$A$2:$I$107,3,0)</f>
        <v>Scarus iserti</v>
      </c>
      <c r="K183" s="54" t="str">
        <f>VLOOKUP(H183,'Fish Species List'!$A$2:$I$107,4,0)</f>
        <v>Scaridae</v>
      </c>
      <c r="L183" s="54" t="str">
        <f>VLOOKUP(H183,'Fish Species List'!$A$2:$I$107,5,0)</f>
        <v>Herbivores</v>
      </c>
      <c r="M183">
        <v>18</v>
      </c>
      <c r="N183">
        <f>1</f>
        <v>1</v>
      </c>
      <c r="P183">
        <f>VLOOKUP(H183,'Fish Species List'!$A$2:$I$107,6,0)</f>
        <v>1.0959999999999999E-2</v>
      </c>
      <c r="Q183">
        <f>VLOOKUP(H183,'Fish Species List'!$A$2:$I$107,7,0)</f>
        <v>3.01</v>
      </c>
      <c r="R183">
        <f t="shared" si="2"/>
        <v>65.793167384954558</v>
      </c>
    </row>
    <row r="184" spans="1:18">
      <c r="A184" s="2">
        <v>42953</v>
      </c>
      <c r="B184" s="18">
        <v>0.57430555555555551</v>
      </c>
      <c r="C184" t="s">
        <v>9</v>
      </c>
      <c r="D184" t="s">
        <v>288</v>
      </c>
      <c r="E184" t="s">
        <v>10</v>
      </c>
      <c r="F184">
        <v>1</v>
      </c>
      <c r="G184">
        <v>15</v>
      </c>
      <c r="H184" t="s">
        <v>31</v>
      </c>
      <c r="I184" t="str">
        <f>VLOOKUP(H184,'Fish Species List'!$A$2:$I$107,2,0)</f>
        <v>Striped Parrotfish</v>
      </c>
      <c r="J184" s="54" t="str">
        <f>VLOOKUP(H184,'Fish Species List'!$A$2:$I$107,3,0)</f>
        <v>Scarus iserti</v>
      </c>
      <c r="K184" s="54" t="str">
        <f>VLOOKUP(H184,'Fish Species List'!$A$2:$I$107,4,0)</f>
        <v>Scaridae</v>
      </c>
      <c r="L184" s="54" t="str">
        <f>VLOOKUP(H184,'Fish Species List'!$A$2:$I$107,5,0)</f>
        <v>Herbivores</v>
      </c>
      <c r="M184">
        <v>12</v>
      </c>
      <c r="N184">
        <f>1</f>
        <v>1</v>
      </c>
      <c r="O184" t="s">
        <v>16</v>
      </c>
      <c r="P184">
        <f>VLOOKUP(H184,'Fish Species List'!$A$2:$I$107,6,0)</f>
        <v>1.0959999999999999E-2</v>
      </c>
      <c r="Q184">
        <f>VLOOKUP(H184,'Fish Species List'!$A$2:$I$107,7,0)</f>
        <v>3.01</v>
      </c>
      <c r="R184">
        <f t="shared" si="2"/>
        <v>19.415389375922789</v>
      </c>
    </row>
    <row r="185" spans="1:18">
      <c r="A185" s="2">
        <v>42953</v>
      </c>
      <c r="B185" s="18">
        <v>0.57430555555555551</v>
      </c>
      <c r="C185" t="s">
        <v>9</v>
      </c>
      <c r="D185" t="s">
        <v>288</v>
      </c>
      <c r="E185" t="s">
        <v>10</v>
      </c>
      <c r="F185">
        <v>1</v>
      </c>
      <c r="G185">
        <v>15</v>
      </c>
      <c r="H185" t="s">
        <v>31</v>
      </c>
      <c r="I185" t="str">
        <f>VLOOKUP(H185,'Fish Species List'!$A$2:$I$107,2,0)</f>
        <v>Striped Parrotfish</v>
      </c>
      <c r="J185" s="54" t="str">
        <f>VLOOKUP(H185,'Fish Species List'!$A$2:$I$107,3,0)</f>
        <v>Scarus iserti</v>
      </c>
      <c r="K185" s="54" t="str">
        <f>VLOOKUP(H185,'Fish Species List'!$A$2:$I$107,4,0)</f>
        <v>Scaridae</v>
      </c>
      <c r="L185" s="54" t="str">
        <f>VLOOKUP(H185,'Fish Species List'!$A$2:$I$107,5,0)</f>
        <v>Herbivores</v>
      </c>
      <c r="M185">
        <v>12</v>
      </c>
      <c r="N185">
        <f>1</f>
        <v>1</v>
      </c>
      <c r="O185" t="s">
        <v>16</v>
      </c>
      <c r="P185">
        <f>VLOOKUP(H185,'Fish Species List'!$A$2:$I$107,6,0)</f>
        <v>1.0959999999999999E-2</v>
      </c>
      <c r="Q185">
        <f>VLOOKUP(H185,'Fish Species List'!$A$2:$I$107,7,0)</f>
        <v>3.01</v>
      </c>
      <c r="R185">
        <f t="shared" si="2"/>
        <v>19.415389375922789</v>
      </c>
    </row>
    <row r="186" spans="1:18">
      <c r="A186" s="2">
        <v>42953</v>
      </c>
      <c r="B186" s="18">
        <v>0.57430555555555551</v>
      </c>
      <c r="C186" t="s">
        <v>9</v>
      </c>
      <c r="D186" t="s">
        <v>288</v>
      </c>
      <c r="E186" t="s">
        <v>10</v>
      </c>
      <c r="F186">
        <v>1</v>
      </c>
      <c r="G186">
        <v>15</v>
      </c>
      <c r="H186" t="s">
        <v>31</v>
      </c>
      <c r="I186" t="str">
        <f>VLOOKUP(H186,'Fish Species List'!$A$2:$I$107,2,0)</f>
        <v>Striped Parrotfish</v>
      </c>
      <c r="J186" s="54" t="str">
        <f>VLOOKUP(H186,'Fish Species List'!$A$2:$I$107,3,0)</f>
        <v>Scarus iserti</v>
      </c>
      <c r="K186" s="54" t="str">
        <f>VLOOKUP(H186,'Fish Species List'!$A$2:$I$107,4,0)</f>
        <v>Scaridae</v>
      </c>
      <c r="L186" s="54" t="str">
        <f>VLOOKUP(H186,'Fish Species List'!$A$2:$I$107,5,0)</f>
        <v>Herbivores</v>
      </c>
      <c r="M186">
        <v>12</v>
      </c>
      <c r="N186">
        <f>1</f>
        <v>1</v>
      </c>
      <c r="O186" t="s">
        <v>16</v>
      </c>
      <c r="P186">
        <f>VLOOKUP(H186,'Fish Species List'!$A$2:$I$107,6,0)</f>
        <v>1.0959999999999999E-2</v>
      </c>
      <c r="Q186">
        <f>VLOOKUP(H186,'Fish Species List'!$A$2:$I$107,7,0)</f>
        <v>3.01</v>
      </c>
      <c r="R186">
        <f t="shared" si="2"/>
        <v>19.415389375922789</v>
      </c>
    </row>
    <row r="187" spans="1:18">
      <c r="A187" s="2">
        <v>42953</v>
      </c>
      <c r="B187" s="18">
        <v>0.57430555555555551</v>
      </c>
      <c r="C187" t="s">
        <v>9</v>
      </c>
      <c r="D187" t="s">
        <v>288</v>
      </c>
      <c r="E187" t="s">
        <v>10</v>
      </c>
      <c r="F187">
        <v>1</v>
      </c>
      <c r="G187">
        <v>15</v>
      </c>
      <c r="H187" t="s">
        <v>31</v>
      </c>
      <c r="I187" t="str">
        <f>VLOOKUP(H187,'Fish Species List'!$A$2:$I$107,2,0)</f>
        <v>Striped Parrotfish</v>
      </c>
      <c r="J187" s="54" t="str">
        <f>VLOOKUP(H187,'Fish Species List'!$A$2:$I$107,3,0)</f>
        <v>Scarus iserti</v>
      </c>
      <c r="K187" s="54" t="str">
        <f>VLOOKUP(H187,'Fish Species List'!$A$2:$I$107,4,0)</f>
        <v>Scaridae</v>
      </c>
      <c r="L187" s="54" t="str">
        <f>VLOOKUP(H187,'Fish Species List'!$A$2:$I$107,5,0)</f>
        <v>Herbivores</v>
      </c>
      <c r="M187">
        <v>10</v>
      </c>
      <c r="N187">
        <v>2</v>
      </c>
      <c r="P187">
        <f>VLOOKUP(H187,'Fish Species List'!$A$2:$I$107,6,0)</f>
        <v>1.0959999999999999E-2</v>
      </c>
      <c r="Q187">
        <f>VLOOKUP(H187,'Fish Species List'!$A$2:$I$107,7,0)</f>
        <v>3.01</v>
      </c>
      <c r="R187">
        <f t="shared" si="2"/>
        <v>22.43058239079414</v>
      </c>
    </row>
    <row r="188" spans="1:18">
      <c r="A188" s="2">
        <v>42953</v>
      </c>
      <c r="B188" s="18">
        <v>0.57430555555555551</v>
      </c>
      <c r="C188" t="s">
        <v>9</v>
      </c>
      <c r="D188" t="s">
        <v>288</v>
      </c>
      <c r="E188" t="s">
        <v>10</v>
      </c>
      <c r="F188">
        <v>2</v>
      </c>
      <c r="G188">
        <v>15</v>
      </c>
      <c r="H188" t="s">
        <v>31</v>
      </c>
      <c r="I188" t="str">
        <f>VLOOKUP(H188,'Fish Species List'!$A$2:$I$107,2,0)</f>
        <v>Striped Parrotfish</v>
      </c>
      <c r="J188" s="54" t="str">
        <f>VLOOKUP(H188,'Fish Species List'!$A$2:$I$107,3,0)</f>
        <v>Scarus iserti</v>
      </c>
      <c r="K188" s="54" t="str">
        <f>VLOOKUP(H188,'Fish Species List'!$A$2:$I$107,4,0)</f>
        <v>Scaridae</v>
      </c>
      <c r="L188" s="54" t="str">
        <f>VLOOKUP(H188,'Fish Species List'!$A$2:$I$107,5,0)</f>
        <v>Herbivores</v>
      </c>
      <c r="M188">
        <v>12</v>
      </c>
      <c r="N188">
        <f>1</f>
        <v>1</v>
      </c>
      <c r="O188" t="s">
        <v>16</v>
      </c>
      <c r="P188">
        <f>VLOOKUP(H188,'Fish Species List'!$A$2:$I$107,6,0)</f>
        <v>1.0959999999999999E-2</v>
      </c>
      <c r="Q188">
        <f>VLOOKUP(H188,'Fish Species List'!$A$2:$I$107,7,0)</f>
        <v>3.01</v>
      </c>
      <c r="R188">
        <f t="shared" si="2"/>
        <v>19.415389375922789</v>
      </c>
    </row>
    <row r="189" spans="1:18">
      <c r="A189" s="2">
        <v>42953</v>
      </c>
      <c r="B189" s="18">
        <v>0.57430555555555551</v>
      </c>
      <c r="C189" t="s">
        <v>9</v>
      </c>
      <c r="D189" t="s">
        <v>288</v>
      </c>
      <c r="E189" t="s">
        <v>10</v>
      </c>
      <c r="F189">
        <v>2</v>
      </c>
      <c r="G189">
        <v>15</v>
      </c>
      <c r="H189" t="s">
        <v>31</v>
      </c>
      <c r="I189" t="str">
        <f>VLOOKUP(H189,'Fish Species List'!$A$2:$I$107,2,0)</f>
        <v>Striped Parrotfish</v>
      </c>
      <c r="J189" s="54" t="str">
        <f>VLOOKUP(H189,'Fish Species List'!$A$2:$I$107,3,0)</f>
        <v>Scarus iserti</v>
      </c>
      <c r="K189" s="54" t="str">
        <f>VLOOKUP(H189,'Fish Species List'!$A$2:$I$107,4,0)</f>
        <v>Scaridae</v>
      </c>
      <c r="L189" s="54" t="str">
        <f>VLOOKUP(H189,'Fish Species List'!$A$2:$I$107,5,0)</f>
        <v>Herbivores</v>
      </c>
      <c r="M189">
        <v>22</v>
      </c>
      <c r="N189">
        <f>1</f>
        <v>1</v>
      </c>
      <c r="O189" t="s">
        <v>22</v>
      </c>
      <c r="P189">
        <f>VLOOKUP(H189,'Fish Species List'!$A$2:$I$107,6,0)</f>
        <v>1.0959999999999999E-2</v>
      </c>
      <c r="Q189">
        <f>VLOOKUP(H189,'Fish Species List'!$A$2:$I$107,7,0)</f>
        <v>3.01</v>
      </c>
      <c r="R189">
        <f t="shared" si="2"/>
        <v>120.36572149485421</v>
      </c>
    </row>
    <row r="190" spans="1:18">
      <c r="A190" s="2">
        <v>42953</v>
      </c>
      <c r="B190" s="18">
        <v>0.57430555555555551</v>
      </c>
      <c r="C190" t="s">
        <v>9</v>
      </c>
      <c r="D190" t="s">
        <v>288</v>
      </c>
      <c r="E190" t="s">
        <v>10</v>
      </c>
      <c r="F190">
        <v>2</v>
      </c>
      <c r="G190">
        <v>15</v>
      </c>
      <c r="H190" t="s">
        <v>31</v>
      </c>
      <c r="I190" t="str">
        <f>VLOOKUP(H190,'Fish Species List'!$A$2:$I$107,2,0)</f>
        <v>Striped Parrotfish</v>
      </c>
      <c r="J190" s="54" t="str">
        <f>VLOOKUP(H190,'Fish Species List'!$A$2:$I$107,3,0)</f>
        <v>Scarus iserti</v>
      </c>
      <c r="K190" s="54" t="str">
        <f>VLOOKUP(H190,'Fish Species List'!$A$2:$I$107,4,0)</f>
        <v>Scaridae</v>
      </c>
      <c r="L190" s="54" t="str">
        <f>VLOOKUP(H190,'Fish Species List'!$A$2:$I$107,5,0)</f>
        <v>Herbivores</v>
      </c>
      <c r="M190">
        <v>12</v>
      </c>
      <c r="N190">
        <v>2</v>
      </c>
      <c r="O190" t="s">
        <v>16</v>
      </c>
      <c r="P190">
        <f>VLOOKUP(H190,'Fish Species List'!$A$2:$I$107,6,0)</f>
        <v>1.0959999999999999E-2</v>
      </c>
      <c r="Q190">
        <f>VLOOKUP(H190,'Fish Species List'!$A$2:$I$107,7,0)</f>
        <v>3.01</v>
      </c>
      <c r="R190">
        <f t="shared" si="2"/>
        <v>38.830778751845578</v>
      </c>
    </row>
    <row r="191" spans="1:18">
      <c r="A191" s="2">
        <v>42953</v>
      </c>
      <c r="B191" s="18">
        <v>0.57430555555555551</v>
      </c>
      <c r="C191" t="s">
        <v>9</v>
      </c>
      <c r="D191" t="s">
        <v>288</v>
      </c>
      <c r="E191" t="s">
        <v>10</v>
      </c>
      <c r="F191">
        <v>3</v>
      </c>
      <c r="G191">
        <v>15</v>
      </c>
      <c r="H191" t="s">
        <v>31</v>
      </c>
      <c r="I191" t="str">
        <f>VLOOKUP(H191,'Fish Species List'!$A$2:$I$107,2,0)</f>
        <v>Striped Parrotfish</v>
      </c>
      <c r="J191" s="54" t="str">
        <f>VLOOKUP(H191,'Fish Species List'!$A$2:$I$107,3,0)</f>
        <v>Scarus iserti</v>
      </c>
      <c r="K191" s="54" t="str">
        <f>VLOOKUP(H191,'Fish Species List'!$A$2:$I$107,4,0)</f>
        <v>Scaridae</v>
      </c>
      <c r="L191" s="54" t="str">
        <f>VLOOKUP(H191,'Fish Species List'!$A$2:$I$107,5,0)</f>
        <v>Herbivores</v>
      </c>
      <c r="M191">
        <v>18</v>
      </c>
      <c r="N191">
        <f>1</f>
        <v>1</v>
      </c>
      <c r="O191" t="s">
        <v>22</v>
      </c>
      <c r="P191">
        <f>VLOOKUP(H191,'Fish Species List'!$A$2:$I$107,6,0)</f>
        <v>1.0959999999999999E-2</v>
      </c>
      <c r="Q191">
        <f>VLOOKUP(H191,'Fish Species List'!$A$2:$I$107,7,0)</f>
        <v>3.01</v>
      </c>
      <c r="R191">
        <f t="shared" si="2"/>
        <v>65.793167384954558</v>
      </c>
    </row>
    <row r="192" spans="1:18">
      <c r="A192" s="2">
        <v>42953</v>
      </c>
      <c r="B192" s="18">
        <v>0.57430555555555551</v>
      </c>
      <c r="C192" t="s">
        <v>9</v>
      </c>
      <c r="D192" t="s">
        <v>288</v>
      </c>
      <c r="E192" t="s">
        <v>10</v>
      </c>
      <c r="F192">
        <v>3</v>
      </c>
      <c r="G192">
        <v>15</v>
      </c>
      <c r="H192" t="s">
        <v>31</v>
      </c>
      <c r="I192" t="str">
        <f>VLOOKUP(H192,'Fish Species List'!$A$2:$I$107,2,0)</f>
        <v>Striped Parrotfish</v>
      </c>
      <c r="J192" s="54" t="str">
        <f>VLOOKUP(H192,'Fish Species List'!$A$2:$I$107,3,0)</f>
        <v>Scarus iserti</v>
      </c>
      <c r="K192" s="54" t="str">
        <f>VLOOKUP(H192,'Fish Species List'!$A$2:$I$107,4,0)</f>
        <v>Scaridae</v>
      </c>
      <c r="L192" s="54" t="str">
        <f>VLOOKUP(H192,'Fish Species List'!$A$2:$I$107,5,0)</f>
        <v>Herbivores</v>
      </c>
      <c r="M192">
        <v>12</v>
      </c>
      <c r="N192">
        <v>2</v>
      </c>
      <c r="O192" t="s">
        <v>16</v>
      </c>
      <c r="P192">
        <f>VLOOKUP(H192,'Fish Species List'!$A$2:$I$107,6,0)</f>
        <v>1.0959999999999999E-2</v>
      </c>
      <c r="Q192">
        <f>VLOOKUP(H192,'Fish Species List'!$A$2:$I$107,7,0)</f>
        <v>3.01</v>
      </c>
      <c r="R192">
        <f t="shared" si="2"/>
        <v>38.830778751845578</v>
      </c>
    </row>
    <row r="193" spans="1:18">
      <c r="A193" s="2">
        <v>42953</v>
      </c>
      <c r="B193" s="18">
        <v>0.57430555555555551</v>
      </c>
      <c r="C193" t="s">
        <v>9</v>
      </c>
      <c r="D193" t="s">
        <v>288</v>
      </c>
      <c r="E193" t="s">
        <v>10</v>
      </c>
      <c r="F193">
        <v>3</v>
      </c>
      <c r="G193">
        <v>15</v>
      </c>
      <c r="H193" t="s">
        <v>31</v>
      </c>
      <c r="I193" t="str">
        <f>VLOOKUP(H193,'Fish Species List'!$A$2:$I$107,2,0)</f>
        <v>Striped Parrotfish</v>
      </c>
      <c r="J193" s="54" t="str">
        <f>VLOOKUP(H193,'Fish Species List'!$A$2:$I$107,3,0)</f>
        <v>Scarus iserti</v>
      </c>
      <c r="K193" s="54" t="str">
        <f>VLOOKUP(H193,'Fish Species List'!$A$2:$I$107,4,0)</f>
        <v>Scaridae</v>
      </c>
      <c r="L193" s="54" t="str">
        <f>VLOOKUP(H193,'Fish Species List'!$A$2:$I$107,5,0)</f>
        <v>Herbivores</v>
      </c>
      <c r="M193">
        <v>18</v>
      </c>
      <c r="N193">
        <f>1</f>
        <v>1</v>
      </c>
      <c r="O193" t="s">
        <v>16</v>
      </c>
      <c r="P193">
        <f>VLOOKUP(H193,'Fish Species List'!$A$2:$I$107,6,0)</f>
        <v>1.0959999999999999E-2</v>
      </c>
      <c r="Q193">
        <f>VLOOKUP(H193,'Fish Species List'!$A$2:$I$107,7,0)</f>
        <v>3.01</v>
      </c>
      <c r="R193">
        <f t="shared" si="2"/>
        <v>65.793167384954558</v>
      </c>
    </row>
    <row r="194" spans="1:18">
      <c r="A194" s="2">
        <v>42953</v>
      </c>
      <c r="B194" s="18">
        <v>0.57430555555555551</v>
      </c>
      <c r="C194" t="s">
        <v>9</v>
      </c>
      <c r="D194" t="s">
        <v>288</v>
      </c>
      <c r="E194" t="s">
        <v>10</v>
      </c>
      <c r="F194">
        <v>3</v>
      </c>
      <c r="G194">
        <v>15</v>
      </c>
      <c r="H194" t="s">
        <v>31</v>
      </c>
      <c r="I194" t="str">
        <f>VLOOKUP(H194,'Fish Species List'!$A$2:$I$107,2,0)</f>
        <v>Striped Parrotfish</v>
      </c>
      <c r="J194" s="54" t="str">
        <f>VLOOKUP(H194,'Fish Species List'!$A$2:$I$107,3,0)</f>
        <v>Scarus iserti</v>
      </c>
      <c r="K194" s="54" t="str">
        <f>VLOOKUP(H194,'Fish Species List'!$A$2:$I$107,4,0)</f>
        <v>Scaridae</v>
      </c>
      <c r="L194" s="54" t="str">
        <f>VLOOKUP(H194,'Fish Species List'!$A$2:$I$107,5,0)</f>
        <v>Herbivores</v>
      </c>
      <c r="M194">
        <v>12</v>
      </c>
      <c r="N194">
        <v>2</v>
      </c>
      <c r="O194" t="s">
        <v>16</v>
      </c>
      <c r="P194">
        <f>VLOOKUP(H194,'Fish Species List'!$A$2:$I$107,6,0)</f>
        <v>1.0959999999999999E-2</v>
      </c>
      <c r="Q194">
        <f>VLOOKUP(H194,'Fish Species List'!$A$2:$I$107,7,0)</f>
        <v>3.01</v>
      </c>
      <c r="R194">
        <f t="shared" ref="R194:R247" si="3">N194*(P194*M194^Q194)</f>
        <v>38.830778751845578</v>
      </c>
    </row>
    <row r="195" spans="1:18">
      <c r="A195" s="2">
        <v>42953</v>
      </c>
      <c r="B195" s="18">
        <v>0.57430555555555551</v>
      </c>
      <c r="C195" t="s">
        <v>9</v>
      </c>
      <c r="D195" t="s">
        <v>288</v>
      </c>
      <c r="E195" t="s">
        <v>10</v>
      </c>
      <c r="F195">
        <v>4</v>
      </c>
      <c r="G195">
        <v>15</v>
      </c>
      <c r="H195" t="s">
        <v>31</v>
      </c>
      <c r="I195" t="str">
        <f>VLOOKUP(H195,'Fish Species List'!$A$2:$I$107,2,0)</f>
        <v>Striped Parrotfish</v>
      </c>
      <c r="J195" s="54" t="str">
        <f>VLOOKUP(H195,'Fish Species List'!$A$2:$I$107,3,0)</f>
        <v>Scarus iserti</v>
      </c>
      <c r="K195" s="54" t="str">
        <f>VLOOKUP(H195,'Fish Species List'!$A$2:$I$107,4,0)</f>
        <v>Scaridae</v>
      </c>
      <c r="L195" s="54" t="str">
        <f>VLOOKUP(H195,'Fish Species List'!$A$2:$I$107,5,0)</f>
        <v>Herbivores</v>
      </c>
      <c r="M195">
        <v>14</v>
      </c>
      <c r="N195">
        <f>1</f>
        <v>1</v>
      </c>
      <c r="O195" t="s">
        <v>22</v>
      </c>
      <c r="P195">
        <f>VLOOKUP(H195,'Fish Species List'!$A$2:$I$107,6,0)</f>
        <v>1.0959999999999999E-2</v>
      </c>
      <c r="Q195">
        <f>VLOOKUP(H195,'Fish Species List'!$A$2:$I$107,7,0)</f>
        <v>3.01</v>
      </c>
      <c r="R195">
        <f t="shared" si="3"/>
        <v>30.878481961786903</v>
      </c>
    </row>
    <row r="196" spans="1:18">
      <c r="A196" s="2">
        <v>42953</v>
      </c>
      <c r="B196" s="18">
        <v>0.57430555555555551</v>
      </c>
      <c r="C196" t="s">
        <v>9</v>
      </c>
      <c r="D196" t="s">
        <v>288</v>
      </c>
      <c r="E196" t="s">
        <v>10</v>
      </c>
      <c r="F196">
        <v>1</v>
      </c>
      <c r="G196">
        <v>15</v>
      </c>
      <c r="H196" t="s">
        <v>25</v>
      </c>
      <c r="I196" t="str">
        <f>VLOOKUP(H196,'Fish Species List'!$A$2:$I$107,2,0)</f>
        <v>Redband Parrotfish</v>
      </c>
      <c r="J196" s="54" t="str">
        <f>VLOOKUP(H196,'Fish Species List'!$A$2:$I$107,3,0)</f>
        <v>Sparisoma aurofrenatum</v>
      </c>
      <c r="K196" s="54" t="str">
        <f>VLOOKUP(H196,'Fish Species List'!$A$2:$I$107,4,0)</f>
        <v>Scaridae</v>
      </c>
      <c r="L196" s="54" t="str">
        <f>VLOOKUP(H196,'Fish Species List'!$A$2:$I$107,5,0)</f>
        <v>Herbivores</v>
      </c>
      <c r="M196">
        <v>18</v>
      </c>
      <c r="N196">
        <f>1</f>
        <v>1</v>
      </c>
      <c r="O196" t="s">
        <v>16</v>
      </c>
      <c r="P196">
        <f>VLOOKUP(H196,'Fish Species List'!$A$2:$I$107,6,0)</f>
        <v>1.072E-2</v>
      </c>
      <c r="Q196">
        <f>VLOOKUP(H196,'Fish Species List'!$A$2:$I$107,7,0)</f>
        <v>3.12</v>
      </c>
      <c r="R196">
        <f t="shared" si="3"/>
        <v>88.43923988864465</v>
      </c>
    </row>
    <row r="197" spans="1:18">
      <c r="A197" s="2">
        <v>42953</v>
      </c>
      <c r="B197" s="18">
        <v>0.57430555555555551</v>
      </c>
      <c r="C197" t="s">
        <v>9</v>
      </c>
      <c r="D197" t="s">
        <v>288</v>
      </c>
      <c r="E197" t="s">
        <v>10</v>
      </c>
      <c r="F197">
        <v>1</v>
      </c>
      <c r="G197">
        <v>15</v>
      </c>
      <c r="H197" t="s">
        <v>25</v>
      </c>
      <c r="I197" t="str">
        <f>VLOOKUP(H197,'Fish Species List'!$A$2:$I$107,2,0)</f>
        <v>Redband Parrotfish</v>
      </c>
      <c r="J197" s="54" t="str">
        <f>VLOOKUP(H197,'Fish Species List'!$A$2:$I$107,3,0)</f>
        <v>Sparisoma aurofrenatum</v>
      </c>
      <c r="K197" s="54" t="str">
        <f>VLOOKUP(H197,'Fish Species List'!$A$2:$I$107,4,0)</f>
        <v>Scaridae</v>
      </c>
      <c r="L197" s="54" t="str">
        <f>VLOOKUP(H197,'Fish Species List'!$A$2:$I$107,5,0)</f>
        <v>Herbivores</v>
      </c>
      <c r="M197">
        <v>20</v>
      </c>
      <c r="N197">
        <f>1</f>
        <v>1</v>
      </c>
      <c r="P197">
        <f>VLOOKUP(H197,'Fish Species List'!$A$2:$I$107,6,0)</f>
        <v>1.072E-2</v>
      </c>
      <c r="Q197">
        <f>VLOOKUP(H197,'Fish Species List'!$A$2:$I$107,7,0)</f>
        <v>3.12</v>
      </c>
      <c r="R197">
        <f t="shared" si="3"/>
        <v>122.85939484389488</v>
      </c>
    </row>
    <row r="198" spans="1:18">
      <c r="A198" s="2">
        <v>42953</v>
      </c>
      <c r="B198" s="18">
        <v>0.57430555555555551</v>
      </c>
      <c r="C198" t="s">
        <v>9</v>
      </c>
      <c r="D198" t="s">
        <v>288</v>
      </c>
      <c r="E198" t="s">
        <v>10</v>
      </c>
      <c r="F198">
        <v>2</v>
      </c>
      <c r="G198">
        <v>15</v>
      </c>
      <c r="H198" t="s">
        <v>25</v>
      </c>
      <c r="I198" t="str">
        <f>VLOOKUP(H198,'Fish Species List'!$A$2:$I$107,2,0)</f>
        <v>Redband Parrotfish</v>
      </c>
      <c r="J198" s="54" t="str">
        <f>VLOOKUP(H198,'Fish Species List'!$A$2:$I$107,3,0)</f>
        <v>Sparisoma aurofrenatum</v>
      </c>
      <c r="K198" s="54" t="str">
        <f>VLOOKUP(H198,'Fish Species List'!$A$2:$I$107,4,0)</f>
        <v>Scaridae</v>
      </c>
      <c r="L198" s="54" t="str">
        <f>VLOOKUP(H198,'Fish Species List'!$A$2:$I$107,5,0)</f>
        <v>Herbivores</v>
      </c>
      <c r="M198">
        <v>16</v>
      </c>
      <c r="N198">
        <f>1</f>
        <v>1</v>
      </c>
      <c r="O198" t="s">
        <v>22</v>
      </c>
      <c r="P198">
        <f>VLOOKUP(H198,'Fish Species List'!$A$2:$I$107,6,0)</f>
        <v>1.072E-2</v>
      </c>
      <c r="Q198">
        <f>VLOOKUP(H198,'Fish Species List'!$A$2:$I$107,7,0)</f>
        <v>3.12</v>
      </c>
      <c r="R198">
        <f t="shared" si="3"/>
        <v>61.241967015019895</v>
      </c>
    </row>
    <row r="199" spans="1:18">
      <c r="A199" s="2">
        <v>42953</v>
      </c>
      <c r="B199" s="18">
        <v>0.57430555555555551</v>
      </c>
      <c r="C199" t="s">
        <v>9</v>
      </c>
      <c r="D199" t="s">
        <v>288</v>
      </c>
      <c r="E199" t="s">
        <v>10</v>
      </c>
      <c r="F199">
        <v>2</v>
      </c>
      <c r="G199">
        <v>15</v>
      </c>
      <c r="H199" t="s">
        <v>25</v>
      </c>
      <c r="I199" t="str">
        <f>VLOOKUP(H199,'Fish Species List'!$A$2:$I$107,2,0)</f>
        <v>Redband Parrotfish</v>
      </c>
      <c r="J199" s="54" t="str">
        <f>VLOOKUP(H199,'Fish Species List'!$A$2:$I$107,3,0)</f>
        <v>Sparisoma aurofrenatum</v>
      </c>
      <c r="K199" s="54" t="str">
        <f>VLOOKUP(H199,'Fish Species List'!$A$2:$I$107,4,0)</f>
        <v>Scaridae</v>
      </c>
      <c r="L199" s="54" t="str">
        <f>VLOOKUP(H199,'Fish Species List'!$A$2:$I$107,5,0)</f>
        <v>Herbivores</v>
      </c>
      <c r="M199">
        <v>20</v>
      </c>
      <c r="N199">
        <f>1</f>
        <v>1</v>
      </c>
      <c r="O199" t="s">
        <v>22</v>
      </c>
      <c r="P199">
        <f>VLOOKUP(H199,'Fish Species List'!$A$2:$I$107,6,0)</f>
        <v>1.072E-2</v>
      </c>
      <c r="Q199">
        <f>VLOOKUP(H199,'Fish Species List'!$A$2:$I$107,7,0)</f>
        <v>3.12</v>
      </c>
      <c r="R199">
        <f t="shared" si="3"/>
        <v>122.85939484389488</v>
      </c>
    </row>
    <row r="200" spans="1:18">
      <c r="A200" s="2">
        <v>42953</v>
      </c>
      <c r="B200" s="18">
        <v>0.57430555555555551</v>
      </c>
      <c r="C200" t="s">
        <v>9</v>
      </c>
      <c r="D200" t="s">
        <v>288</v>
      </c>
      <c r="E200" t="s">
        <v>10</v>
      </c>
      <c r="F200">
        <v>2</v>
      </c>
      <c r="G200">
        <v>15</v>
      </c>
      <c r="H200" t="s">
        <v>25</v>
      </c>
      <c r="I200" t="str">
        <f>VLOOKUP(H200,'Fish Species List'!$A$2:$I$107,2,0)</f>
        <v>Redband Parrotfish</v>
      </c>
      <c r="J200" s="54" t="str">
        <f>VLOOKUP(H200,'Fish Species List'!$A$2:$I$107,3,0)</f>
        <v>Sparisoma aurofrenatum</v>
      </c>
      <c r="K200" s="54" t="str">
        <f>VLOOKUP(H200,'Fish Species List'!$A$2:$I$107,4,0)</f>
        <v>Scaridae</v>
      </c>
      <c r="L200" s="54" t="str">
        <f>VLOOKUP(H200,'Fish Species List'!$A$2:$I$107,5,0)</f>
        <v>Herbivores</v>
      </c>
      <c r="M200">
        <v>18</v>
      </c>
      <c r="N200">
        <f>1</f>
        <v>1</v>
      </c>
      <c r="O200" t="s">
        <v>16</v>
      </c>
      <c r="P200">
        <f>VLOOKUP(H200,'Fish Species List'!$A$2:$I$107,6,0)</f>
        <v>1.072E-2</v>
      </c>
      <c r="Q200">
        <f>VLOOKUP(H200,'Fish Species List'!$A$2:$I$107,7,0)</f>
        <v>3.12</v>
      </c>
      <c r="R200">
        <f t="shared" si="3"/>
        <v>88.43923988864465</v>
      </c>
    </row>
    <row r="201" spans="1:18">
      <c r="A201" s="2">
        <v>42953</v>
      </c>
      <c r="B201" s="18">
        <v>0.57430555555555551</v>
      </c>
      <c r="C201" t="s">
        <v>9</v>
      </c>
      <c r="D201" t="s">
        <v>288</v>
      </c>
      <c r="E201" t="s">
        <v>10</v>
      </c>
      <c r="F201">
        <v>2</v>
      </c>
      <c r="G201">
        <v>15</v>
      </c>
      <c r="H201" t="s">
        <v>25</v>
      </c>
      <c r="I201" t="str">
        <f>VLOOKUP(H201,'Fish Species List'!$A$2:$I$107,2,0)</f>
        <v>Redband Parrotfish</v>
      </c>
      <c r="J201" s="54" t="str">
        <f>VLOOKUP(H201,'Fish Species List'!$A$2:$I$107,3,0)</f>
        <v>Sparisoma aurofrenatum</v>
      </c>
      <c r="K201" s="54" t="str">
        <f>VLOOKUP(H201,'Fish Species List'!$A$2:$I$107,4,0)</f>
        <v>Scaridae</v>
      </c>
      <c r="L201" s="54" t="str">
        <f>VLOOKUP(H201,'Fish Species List'!$A$2:$I$107,5,0)</f>
        <v>Herbivores</v>
      </c>
      <c r="M201">
        <v>15</v>
      </c>
      <c r="N201">
        <f>1</f>
        <v>1</v>
      </c>
      <c r="P201">
        <f>VLOOKUP(H201,'Fish Species List'!$A$2:$I$107,6,0)</f>
        <v>1.072E-2</v>
      </c>
      <c r="Q201">
        <f>VLOOKUP(H201,'Fish Species List'!$A$2:$I$107,7,0)</f>
        <v>3.12</v>
      </c>
      <c r="R201">
        <f t="shared" si="3"/>
        <v>50.072527485111436</v>
      </c>
    </row>
    <row r="202" spans="1:18">
      <c r="A202" s="2">
        <v>42953</v>
      </c>
      <c r="B202" s="18">
        <v>0.57430555555555551</v>
      </c>
      <c r="C202" t="s">
        <v>9</v>
      </c>
      <c r="D202" t="s">
        <v>288</v>
      </c>
      <c r="E202" t="s">
        <v>10</v>
      </c>
      <c r="F202">
        <v>4</v>
      </c>
      <c r="G202">
        <v>15</v>
      </c>
      <c r="H202" t="s">
        <v>25</v>
      </c>
      <c r="I202" t="str">
        <f>VLOOKUP(H202,'Fish Species List'!$A$2:$I$107,2,0)</f>
        <v>Redband Parrotfish</v>
      </c>
      <c r="J202" s="54" t="str">
        <f>VLOOKUP(H202,'Fish Species List'!$A$2:$I$107,3,0)</f>
        <v>Sparisoma aurofrenatum</v>
      </c>
      <c r="K202" s="54" t="str">
        <f>VLOOKUP(H202,'Fish Species List'!$A$2:$I$107,4,0)</f>
        <v>Scaridae</v>
      </c>
      <c r="L202" s="54" t="str">
        <f>VLOOKUP(H202,'Fish Species List'!$A$2:$I$107,5,0)</f>
        <v>Herbivores</v>
      </c>
      <c r="M202">
        <v>15</v>
      </c>
      <c r="N202">
        <v>2</v>
      </c>
      <c r="O202" t="s">
        <v>16</v>
      </c>
      <c r="P202">
        <f>VLOOKUP(H202,'Fish Species List'!$A$2:$I$107,6,0)</f>
        <v>1.072E-2</v>
      </c>
      <c r="Q202">
        <f>VLOOKUP(H202,'Fish Species List'!$A$2:$I$107,7,0)</f>
        <v>3.12</v>
      </c>
      <c r="R202">
        <f t="shared" si="3"/>
        <v>100.14505497022287</v>
      </c>
    </row>
    <row r="203" spans="1:18">
      <c r="A203" s="2">
        <v>42953</v>
      </c>
      <c r="B203" s="18">
        <v>0.57430555555555551</v>
      </c>
      <c r="C203" t="s">
        <v>9</v>
      </c>
      <c r="D203" t="s">
        <v>288</v>
      </c>
      <c r="E203" t="s">
        <v>10</v>
      </c>
      <c r="F203">
        <v>5</v>
      </c>
      <c r="G203">
        <v>18</v>
      </c>
      <c r="H203" t="s">
        <v>25</v>
      </c>
      <c r="I203" t="str">
        <f>VLOOKUP(H203,'Fish Species List'!$A$2:$I$107,2,0)</f>
        <v>Redband Parrotfish</v>
      </c>
      <c r="J203" s="54" t="str">
        <f>VLOOKUP(H203,'Fish Species List'!$A$2:$I$107,3,0)</f>
        <v>Sparisoma aurofrenatum</v>
      </c>
      <c r="K203" s="54" t="str">
        <f>VLOOKUP(H203,'Fish Species List'!$A$2:$I$107,4,0)</f>
        <v>Scaridae</v>
      </c>
      <c r="L203" s="54" t="str">
        <f>VLOOKUP(H203,'Fish Species List'!$A$2:$I$107,5,0)</f>
        <v>Herbivores</v>
      </c>
      <c r="M203">
        <v>12</v>
      </c>
      <c r="N203">
        <f>1</f>
        <v>1</v>
      </c>
      <c r="O203" t="s">
        <v>16</v>
      </c>
      <c r="P203">
        <f>VLOOKUP(H203,'Fish Species List'!$A$2:$I$107,6,0)</f>
        <v>1.072E-2</v>
      </c>
      <c r="Q203">
        <f>VLOOKUP(H203,'Fish Species List'!$A$2:$I$107,7,0)</f>
        <v>3.12</v>
      </c>
      <c r="R203">
        <f t="shared" si="3"/>
        <v>24.959752410454403</v>
      </c>
    </row>
    <row r="204" spans="1:18">
      <c r="A204" s="2">
        <v>42953</v>
      </c>
      <c r="B204" s="18">
        <v>0.57430555555555551</v>
      </c>
      <c r="C204" t="s">
        <v>9</v>
      </c>
      <c r="D204" t="s">
        <v>288</v>
      </c>
      <c r="E204" t="s">
        <v>10</v>
      </c>
      <c r="F204">
        <v>5</v>
      </c>
      <c r="G204">
        <v>18</v>
      </c>
      <c r="H204" t="s">
        <v>25</v>
      </c>
      <c r="I204" t="str">
        <f>VLOOKUP(H204,'Fish Species List'!$A$2:$I$107,2,0)</f>
        <v>Redband Parrotfish</v>
      </c>
      <c r="J204" s="54" t="str">
        <f>VLOOKUP(H204,'Fish Species List'!$A$2:$I$107,3,0)</f>
        <v>Sparisoma aurofrenatum</v>
      </c>
      <c r="K204" s="54" t="str">
        <f>VLOOKUP(H204,'Fish Species List'!$A$2:$I$107,4,0)</f>
        <v>Scaridae</v>
      </c>
      <c r="L204" s="54" t="str">
        <f>VLOOKUP(H204,'Fish Species List'!$A$2:$I$107,5,0)</f>
        <v>Herbivores</v>
      </c>
      <c r="M204">
        <v>20</v>
      </c>
      <c r="N204">
        <f>1</f>
        <v>1</v>
      </c>
      <c r="O204" t="s">
        <v>16</v>
      </c>
      <c r="P204">
        <f>VLOOKUP(H204,'Fish Species List'!$A$2:$I$107,6,0)</f>
        <v>1.072E-2</v>
      </c>
      <c r="Q204">
        <f>VLOOKUP(H204,'Fish Species List'!$A$2:$I$107,7,0)</f>
        <v>3.12</v>
      </c>
      <c r="R204">
        <f t="shared" si="3"/>
        <v>122.85939484389488</v>
      </c>
    </row>
    <row r="205" spans="1:18">
      <c r="A205" s="2">
        <v>42953</v>
      </c>
      <c r="B205" s="18">
        <v>0.57430555555555551</v>
      </c>
      <c r="C205" t="s">
        <v>9</v>
      </c>
      <c r="D205" t="s">
        <v>288</v>
      </c>
      <c r="E205" t="s">
        <v>10</v>
      </c>
      <c r="F205">
        <v>4</v>
      </c>
      <c r="G205">
        <v>15</v>
      </c>
      <c r="H205" t="s">
        <v>32</v>
      </c>
      <c r="I205" t="str">
        <f>VLOOKUP(H205,'Fish Species List'!$A$2:$I$107,2,0)</f>
        <v>Redtail Parrotfish</v>
      </c>
      <c r="J205" s="54" t="str">
        <f>VLOOKUP(H205,'Fish Species List'!$A$2:$I$107,3,0)</f>
        <v>Sparisoma chrysopterum</v>
      </c>
      <c r="K205" s="54" t="str">
        <f>VLOOKUP(H205,'Fish Species List'!$A$2:$I$107,4,0)</f>
        <v>Scaridae</v>
      </c>
      <c r="L205" s="54" t="str">
        <f>VLOOKUP(H205,'Fish Species List'!$A$2:$I$107,5,0)</f>
        <v>Herbivores</v>
      </c>
      <c r="M205">
        <v>22</v>
      </c>
      <c r="N205">
        <f>1</f>
        <v>1</v>
      </c>
      <c r="O205" t="s">
        <v>16</v>
      </c>
      <c r="P205">
        <f>VLOOKUP(H205,'Fish Species List'!$A$2:$I$107,6,0)</f>
        <v>1.072E-2</v>
      </c>
      <c r="Q205">
        <f>VLOOKUP(H205,'Fish Species List'!$A$2:$I$107,7,0)</f>
        <v>3.09</v>
      </c>
      <c r="R205">
        <f t="shared" si="3"/>
        <v>150.75817417761863</v>
      </c>
    </row>
    <row r="206" spans="1:18">
      <c r="A206" s="2">
        <v>42953</v>
      </c>
      <c r="B206" s="18">
        <v>0.57430555555555551</v>
      </c>
      <c r="C206" t="s">
        <v>9</v>
      </c>
      <c r="D206" t="s">
        <v>288</v>
      </c>
      <c r="E206" t="s">
        <v>10</v>
      </c>
      <c r="F206">
        <v>4</v>
      </c>
      <c r="G206">
        <v>15</v>
      </c>
      <c r="H206" t="s">
        <v>32</v>
      </c>
      <c r="I206" t="str">
        <f>VLOOKUP(H206,'Fish Species List'!$A$2:$I$107,2,0)</f>
        <v>Redtail Parrotfish</v>
      </c>
      <c r="J206" s="54" t="str">
        <f>VLOOKUP(H206,'Fish Species List'!$A$2:$I$107,3,0)</f>
        <v>Sparisoma chrysopterum</v>
      </c>
      <c r="K206" s="54" t="str">
        <f>VLOOKUP(H206,'Fish Species List'!$A$2:$I$107,4,0)</f>
        <v>Scaridae</v>
      </c>
      <c r="L206" s="54" t="str">
        <f>VLOOKUP(H206,'Fish Species List'!$A$2:$I$107,5,0)</f>
        <v>Herbivores</v>
      </c>
      <c r="M206">
        <v>27</v>
      </c>
      <c r="N206">
        <f>1</f>
        <v>1</v>
      </c>
      <c r="O206" t="s">
        <v>16</v>
      </c>
      <c r="P206">
        <f>VLOOKUP(H206,'Fish Species List'!$A$2:$I$107,6,0)</f>
        <v>1.072E-2</v>
      </c>
      <c r="Q206">
        <f>VLOOKUP(H206,'Fish Species List'!$A$2:$I$107,7,0)</f>
        <v>3.09</v>
      </c>
      <c r="R206">
        <f t="shared" si="3"/>
        <v>283.86301851027559</v>
      </c>
    </row>
    <row r="207" spans="1:18">
      <c r="A207" s="2">
        <v>42953</v>
      </c>
      <c r="B207" s="18">
        <v>0.57430555555555551</v>
      </c>
      <c r="C207" t="s">
        <v>9</v>
      </c>
      <c r="D207" t="s">
        <v>288</v>
      </c>
      <c r="E207" t="s">
        <v>10</v>
      </c>
      <c r="F207">
        <v>1</v>
      </c>
      <c r="G207">
        <v>15</v>
      </c>
      <c r="H207" t="s">
        <v>283</v>
      </c>
      <c r="I207" t="str">
        <f>VLOOKUP(H207,'Fish Species List'!$A$2:$I$107,2,0)</f>
        <v>Stoplight Parrotfish</v>
      </c>
      <c r="J207" s="54" t="str">
        <f>VLOOKUP(H207,'Fish Species List'!$A$2:$I$107,3,0)</f>
        <v>Sparisoma viride</v>
      </c>
      <c r="K207" s="54" t="str">
        <f>VLOOKUP(H207,'Fish Species List'!$A$2:$I$107,4,0)</f>
        <v>Scaridae</v>
      </c>
      <c r="L207" s="54" t="str">
        <f>VLOOKUP(H207,'Fish Species List'!$A$2:$I$107,5,0)</f>
        <v>Herbivores</v>
      </c>
      <c r="M207">
        <v>5</v>
      </c>
      <c r="N207">
        <f>1</f>
        <v>1</v>
      </c>
      <c r="O207" t="s">
        <v>284</v>
      </c>
      <c r="P207">
        <f>VLOOKUP(H207,'Fish Species List'!$A$2:$I$107,6,0)</f>
        <v>1.38E-2</v>
      </c>
      <c r="Q207">
        <f>VLOOKUP(H207,'Fish Species List'!$A$2:$I$107,7,0)</f>
        <v>3.04</v>
      </c>
      <c r="R207">
        <f t="shared" si="3"/>
        <v>1.8397037753094332</v>
      </c>
    </row>
    <row r="208" spans="1:18">
      <c r="A208" s="2">
        <v>42953</v>
      </c>
      <c r="B208" s="18">
        <v>0.57430555555555551</v>
      </c>
      <c r="C208" t="s">
        <v>9</v>
      </c>
      <c r="D208" t="s">
        <v>288</v>
      </c>
      <c r="E208" t="s">
        <v>10</v>
      </c>
      <c r="F208">
        <v>2</v>
      </c>
      <c r="G208">
        <v>15</v>
      </c>
      <c r="H208" t="s">
        <v>283</v>
      </c>
      <c r="I208" t="str">
        <f>VLOOKUP(H208,'Fish Species List'!$A$2:$I$107,2,0)</f>
        <v>Stoplight Parrotfish</v>
      </c>
      <c r="J208" s="54" t="str">
        <f>VLOOKUP(H208,'Fish Species List'!$A$2:$I$107,3,0)</f>
        <v>Sparisoma viride</v>
      </c>
      <c r="K208" s="54" t="str">
        <f>VLOOKUP(H208,'Fish Species List'!$A$2:$I$107,4,0)</f>
        <v>Scaridae</v>
      </c>
      <c r="L208" s="54" t="str">
        <f>VLOOKUP(H208,'Fish Species List'!$A$2:$I$107,5,0)</f>
        <v>Herbivores</v>
      </c>
      <c r="M208">
        <v>16</v>
      </c>
      <c r="N208">
        <f>1</f>
        <v>1</v>
      </c>
      <c r="O208" t="s">
        <v>16</v>
      </c>
      <c r="P208">
        <f>VLOOKUP(H208,'Fish Species List'!$A$2:$I$107,6,0)</f>
        <v>1.38E-2</v>
      </c>
      <c r="Q208">
        <f>VLOOKUP(H208,'Fish Species List'!$A$2:$I$107,7,0)</f>
        <v>3.04</v>
      </c>
      <c r="R208">
        <f t="shared" si="3"/>
        <v>63.154432022104622</v>
      </c>
    </row>
    <row r="209" spans="1:18">
      <c r="A209" s="2">
        <v>42953</v>
      </c>
      <c r="B209" s="18">
        <v>0.57430555555555551</v>
      </c>
      <c r="C209" t="s">
        <v>9</v>
      </c>
      <c r="D209" t="s">
        <v>288</v>
      </c>
      <c r="E209" t="s">
        <v>10</v>
      </c>
      <c r="F209">
        <v>3</v>
      </c>
      <c r="G209">
        <v>15</v>
      </c>
      <c r="H209" t="s">
        <v>283</v>
      </c>
      <c r="I209" t="str">
        <f>VLOOKUP(H209,'Fish Species List'!$A$2:$I$107,2,0)</f>
        <v>Stoplight Parrotfish</v>
      </c>
      <c r="J209" s="54" t="str">
        <f>VLOOKUP(H209,'Fish Species List'!$A$2:$I$107,3,0)</f>
        <v>Sparisoma viride</v>
      </c>
      <c r="K209" s="54" t="str">
        <f>VLOOKUP(H209,'Fish Species List'!$A$2:$I$107,4,0)</f>
        <v>Scaridae</v>
      </c>
      <c r="L209" s="54" t="str">
        <f>VLOOKUP(H209,'Fish Species List'!$A$2:$I$107,5,0)</f>
        <v>Herbivores</v>
      </c>
      <c r="M209">
        <v>5</v>
      </c>
      <c r="N209">
        <f>1</f>
        <v>1</v>
      </c>
      <c r="O209" t="s">
        <v>284</v>
      </c>
      <c r="P209">
        <f>VLOOKUP(H209,'Fish Species List'!$A$2:$I$107,6,0)</f>
        <v>1.38E-2</v>
      </c>
      <c r="Q209">
        <f>VLOOKUP(H209,'Fish Species List'!$A$2:$I$107,7,0)</f>
        <v>3.04</v>
      </c>
      <c r="R209">
        <f t="shared" si="3"/>
        <v>1.8397037753094332</v>
      </c>
    </row>
    <row r="210" spans="1:18">
      <c r="A210" s="2">
        <v>42953</v>
      </c>
      <c r="B210" s="18">
        <v>0.57430555555555551</v>
      </c>
      <c r="C210" t="s">
        <v>9</v>
      </c>
      <c r="D210" t="s">
        <v>288</v>
      </c>
      <c r="E210" t="s">
        <v>10</v>
      </c>
      <c r="F210">
        <v>3</v>
      </c>
      <c r="G210">
        <v>15</v>
      </c>
      <c r="H210" t="s">
        <v>283</v>
      </c>
      <c r="I210" t="str">
        <f>VLOOKUP(H210,'Fish Species List'!$A$2:$I$107,2,0)</f>
        <v>Stoplight Parrotfish</v>
      </c>
      <c r="J210" s="54" t="str">
        <f>VLOOKUP(H210,'Fish Species List'!$A$2:$I$107,3,0)</f>
        <v>Sparisoma viride</v>
      </c>
      <c r="K210" s="54" t="str">
        <f>VLOOKUP(H210,'Fish Species List'!$A$2:$I$107,4,0)</f>
        <v>Scaridae</v>
      </c>
      <c r="L210" s="54" t="str">
        <f>VLOOKUP(H210,'Fish Species List'!$A$2:$I$107,5,0)</f>
        <v>Herbivores</v>
      </c>
      <c r="M210">
        <v>3</v>
      </c>
      <c r="N210">
        <v>2</v>
      </c>
      <c r="O210" t="s">
        <v>284</v>
      </c>
      <c r="P210">
        <f>VLOOKUP(H210,'Fish Species List'!$A$2:$I$107,6,0)</f>
        <v>1.38E-2</v>
      </c>
      <c r="Q210">
        <f>VLOOKUP(H210,'Fish Species List'!$A$2:$I$107,7,0)</f>
        <v>3.04</v>
      </c>
      <c r="R210">
        <f t="shared" si="3"/>
        <v>0.77867762647257444</v>
      </c>
    </row>
    <row r="211" spans="1:18">
      <c r="A211" s="2">
        <v>42953</v>
      </c>
      <c r="B211" s="18">
        <v>0.57430555555555551</v>
      </c>
      <c r="C211" t="s">
        <v>9</v>
      </c>
      <c r="D211" t="s">
        <v>288</v>
      </c>
      <c r="E211" t="s">
        <v>10</v>
      </c>
      <c r="F211">
        <v>5</v>
      </c>
      <c r="G211">
        <v>18</v>
      </c>
      <c r="H211" t="s">
        <v>410</v>
      </c>
      <c r="I211" t="str">
        <f>VLOOKUP(H211,'Fish Species List'!$A$2:$I$107,2,0)</f>
        <v>Dusky Damselfish</v>
      </c>
      <c r="J211" s="54" t="str">
        <f>VLOOKUP(H211,'Fish Species List'!$A$2:$I$107,3,0)</f>
        <v>Stegastes adustus </v>
      </c>
      <c r="K211" s="54" t="str">
        <f>VLOOKUP(H211,'Fish Species List'!$A$2:$I$107,4,0)</f>
        <v>Pomacentridae</v>
      </c>
      <c r="L211" s="54" t="str">
        <f>VLOOKUP(H211,'Fish Species List'!$A$2:$I$107,5,0)</f>
        <v>Herbivores</v>
      </c>
      <c r="M211">
        <v>5</v>
      </c>
      <c r="N211">
        <f>1</f>
        <v>1</v>
      </c>
      <c r="P211">
        <f>VLOOKUP(H211,'Fish Species List'!$A$2:$I$107,6,0)</f>
        <v>0</v>
      </c>
      <c r="Q211">
        <f>VLOOKUP(H211,'Fish Species List'!$A$2:$I$107,7,0)</f>
        <v>0</v>
      </c>
      <c r="R211">
        <f t="shared" si="3"/>
        <v>0</v>
      </c>
    </row>
    <row r="212" spans="1:18">
      <c r="A212" s="2">
        <v>42953</v>
      </c>
      <c r="B212" s="18">
        <v>0.57430555555555551</v>
      </c>
      <c r="C212" t="s">
        <v>9</v>
      </c>
      <c r="D212" t="s">
        <v>288</v>
      </c>
      <c r="E212" t="s">
        <v>10</v>
      </c>
      <c r="F212">
        <v>2</v>
      </c>
      <c r="G212">
        <v>15</v>
      </c>
      <c r="H212" t="s">
        <v>396</v>
      </c>
      <c r="I212" t="str">
        <f>VLOOKUP(H212,'Fish Species List'!$A$2:$I$107,2,0)</f>
        <v>Beaugregory</v>
      </c>
      <c r="J212" s="54" t="str">
        <f>VLOOKUP(H212,'Fish Species List'!$A$2:$I$107,3,0)</f>
        <v>Stegastes leucostictus</v>
      </c>
      <c r="K212" s="54" t="str">
        <f>VLOOKUP(H212,'Fish Species List'!$A$2:$I$107,4,0)</f>
        <v>Pomacentridae</v>
      </c>
      <c r="L212" s="54" t="str">
        <f>VLOOKUP(H212,'Fish Species List'!$A$2:$I$107,5,0)</f>
        <v>Omnivores</v>
      </c>
      <c r="M212">
        <v>5</v>
      </c>
      <c r="N212">
        <f>1</f>
        <v>1</v>
      </c>
      <c r="P212">
        <f>VLOOKUP(H212,'Fish Species List'!$A$2:$I$107,6,0)</f>
        <v>1.9949999999999999E-2</v>
      </c>
      <c r="Q212">
        <f>VLOOKUP(H212,'Fish Species List'!$A$2:$I$107,7,0)</f>
        <v>2.95</v>
      </c>
      <c r="R212">
        <f t="shared" si="3"/>
        <v>2.3009353312602805</v>
      </c>
    </row>
    <row r="213" spans="1:18">
      <c r="A213" s="2">
        <v>42953</v>
      </c>
      <c r="B213" s="18">
        <v>0.57430555555555551</v>
      </c>
      <c r="C213" t="s">
        <v>9</v>
      </c>
      <c r="D213" t="s">
        <v>288</v>
      </c>
      <c r="E213" t="s">
        <v>10</v>
      </c>
      <c r="F213">
        <v>4</v>
      </c>
      <c r="G213">
        <v>15</v>
      </c>
      <c r="H213" t="s">
        <v>396</v>
      </c>
      <c r="I213" t="str">
        <f>VLOOKUP(H213,'Fish Species List'!$A$2:$I$107,2,0)</f>
        <v>Beaugregory</v>
      </c>
      <c r="J213" s="54" t="str">
        <f>VLOOKUP(H213,'Fish Species List'!$A$2:$I$107,3,0)</f>
        <v>Stegastes leucostictus</v>
      </c>
      <c r="K213" s="54" t="str">
        <f>VLOOKUP(H213,'Fish Species List'!$A$2:$I$107,4,0)</f>
        <v>Pomacentridae</v>
      </c>
      <c r="L213" s="54" t="str">
        <f>VLOOKUP(H213,'Fish Species List'!$A$2:$I$107,5,0)</f>
        <v>Omnivores</v>
      </c>
      <c r="M213">
        <v>3</v>
      </c>
      <c r="N213">
        <f>1</f>
        <v>1</v>
      </c>
      <c r="P213">
        <f>VLOOKUP(H213,'Fish Species List'!$A$2:$I$107,6,0)</f>
        <v>1.9949999999999999E-2</v>
      </c>
      <c r="Q213">
        <f>VLOOKUP(H213,'Fish Species List'!$A$2:$I$107,7,0)</f>
        <v>2.95</v>
      </c>
      <c r="R213">
        <f t="shared" si="3"/>
        <v>0.50985960061512192</v>
      </c>
    </row>
    <row r="214" spans="1:18">
      <c r="A214" s="2">
        <v>42953</v>
      </c>
      <c r="B214" s="18">
        <v>0.57430555555555551</v>
      </c>
      <c r="C214" t="s">
        <v>9</v>
      </c>
      <c r="D214" t="s">
        <v>288</v>
      </c>
      <c r="E214" t="s">
        <v>10</v>
      </c>
      <c r="F214">
        <v>3</v>
      </c>
      <c r="G214">
        <v>15</v>
      </c>
      <c r="H214" t="s">
        <v>18</v>
      </c>
      <c r="I214" t="str">
        <f>VLOOKUP(H214,'Fish Species List'!$A$2:$I$107,2,0)</f>
        <v>Bicolour Damselfish</v>
      </c>
      <c r="J214" s="54" t="str">
        <f>VLOOKUP(H214,'Fish Species List'!$A$2:$I$107,3,0)</f>
        <v>Stegastes partitus</v>
      </c>
      <c r="K214" s="54" t="str">
        <f>VLOOKUP(H214,'Fish Species List'!$A$2:$I$107,4,0)</f>
        <v>Pomacentridae</v>
      </c>
      <c r="L214" s="54" t="str">
        <f>VLOOKUP(H214,'Fish Species List'!$A$2:$I$107,5,0)</f>
        <v>Herbivores</v>
      </c>
      <c r="M214">
        <v>5</v>
      </c>
      <c r="N214">
        <v>3</v>
      </c>
      <c r="P214">
        <f>VLOOKUP(H214,'Fish Species List'!$A$2:$I$107,6,0)</f>
        <v>1.4789999999999999E-2</v>
      </c>
      <c r="Q214">
        <f>VLOOKUP(H214,'Fish Species List'!$A$2:$I$107,7,0)</f>
        <v>3.01</v>
      </c>
      <c r="R214">
        <f t="shared" si="3"/>
        <v>5.6362356393163999</v>
      </c>
    </row>
    <row r="215" spans="1:18">
      <c r="A215" s="2">
        <v>42953</v>
      </c>
      <c r="B215" s="18">
        <v>0.57430555555555551</v>
      </c>
      <c r="C215" t="s">
        <v>9</v>
      </c>
      <c r="D215" t="s">
        <v>288</v>
      </c>
      <c r="E215" t="s">
        <v>10</v>
      </c>
      <c r="F215">
        <v>5</v>
      </c>
      <c r="G215">
        <v>18</v>
      </c>
      <c r="H215" t="s">
        <v>18</v>
      </c>
      <c r="I215" t="str">
        <f>VLOOKUP(H215,'Fish Species List'!$A$2:$I$107,2,0)</f>
        <v>Bicolour Damselfish</v>
      </c>
      <c r="J215" s="54" t="str">
        <f>VLOOKUP(H215,'Fish Species List'!$A$2:$I$107,3,0)</f>
        <v>Stegastes partitus</v>
      </c>
      <c r="K215" s="54" t="str">
        <f>VLOOKUP(H215,'Fish Species List'!$A$2:$I$107,4,0)</f>
        <v>Pomacentridae</v>
      </c>
      <c r="L215" s="54" t="str">
        <f>VLOOKUP(H215,'Fish Species List'!$A$2:$I$107,5,0)</f>
        <v>Herbivores</v>
      </c>
      <c r="M215">
        <v>4</v>
      </c>
      <c r="N215">
        <f>1</f>
        <v>1</v>
      </c>
      <c r="P215">
        <f>VLOOKUP(H215,'Fish Species List'!$A$2:$I$107,6,0)</f>
        <v>1.4789999999999999E-2</v>
      </c>
      <c r="Q215">
        <f>VLOOKUP(H215,'Fish Species List'!$A$2:$I$107,7,0)</f>
        <v>3.01</v>
      </c>
      <c r="R215">
        <f t="shared" si="3"/>
        <v>0.95977348519004924</v>
      </c>
    </row>
    <row r="216" spans="1:18">
      <c r="A216" s="2">
        <v>42953</v>
      </c>
      <c r="B216" s="18">
        <v>0.57430555555555551</v>
      </c>
      <c r="C216" t="s">
        <v>9</v>
      </c>
      <c r="D216" t="s">
        <v>288</v>
      </c>
      <c r="E216" t="s">
        <v>10</v>
      </c>
      <c r="F216">
        <v>3</v>
      </c>
      <c r="G216">
        <v>15</v>
      </c>
      <c r="H216" t="s">
        <v>404</v>
      </c>
      <c r="I216" t="str">
        <f>VLOOKUP(H216,'Fish Species List'!$A$2:$I$107,2,0)</f>
        <v>Cocoa Damselfish</v>
      </c>
      <c r="J216" s="54" t="str">
        <f>VLOOKUP(H216,'Fish Species List'!$A$2:$I$107,3,0)</f>
        <v>Stegastes variabilis</v>
      </c>
      <c r="K216" s="54" t="str">
        <f>VLOOKUP(H216,'Fish Species List'!$A$2:$I$107,4,0)</f>
        <v>Pomacentridae</v>
      </c>
      <c r="L216" s="54" t="str">
        <f>VLOOKUP(H216,'Fish Species List'!$A$2:$I$107,5,0)</f>
        <v>Herbivores</v>
      </c>
      <c r="M216">
        <v>12</v>
      </c>
      <c r="N216">
        <f>1</f>
        <v>1</v>
      </c>
      <c r="P216">
        <f>VLOOKUP(H216,'Fish Species List'!$A$2:$I$107,6,0)</f>
        <v>0</v>
      </c>
      <c r="Q216">
        <f>VLOOKUP(H216,'Fish Species List'!$A$2:$I$107,7,0)</f>
        <v>0</v>
      </c>
      <c r="R216">
        <f t="shared" si="3"/>
        <v>0</v>
      </c>
    </row>
    <row r="217" spans="1:18">
      <c r="A217" s="2">
        <v>42953</v>
      </c>
      <c r="B217" s="18">
        <v>0.57430555555555551</v>
      </c>
      <c r="C217" t="s">
        <v>9</v>
      </c>
      <c r="D217" t="s">
        <v>288</v>
      </c>
      <c r="E217" t="s">
        <v>10</v>
      </c>
      <c r="F217">
        <v>4</v>
      </c>
      <c r="G217">
        <v>15</v>
      </c>
      <c r="H217" t="s">
        <v>404</v>
      </c>
      <c r="I217" t="str">
        <f>VLOOKUP(H217,'Fish Species List'!$A$2:$I$107,2,0)</f>
        <v>Cocoa Damselfish</v>
      </c>
      <c r="J217" s="54" t="str">
        <f>VLOOKUP(H217,'Fish Species List'!$A$2:$I$107,3,0)</f>
        <v>Stegastes variabilis</v>
      </c>
      <c r="K217" s="54" t="str">
        <f>VLOOKUP(H217,'Fish Species List'!$A$2:$I$107,4,0)</f>
        <v>Pomacentridae</v>
      </c>
      <c r="L217" s="54" t="str">
        <f>VLOOKUP(H217,'Fish Species List'!$A$2:$I$107,5,0)</f>
        <v>Herbivores</v>
      </c>
      <c r="M217">
        <v>10</v>
      </c>
      <c r="N217">
        <v>2</v>
      </c>
      <c r="P217">
        <f>VLOOKUP(H217,'Fish Species List'!$A$2:$I$107,6,0)</f>
        <v>0</v>
      </c>
      <c r="Q217">
        <f>VLOOKUP(H217,'Fish Species List'!$A$2:$I$107,7,0)</f>
        <v>0</v>
      </c>
      <c r="R217">
        <f t="shared" si="3"/>
        <v>0</v>
      </c>
    </row>
    <row r="218" spans="1:18">
      <c r="A218" s="2">
        <v>42953</v>
      </c>
      <c r="B218" s="18">
        <v>0.57430555555555551</v>
      </c>
      <c r="C218" t="s">
        <v>9</v>
      </c>
      <c r="D218" t="s">
        <v>288</v>
      </c>
      <c r="E218" t="s">
        <v>10</v>
      </c>
      <c r="F218">
        <v>4</v>
      </c>
      <c r="G218">
        <v>15</v>
      </c>
      <c r="H218" t="s">
        <v>404</v>
      </c>
      <c r="I218" t="str">
        <f>VLOOKUP(H218,'Fish Species List'!$A$2:$I$107,2,0)</f>
        <v>Cocoa Damselfish</v>
      </c>
      <c r="J218" s="54" t="str">
        <f>VLOOKUP(H218,'Fish Species List'!$A$2:$I$107,3,0)</f>
        <v>Stegastes variabilis</v>
      </c>
      <c r="K218" s="54" t="str">
        <f>VLOOKUP(H218,'Fish Species List'!$A$2:$I$107,4,0)</f>
        <v>Pomacentridae</v>
      </c>
      <c r="L218" s="54" t="str">
        <f>VLOOKUP(H218,'Fish Species List'!$A$2:$I$107,5,0)</f>
        <v>Herbivores</v>
      </c>
      <c r="M218">
        <v>5</v>
      </c>
      <c r="N218">
        <f>1</f>
        <v>1</v>
      </c>
      <c r="P218">
        <f>VLOOKUP(H218,'Fish Species List'!$A$2:$I$107,6,0)</f>
        <v>0</v>
      </c>
      <c r="Q218">
        <f>VLOOKUP(H218,'Fish Species List'!$A$2:$I$107,7,0)</f>
        <v>0</v>
      </c>
      <c r="R218">
        <f t="shared" si="3"/>
        <v>0</v>
      </c>
    </row>
    <row r="219" spans="1:18">
      <c r="A219" s="2">
        <v>42953</v>
      </c>
      <c r="B219" s="18">
        <v>0.57430555555555551</v>
      </c>
      <c r="C219" t="s">
        <v>9</v>
      </c>
      <c r="D219" t="s">
        <v>288</v>
      </c>
      <c r="E219" t="s">
        <v>10</v>
      </c>
      <c r="F219">
        <v>4</v>
      </c>
      <c r="G219">
        <v>15</v>
      </c>
      <c r="H219" t="s">
        <v>404</v>
      </c>
      <c r="I219" t="str">
        <f>VLOOKUP(H219,'Fish Species List'!$A$2:$I$107,2,0)</f>
        <v>Cocoa Damselfish</v>
      </c>
      <c r="J219" s="54" t="str">
        <f>VLOOKUP(H219,'Fish Species List'!$A$2:$I$107,3,0)</f>
        <v>Stegastes variabilis</v>
      </c>
      <c r="K219" s="54" t="str">
        <f>VLOOKUP(H219,'Fish Species List'!$A$2:$I$107,4,0)</f>
        <v>Pomacentridae</v>
      </c>
      <c r="L219" s="54" t="str">
        <f>VLOOKUP(H219,'Fish Species List'!$A$2:$I$107,5,0)</f>
        <v>Herbivores</v>
      </c>
      <c r="M219">
        <v>40</v>
      </c>
      <c r="N219">
        <f>1</f>
        <v>1</v>
      </c>
      <c r="P219">
        <f>VLOOKUP(H219,'Fish Species List'!$A$2:$I$107,6,0)</f>
        <v>0</v>
      </c>
      <c r="Q219">
        <f>VLOOKUP(H219,'Fish Species List'!$A$2:$I$107,7,0)</f>
        <v>0</v>
      </c>
      <c r="R219">
        <f t="shared" si="3"/>
        <v>0</v>
      </c>
    </row>
    <row r="220" spans="1:18">
      <c r="A220" s="2">
        <v>42953</v>
      </c>
      <c r="B220" s="18">
        <v>0.57430555555555551</v>
      </c>
      <c r="C220" t="s">
        <v>9</v>
      </c>
      <c r="D220" t="s">
        <v>288</v>
      </c>
      <c r="E220" t="s">
        <v>10</v>
      </c>
      <c r="F220">
        <v>1</v>
      </c>
      <c r="G220">
        <v>15</v>
      </c>
      <c r="H220" t="s">
        <v>17</v>
      </c>
      <c r="I220" t="str">
        <f>VLOOKUP(H220,'Fish Species List'!$A$2:$I$107,2,0)</f>
        <v>Bluehead Wrasse</v>
      </c>
      <c r="J220" s="54" t="str">
        <f>VLOOKUP(H220,'Fish Species List'!$A$2:$I$107,3,0)</f>
        <v>Thalassoma bifasciatum</v>
      </c>
      <c r="K220" s="54" t="str">
        <f>VLOOKUP(H220,'Fish Species List'!$A$2:$I$107,4,0)</f>
        <v>Labridae</v>
      </c>
      <c r="L220" s="54" t="str">
        <f>VLOOKUP(H220,'Fish Species List'!$A$2:$I$107,5,0)</f>
        <v>Carnivores</v>
      </c>
      <c r="M220">
        <v>10</v>
      </c>
      <c r="N220">
        <v>25</v>
      </c>
      <c r="P220">
        <f>VLOOKUP(H220,'Fish Species List'!$A$2:$I$107,6,0)</f>
        <v>8.9099999999999995E-3</v>
      </c>
      <c r="Q220">
        <f>VLOOKUP(H220,'Fish Species List'!$A$2:$I$107,7,0)</f>
        <v>3.01</v>
      </c>
      <c r="R220">
        <f t="shared" si="3"/>
        <v>227.9385140305381</v>
      </c>
    </row>
    <row r="221" spans="1:18">
      <c r="A221" s="2">
        <v>42953</v>
      </c>
      <c r="B221" s="18">
        <v>0.57430555555555551</v>
      </c>
      <c r="C221" t="s">
        <v>9</v>
      </c>
      <c r="D221" t="s">
        <v>288</v>
      </c>
      <c r="E221" t="s">
        <v>10</v>
      </c>
      <c r="F221">
        <v>1</v>
      </c>
      <c r="G221">
        <v>15</v>
      </c>
      <c r="H221" t="s">
        <v>17</v>
      </c>
      <c r="I221" t="str">
        <f>VLOOKUP(H221,'Fish Species List'!$A$2:$I$107,2,0)</f>
        <v>Bluehead Wrasse</v>
      </c>
      <c r="J221" s="54" t="str">
        <f>VLOOKUP(H221,'Fish Species List'!$A$2:$I$107,3,0)</f>
        <v>Thalassoma bifasciatum</v>
      </c>
      <c r="K221" s="54" t="str">
        <f>VLOOKUP(H221,'Fish Species List'!$A$2:$I$107,4,0)</f>
        <v>Labridae</v>
      </c>
      <c r="L221" s="54" t="str">
        <f>VLOOKUP(H221,'Fish Species List'!$A$2:$I$107,5,0)</f>
        <v>Carnivores</v>
      </c>
      <c r="M221">
        <v>5</v>
      </c>
      <c r="N221">
        <v>30</v>
      </c>
      <c r="P221">
        <f>VLOOKUP(H221,'Fish Species List'!$A$2:$I$107,6,0)</f>
        <v>8.9099999999999995E-3</v>
      </c>
      <c r="Q221">
        <f>VLOOKUP(H221,'Fish Species List'!$A$2:$I$107,7,0)</f>
        <v>3.01</v>
      </c>
      <c r="R221">
        <f t="shared" si="3"/>
        <v>33.95460415571948</v>
      </c>
    </row>
    <row r="222" spans="1:18">
      <c r="A222" s="2">
        <v>42953</v>
      </c>
      <c r="B222" s="18">
        <v>0.57430555555555551</v>
      </c>
      <c r="C222" t="s">
        <v>9</v>
      </c>
      <c r="D222" t="s">
        <v>288</v>
      </c>
      <c r="E222" t="s">
        <v>10</v>
      </c>
      <c r="F222">
        <v>1</v>
      </c>
      <c r="G222">
        <v>15</v>
      </c>
      <c r="H222" t="s">
        <v>17</v>
      </c>
      <c r="I222" t="str">
        <f>VLOOKUP(H222,'Fish Species List'!$A$2:$I$107,2,0)</f>
        <v>Bluehead Wrasse</v>
      </c>
      <c r="J222" s="54" t="str">
        <f>VLOOKUP(H222,'Fish Species List'!$A$2:$I$107,3,0)</f>
        <v>Thalassoma bifasciatum</v>
      </c>
      <c r="K222" s="54" t="str">
        <f>VLOOKUP(H222,'Fish Species List'!$A$2:$I$107,4,0)</f>
        <v>Labridae</v>
      </c>
      <c r="L222" s="54" t="str">
        <f>VLOOKUP(H222,'Fish Species List'!$A$2:$I$107,5,0)</f>
        <v>Carnivores</v>
      </c>
      <c r="M222">
        <v>5</v>
      </c>
      <c r="N222">
        <v>40</v>
      </c>
      <c r="P222">
        <f>VLOOKUP(H222,'Fish Species List'!$A$2:$I$107,6,0)</f>
        <v>8.9099999999999995E-3</v>
      </c>
      <c r="Q222">
        <f>VLOOKUP(H222,'Fish Species List'!$A$2:$I$107,7,0)</f>
        <v>3.01</v>
      </c>
      <c r="R222">
        <f t="shared" si="3"/>
        <v>45.272805540959311</v>
      </c>
    </row>
    <row r="223" spans="1:18">
      <c r="A223" s="2">
        <v>42953</v>
      </c>
      <c r="B223" s="18">
        <v>0.57430555555555551</v>
      </c>
      <c r="C223" t="s">
        <v>9</v>
      </c>
      <c r="D223" t="s">
        <v>288</v>
      </c>
      <c r="E223" t="s">
        <v>10</v>
      </c>
      <c r="F223">
        <v>1</v>
      </c>
      <c r="G223">
        <v>15</v>
      </c>
      <c r="H223" t="s">
        <v>17</v>
      </c>
      <c r="I223" t="str">
        <f>VLOOKUP(H223,'Fish Species List'!$A$2:$I$107,2,0)</f>
        <v>Bluehead Wrasse</v>
      </c>
      <c r="J223" s="54" t="str">
        <f>VLOOKUP(H223,'Fish Species List'!$A$2:$I$107,3,0)</f>
        <v>Thalassoma bifasciatum</v>
      </c>
      <c r="K223" s="54" t="str">
        <f>VLOOKUP(H223,'Fish Species List'!$A$2:$I$107,4,0)</f>
        <v>Labridae</v>
      </c>
      <c r="L223" s="54" t="str">
        <f>VLOOKUP(H223,'Fish Species List'!$A$2:$I$107,5,0)</f>
        <v>Carnivores</v>
      </c>
      <c r="M223">
        <v>5</v>
      </c>
      <c r="N223">
        <v>25</v>
      </c>
      <c r="P223">
        <f>VLOOKUP(H223,'Fish Species List'!$A$2:$I$107,6,0)</f>
        <v>8.9099999999999995E-3</v>
      </c>
      <c r="Q223">
        <f>VLOOKUP(H223,'Fish Species List'!$A$2:$I$107,7,0)</f>
        <v>3.01</v>
      </c>
      <c r="R223">
        <f t="shared" si="3"/>
        <v>28.295503463099571</v>
      </c>
    </row>
    <row r="224" spans="1:18">
      <c r="A224" s="2">
        <v>42953</v>
      </c>
      <c r="B224" s="18">
        <v>0.57430555555555551</v>
      </c>
      <c r="C224" t="s">
        <v>9</v>
      </c>
      <c r="D224" t="s">
        <v>288</v>
      </c>
      <c r="E224" t="s">
        <v>10</v>
      </c>
      <c r="F224">
        <v>2</v>
      </c>
      <c r="G224">
        <v>15</v>
      </c>
      <c r="H224" t="s">
        <v>17</v>
      </c>
      <c r="I224" t="str">
        <f>VLOOKUP(H224,'Fish Species List'!$A$2:$I$107,2,0)</f>
        <v>Bluehead Wrasse</v>
      </c>
      <c r="J224" s="54" t="str">
        <f>VLOOKUP(H224,'Fish Species List'!$A$2:$I$107,3,0)</f>
        <v>Thalassoma bifasciatum</v>
      </c>
      <c r="K224" s="54" t="str">
        <f>VLOOKUP(H224,'Fish Species List'!$A$2:$I$107,4,0)</f>
        <v>Labridae</v>
      </c>
      <c r="L224" s="54" t="str">
        <f>VLOOKUP(H224,'Fish Species List'!$A$2:$I$107,5,0)</f>
        <v>Carnivores</v>
      </c>
      <c r="M224">
        <v>3</v>
      </c>
      <c r="N224">
        <v>15</v>
      </c>
      <c r="P224">
        <f>VLOOKUP(H224,'Fish Species List'!$A$2:$I$107,6,0)</f>
        <v>8.9099999999999995E-3</v>
      </c>
      <c r="Q224">
        <f>VLOOKUP(H224,'Fish Species List'!$A$2:$I$107,7,0)</f>
        <v>3.01</v>
      </c>
      <c r="R224">
        <f t="shared" si="3"/>
        <v>3.648412540192342</v>
      </c>
    </row>
    <row r="225" spans="1:18">
      <c r="A225" s="2">
        <v>42953</v>
      </c>
      <c r="B225" s="18">
        <v>0.57430555555555551</v>
      </c>
      <c r="C225" t="s">
        <v>9</v>
      </c>
      <c r="D225" t="s">
        <v>288</v>
      </c>
      <c r="E225" t="s">
        <v>10</v>
      </c>
      <c r="F225">
        <v>2</v>
      </c>
      <c r="G225">
        <v>15</v>
      </c>
      <c r="H225" t="s">
        <v>17</v>
      </c>
      <c r="I225" t="str">
        <f>VLOOKUP(H225,'Fish Species List'!$A$2:$I$107,2,0)</f>
        <v>Bluehead Wrasse</v>
      </c>
      <c r="J225" s="54" t="str">
        <f>VLOOKUP(H225,'Fish Species List'!$A$2:$I$107,3,0)</f>
        <v>Thalassoma bifasciatum</v>
      </c>
      <c r="K225" s="54" t="str">
        <f>VLOOKUP(H225,'Fish Species List'!$A$2:$I$107,4,0)</f>
        <v>Labridae</v>
      </c>
      <c r="L225" s="54" t="str">
        <f>VLOOKUP(H225,'Fish Species List'!$A$2:$I$107,5,0)</f>
        <v>Carnivores</v>
      </c>
      <c r="M225">
        <v>6</v>
      </c>
      <c r="N225">
        <v>20</v>
      </c>
      <c r="P225">
        <f>VLOOKUP(H225,'Fish Species List'!$A$2:$I$107,6,0)</f>
        <v>8.9099999999999995E-3</v>
      </c>
      <c r="Q225">
        <f>VLOOKUP(H225,'Fish Species List'!$A$2:$I$107,7,0)</f>
        <v>3.01</v>
      </c>
      <c r="R225">
        <f t="shared" si="3"/>
        <v>39.187085399927561</v>
      </c>
    </row>
    <row r="226" spans="1:18">
      <c r="A226" s="2">
        <v>42953</v>
      </c>
      <c r="B226" s="18">
        <v>0.57430555555555551</v>
      </c>
      <c r="C226" t="s">
        <v>9</v>
      </c>
      <c r="D226" t="s">
        <v>288</v>
      </c>
      <c r="E226" t="s">
        <v>10</v>
      </c>
      <c r="F226">
        <v>2</v>
      </c>
      <c r="G226">
        <v>15</v>
      </c>
      <c r="H226" t="s">
        <v>17</v>
      </c>
      <c r="I226" t="str">
        <f>VLOOKUP(H226,'Fish Species List'!$A$2:$I$107,2,0)</f>
        <v>Bluehead Wrasse</v>
      </c>
      <c r="J226" s="54" t="str">
        <f>VLOOKUP(H226,'Fish Species List'!$A$2:$I$107,3,0)</f>
        <v>Thalassoma bifasciatum</v>
      </c>
      <c r="K226" s="54" t="str">
        <f>VLOOKUP(H226,'Fish Species List'!$A$2:$I$107,4,0)</f>
        <v>Labridae</v>
      </c>
      <c r="L226" s="54" t="str">
        <f>VLOOKUP(H226,'Fish Species List'!$A$2:$I$107,5,0)</f>
        <v>Carnivores</v>
      </c>
      <c r="M226">
        <v>4</v>
      </c>
      <c r="N226">
        <v>60</v>
      </c>
      <c r="P226">
        <f>VLOOKUP(H226,'Fish Species List'!$A$2:$I$107,6,0)</f>
        <v>8.9099999999999995E-3</v>
      </c>
      <c r="Q226">
        <f>VLOOKUP(H226,'Fish Species List'!$A$2:$I$107,7,0)</f>
        <v>3.01</v>
      </c>
      <c r="R226">
        <f t="shared" si="3"/>
        <v>34.69201522532795</v>
      </c>
    </row>
    <row r="227" spans="1:18">
      <c r="A227" s="2">
        <v>42953</v>
      </c>
      <c r="B227" s="18">
        <v>0.57430555555555551</v>
      </c>
      <c r="C227" t="s">
        <v>9</v>
      </c>
      <c r="D227" t="s">
        <v>288</v>
      </c>
      <c r="E227" t="s">
        <v>10</v>
      </c>
      <c r="F227">
        <v>3</v>
      </c>
      <c r="G227">
        <v>15</v>
      </c>
      <c r="H227" t="s">
        <v>17</v>
      </c>
      <c r="I227" t="str">
        <f>VLOOKUP(H227,'Fish Species List'!$A$2:$I$107,2,0)</f>
        <v>Bluehead Wrasse</v>
      </c>
      <c r="J227" s="54" t="str">
        <f>VLOOKUP(H227,'Fish Species List'!$A$2:$I$107,3,0)</f>
        <v>Thalassoma bifasciatum</v>
      </c>
      <c r="K227" s="54" t="str">
        <f>VLOOKUP(H227,'Fish Species List'!$A$2:$I$107,4,0)</f>
        <v>Labridae</v>
      </c>
      <c r="L227" s="54" t="str">
        <f>VLOOKUP(H227,'Fish Species List'!$A$2:$I$107,5,0)</f>
        <v>Carnivores</v>
      </c>
      <c r="M227">
        <v>5</v>
      </c>
      <c r="N227">
        <v>4</v>
      </c>
      <c r="P227">
        <f>VLOOKUP(H227,'Fish Species List'!$A$2:$I$107,6,0)</f>
        <v>8.9099999999999995E-3</v>
      </c>
      <c r="Q227">
        <f>VLOOKUP(H227,'Fish Species List'!$A$2:$I$107,7,0)</f>
        <v>3.01</v>
      </c>
      <c r="R227">
        <f t="shared" si="3"/>
        <v>4.5272805540959311</v>
      </c>
    </row>
    <row r="228" spans="1:18">
      <c r="A228" s="2">
        <v>42953</v>
      </c>
      <c r="B228" s="18">
        <v>0.57430555555555551</v>
      </c>
      <c r="C228" t="s">
        <v>9</v>
      </c>
      <c r="D228" t="s">
        <v>288</v>
      </c>
      <c r="E228" t="s">
        <v>10</v>
      </c>
      <c r="F228">
        <v>3</v>
      </c>
      <c r="G228">
        <v>15</v>
      </c>
      <c r="H228" t="s">
        <v>17</v>
      </c>
      <c r="I228" t="str">
        <f>VLOOKUP(H228,'Fish Species List'!$A$2:$I$107,2,0)</f>
        <v>Bluehead Wrasse</v>
      </c>
      <c r="J228" s="54" t="str">
        <f>VLOOKUP(H228,'Fish Species List'!$A$2:$I$107,3,0)</f>
        <v>Thalassoma bifasciatum</v>
      </c>
      <c r="K228" s="54" t="str">
        <f>VLOOKUP(H228,'Fish Species List'!$A$2:$I$107,4,0)</f>
        <v>Labridae</v>
      </c>
      <c r="L228" s="54" t="str">
        <f>VLOOKUP(H228,'Fish Species List'!$A$2:$I$107,5,0)</f>
        <v>Carnivores</v>
      </c>
      <c r="M228">
        <v>6</v>
      </c>
      <c r="N228">
        <v>6</v>
      </c>
      <c r="P228">
        <f>VLOOKUP(H228,'Fish Species List'!$A$2:$I$107,6,0)</f>
        <v>8.9099999999999995E-3</v>
      </c>
      <c r="Q228">
        <f>VLOOKUP(H228,'Fish Species List'!$A$2:$I$107,7,0)</f>
        <v>3.01</v>
      </c>
      <c r="R228">
        <f t="shared" si="3"/>
        <v>11.756125619978269</v>
      </c>
    </row>
    <row r="229" spans="1:18">
      <c r="A229" s="2">
        <v>42953</v>
      </c>
      <c r="B229" s="18">
        <v>0.57430555555555551</v>
      </c>
      <c r="C229" t="s">
        <v>9</v>
      </c>
      <c r="D229" t="s">
        <v>288</v>
      </c>
      <c r="E229" t="s">
        <v>10</v>
      </c>
      <c r="F229">
        <v>3</v>
      </c>
      <c r="G229">
        <v>15</v>
      </c>
      <c r="H229" t="s">
        <v>17</v>
      </c>
      <c r="I229" t="str">
        <f>VLOOKUP(H229,'Fish Species List'!$A$2:$I$107,2,0)</f>
        <v>Bluehead Wrasse</v>
      </c>
      <c r="J229" s="54" t="str">
        <f>VLOOKUP(H229,'Fish Species List'!$A$2:$I$107,3,0)</f>
        <v>Thalassoma bifasciatum</v>
      </c>
      <c r="K229" s="54" t="str">
        <f>VLOOKUP(H229,'Fish Species List'!$A$2:$I$107,4,0)</f>
        <v>Labridae</v>
      </c>
      <c r="L229" s="54" t="str">
        <f>VLOOKUP(H229,'Fish Species List'!$A$2:$I$107,5,0)</f>
        <v>Carnivores</v>
      </c>
      <c r="M229">
        <v>10</v>
      </c>
      <c r="N229">
        <f>1</f>
        <v>1</v>
      </c>
      <c r="P229">
        <f>VLOOKUP(H229,'Fish Species List'!$A$2:$I$107,6,0)</f>
        <v>8.9099999999999995E-3</v>
      </c>
      <c r="Q229">
        <f>VLOOKUP(H229,'Fish Species List'!$A$2:$I$107,7,0)</f>
        <v>3.01</v>
      </c>
      <c r="R229">
        <f t="shared" si="3"/>
        <v>9.1175405612215243</v>
      </c>
    </row>
    <row r="230" spans="1:18">
      <c r="A230" s="2">
        <v>42953</v>
      </c>
      <c r="B230" s="18">
        <v>0.57430555555555551</v>
      </c>
      <c r="C230" t="s">
        <v>9</v>
      </c>
      <c r="D230" t="s">
        <v>288</v>
      </c>
      <c r="E230" t="s">
        <v>10</v>
      </c>
      <c r="F230">
        <v>3</v>
      </c>
      <c r="G230">
        <v>15</v>
      </c>
      <c r="H230" t="s">
        <v>17</v>
      </c>
      <c r="I230" t="str">
        <f>VLOOKUP(H230,'Fish Species List'!$A$2:$I$107,2,0)</f>
        <v>Bluehead Wrasse</v>
      </c>
      <c r="J230" s="54" t="str">
        <f>VLOOKUP(H230,'Fish Species List'!$A$2:$I$107,3,0)</f>
        <v>Thalassoma bifasciatum</v>
      </c>
      <c r="K230" s="54" t="str">
        <f>VLOOKUP(H230,'Fish Species List'!$A$2:$I$107,4,0)</f>
        <v>Labridae</v>
      </c>
      <c r="L230" s="54" t="str">
        <f>VLOOKUP(H230,'Fish Species List'!$A$2:$I$107,5,0)</f>
        <v>Carnivores</v>
      </c>
      <c r="M230">
        <v>12</v>
      </c>
      <c r="N230">
        <f>1</f>
        <v>1</v>
      </c>
      <c r="P230">
        <f>VLOOKUP(H230,'Fish Species List'!$A$2:$I$107,6,0)</f>
        <v>8.9099999999999995E-3</v>
      </c>
      <c r="Q230">
        <f>VLOOKUP(H230,'Fish Species List'!$A$2:$I$107,7,0)</f>
        <v>3.01</v>
      </c>
      <c r="R230">
        <f t="shared" si="3"/>
        <v>15.783861253601465</v>
      </c>
    </row>
    <row r="231" spans="1:18">
      <c r="A231" s="2">
        <v>42953</v>
      </c>
      <c r="B231" s="18">
        <v>0.57430555555555551</v>
      </c>
      <c r="C231" t="s">
        <v>9</v>
      </c>
      <c r="D231" t="s">
        <v>288</v>
      </c>
      <c r="E231" t="s">
        <v>10</v>
      </c>
      <c r="F231">
        <v>3</v>
      </c>
      <c r="G231">
        <v>15</v>
      </c>
      <c r="H231" t="s">
        <v>17</v>
      </c>
      <c r="I231" t="str">
        <f>VLOOKUP(H231,'Fish Species List'!$A$2:$I$107,2,0)</f>
        <v>Bluehead Wrasse</v>
      </c>
      <c r="J231" s="54" t="str">
        <f>VLOOKUP(H231,'Fish Species List'!$A$2:$I$107,3,0)</f>
        <v>Thalassoma bifasciatum</v>
      </c>
      <c r="K231" s="54" t="str">
        <f>VLOOKUP(H231,'Fish Species List'!$A$2:$I$107,4,0)</f>
        <v>Labridae</v>
      </c>
      <c r="L231" s="54" t="str">
        <f>VLOOKUP(H231,'Fish Species List'!$A$2:$I$107,5,0)</f>
        <v>Carnivores</v>
      </c>
      <c r="M231">
        <v>5</v>
      </c>
      <c r="N231">
        <v>15</v>
      </c>
      <c r="P231">
        <f>VLOOKUP(H231,'Fish Species List'!$A$2:$I$107,6,0)</f>
        <v>8.9099999999999995E-3</v>
      </c>
      <c r="Q231">
        <f>VLOOKUP(H231,'Fish Species List'!$A$2:$I$107,7,0)</f>
        <v>3.01</v>
      </c>
      <c r="R231">
        <f t="shared" si="3"/>
        <v>16.97730207785974</v>
      </c>
    </row>
    <row r="232" spans="1:18">
      <c r="A232" s="2">
        <v>42953</v>
      </c>
      <c r="B232" s="18">
        <v>0.57430555555555551</v>
      </c>
      <c r="C232" t="s">
        <v>9</v>
      </c>
      <c r="D232" t="s">
        <v>288</v>
      </c>
      <c r="E232" t="s">
        <v>10</v>
      </c>
      <c r="F232">
        <v>3</v>
      </c>
      <c r="G232">
        <v>15</v>
      </c>
      <c r="H232" t="s">
        <v>17</v>
      </c>
      <c r="I232" t="str">
        <f>VLOOKUP(H232,'Fish Species List'!$A$2:$I$107,2,0)</f>
        <v>Bluehead Wrasse</v>
      </c>
      <c r="J232" s="54" t="str">
        <f>VLOOKUP(H232,'Fish Species List'!$A$2:$I$107,3,0)</f>
        <v>Thalassoma bifasciatum</v>
      </c>
      <c r="K232" s="54" t="str">
        <f>VLOOKUP(H232,'Fish Species List'!$A$2:$I$107,4,0)</f>
        <v>Labridae</v>
      </c>
      <c r="L232" s="54" t="str">
        <f>VLOOKUP(H232,'Fish Species List'!$A$2:$I$107,5,0)</f>
        <v>Carnivores</v>
      </c>
      <c r="M232">
        <v>7</v>
      </c>
      <c r="N232">
        <v>3</v>
      </c>
      <c r="P232">
        <f>VLOOKUP(H232,'Fish Species List'!$A$2:$I$107,6,0)</f>
        <v>8.9099999999999995E-3</v>
      </c>
      <c r="Q232">
        <f>VLOOKUP(H232,'Fish Species List'!$A$2:$I$107,7,0)</f>
        <v>3.01</v>
      </c>
      <c r="R232">
        <f t="shared" si="3"/>
        <v>9.3485457816049173</v>
      </c>
    </row>
    <row r="233" spans="1:18">
      <c r="A233" s="2">
        <v>42953</v>
      </c>
      <c r="B233" s="18">
        <v>0.57430555555555551</v>
      </c>
      <c r="C233" t="s">
        <v>9</v>
      </c>
      <c r="D233" t="s">
        <v>288</v>
      </c>
      <c r="E233" t="s">
        <v>10</v>
      </c>
      <c r="F233">
        <v>3</v>
      </c>
      <c r="G233">
        <v>15</v>
      </c>
      <c r="H233" t="s">
        <v>17</v>
      </c>
      <c r="I233" t="str">
        <f>VLOOKUP(H233,'Fish Species List'!$A$2:$I$107,2,0)</f>
        <v>Bluehead Wrasse</v>
      </c>
      <c r="J233" s="54" t="str">
        <f>VLOOKUP(H233,'Fish Species List'!$A$2:$I$107,3,0)</f>
        <v>Thalassoma bifasciatum</v>
      </c>
      <c r="K233" s="54" t="str">
        <f>VLOOKUP(H233,'Fish Species List'!$A$2:$I$107,4,0)</f>
        <v>Labridae</v>
      </c>
      <c r="L233" s="54" t="str">
        <f>VLOOKUP(H233,'Fish Species List'!$A$2:$I$107,5,0)</f>
        <v>Carnivores</v>
      </c>
      <c r="M233">
        <v>3</v>
      </c>
      <c r="N233">
        <v>40</v>
      </c>
      <c r="P233">
        <f>VLOOKUP(H233,'Fish Species List'!$A$2:$I$107,6,0)</f>
        <v>8.9099999999999995E-3</v>
      </c>
      <c r="Q233">
        <f>VLOOKUP(H233,'Fish Species List'!$A$2:$I$107,7,0)</f>
        <v>3.01</v>
      </c>
      <c r="R233">
        <f t="shared" si="3"/>
        <v>9.7291001071795797</v>
      </c>
    </row>
    <row r="234" spans="1:18">
      <c r="A234" s="2">
        <v>42953</v>
      </c>
      <c r="B234" s="18">
        <v>0.57430555555555551</v>
      </c>
      <c r="C234" t="s">
        <v>9</v>
      </c>
      <c r="D234" t="s">
        <v>288</v>
      </c>
      <c r="E234" t="s">
        <v>10</v>
      </c>
      <c r="F234">
        <v>3</v>
      </c>
      <c r="G234">
        <v>15</v>
      </c>
      <c r="H234" t="s">
        <v>17</v>
      </c>
      <c r="I234" t="str">
        <f>VLOOKUP(H234,'Fish Species List'!$A$2:$I$107,2,0)</f>
        <v>Bluehead Wrasse</v>
      </c>
      <c r="J234" s="54" t="str">
        <f>VLOOKUP(H234,'Fish Species List'!$A$2:$I$107,3,0)</f>
        <v>Thalassoma bifasciatum</v>
      </c>
      <c r="K234" s="54" t="str">
        <f>VLOOKUP(H234,'Fish Species List'!$A$2:$I$107,4,0)</f>
        <v>Labridae</v>
      </c>
      <c r="L234" s="54" t="str">
        <f>VLOOKUP(H234,'Fish Species List'!$A$2:$I$107,5,0)</f>
        <v>Carnivores</v>
      </c>
      <c r="M234">
        <v>6</v>
      </c>
      <c r="N234">
        <v>10</v>
      </c>
      <c r="P234">
        <f>VLOOKUP(H234,'Fish Species List'!$A$2:$I$107,6,0)</f>
        <v>8.9099999999999995E-3</v>
      </c>
      <c r="Q234">
        <f>VLOOKUP(H234,'Fish Species List'!$A$2:$I$107,7,0)</f>
        <v>3.01</v>
      </c>
      <c r="R234">
        <f t="shared" si="3"/>
        <v>19.593542699963781</v>
      </c>
    </row>
    <row r="235" spans="1:18">
      <c r="A235" s="2">
        <v>42953</v>
      </c>
      <c r="B235" s="18">
        <v>0.57430555555555551</v>
      </c>
      <c r="C235" t="s">
        <v>9</v>
      </c>
      <c r="D235" t="s">
        <v>288</v>
      </c>
      <c r="E235" t="s">
        <v>10</v>
      </c>
      <c r="F235">
        <v>3</v>
      </c>
      <c r="G235">
        <v>15</v>
      </c>
      <c r="H235" t="s">
        <v>17</v>
      </c>
      <c r="I235" t="str">
        <f>VLOOKUP(H235,'Fish Species List'!$A$2:$I$107,2,0)</f>
        <v>Bluehead Wrasse</v>
      </c>
      <c r="J235" s="54" t="str">
        <f>VLOOKUP(H235,'Fish Species List'!$A$2:$I$107,3,0)</f>
        <v>Thalassoma bifasciatum</v>
      </c>
      <c r="K235" s="54" t="str">
        <f>VLOOKUP(H235,'Fish Species List'!$A$2:$I$107,4,0)</f>
        <v>Labridae</v>
      </c>
      <c r="L235" s="54" t="str">
        <f>VLOOKUP(H235,'Fish Species List'!$A$2:$I$107,5,0)</f>
        <v>Carnivores</v>
      </c>
      <c r="M235">
        <v>4</v>
      </c>
      <c r="N235">
        <v>20</v>
      </c>
      <c r="P235">
        <f>VLOOKUP(H235,'Fish Species List'!$A$2:$I$107,6,0)</f>
        <v>8.9099999999999995E-3</v>
      </c>
      <c r="Q235">
        <f>VLOOKUP(H235,'Fish Species List'!$A$2:$I$107,7,0)</f>
        <v>3.01</v>
      </c>
      <c r="R235">
        <f t="shared" si="3"/>
        <v>11.564005075109316</v>
      </c>
    </row>
    <row r="236" spans="1:18">
      <c r="A236" s="2">
        <v>42953</v>
      </c>
      <c r="B236" s="18">
        <v>0.57430555555555551</v>
      </c>
      <c r="C236" t="s">
        <v>9</v>
      </c>
      <c r="D236" t="s">
        <v>288</v>
      </c>
      <c r="E236" t="s">
        <v>10</v>
      </c>
      <c r="F236">
        <v>4</v>
      </c>
      <c r="G236">
        <v>15</v>
      </c>
      <c r="H236" t="s">
        <v>17</v>
      </c>
      <c r="I236" t="str">
        <f>VLOOKUP(H236,'Fish Species List'!$A$2:$I$107,2,0)</f>
        <v>Bluehead Wrasse</v>
      </c>
      <c r="J236" s="54" t="str">
        <f>VLOOKUP(H236,'Fish Species List'!$A$2:$I$107,3,0)</f>
        <v>Thalassoma bifasciatum</v>
      </c>
      <c r="K236" s="54" t="str">
        <f>VLOOKUP(H236,'Fish Species List'!$A$2:$I$107,4,0)</f>
        <v>Labridae</v>
      </c>
      <c r="L236" s="54" t="str">
        <f>VLOOKUP(H236,'Fish Species List'!$A$2:$I$107,5,0)</f>
        <v>Carnivores</v>
      </c>
      <c r="M236">
        <v>5</v>
      </c>
      <c r="N236">
        <v>60</v>
      </c>
      <c r="P236">
        <f>VLOOKUP(H236,'Fish Species List'!$A$2:$I$107,6,0)</f>
        <v>8.9099999999999995E-3</v>
      </c>
      <c r="Q236">
        <f>VLOOKUP(H236,'Fish Species List'!$A$2:$I$107,7,0)</f>
        <v>3.01</v>
      </c>
      <c r="R236">
        <f t="shared" si="3"/>
        <v>67.90920831143896</v>
      </c>
    </row>
    <row r="237" spans="1:18">
      <c r="A237" s="2">
        <v>42953</v>
      </c>
      <c r="B237" s="18">
        <v>0.57430555555555551</v>
      </c>
      <c r="C237" t="s">
        <v>9</v>
      </c>
      <c r="D237" t="s">
        <v>288</v>
      </c>
      <c r="E237" t="s">
        <v>10</v>
      </c>
      <c r="F237">
        <v>4</v>
      </c>
      <c r="G237">
        <v>15</v>
      </c>
      <c r="H237" t="s">
        <v>17</v>
      </c>
      <c r="I237" t="str">
        <f>VLOOKUP(H237,'Fish Species List'!$A$2:$I$107,2,0)</f>
        <v>Bluehead Wrasse</v>
      </c>
      <c r="J237" s="54" t="str">
        <f>VLOOKUP(H237,'Fish Species List'!$A$2:$I$107,3,0)</f>
        <v>Thalassoma bifasciatum</v>
      </c>
      <c r="K237" s="54" t="str">
        <f>VLOOKUP(H237,'Fish Species List'!$A$2:$I$107,4,0)</f>
        <v>Labridae</v>
      </c>
      <c r="L237" s="54" t="str">
        <f>VLOOKUP(H237,'Fish Species List'!$A$2:$I$107,5,0)</f>
        <v>Carnivores</v>
      </c>
      <c r="M237">
        <v>3</v>
      </c>
      <c r="N237">
        <v>80</v>
      </c>
      <c r="P237">
        <f>VLOOKUP(H237,'Fish Species List'!$A$2:$I$107,6,0)</f>
        <v>8.9099999999999995E-3</v>
      </c>
      <c r="Q237">
        <f>VLOOKUP(H237,'Fish Species List'!$A$2:$I$107,7,0)</f>
        <v>3.01</v>
      </c>
      <c r="R237">
        <f t="shared" si="3"/>
        <v>19.458200214359159</v>
      </c>
    </row>
    <row r="238" spans="1:18">
      <c r="A238" s="2">
        <v>42953</v>
      </c>
      <c r="B238" s="18">
        <v>0.57430555555555551</v>
      </c>
      <c r="C238" t="s">
        <v>9</v>
      </c>
      <c r="D238" t="s">
        <v>288</v>
      </c>
      <c r="E238" t="s">
        <v>10</v>
      </c>
      <c r="F238">
        <v>4</v>
      </c>
      <c r="G238">
        <v>15</v>
      </c>
      <c r="H238" t="s">
        <v>17</v>
      </c>
      <c r="I238" t="str">
        <f>VLOOKUP(H238,'Fish Species List'!$A$2:$I$107,2,0)</f>
        <v>Bluehead Wrasse</v>
      </c>
      <c r="J238" s="54" t="str">
        <f>VLOOKUP(H238,'Fish Species List'!$A$2:$I$107,3,0)</f>
        <v>Thalassoma bifasciatum</v>
      </c>
      <c r="K238" s="54" t="str">
        <f>VLOOKUP(H238,'Fish Species List'!$A$2:$I$107,4,0)</f>
        <v>Labridae</v>
      </c>
      <c r="L238" s="54" t="str">
        <f>VLOOKUP(H238,'Fish Species List'!$A$2:$I$107,5,0)</f>
        <v>Carnivores</v>
      </c>
      <c r="M238">
        <v>5</v>
      </c>
      <c r="N238">
        <v>20</v>
      </c>
      <c r="P238">
        <f>VLOOKUP(H238,'Fish Species List'!$A$2:$I$107,6,0)</f>
        <v>8.9099999999999995E-3</v>
      </c>
      <c r="Q238">
        <f>VLOOKUP(H238,'Fish Species List'!$A$2:$I$107,7,0)</f>
        <v>3.01</v>
      </c>
      <c r="R238">
        <f t="shared" si="3"/>
        <v>22.636402770479656</v>
      </c>
    </row>
    <row r="239" spans="1:18">
      <c r="A239" s="2">
        <v>42953</v>
      </c>
      <c r="B239" s="18">
        <v>0.57430555555555551</v>
      </c>
      <c r="C239" t="s">
        <v>9</v>
      </c>
      <c r="D239" t="s">
        <v>288</v>
      </c>
      <c r="E239" t="s">
        <v>10</v>
      </c>
      <c r="F239">
        <v>4</v>
      </c>
      <c r="G239">
        <v>15</v>
      </c>
      <c r="H239" t="s">
        <v>17</v>
      </c>
      <c r="I239" t="str">
        <f>VLOOKUP(H239,'Fish Species List'!$A$2:$I$107,2,0)</f>
        <v>Bluehead Wrasse</v>
      </c>
      <c r="J239" s="54" t="str">
        <f>VLOOKUP(H239,'Fish Species List'!$A$2:$I$107,3,0)</f>
        <v>Thalassoma bifasciatum</v>
      </c>
      <c r="K239" s="54" t="str">
        <f>VLOOKUP(H239,'Fish Species List'!$A$2:$I$107,4,0)</f>
        <v>Labridae</v>
      </c>
      <c r="L239" s="54" t="str">
        <f>VLOOKUP(H239,'Fish Species List'!$A$2:$I$107,5,0)</f>
        <v>Carnivores</v>
      </c>
      <c r="M239">
        <v>5</v>
      </c>
      <c r="N239">
        <v>50</v>
      </c>
      <c r="P239">
        <f>VLOOKUP(H239,'Fish Species List'!$A$2:$I$107,6,0)</f>
        <v>8.9099999999999995E-3</v>
      </c>
      <c r="Q239">
        <f>VLOOKUP(H239,'Fish Species List'!$A$2:$I$107,7,0)</f>
        <v>3.01</v>
      </c>
      <c r="R239">
        <f t="shared" si="3"/>
        <v>56.591006926199142</v>
      </c>
    </row>
    <row r="240" spans="1:18">
      <c r="A240" s="2">
        <v>42953</v>
      </c>
      <c r="B240" s="18">
        <v>0.57430555555555551</v>
      </c>
      <c r="C240" t="s">
        <v>9</v>
      </c>
      <c r="D240" t="s">
        <v>288</v>
      </c>
      <c r="E240" t="s">
        <v>10</v>
      </c>
      <c r="F240">
        <v>5</v>
      </c>
      <c r="G240">
        <v>18</v>
      </c>
      <c r="H240" t="s">
        <v>17</v>
      </c>
      <c r="I240" t="str">
        <f>VLOOKUP(H240,'Fish Species List'!$A$2:$I$107,2,0)</f>
        <v>Bluehead Wrasse</v>
      </c>
      <c r="J240" s="54" t="str">
        <f>VLOOKUP(H240,'Fish Species List'!$A$2:$I$107,3,0)</f>
        <v>Thalassoma bifasciatum</v>
      </c>
      <c r="K240" s="54" t="str">
        <f>VLOOKUP(H240,'Fish Species List'!$A$2:$I$107,4,0)</f>
        <v>Labridae</v>
      </c>
      <c r="L240" s="54" t="str">
        <f>VLOOKUP(H240,'Fish Species List'!$A$2:$I$107,5,0)</f>
        <v>Carnivores</v>
      </c>
      <c r="M240">
        <v>5</v>
      </c>
      <c r="N240">
        <v>15</v>
      </c>
      <c r="P240">
        <f>VLOOKUP(H240,'Fish Species List'!$A$2:$I$107,6,0)</f>
        <v>8.9099999999999995E-3</v>
      </c>
      <c r="Q240">
        <f>VLOOKUP(H240,'Fish Species List'!$A$2:$I$107,7,0)</f>
        <v>3.01</v>
      </c>
      <c r="R240">
        <f t="shared" si="3"/>
        <v>16.97730207785974</v>
      </c>
    </row>
    <row r="241" spans="1:18">
      <c r="A241" s="2">
        <v>42953</v>
      </c>
      <c r="B241" s="18">
        <v>0.57430555555555551</v>
      </c>
      <c r="C241" t="s">
        <v>9</v>
      </c>
      <c r="D241" t="s">
        <v>288</v>
      </c>
      <c r="E241" t="s">
        <v>10</v>
      </c>
      <c r="F241">
        <v>5</v>
      </c>
      <c r="G241">
        <v>18</v>
      </c>
      <c r="H241" t="s">
        <v>17</v>
      </c>
      <c r="I241" t="str">
        <f>VLOOKUP(H241,'Fish Species List'!$A$2:$I$107,2,0)</f>
        <v>Bluehead Wrasse</v>
      </c>
      <c r="J241" s="54" t="str">
        <f>VLOOKUP(H241,'Fish Species List'!$A$2:$I$107,3,0)</f>
        <v>Thalassoma bifasciatum</v>
      </c>
      <c r="K241" s="54" t="str">
        <f>VLOOKUP(H241,'Fish Species List'!$A$2:$I$107,4,0)</f>
        <v>Labridae</v>
      </c>
      <c r="L241" s="54" t="str">
        <f>VLOOKUP(H241,'Fish Species List'!$A$2:$I$107,5,0)</f>
        <v>Carnivores</v>
      </c>
      <c r="M241">
        <v>3</v>
      </c>
      <c r="N241">
        <v>5</v>
      </c>
      <c r="P241">
        <f>VLOOKUP(H241,'Fish Species List'!$A$2:$I$107,6,0)</f>
        <v>8.9099999999999995E-3</v>
      </c>
      <c r="Q241">
        <f>VLOOKUP(H241,'Fish Species List'!$A$2:$I$107,7,0)</f>
        <v>3.01</v>
      </c>
      <c r="R241">
        <f t="shared" si="3"/>
        <v>1.2161375133974475</v>
      </c>
    </row>
    <row r="242" spans="1:18">
      <c r="A242" s="2">
        <v>42953</v>
      </c>
      <c r="B242" s="18">
        <v>0.57430555555555551</v>
      </c>
      <c r="C242" t="s">
        <v>9</v>
      </c>
      <c r="D242" t="s">
        <v>288</v>
      </c>
      <c r="E242" t="s">
        <v>10</v>
      </c>
      <c r="F242">
        <v>5</v>
      </c>
      <c r="G242">
        <v>18</v>
      </c>
      <c r="H242" t="s">
        <v>17</v>
      </c>
      <c r="I242" t="str">
        <f>VLOOKUP(H242,'Fish Species List'!$A$2:$I$107,2,0)</f>
        <v>Bluehead Wrasse</v>
      </c>
      <c r="J242" s="54" t="str">
        <f>VLOOKUP(H242,'Fish Species List'!$A$2:$I$107,3,0)</f>
        <v>Thalassoma bifasciatum</v>
      </c>
      <c r="K242" s="54" t="str">
        <f>VLOOKUP(H242,'Fish Species List'!$A$2:$I$107,4,0)</f>
        <v>Labridae</v>
      </c>
      <c r="L242" s="54" t="str">
        <f>VLOOKUP(H242,'Fish Species List'!$A$2:$I$107,5,0)</f>
        <v>Carnivores</v>
      </c>
      <c r="M242">
        <v>5</v>
      </c>
      <c r="N242">
        <v>15</v>
      </c>
      <c r="P242">
        <f>VLOOKUP(H242,'Fish Species List'!$A$2:$I$107,6,0)</f>
        <v>8.9099999999999995E-3</v>
      </c>
      <c r="Q242">
        <f>VLOOKUP(H242,'Fish Species List'!$A$2:$I$107,7,0)</f>
        <v>3.01</v>
      </c>
      <c r="R242">
        <f t="shared" si="3"/>
        <v>16.97730207785974</v>
      </c>
    </row>
    <row r="243" spans="1:18">
      <c r="A243" s="2">
        <v>42953</v>
      </c>
      <c r="B243" s="18">
        <v>0.57430555555555551</v>
      </c>
      <c r="C243" t="s">
        <v>9</v>
      </c>
      <c r="D243" t="s">
        <v>288</v>
      </c>
      <c r="E243" t="s">
        <v>10</v>
      </c>
      <c r="F243">
        <v>5</v>
      </c>
      <c r="G243">
        <v>18</v>
      </c>
      <c r="H243" t="s">
        <v>17</v>
      </c>
      <c r="I243" t="str">
        <f>VLOOKUP(H243,'Fish Species List'!$A$2:$I$107,2,0)</f>
        <v>Bluehead Wrasse</v>
      </c>
      <c r="J243" s="54" t="str">
        <f>VLOOKUP(H243,'Fish Species List'!$A$2:$I$107,3,0)</f>
        <v>Thalassoma bifasciatum</v>
      </c>
      <c r="K243" s="54" t="str">
        <f>VLOOKUP(H243,'Fish Species List'!$A$2:$I$107,4,0)</f>
        <v>Labridae</v>
      </c>
      <c r="L243" s="54" t="str">
        <f>VLOOKUP(H243,'Fish Species List'!$A$2:$I$107,5,0)</f>
        <v>Carnivores</v>
      </c>
      <c r="M243">
        <v>10</v>
      </c>
      <c r="N243">
        <f>1</f>
        <v>1</v>
      </c>
      <c r="P243">
        <f>VLOOKUP(H243,'Fish Species List'!$A$2:$I$107,6,0)</f>
        <v>8.9099999999999995E-3</v>
      </c>
      <c r="Q243">
        <f>VLOOKUP(H243,'Fish Species List'!$A$2:$I$107,7,0)</f>
        <v>3.01</v>
      </c>
      <c r="R243">
        <f t="shared" si="3"/>
        <v>9.1175405612215243</v>
      </c>
    </row>
    <row r="244" spans="1:18">
      <c r="A244" s="2">
        <v>42953</v>
      </c>
      <c r="B244" s="18">
        <v>0.57430555555555551</v>
      </c>
      <c r="C244" t="s">
        <v>9</v>
      </c>
      <c r="D244" t="s">
        <v>288</v>
      </c>
      <c r="E244" t="s">
        <v>10</v>
      </c>
      <c r="F244">
        <v>5</v>
      </c>
      <c r="G244">
        <v>18</v>
      </c>
      <c r="H244" t="s">
        <v>17</v>
      </c>
      <c r="I244" t="str">
        <f>VLOOKUP(H244,'Fish Species List'!$A$2:$I$107,2,0)</f>
        <v>Bluehead Wrasse</v>
      </c>
      <c r="J244" s="54" t="str">
        <f>VLOOKUP(H244,'Fish Species List'!$A$2:$I$107,3,0)</f>
        <v>Thalassoma bifasciatum</v>
      </c>
      <c r="K244" s="54" t="str">
        <f>VLOOKUP(H244,'Fish Species List'!$A$2:$I$107,4,0)</f>
        <v>Labridae</v>
      </c>
      <c r="L244" s="54" t="str">
        <f>VLOOKUP(H244,'Fish Species List'!$A$2:$I$107,5,0)</f>
        <v>Carnivores</v>
      </c>
      <c r="M244">
        <v>3</v>
      </c>
      <c r="N244">
        <v>10</v>
      </c>
      <c r="P244">
        <f>VLOOKUP(H244,'Fish Species List'!$A$2:$I$107,6,0)</f>
        <v>8.9099999999999995E-3</v>
      </c>
      <c r="Q244">
        <f>VLOOKUP(H244,'Fish Species List'!$A$2:$I$107,7,0)</f>
        <v>3.01</v>
      </c>
      <c r="R244">
        <f t="shared" si="3"/>
        <v>2.4322750267948949</v>
      </c>
    </row>
    <row r="245" spans="1:18">
      <c r="A245" s="2">
        <v>42953</v>
      </c>
      <c r="B245" s="18">
        <v>0.57430555555555551</v>
      </c>
      <c r="C245" t="s">
        <v>9</v>
      </c>
      <c r="D245" t="s">
        <v>288</v>
      </c>
      <c r="E245" t="s">
        <v>10</v>
      </c>
      <c r="F245">
        <v>5</v>
      </c>
      <c r="G245">
        <v>18</v>
      </c>
      <c r="H245" t="s">
        <v>17</v>
      </c>
      <c r="I245" t="str">
        <f>VLOOKUP(H245,'Fish Species List'!$A$2:$I$107,2,0)</f>
        <v>Bluehead Wrasse</v>
      </c>
      <c r="J245" s="54" t="str">
        <f>VLOOKUP(H245,'Fish Species List'!$A$2:$I$107,3,0)</f>
        <v>Thalassoma bifasciatum</v>
      </c>
      <c r="K245" s="54" t="str">
        <f>VLOOKUP(H245,'Fish Species List'!$A$2:$I$107,4,0)</f>
        <v>Labridae</v>
      </c>
      <c r="L245" s="54" t="str">
        <f>VLOOKUP(H245,'Fish Species List'!$A$2:$I$107,5,0)</f>
        <v>Carnivores</v>
      </c>
      <c r="M245">
        <v>3</v>
      </c>
      <c r="N245">
        <v>20</v>
      </c>
      <c r="P245">
        <f>VLOOKUP(H245,'Fish Species List'!$A$2:$I$107,6,0)</f>
        <v>8.9099999999999995E-3</v>
      </c>
      <c r="Q245">
        <f>VLOOKUP(H245,'Fish Species List'!$A$2:$I$107,7,0)</f>
        <v>3.01</v>
      </c>
      <c r="R245">
        <f t="shared" si="3"/>
        <v>4.8645500535897899</v>
      </c>
    </row>
    <row r="246" spans="1:18">
      <c r="A246" s="2">
        <v>42953</v>
      </c>
      <c r="B246" s="18">
        <v>0.57430555555555551</v>
      </c>
      <c r="C246" t="s">
        <v>9</v>
      </c>
      <c r="D246" t="s">
        <v>288</v>
      </c>
      <c r="E246" t="s">
        <v>10</v>
      </c>
      <c r="F246">
        <v>5</v>
      </c>
      <c r="G246">
        <v>18</v>
      </c>
      <c r="H246" t="s">
        <v>17</v>
      </c>
      <c r="I246" t="str">
        <f>VLOOKUP(H246,'Fish Species List'!$A$2:$I$107,2,0)</f>
        <v>Bluehead Wrasse</v>
      </c>
      <c r="J246" s="54" t="str">
        <f>VLOOKUP(H246,'Fish Species List'!$A$2:$I$107,3,0)</f>
        <v>Thalassoma bifasciatum</v>
      </c>
      <c r="K246" s="54" t="str">
        <f>VLOOKUP(H246,'Fish Species List'!$A$2:$I$107,4,0)</f>
        <v>Labridae</v>
      </c>
      <c r="L246" s="54" t="str">
        <f>VLOOKUP(H246,'Fish Species List'!$A$2:$I$107,5,0)</f>
        <v>Carnivores</v>
      </c>
      <c r="M246">
        <v>2</v>
      </c>
      <c r="N246">
        <v>15</v>
      </c>
      <c r="P246">
        <f>VLOOKUP(H246,'Fish Species List'!$A$2:$I$107,6,0)</f>
        <v>8.9099999999999995E-3</v>
      </c>
      <c r="Q246">
        <f>VLOOKUP(H246,'Fish Species List'!$A$2:$I$107,7,0)</f>
        <v>3.01</v>
      </c>
      <c r="R246">
        <f t="shared" si="3"/>
        <v>1.0766368741206434</v>
      </c>
    </row>
    <row r="247" spans="1:18">
      <c r="A247" s="2">
        <v>42953</v>
      </c>
      <c r="B247" s="18">
        <v>0.57430555555555551</v>
      </c>
      <c r="C247" t="s">
        <v>9</v>
      </c>
      <c r="D247" t="s">
        <v>288</v>
      </c>
      <c r="E247" t="s">
        <v>10</v>
      </c>
      <c r="F247">
        <v>5</v>
      </c>
      <c r="G247">
        <v>18</v>
      </c>
      <c r="H247" t="s">
        <v>17</v>
      </c>
      <c r="I247" t="str">
        <f>VLOOKUP(H247,'Fish Species List'!$A$2:$I$107,2,0)</f>
        <v>Bluehead Wrasse</v>
      </c>
      <c r="J247" s="54" t="str">
        <f>VLOOKUP(H247,'Fish Species List'!$A$2:$I$107,3,0)</f>
        <v>Thalassoma bifasciatum</v>
      </c>
      <c r="K247" s="54" t="str">
        <f>VLOOKUP(H247,'Fish Species List'!$A$2:$I$107,4,0)</f>
        <v>Labridae</v>
      </c>
      <c r="L247" s="54" t="str">
        <f>VLOOKUP(H247,'Fish Species List'!$A$2:$I$107,5,0)</f>
        <v>Carnivores</v>
      </c>
      <c r="M247">
        <v>5</v>
      </c>
      <c r="N247">
        <v>10</v>
      </c>
      <c r="P247">
        <f>VLOOKUP(H247,'Fish Species List'!$A$2:$I$107,6,0)</f>
        <v>8.9099999999999995E-3</v>
      </c>
      <c r="Q247">
        <f>VLOOKUP(H247,'Fish Species List'!$A$2:$I$107,7,0)</f>
        <v>3.01</v>
      </c>
      <c r="R247">
        <f t="shared" si="3"/>
        <v>11.318201385239828</v>
      </c>
    </row>
  </sheetData>
  <sortState ref="A2:R247">
    <sortCondition ref="J2:J247"/>
    <sortCondition ref="F2:F247"/>
  </sortState>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5" sqref="D15"/>
    </sheetView>
  </sheetViews>
  <sheetFormatPr baseColWidth="10" defaultRowHeight="15" x14ac:dyDescent="0"/>
  <sheetData>
    <row r="1" spans="1:4">
      <c r="A1" s="51" t="s">
        <v>543</v>
      </c>
      <c r="B1" s="51"/>
    </row>
    <row r="3" spans="1:4">
      <c r="A3" t="s">
        <v>548</v>
      </c>
      <c r="B3" t="s">
        <v>549</v>
      </c>
      <c r="C3" t="s">
        <v>550</v>
      </c>
      <c r="D3" t="s">
        <v>551</v>
      </c>
    </row>
    <row r="4" spans="1:4">
      <c r="A4" t="s">
        <v>544</v>
      </c>
      <c r="B4">
        <f>SUM('Windward for analysis check'!R207)/1.2</f>
        <v>1.5330864794245278</v>
      </c>
      <c r="C4">
        <f>1/1.2</f>
        <v>0.83333333333333337</v>
      </c>
      <c r="D4">
        <v>5</v>
      </c>
    </row>
    <row r="5" spans="1:4">
      <c r="A5" t="s">
        <v>545</v>
      </c>
      <c r="B5">
        <f>SUM('Windward for analysis check'!R208)/1.2</f>
        <v>52.628693351753853</v>
      </c>
      <c r="C5">
        <f>1/1.2</f>
        <v>0.83333333333333337</v>
      </c>
      <c r="D5">
        <v>16</v>
      </c>
    </row>
    <row r="6" spans="1:4">
      <c r="A6" t="s">
        <v>494</v>
      </c>
      <c r="B6">
        <f>('Windward for analysis check'!R209+'Windward for analysis check'!R210*2)/1.2</f>
        <v>2.8308825235454855</v>
      </c>
      <c r="C6">
        <f>3/1.2</f>
        <v>2.5</v>
      </c>
      <c r="D6">
        <f>('Windward for analysis check'!M209+'Windward for analysis check'!M210+'Windward for analysis check'!M210)/3</f>
        <v>3.6666666666666665</v>
      </c>
    </row>
    <row r="7" spans="1:4">
      <c r="A7" t="s">
        <v>546</v>
      </c>
      <c r="B7">
        <v>0</v>
      </c>
      <c r="C7">
        <v>0</v>
      </c>
      <c r="D7" t="s">
        <v>553</v>
      </c>
    </row>
    <row r="8" spans="1:4">
      <c r="A8" t="s">
        <v>547</v>
      </c>
      <c r="B8">
        <v>0</v>
      </c>
      <c r="C8">
        <v>0</v>
      </c>
      <c r="D8" t="s">
        <v>553</v>
      </c>
    </row>
    <row r="9" spans="1:4">
      <c r="A9" t="s">
        <v>552</v>
      </c>
      <c r="B9">
        <f>AVERAGE(B4:B8)</f>
        <v>11.398532470944772</v>
      </c>
      <c r="C9">
        <f>AVERAGE(C4:C8)</f>
        <v>0.83333333333333337</v>
      </c>
      <c r="D9">
        <f>AVERAGE(D4:D8)</f>
        <v>8.2222222222222232</v>
      </c>
    </row>
    <row r="11" spans="1:4">
      <c r="A11" t="s">
        <v>554</v>
      </c>
      <c r="B11" t="s">
        <v>549</v>
      </c>
      <c r="C11" t="s">
        <v>550</v>
      </c>
      <c r="D11" t="s">
        <v>551</v>
      </c>
    </row>
    <row r="12" spans="1:4">
      <c r="A12" t="s">
        <v>544</v>
      </c>
      <c r="B12">
        <f>SUM('Windward for analysis check'!R2:R13)/1.2</f>
        <v>3014.3246377500191</v>
      </c>
      <c r="C12">
        <f>SUM('Windward for analysis check'!N2:N13)/1.2</f>
        <v>40.833333333333336</v>
      </c>
    </row>
    <row r="13" spans="1:4">
      <c r="A13" t="s">
        <v>545</v>
      </c>
      <c r="B13">
        <f>SUM('Windward for analysis check'!R14:R26)/1.2</f>
        <v>1375.4754891667458</v>
      </c>
      <c r="C13">
        <f>SUM('Windward for analysis check'!N14:N26)/1.2</f>
        <v>21.666666666666668</v>
      </c>
    </row>
    <row r="14" spans="1:4">
      <c r="A14" t="s">
        <v>494</v>
      </c>
      <c r="B14">
        <f>SUM('Windward for analysis check'!R27:R38)/1.2</f>
        <v>1339.1225004358664</v>
      </c>
      <c r="C14">
        <f>SUM('Windward for analysis check'!N27:N38)/1.2</f>
        <v>19.166666666666668</v>
      </c>
    </row>
    <row r="15" spans="1:4">
      <c r="A15" t="s">
        <v>546</v>
      </c>
      <c r="B15">
        <f>SUM('Windward for analysis check'!R39:R48)/1.2</f>
        <v>1313.7664223487016</v>
      </c>
      <c r="C15">
        <f>SUM('Windward for analysis check'!N39:N48)/1.2</f>
        <v>11.666666666666668</v>
      </c>
    </row>
    <row r="16" spans="1:4">
      <c r="A16" t="s">
        <v>547</v>
      </c>
      <c r="B16">
        <f>SUM('Windward for analysis check'!R49:R55)/1.2</f>
        <v>630.01322387544678</v>
      </c>
      <c r="C16">
        <f>SUM('Windward for analysis check'!N49:N55)/1.2</f>
        <v>8.3333333333333339</v>
      </c>
    </row>
    <row r="17" spans="1:4">
      <c r="A17" t="s">
        <v>552</v>
      </c>
      <c r="B17">
        <f>AVERAGE(B12:B16)</f>
        <v>1534.5404547153562</v>
      </c>
      <c r="C17">
        <f t="shared" ref="C17:D17" si="0">AVERAGE(C12:C16)</f>
        <v>20.333333333333336</v>
      </c>
      <c r="D17" t="e">
        <f t="shared" si="0"/>
        <v>#DIV/0!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16" sqref="C16"/>
    </sheetView>
  </sheetViews>
  <sheetFormatPr baseColWidth="10" defaultRowHeight="15" x14ac:dyDescent="0"/>
  <sheetData>
    <row r="1" spans="1:4">
      <c r="A1" t="s">
        <v>1</v>
      </c>
      <c r="B1" t="s">
        <v>570</v>
      </c>
      <c r="C1" t="s">
        <v>584</v>
      </c>
      <c r="D1" t="s">
        <v>571</v>
      </c>
    </row>
    <row r="2" spans="1:4">
      <c r="A2" t="s">
        <v>572</v>
      </c>
      <c r="B2" t="s">
        <v>577</v>
      </c>
      <c r="C2" t="s">
        <v>585</v>
      </c>
      <c r="D2" t="s">
        <v>578</v>
      </c>
    </row>
    <row r="3" spans="1:4">
      <c r="A3" t="s">
        <v>573</v>
      </c>
      <c r="B3" t="s">
        <v>577</v>
      </c>
      <c r="C3" t="s">
        <v>585</v>
      </c>
      <c r="D3" t="s">
        <v>578</v>
      </c>
    </row>
    <row r="4" spans="1:4">
      <c r="A4" t="s">
        <v>574</v>
      </c>
      <c r="B4" t="s">
        <v>577</v>
      </c>
      <c r="C4" t="s">
        <v>585</v>
      </c>
      <c r="D4" t="s">
        <v>578</v>
      </c>
    </row>
    <row r="5" spans="1:4">
      <c r="A5" t="s">
        <v>575</v>
      </c>
      <c r="B5" t="s">
        <v>577</v>
      </c>
      <c r="C5" t="s">
        <v>585</v>
      </c>
      <c r="D5" t="s">
        <v>578</v>
      </c>
    </row>
    <row r="6" spans="1:4">
      <c r="A6" t="s">
        <v>7</v>
      </c>
      <c r="B6" t="s">
        <v>580</v>
      </c>
      <c r="C6" t="s">
        <v>586</v>
      </c>
      <c r="D6" t="s">
        <v>578</v>
      </c>
    </row>
    <row r="7" spans="1:4">
      <c r="A7" t="s">
        <v>576</v>
      </c>
      <c r="B7" t="s">
        <v>580</v>
      </c>
      <c r="C7" t="s">
        <v>586</v>
      </c>
      <c r="D7" t="s">
        <v>579</v>
      </c>
    </row>
    <row r="8" spans="1:4">
      <c r="A8" t="s">
        <v>557</v>
      </c>
      <c r="B8" t="s">
        <v>580</v>
      </c>
      <c r="C8" t="s">
        <v>586</v>
      </c>
      <c r="D8" t="s">
        <v>579</v>
      </c>
    </row>
    <row r="9" spans="1:4">
      <c r="A9" t="s">
        <v>429</v>
      </c>
      <c r="B9" t="s">
        <v>578</v>
      </c>
      <c r="C9" t="s">
        <v>586</v>
      </c>
      <c r="D9" t="s">
        <v>580</v>
      </c>
    </row>
    <row r="10" spans="1:4">
      <c r="A10" t="s">
        <v>411</v>
      </c>
      <c r="B10" t="s">
        <v>578</v>
      </c>
      <c r="C10" t="s">
        <v>586</v>
      </c>
      <c r="D10" t="s">
        <v>580</v>
      </c>
    </row>
    <row r="11" spans="1:4">
      <c r="A11" t="s">
        <v>288</v>
      </c>
      <c r="B11" t="s">
        <v>578</v>
      </c>
      <c r="C11" t="s">
        <v>586</v>
      </c>
      <c r="D11" t="s">
        <v>579</v>
      </c>
    </row>
    <row r="12" spans="1:4">
      <c r="A12" t="s">
        <v>457</v>
      </c>
      <c r="B12" t="s">
        <v>580</v>
      </c>
      <c r="C12" t="s">
        <v>585</v>
      </c>
      <c r="D12" t="s">
        <v>580</v>
      </c>
    </row>
    <row r="13" spans="1:4">
      <c r="A13" t="s">
        <v>454</v>
      </c>
      <c r="B13" t="s">
        <v>580</v>
      </c>
      <c r="C13" t="s">
        <v>585</v>
      </c>
      <c r="D13" t="s">
        <v>580</v>
      </c>
    </row>
    <row r="14" spans="1:4">
      <c r="A14" t="s">
        <v>451</v>
      </c>
      <c r="B14" t="s">
        <v>580</v>
      </c>
      <c r="C14" t="s">
        <v>585</v>
      </c>
      <c r="D14" t="s">
        <v>580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F2" sqref="F2:F11"/>
    </sheetView>
  </sheetViews>
  <sheetFormatPr baseColWidth="10" defaultRowHeight="15" x14ac:dyDescent="0"/>
  <sheetData>
    <row r="1" spans="1:10" s="58" customFormat="1">
      <c r="A1" s="58" t="s">
        <v>8</v>
      </c>
      <c r="B1" s="58" t="s">
        <v>1</v>
      </c>
      <c r="C1" s="58" t="s">
        <v>507</v>
      </c>
      <c r="D1" s="58" t="s">
        <v>508</v>
      </c>
      <c r="E1" s="58" t="s">
        <v>524</v>
      </c>
      <c r="F1" s="58" t="s">
        <v>525</v>
      </c>
      <c r="G1" s="58" t="s">
        <v>497</v>
      </c>
      <c r="H1" s="58" t="s">
        <v>536</v>
      </c>
      <c r="I1" s="58" t="s">
        <v>537</v>
      </c>
      <c r="J1" s="58" t="s">
        <v>538</v>
      </c>
    </row>
    <row r="2" spans="1:10">
      <c r="A2" t="s">
        <v>9</v>
      </c>
      <c r="B2" t="s">
        <v>439</v>
      </c>
      <c r="C2" t="s">
        <v>510</v>
      </c>
      <c r="D2" t="s">
        <v>511</v>
      </c>
      <c r="E2" s="2">
        <v>42955</v>
      </c>
      <c r="F2" s="18">
        <v>0.5</v>
      </c>
      <c r="G2">
        <v>25</v>
      </c>
      <c r="H2" s="2">
        <v>42973</v>
      </c>
    </row>
    <row r="3" spans="1:10">
      <c r="A3" t="s">
        <v>9</v>
      </c>
      <c r="B3" t="s">
        <v>7</v>
      </c>
      <c r="C3" t="s">
        <v>506</v>
      </c>
      <c r="D3" t="s">
        <v>509</v>
      </c>
      <c r="E3" s="2">
        <v>42953</v>
      </c>
      <c r="F3" s="18">
        <v>0.45833333333333331</v>
      </c>
      <c r="G3">
        <v>25</v>
      </c>
    </row>
    <row r="4" spans="1:10">
      <c r="A4" t="s">
        <v>9</v>
      </c>
      <c r="B4" t="s">
        <v>530</v>
      </c>
      <c r="C4" t="s">
        <v>527</v>
      </c>
      <c r="D4" t="s">
        <v>528</v>
      </c>
      <c r="E4" s="2">
        <v>42971</v>
      </c>
      <c r="F4" s="18">
        <v>0.50694444444444442</v>
      </c>
      <c r="G4">
        <v>20</v>
      </c>
    </row>
    <row r="5" spans="1:10">
      <c r="A5" t="s">
        <v>9</v>
      </c>
      <c r="B5" t="s">
        <v>529</v>
      </c>
      <c r="C5" t="s">
        <v>527</v>
      </c>
      <c r="D5" t="s">
        <v>528</v>
      </c>
      <c r="E5" s="2">
        <v>42973</v>
      </c>
      <c r="F5" s="18">
        <v>0.40972222222222227</v>
      </c>
      <c r="G5">
        <v>20</v>
      </c>
      <c r="H5" s="2">
        <v>42972</v>
      </c>
    </row>
    <row r="6" spans="1:10">
      <c r="A6" t="s">
        <v>9</v>
      </c>
      <c r="B6" t="s">
        <v>288</v>
      </c>
      <c r="C6" t="s">
        <v>512</v>
      </c>
      <c r="D6" t="s">
        <v>513</v>
      </c>
      <c r="E6" s="2">
        <v>42953</v>
      </c>
      <c r="F6" s="18">
        <v>0.57291666666666663</v>
      </c>
      <c r="G6">
        <v>20</v>
      </c>
    </row>
    <row r="7" spans="1:10">
      <c r="A7" t="s">
        <v>9</v>
      </c>
      <c r="B7" t="s">
        <v>411</v>
      </c>
      <c r="C7" t="s">
        <v>523</v>
      </c>
      <c r="D7" t="s">
        <v>520</v>
      </c>
      <c r="E7" s="2">
        <v>42954</v>
      </c>
      <c r="F7" s="18">
        <v>0.52430555555555558</v>
      </c>
      <c r="G7">
        <v>25</v>
      </c>
    </row>
    <row r="8" spans="1:10">
      <c r="A8" t="s">
        <v>9</v>
      </c>
      <c r="B8" t="s">
        <v>429</v>
      </c>
      <c r="C8" t="s">
        <v>514</v>
      </c>
      <c r="D8" s="17" t="s">
        <v>515</v>
      </c>
      <c r="E8" s="2">
        <v>42954</v>
      </c>
      <c r="F8" s="18">
        <v>0.41666666666666669</v>
      </c>
      <c r="G8">
        <v>20</v>
      </c>
    </row>
    <row r="9" spans="1:10">
      <c r="A9" t="s">
        <v>450</v>
      </c>
      <c r="B9" t="s">
        <v>451</v>
      </c>
      <c r="C9" t="s">
        <v>521</v>
      </c>
      <c r="D9" t="s">
        <v>522</v>
      </c>
      <c r="E9" s="2">
        <v>42959</v>
      </c>
      <c r="F9" s="18">
        <v>0.375</v>
      </c>
      <c r="G9" s="61">
        <v>25</v>
      </c>
      <c r="H9" s="2">
        <v>42959</v>
      </c>
    </row>
    <row r="10" spans="1:10">
      <c r="A10" t="s">
        <v>450</v>
      </c>
      <c r="B10" t="s">
        <v>456</v>
      </c>
      <c r="C10" t="s">
        <v>516</v>
      </c>
      <c r="D10" t="s">
        <v>517</v>
      </c>
      <c r="E10" s="2">
        <v>42959</v>
      </c>
      <c r="F10" s="18">
        <v>0.5</v>
      </c>
      <c r="G10" s="61">
        <v>25</v>
      </c>
      <c r="H10" s="2">
        <v>42960</v>
      </c>
    </row>
    <row r="11" spans="1:10">
      <c r="A11" t="s">
        <v>450</v>
      </c>
      <c r="B11" t="s">
        <v>454</v>
      </c>
      <c r="C11" t="s">
        <v>518</v>
      </c>
      <c r="D11" t="s">
        <v>519</v>
      </c>
      <c r="E11" s="2">
        <v>42959</v>
      </c>
      <c r="F11" s="18">
        <v>0.63888888888888895</v>
      </c>
      <c r="G11" s="61">
        <v>25</v>
      </c>
      <c r="H11" s="2">
        <v>42961</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49"/>
  <sheetViews>
    <sheetView workbookViewId="0">
      <selection activeCell="C1" sqref="C1"/>
    </sheetView>
  </sheetViews>
  <sheetFormatPr baseColWidth="10" defaultRowHeight="15" x14ac:dyDescent="0"/>
  <cols>
    <col min="5" max="5" width="11.1640625" customWidth="1"/>
    <col min="8" max="8" width="14.5" customWidth="1"/>
    <col min="9" max="9" width="16.6640625" customWidth="1"/>
    <col min="10" max="10" width="15.33203125" style="54" customWidth="1"/>
    <col min="11" max="11" width="10.83203125" style="54" customWidth="1"/>
    <col min="12" max="12" width="18.1640625" style="54" customWidth="1"/>
  </cols>
  <sheetData>
    <row r="1" spans="1:18" s="51" customFormat="1">
      <c r="A1" s="51" t="s">
        <v>0</v>
      </c>
      <c r="B1" s="52" t="s">
        <v>455</v>
      </c>
      <c r="C1" s="51" t="s">
        <v>587</v>
      </c>
      <c r="D1" s="51" t="s">
        <v>1</v>
      </c>
      <c r="E1" s="51" t="s">
        <v>2</v>
      </c>
      <c r="F1" s="51" t="s">
        <v>3</v>
      </c>
      <c r="G1" s="51" t="s">
        <v>497</v>
      </c>
      <c r="H1" s="51" t="s">
        <v>4</v>
      </c>
      <c r="I1" s="51" t="s">
        <v>41</v>
      </c>
      <c r="J1" s="53" t="s">
        <v>541</v>
      </c>
      <c r="K1" s="53" t="s">
        <v>43</v>
      </c>
      <c r="L1" s="53" t="s">
        <v>378</v>
      </c>
      <c r="M1" s="51" t="s">
        <v>5</v>
      </c>
      <c r="N1" s="51" t="s">
        <v>14</v>
      </c>
      <c r="O1" s="51" t="s">
        <v>6</v>
      </c>
      <c r="P1" s="51" t="s">
        <v>45</v>
      </c>
      <c r="Q1" s="51" t="s">
        <v>46</v>
      </c>
      <c r="R1" s="51" t="s">
        <v>413</v>
      </c>
    </row>
    <row r="2" spans="1:18">
      <c r="A2" s="2">
        <v>42953</v>
      </c>
      <c r="B2" s="18">
        <v>0.45833333333333331</v>
      </c>
      <c r="C2" t="s">
        <v>9</v>
      </c>
      <c r="D2" t="s">
        <v>7</v>
      </c>
      <c r="E2" t="s">
        <v>10</v>
      </c>
      <c r="F2">
        <v>1</v>
      </c>
      <c r="G2">
        <v>20</v>
      </c>
      <c r="H2" t="s">
        <v>11</v>
      </c>
      <c r="I2" t="str">
        <f>VLOOKUP(H2,'Fish Species List'!$A$2:$I$107,2,0)</f>
        <v>Coney</v>
      </c>
      <c r="J2" s="54" t="str">
        <f>VLOOKUP(H2,'Fish Species List'!$A$2:$I$107,3,0)</f>
        <v>Cephalopholis fulva</v>
      </c>
      <c r="K2" s="54" t="str">
        <f>VLOOKUP(H2,'Fish Species List'!$A$2:$I$107,4,0)</f>
        <v>Serranidae</v>
      </c>
      <c r="L2" s="54" t="str">
        <f>VLOOKUP(H2,'Fish Species List'!$A$2:$I$107,5,0)</f>
        <v>Carnivores</v>
      </c>
      <c r="M2">
        <v>25</v>
      </c>
      <c r="N2">
        <f>1</f>
        <v>1</v>
      </c>
      <c r="P2">
        <f>VLOOKUP(H2,'Fish Species List'!$A$2:$I$107,6,0)</f>
        <v>0.01</v>
      </c>
      <c r="Q2">
        <f>VLOOKUP(H2,'Fish Species List'!$A$2:$I$107,7,0)</f>
        <v>3.02</v>
      </c>
      <c r="R2">
        <f>(P2*M2^Q2)</f>
        <v>166.63983472005725</v>
      </c>
    </row>
    <row r="3" spans="1:18">
      <c r="A3" s="2">
        <v>42953</v>
      </c>
      <c r="B3" s="18">
        <v>0.45833333333333331</v>
      </c>
      <c r="C3" t="s">
        <v>9</v>
      </c>
      <c r="D3" t="s">
        <v>7</v>
      </c>
      <c r="E3" t="s">
        <v>10</v>
      </c>
      <c r="F3">
        <v>1</v>
      </c>
      <c r="G3">
        <v>20</v>
      </c>
      <c r="H3" t="s">
        <v>11</v>
      </c>
      <c r="I3" t="str">
        <f>VLOOKUP(H3,'Fish Species List'!$A$2:$I$107,2,0)</f>
        <v>Coney</v>
      </c>
      <c r="J3" s="54" t="str">
        <f>VLOOKUP(H3,'Fish Species List'!$A$2:$I$107,3,0)</f>
        <v>Cephalopholis fulva</v>
      </c>
      <c r="K3" s="54" t="str">
        <f>VLOOKUP(H3,'Fish Species List'!$A$2:$I$107,4,0)</f>
        <v>Serranidae</v>
      </c>
      <c r="L3" s="54" t="str">
        <f>VLOOKUP(H3,'Fish Species List'!$A$2:$I$107,5,0)</f>
        <v>Carnivores</v>
      </c>
      <c r="M3">
        <v>28</v>
      </c>
      <c r="N3">
        <f>1</f>
        <v>1</v>
      </c>
      <c r="P3">
        <f>VLOOKUP(H3,'Fish Species List'!$A$2:$I$107,6,0)</f>
        <v>0.01</v>
      </c>
      <c r="Q3">
        <f>VLOOKUP(H3,'Fish Species List'!$A$2:$I$107,7,0)</f>
        <v>3.02</v>
      </c>
      <c r="R3">
        <f t="shared" ref="R3:R66" si="0">(P3*M3^Q3)</f>
        <v>234.6482149070554</v>
      </c>
    </row>
    <row r="4" spans="1:18">
      <c r="A4" s="2">
        <v>42953</v>
      </c>
      <c r="B4" s="18">
        <v>0.45833333333333331</v>
      </c>
      <c r="C4" t="s">
        <v>9</v>
      </c>
      <c r="D4" t="s">
        <v>7</v>
      </c>
      <c r="E4" t="s">
        <v>10</v>
      </c>
      <c r="F4">
        <v>1</v>
      </c>
      <c r="G4">
        <v>20</v>
      </c>
      <c r="H4" t="s">
        <v>19</v>
      </c>
      <c r="I4" t="str">
        <f>VLOOKUP(H4,'Fish Species List'!$A$2:$I$107,2,0)</f>
        <v>Ocean Surgeonfish</v>
      </c>
      <c r="J4" s="54" t="str">
        <f>VLOOKUP(H4,'Fish Species List'!$A$2:$I$107,3,0)</f>
        <v>Acanthurus bahianus</v>
      </c>
      <c r="K4" s="54" t="str">
        <f>VLOOKUP(H4,'Fish Species List'!$A$2:$I$107,4,0)</f>
        <v>Acanthuridae</v>
      </c>
      <c r="L4" s="54" t="str">
        <f>VLOOKUP(H4,'Fish Species List'!$A$2:$I$107,5,0)</f>
        <v>Herbivores</v>
      </c>
      <c r="M4">
        <v>20</v>
      </c>
      <c r="N4">
        <f>1</f>
        <v>1</v>
      </c>
      <c r="P4">
        <f>VLOOKUP(H4,'Fish Species List'!$A$2:$I$107,6,0)</f>
        <v>1.8620000000000001E-2</v>
      </c>
      <c r="Q4">
        <f>VLOOKUP(H4,'Fish Species List'!$A$2:$I$107,7,0)</f>
        <v>2.91</v>
      </c>
      <c r="R4">
        <f t="shared" si="0"/>
        <v>113.75669450709155</v>
      </c>
    </row>
    <row r="5" spans="1:18">
      <c r="A5" s="2">
        <v>42953</v>
      </c>
      <c r="B5" s="18">
        <v>0.45833333333333331</v>
      </c>
      <c r="C5" t="s">
        <v>9</v>
      </c>
      <c r="D5" t="s">
        <v>7</v>
      </c>
      <c r="E5" t="s">
        <v>10</v>
      </c>
      <c r="F5">
        <v>1</v>
      </c>
      <c r="G5">
        <v>20</v>
      </c>
      <c r="H5" t="s">
        <v>19</v>
      </c>
      <c r="I5" t="str">
        <f>VLOOKUP(H5,'Fish Species List'!$A$2:$I$107,2,0)</f>
        <v>Ocean Surgeonfish</v>
      </c>
      <c r="J5" s="54" t="str">
        <f>VLOOKUP(H5,'Fish Species List'!$A$2:$I$107,3,0)</f>
        <v>Acanthurus bahianus</v>
      </c>
      <c r="K5" s="54" t="str">
        <f>VLOOKUP(H5,'Fish Species List'!$A$2:$I$107,4,0)</f>
        <v>Acanthuridae</v>
      </c>
      <c r="L5" s="54" t="str">
        <f>VLOOKUP(H5,'Fish Species List'!$A$2:$I$107,5,0)</f>
        <v>Herbivores</v>
      </c>
      <c r="M5">
        <v>18</v>
      </c>
      <c r="N5">
        <f>1</f>
        <v>1</v>
      </c>
      <c r="P5">
        <f>VLOOKUP(H5,'Fish Species List'!$A$2:$I$107,6,0)</f>
        <v>1.8620000000000001E-2</v>
      </c>
      <c r="Q5">
        <f>VLOOKUP(H5,'Fish Species List'!$A$2:$I$107,7,0)</f>
        <v>2.91</v>
      </c>
      <c r="R5">
        <f t="shared" si="0"/>
        <v>83.718736738929394</v>
      </c>
    </row>
    <row r="6" spans="1:18">
      <c r="A6" s="2">
        <v>42953</v>
      </c>
      <c r="B6" s="18">
        <v>0.45833333333333331</v>
      </c>
      <c r="C6" t="s">
        <v>9</v>
      </c>
      <c r="D6" t="s">
        <v>7</v>
      </c>
      <c r="E6" t="s">
        <v>10</v>
      </c>
      <c r="F6">
        <v>1</v>
      </c>
      <c r="G6">
        <v>20</v>
      </c>
      <c r="H6" t="s">
        <v>13</v>
      </c>
      <c r="I6" t="str">
        <f>VLOOKUP(H6,'Fish Species List'!$A$2:$I$107,2,0)</f>
        <v>Slippery Dick</v>
      </c>
      <c r="J6" s="54" t="str">
        <f>VLOOKUP(H6,'Fish Species List'!$A$2:$I$107,3,0)</f>
        <v>Halichoeres bivittatus</v>
      </c>
      <c r="K6" s="54" t="str">
        <f>VLOOKUP(H6,'Fish Species List'!$A$2:$I$107,4,0)</f>
        <v>Labridae</v>
      </c>
      <c r="L6" s="54" t="str">
        <f>VLOOKUP(H6,'Fish Species List'!$A$2:$I$107,5,0)</f>
        <v>Carnivores</v>
      </c>
      <c r="M6">
        <v>15</v>
      </c>
      <c r="N6">
        <f>1</f>
        <v>1</v>
      </c>
      <c r="P6">
        <f>VLOOKUP(H6,'Fish Species List'!$A$2:$I$107,6,0)</f>
        <v>9.3299999999999998E-3</v>
      </c>
      <c r="Q6">
        <f>VLOOKUP(H6,'Fish Species List'!$A$2:$I$107,7,0)</f>
        <v>3.06</v>
      </c>
      <c r="R6">
        <f t="shared" si="0"/>
        <v>37.044257676806289</v>
      </c>
    </row>
    <row r="7" spans="1:18">
      <c r="A7" s="2">
        <v>42953</v>
      </c>
      <c r="B7" s="18">
        <v>0.45833333333333331</v>
      </c>
      <c r="C7" t="s">
        <v>9</v>
      </c>
      <c r="D7" t="s">
        <v>7</v>
      </c>
      <c r="E7" t="s">
        <v>10</v>
      </c>
      <c r="F7">
        <v>1</v>
      </c>
      <c r="G7">
        <v>20</v>
      </c>
      <c r="H7" t="s">
        <v>379</v>
      </c>
      <c r="I7" t="str">
        <f>VLOOKUP(H7,'Fish Species List'!$A$2:$I$107,2,0)</f>
        <v>Goatfish</v>
      </c>
      <c r="J7" s="54" t="str">
        <f>VLOOKUP(H7,'Fish Species List'!$A$2:$I$107,3,0)</f>
        <v>Mulloidichthys martinicus</v>
      </c>
      <c r="K7" s="54" t="str">
        <f>VLOOKUP(H7,'Fish Species List'!$A$2:$I$107,4,0)</f>
        <v>Mullidae</v>
      </c>
      <c r="L7" s="54" t="str">
        <f>VLOOKUP(H7,'Fish Species List'!$A$2:$I$107,5,0)</f>
        <v>Carnivores</v>
      </c>
      <c r="M7">
        <v>24</v>
      </c>
      <c r="N7">
        <v>3</v>
      </c>
      <c r="P7">
        <f>VLOOKUP(H7,'Fish Species List'!$A$2:$I$107,6,0)</f>
        <v>9.7699999999999992E-3</v>
      </c>
      <c r="Q7">
        <f>VLOOKUP(H7,'Fish Species List'!$A$2:$I$107,7,0)</f>
        <v>3.12</v>
      </c>
      <c r="R7">
        <f t="shared" si="0"/>
        <v>197.76691450042586</v>
      </c>
    </row>
    <row r="8" spans="1:18">
      <c r="A8" s="2">
        <v>42953</v>
      </c>
      <c r="B8" s="18">
        <v>0.45833333333333331</v>
      </c>
      <c r="C8" t="s">
        <v>9</v>
      </c>
      <c r="D8" t="s">
        <v>7</v>
      </c>
      <c r="E8" t="s">
        <v>10</v>
      </c>
      <c r="F8">
        <v>1</v>
      </c>
      <c r="G8">
        <v>20</v>
      </c>
      <c r="H8" t="s">
        <v>18</v>
      </c>
      <c r="I8" t="str">
        <f>VLOOKUP(H8,'Fish Species List'!$A$2:$I$107,2,0)</f>
        <v>Bicolour Damselfish</v>
      </c>
      <c r="J8" s="54" t="str">
        <f>VLOOKUP(H8,'Fish Species List'!$A$2:$I$107,3,0)</f>
        <v>Stegastes partitus</v>
      </c>
      <c r="K8" s="54" t="str">
        <f>VLOOKUP(H8,'Fish Species List'!$A$2:$I$107,4,0)</f>
        <v>Pomacentridae</v>
      </c>
      <c r="L8" s="54" t="str">
        <f>VLOOKUP(H8,'Fish Species List'!$A$2:$I$107,5,0)</f>
        <v>Herbivores</v>
      </c>
      <c r="M8">
        <v>5</v>
      </c>
      <c r="N8">
        <v>2</v>
      </c>
      <c r="P8">
        <f>VLOOKUP(H8,'Fish Species List'!$A$2:$I$107,6,0)</f>
        <v>1.4789999999999999E-2</v>
      </c>
      <c r="Q8">
        <f>VLOOKUP(H8,'Fish Species List'!$A$2:$I$107,7,0)</f>
        <v>3.01</v>
      </c>
      <c r="R8">
        <f t="shared" si="0"/>
        <v>1.8787452131054665</v>
      </c>
    </row>
    <row r="9" spans="1:18">
      <c r="A9" s="2">
        <v>42953</v>
      </c>
      <c r="B9" s="18">
        <v>0.45833333333333331</v>
      </c>
      <c r="C9" t="s">
        <v>9</v>
      </c>
      <c r="D9" t="s">
        <v>7</v>
      </c>
      <c r="E9" t="s">
        <v>10</v>
      </c>
      <c r="F9">
        <v>1</v>
      </c>
      <c r="G9">
        <v>20</v>
      </c>
      <c r="H9" t="s">
        <v>15</v>
      </c>
      <c r="I9" t="str">
        <f>VLOOKUP(H9,'Fish Species List'!$A$2:$I$107,2,0)</f>
        <v>Queen Parrotfish</v>
      </c>
      <c r="J9" s="54" t="str">
        <f>VLOOKUP(H9,'Fish Species List'!$A$2:$I$107,3,0)</f>
        <v>Scarus vetula</v>
      </c>
      <c r="K9" s="54" t="str">
        <f>VLOOKUP(H9,'Fish Species List'!$A$2:$I$107,4,0)</f>
        <v>Scaridae</v>
      </c>
      <c r="L9" s="54" t="str">
        <f>VLOOKUP(H9,'Fish Species List'!$A$2:$I$107,5,0)</f>
        <v>Herbivores</v>
      </c>
      <c r="M9">
        <v>28</v>
      </c>
      <c r="N9">
        <f>1</f>
        <v>1</v>
      </c>
      <c r="O9" t="s">
        <v>16</v>
      </c>
      <c r="P9">
        <f>VLOOKUP(H9,'Fish Species List'!$A$2:$I$107,6,0)</f>
        <v>1.38E-2</v>
      </c>
      <c r="Q9">
        <f>VLOOKUP(H9,'Fish Species List'!$A$2:$I$107,7,0)</f>
        <v>3.03</v>
      </c>
      <c r="R9">
        <f t="shared" si="0"/>
        <v>334.7864878774447</v>
      </c>
    </row>
    <row r="10" spans="1:18">
      <c r="A10" s="2">
        <v>42953</v>
      </c>
      <c r="B10" s="18">
        <v>0.45833333333333331</v>
      </c>
      <c r="C10" t="s">
        <v>9</v>
      </c>
      <c r="D10" t="s">
        <v>7</v>
      </c>
      <c r="E10" t="s">
        <v>10</v>
      </c>
      <c r="F10">
        <v>1</v>
      </c>
      <c r="G10">
        <v>20</v>
      </c>
      <c r="H10" t="s">
        <v>17</v>
      </c>
      <c r="I10" t="str">
        <f>VLOOKUP(H10,'Fish Species List'!$A$2:$I$107,2,0)</f>
        <v>Bluehead Wrasse</v>
      </c>
      <c r="J10" s="54" t="str">
        <f>VLOOKUP(H10,'Fish Species List'!$A$2:$I$107,3,0)</f>
        <v>Thalassoma bifasciatum</v>
      </c>
      <c r="K10" s="54" t="str">
        <f>VLOOKUP(H10,'Fish Species List'!$A$2:$I$107,4,0)</f>
        <v>Labridae</v>
      </c>
      <c r="L10" s="54" t="str">
        <f>VLOOKUP(H10,'Fish Species List'!$A$2:$I$107,5,0)</f>
        <v>Carnivores</v>
      </c>
      <c r="M10">
        <v>16</v>
      </c>
      <c r="N10">
        <v>5</v>
      </c>
      <c r="P10">
        <f>VLOOKUP(H10,'Fish Species List'!$A$2:$I$107,6,0)</f>
        <v>8.9099999999999995E-3</v>
      </c>
      <c r="Q10">
        <f>VLOOKUP(H10,'Fish Species List'!$A$2:$I$107,7,0)</f>
        <v>3.01</v>
      </c>
      <c r="R10">
        <f t="shared" si="0"/>
        <v>37.521384224790687</v>
      </c>
    </row>
    <row r="11" spans="1:18">
      <c r="A11" s="2">
        <v>42953</v>
      </c>
      <c r="B11" s="18">
        <v>0.45833333333333331</v>
      </c>
      <c r="C11" t="s">
        <v>9</v>
      </c>
      <c r="D11" t="s">
        <v>7</v>
      </c>
      <c r="E11" t="s">
        <v>10</v>
      </c>
      <c r="F11">
        <v>1</v>
      </c>
      <c r="G11">
        <v>20</v>
      </c>
      <c r="H11" t="s">
        <v>19</v>
      </c>
      <c r="I11" t="str">
        <f>VLOOKUP(H11,'Fish Species List'!$A$2:$I$107,2,0)</f>
        <v>Ocean Surgeonfish</v>
      </c>
      <c r="J11" s="54" t="str">
        <f>VLOOKUP(H11,'Fish Species List'!$A$2:$I$107,3,0)</f>
        <v>Acanthurus bahianus</v>
      </c>
      <c r="K11" s="54" t="str">
        <f>VLOOKUP(H11,'Fish Species List'!$A$2:$I$107,4,0)</f>
        <v>Acanthuridae</v>
      </c>
      <c r="L11" s="54" t="str">
        <f>VLOOKUP(H11,'Fish Species List'!$A$2:$I$107,5,0)</f>
        <v>Herbivores</v>
      </c>
      <c r="M11">
        <v>20</v>
      </c>
      <c r="N11">
        <v>3</v>
      </c>
      <c r="P11">
        <f>VLOOKUP(H11,'Fish Species List'!$A$2:$I$107,6,0)</f>
        <v>1.8620000000000001E-2</v>
      </c>
      <c r="Q11">
        <f>VLOOKUP(H11,'Fish Species List'!$A$2:$I$107,7,0)</f>
        <v>2.91</v>
      </c>
      <c r="R11">
        <f t="shared" si="0"/>
        <v>113.75669450709155</v>
      </c>
    </row>
    <row r="12" spans="1:18">
      <c r="A12" s="2">
        <v>42953</v>
      </c>
      <c r="B12" s="18">
        <v>0.45833333333333331</v>
      </c>
      <c r="C12" t="s">
        <v>9</v>
      </c>
      <c r="D12" t="s">
        <v>7</v>
      </c>
      <c r="E12" t="s">
        <v>10</v>
      </c>
      <c r="F12">
        <v>1</v>
      </c>
      <c r="G12">
        <v>20</v>
      </c>
      <c r="H12" t="s">
        <v>26</v>
      </c>
      <c r="I12" t="str">
        <f>VLOOKUP(H12,'Fish Species List'!$A$2:$I$107,2,0)</f>
        <v>Blackbar soldierfish</v>
      </c>
      <c r="J12" s="54" t="str">
        <f>VLOOKUP(H12,'Fish Species List'!$A$2:$I$107,3,0)</f>
        <v xml:space="preserve">Myripristis jacobus </v>
      </c>
      <c r="K12" s="54" t="str">
        <f>VLOOKUP(H12,'Fish Species List'!$A$2:$I$107,4,0)</f>
        <v>Holocentridae</v>
      </c>
      <c r="L12" s="54" t="str">
        <f>VLOOKUP(H12,'Fish Species List'!$A$2:$I$107,5,0)</f>
        <v>Carnivores</v>
      </c>
      <c r="M12">
        <v>22</v>
      </c>
      <c r="N12">
        <f>1</f>
        <v>1</v>
      </c>
      <c r="P12">
        <f>VLOOKUP(H12,'Fish Species List'!$A$2:$I$107,6,0)</f>
        <v>1.2019999999999999E-2</v>
      </c>
      <c r="Q12">
        <f>VLOOKUP(H12,'Fish Species List'!$A$2:$I$107,7,0)</f>
        <v>3.06</v>
      </c>
      <c r="R12">
        <f t="shared" si="0"/>
        <v>154.06992493829887</v>
      </c>
    </row>
    <row r="13" spans="1:18">
      <c r="A13" s="2">
        <v>42953</v>
      </c>
      <c r="B13" s="18">
        <v>0.45833333333333331</v>
      </c>
      <c r="C13" t="s">
        <v>9</v>
      </c>
      <c r="D13" t="s">
        <v>7</v>
      </c>
      <c r="E13" t="s">
        <v>10</v>
      </c>
      <c r="F13">
        <v>1</v>
      </c>
      <c r="G13">
        <v>20</v>
      </c>
      <c r="H13" t="s">
        <v>20</v>
      </c>
      <c r="I13" t="str">
        <f>VLOOKUP(H13,'Fish Species List'!$A$2:$I$107,2,0)</f>
        <v>French Grunt</v>
      </c>
      <c r="J13" s="54" t="str">
        <f>VLOOKUP(H13,'Fish Species List'!$A$2:$I$107,3,0)</f>
        <v>Haemulon flavolineatum</v>
      </c>
      <c r="K13" s="54" t="str">
        <f>VLOOKUP(H13,'Fish Species List'!$A$2:$I$107,4,0)</f>
        <v>Haemulidae</v>
      </c>
      <c r="L13" s="54" t="str">
        <f>VLOOKUP(H13,'Fish Species List'!$A$2:$I$107,5,0)</f>
        <v>Carnivores</v>
      </c>
      <c r="M13">
        <v>22</v>
      </c>
      <c r="N13">
        <f>1</f>
        <v>1</v>
      </c>
      <c r="P13">
        <f>VLOOKUP(H13,'Fish Species List'!$A$2:$I$107,6,0)</f>
        <v>1.349E-2</v>
      </c>
      <c r="Q13">
        <f>VLOOKUP(H13,'Fish Species List'!$A$2:$I$107,7,0)</f>
        <v>3</v>
      </c>
      <c r="R13">
        <f t="shared" si="0"/>
        <v>143.64152000000001</v>
      </c>
    </row>
    <row r="14" spans="1:18">
      <c r="A14" s="2">
        <v>42953</v>
      </c>
      <c r="B14" s="18">
        <v>0.45833333333333331</v>
      </c>
      <c r="C14" t="s">
        <v>9</v>
      </c>
      <c r="D14" t="s">
        <v>7</v>
      </c>
      <c r="E14" t="s">
        <v>10</v>
      </c>
      <c r="F14">
        <v>1</v>
      </c>
      <c r="G14">
        <v>20</v>
      </c>
      <c r="H14" t="s">
        <v>21</v>
      </c>
      <c r="I14" t="str">
        <f>VLOOKUP(H14,'Fish Species List'!$A$2:$I$107,2,0)</f>
        <v>Brown Chromis</v>
      </c>
      <c r="J14" s="54" t="str">
        <f>VLOOKUP(H14,'Fish Species List'!$A$2:$I$107,3,0)</f>
        <v>Chromis multilineata</v>
      </c>
      <c r="K14" s="54" t="str">
        <f>VLOOKUP(H14,'Fish Species List'!$A$2:$I$107,4,0)</f>
        <v>Pomacentridae</v>
      </c>
      <c r="L14" s="54" t="str">
        <f>VLOOKUP(H14,'Fish Species List'!$A$2:$I$107,5,0)</f>
        <v>Planktivore</v>
      </c>
      <c r="M14">
        <v>12</v>
      </c>
      <c r="N14">
        <v>4</v>
      </c>
      <c r="P14">
        <f>VLOOKUP(H14,'Fish Species List'!$A$2:$I$107,6,0)</f>
        <v>1.4789999999999999E-2</v>
      </c>
      <c r="Q14">
        <f>VLOOKUP(H14,'Fish Species List'!$A$2:$I$107,7,0)</f>
        <v>2.98</v>
      </c>
      <c r="R14">
        <f t="shared" si="0"/>
        <v>24.318024250762754</v>
      </c>
    </row>
    <row r="15" spans="1:18">
      <c r="A15" s="2">
        <v>42953</v>
      </c>
      <c r="B15" s="18">
        <v>0.45833333333333331</v>
      </c>
      <c r="C15" t="s">
        <v>9</v>
      </c>
      <c r="D15" t="s">
        <v>7</v>
      </c>
      <c r="E15" t="s">
        <v>10</v>
      </c>
      <c r="F15">
        <v>1</v>
      </c>
      <c r="G15">
        <v>20</v>
      </c>
      <c r="H15" t="s">
        <v>407</v>
      </c>
      <c r="I15" t="str">
        <f>VLOOKUP(H15,'Fish Species List'!$A$2:$I$107,2,0)</f>
        <v>Fairy Basslet</v>
      </c>
      <c r="J15" s="54" t="str">
        <f>VLOOKUP(H15,'Fish Species List'!$A$2:$I$107,3,0)</f>
        <v>Gramma loreto</v>
      </c>
      <c r="K15" s="54" t="str">
        <f>VLOOKUP(H15,'Fish Species List'!$A$2:$I$107,4,0)</f>
        <v>Serranidae</v>
      </c>
      <c r="L15" s="54" t="str">
        <f>VLOOKUP(H15,'Fish Species List'!$A$2:$I$107,5,0)</f>
        <v>Carnivores</v>
      </c>
      <c r="M15">
        <v>5</v>
      </c>
      <c r="N15">
        <f>1</f>
        <v>1</v>
      </c>
      <c r="P15">
        <f>VLOOKUP(H15,'Fish Species List'!$A$2:$I$107,6,0)</f>
        <v>0</v>
      </c>
      <c r="Q15">
        <f>VLOOKUP(H15,'Fish Species List'!$A$2:$I$107,7,0)</f>
        <v>0</v>
      </c>
      <c r="R15">
        <f t="shared" si="0"/>
        <v>0</v>
      </c>
    </row>
    <row r="16" spans="1:18">
      <c r="A16" s="2">
        <v>42953</v>
      </c>
      <c r="B16" s="18">
        <v>0.45833333333333331</v>
      </c>
      <c r="C16" t="s">
        <v>9</v>
      </c>
      <c r="D16" t="s">
        <v>7</v>
      </c>
      <c r="E16" t="s">
        <v>10</v>
      </c>
      <c r="F16">
        <v>1</v>
      </c>
      <c r="G16">
        <v>20</v>
      </c>
      <c r="H16" t="s">
        <v>15</v>
      </c>
      <c r="I16" t="str">
        <f>VLOOKUP(H16,'Fish Species List'!$A$2:$I$107,2,0)</f>
        <v>Queen Parrotfish</v>
      </c>
      <c r="J16" s="54" t="str">
        <f>VLOOKUP(H16,'Fish Species List'!$A$2:$I$107,3,0)</f>
        <v>Scarus vetula</v>
      </c>
      <c r="K16" s="54" t="str">
        <f>VLOOKUP(H16,'Fish Species List'!$A$2:$I$107,4,0)</f>
        <v>Scaridae</v>
      </c>
      <c r="L16" s="54" t="str">
        <f>VLOOKUP(H16,'Fish Species List'!$A$2:$I$107,5,0)</f>
        <v>Herbivores</v>
      </c>
      <c r="M16">
        <v>25</v>
      </c>
      <c r="N16">
        <f>1</f>
        <v>1</v>
      </c>
      <c r="O16" t="s">
        <v>22</v>
      </c>
      <c r="P16">
        <f>VLOOKUP(H16,'Fish Species List'!$A$2:$I$107,6,0)</f>
        <v>1.38E-2</v>
      </c>
      <c r="Q16">
        <f>VLOOKUP(H16,'Fish Species List'!$A$2:$I$107,7,0)</f>
        <v>3.03</v>
      </c>
      <c r="R16">
        <f t="shared" si="0"/>
        <v>237.48561721155306</v>
      </c>
    </row>
    <row r="17" spans="1:18">
      <c r="A17" s="2">
        <v>42953</v>
      </c>
      <c r="B17" s="18">
        <v>0.45833333333333331</v>
      </c>
      <c r="C17" t="s">
        <v>9</v>
      </c>
      <c r="D17" t="s">
        <v>7</v>
      </c>
      <c r="E17" t="s">
        <v>10</v>
      </c>
      <c r="F17">
        <v>1</v>
      </c>
      <c r="G17">
        <v>20</v>
      </c>
      <c r="H17" t="s">
        <v>23</v>
      </c>
      <c r="I17" t="str">
        <f>VLOOKUP(H17,'Fish Species List'!$A$2:$I$107,2,0)</f>
        <v>Blue Tang</v>
      </c>
      <c r="J17" s="54" t="str">
        <f>VLOOKUP(H17,'Fish Species List'!$A$2:$I$107,3,0)</f>
        <v>Acanthurus coeruleus</v>
      </c>
      <c r="K17" s="54" t="str">
        <f>VLOOKUP(H17,'Fish Species List'!$A$2:$I$107,4,0)</f>
        <v>Acanthuridae</v>
      </c>
      <c r="L17" s="54" t="str">
        <f>VLOOKUP(H17,'Fish Species List'!$A$2:$I$107,5,0)</f>
        <v>Herbivores</v>
      </c>
      <c r="M17">
        <v>20</v>
      </c>
      <c r="N17">
        <f>1</f>
        <v>1</v>
      </c>
      <c r="P17">
        <f>VLOOKUP(H17,'Fish Species List'!$A$2:$I$107,6,0)</f>
        <v>2.512E-2</v>
      </c>
      <c r="Q17">
        <f>VLOOKUP(H17,'Fish Species List'!$A$2:$I$107,7,0)</f>
        <v>2.96</v>
      </c>
      <c r="R17">
        <f t="shared" si="0"/>
        <v>178.26595997942468</v>
      </c>
    </row>
    <row r="18" spans="1:18">
      <c r="A18" s="2">
        <v>42953</v>
      </c>
      <c r="B18" s="18">
        <v>0.45833333333333331</v>
      </c>
      <c r="C18" t="s">
        <v>9</v>
      </c>
      <c r="D18" t="s">
        <v>7</v>
      </c>
      <c r="E18" t="s">
        <v>10</v>
      </c>
      <c r="F18">
        <v>1</v>
      </c>
      <c r="G18">
        <v>20</v>
      </c>
      <c r="H18" t="s">
        <v>23</v>
      </c>
      <c r="I18" t="str">
        <f>VLOOKUP(H18,'Fish Species List'!$A$2:$I$107,2,0)</f>
        <v>Blue Tang</v>
      </c>
      <c r="J18" s="54" t="str">
        <f>VLOOKUP(H18,'Fish Species List'!$A$2:$I$107,3,0)</f>
        <v>Acanthurus coeruleus</v>
      </c>
      <c r="K18" s="54" t="str">
        <f>VLOOKUP(H18,'Fish Species List'!$A$2:$I$107,4,0)</f>
        <v>Acanthuridae</v>
      </c>
      <c r="L18" s="54" t="str">
        <f>VLOOKUP(H18,'Fish Species List'!$A$2:$I$107,5,0)</f>
        <v>Herbivores</v>
      </c>
      <c r="M18">
        <v>22</v>
      </c>
      <c r="N18">
        <f>1</f>
        <v>1</v>
      </c>
      <c r="P18">
        <f>VLOOKUP(H18,'Fish Species List'!$A$2:$I$107,6,0)</f>
        <v>2.512E-2</v>
      </c>
      <c r="Q18">
        <f>VLOOKUP(H18,'Fish Species List'!$A$2:$I$107,7,0)</f>
        <v>2.96</v>
      </c>
      <c r="R18">
        <f t="shared" si="0"/>
        <v>236.36913740064162</v>
      </c>
    </row>
    <row r="19" spans="1:18">
      <c r="A19" s="2">
        <v>42953</v>
      </c>
      <c r="B19" s="18">
        <v>0.45833333333333331</v>
      </c>
      <c r="C19" t="s">
        <v>9</v>
      </c>
      <c r="D19" t="s">
        <v>7</v>
      </c>
      <c r="E19" t="s">
        <v>10</v>
      </c>
      <c r="F19">
        <v>1</v>
      </c>
      <c r="G19">
        <v>20</v>
      </c>
      <c r="H19" t="s">
        <v>20</v>
      </c>
      <c r="I19" t="str">
        <f>VLOOKUP(H19,'Fish Species List'!$A$2:$I$107,2,0)</f>
        <v>French Grunt</v>
      </c>
      <c r="J19" s="54" t="str">
        <f>VLOOKUP(H19,'Fish Species List'!$A$2:$I$107,3,0)</f>
        <v>Haemulon flavolineatum</v>
      </c>
      <c r="K19" s="54" t="str">
        <f>VLOOKUP(H19,'Fish Species List'!$A$2:$I$107,4,0)</f>
        <v>Haemulidae</v>
      </c>
      <c r="L19" s="54" t="str">
        <f>VLOOKUP(H19,'Fish Species List'!$A$2:$I$107,5,0)</f>
        <v>Carnivores</v>
      </c>
      <c r="M19">
        <v>25</v>
      </c>
      <c r="N19">
        <f>1</f>
        <v>1</v>
      </c>
      <c r="P19">
        <f>VLOOKUP(H19,'Fish Species List'!$A$2:$I$107,6,0)</f>
        <v>1.349E-2</v>
      </c>
      <c r="Q19">
        <f>VLOOKUP(H19,'Fish Species List'!$A$2:$I$107,7,0)</f>
        <v>3</v>
      </c>
      <c r="R19">
        <f t="shared" si="0"/>
        <v>210.78125</v>
      </c>
    </row>
    <row r="20" spans="1:18">
      <c r="A20" s="2">
        <v>42953</v>
      </c>
      <c r="B20" s="18">
        <v>0.45833333333333331</v>
      </c>
      <c r="C20" t="s">
        <v>9</v>
      </c>
      <c r="D20" t="s">
        <v>7</v>
      </c>
      <c r="E20" t="s">
        <v>10</v>
      </c>
      <c r="F20">
        <v>1</v>
      </c>
      <c r="G20">
        <v>20</v>
      </c>
      <c r="H20" t="s">
        <v>24</v>
      </c>
      <c r="I20" t="str">
        <f>VLOOKUP(H20,'Fish Species List'!$A$2:$I$107,2,0)</f>
        <v>Blue Stripped Grunt</v>
      </c>
      <c r="J20" s="54" t="str">
        <f>VLOOKUP(H20,'Fish Species List'!$A$2:$I$107,3,0)</f>
        <v>Haemulon sciurus</v>
      </c>
      <c r="K20" s="54" t="str">
        <f>VLOOKUP(H20,'Fish Species List'!$A$2:$I$107,4,0)</f>
        <v>Haemulidae</v>
      </c>
      <c r="L20" s="54" t="str">
        <f>VLOOKUP(H20,'Fish Species List'!$A$2:$I$107,5,0)</f>
        <v>Carnivores</v>
      </c>
      <c r="M20">
        <v>34</v>
      </c>
      <c r="N20">
        <f>1</f>
        <v>1</v>
      </c>
      <c r="P20">
        <f>VLOOKUP(H20,'Fish Species List'!$A$2:$I$107,6,0)</f>
        <v>1.549E-2</v>
      </c>
      <c r="Q20">
        <f>VLOOKUP(H20,'Fish Species List'!$A$2:$I$107,7,0)</f>
        <v>2.98</v>
      </c>
      <c r="R20">
        <f t="shared" si="0"/>
        <v>567.35983882266839</v>
      </c>
    </row>
    <row r="21" spans="1:18">
      <c r="A21" s="2">
        <v>42953</v>
      </c>
      <c r="B21" s="18">
        <v>0.45833333333333331</v>
      </c>
      <c r="C21" t="s">
        <v>9</v>
      </c>
      <c r="D21" t="s">
        <v>7</v>
      </c>
      <c r="E21" t="s">
        <v>10</v>
      </c>
      <c r="F21">
        <v>1</v>
      </c>
      <c r="G21">
        <v>20</v>
      </c>
      <c r="H21" t="s">
        <v>25</v>
      </c>
      <c r="I21" t="str">
        <f>VLOOKUP(H21,'Fish Species List'!$A$2:$I$107,2,0)</f>
        <v>Redband Parrotfish</v>
      </c>
      <c r="J21" s="54" t="str">
        <f>VLOOKUP(H21,'Fish Species List'!$A$2:$I$107,3,0)</f>
        <v>Sparisoma aurofrenatum</v>
      </c>
      <c r="K21" s="54" t="str">
        <f>VLOOKUP(H21,'Fish Species List'!$A$2:$I$107,4,0)</f>
        <v>Scaridae</v>
      </c>
      <c r="L21" s="54" t="str">
        <f>VLOOKUP(H21,'Fish Species List'!$A$2:$I$107,5,0)</f>
        <v>Herbivores</v>
      </c>
      <c r="M21">
        <v>22</v>
      </c>
      <c r="N21">
        <f>1</f>
        <v>1</v>
      </c>
      <c r="O21" t="s">
        <v>22</v>
      </c>
      <c r="P21">
        <f>VLOOKUP(H21,'Fish Species List'!$A$2:$I$107,6,0)</f>
        <v>1.072E-2</v>
      </c>
      <c r="Q21">
        <f>VLOOKUP(H21,'Fish Species List'!$A$2:$I$107,7,0)</f>
        <v>3.12</v>
      </c>
      <c r="R21">
        <f t="shared" si="0"/>
        <v>165.40687227274944</v>
      </c>
    </row>
    <row r="22" spans="1:18">
      <c r="A22" s="2">
        <v>42953</v>
      </c>
      <c r="B22" s="18">
        <v>0.45833333333333331</v>
      </c>
      <c r="C22" t="s">
        <v>9</v>
      </c>
      <c r="D22" t="s">
        <v>7</v>
      </c>
      <c r="E22" t="s">
        <v>10</v>
      </c>
      <c r="F22">
        <v>1</v>
      </c>
      <c r="G22">
        <v>20</v>
      </c>
      <c r="H22" t="s">
        <v>26</v>
      </c>
      <c r="I22" t="str">
        <f>VLOOKUP(H22,'Fish Species List'!$A$2:$I$107,2,0)</f>
        <v>Blackbar soldierfish</v>
      </c>
      <c r="J22" s="54" t="str">
        <f>VLOOKUP(H22,'Fish Species List'!$A$2:$I$107,3,0)</f>
        <v xml:space="preserve">Myripristis jacobus </v>
      </c>
      <c r="K22" s="54" t="str">
        <f>VLOOKUP(H22,'Fish Species List'!$A$2:$I$107,4,0)</f>
        <v>Holocentridae</v>
      </c>
      <c r="L22" s="54" t="str">
        <f>VLOOKUP(H22,'Fish Species List'!$A$2:$I$107,5,0)</f>
        <v>Carnivores</v>
      </c>
      <c r="M22">
        <v>22</v>
      </c>
      <c r="N22">
        <f>1</f>
        <v>1</v>
      </c>
      <c r="P22">
        <f>VLOOKUP(H22,'Fish Species List'!$A$2:$I$107,6,0)</f>
        <v>1.2019999999999999E-2</v>
      </c>
      <c r="Q22">
        <f>VLOOKUP(H22,'Fish Species List'!$A$2:$I$107,7,0)</f>
        <v>3.06</v>
      </c>
      <c r="R22">
        <f t="shared" si="0"/>
        <v>154.06992493829887</v>
      </c>
    </row>
    <row r="23" spans="1:18">
      <c r="A23" s="2">
        <v>42953</v>
      </c>
      <c r="B23" s="18">
        <v>0.45833333333333331</v>
      </c>
      <c r="C23" t="s">
        <v>9</v>
      </c>
      <c r="D23" t="s">
        <v>7</v>
      </c>
      <c r="E23" t="s">
        <v>10</v>
      </c>
      <c r="F23">
        <v>1</v>
      </c>
      <c r="G23">
        <v>20</v>
      </c>
      <c r="H23" t="s">
        <v>20</v>
      </c>
      <c r="I23" t="str">
        <f>VLOOKUP(H23,'Fish Species List'!$A$2:$I$107,2,0)</f>
        <v>French Grunt</v>
      </c>
      <c r="J23" s="54" t="str">
        <f>VLOOKUP(H23,'Fish Species List'!$A$2:$I$107,3,0)</f>
        <v>Haemulon flavolineatum</v>
      </c>
      <c r="K23" s="54" t="str">
        <f>VLOOKUP(H23,'Fish Species List'!$A$2:$I$107,4,0)</f>
        <v>Haemulidae</v>
      </c>
      <c r="L23" s="54" t="str">
        <f>VLOOKUP(H23,'Fish Species List'!$A$2:$I$107,5,0)</f>
        <v>Carnivores</v>
      </c>
      <c r="M23">
        <v>22</v>
      </c>
      <c r="N23">
        <f>1</f>
        <v>1</v>
      </c>
      <c r="P23">
        <f>VLOOKUP(H23,'Fish Species List'!$A$2:$I$107,6,0)</f>
        <v>1.349E-2</v>
      </c>
      <c r="Q23">
        <f>VLOOKUP(H23,'Fish Species List'!$A$2:$I$107,7,0)</f>
        <v>3</v>
      </c>
      <c r="R23">
        <f t="shared" si="0"/>
        <v>143.64152000000001</v>
      </c>
    </row>
    <row r="24" spans="1:18">
      <c r="A24" s="2">
        <v>42953</v>
      </c>
      <c r="B24" s="18">
        <v>0.45833333333333331</v>
      </c>
      <c r="C24" t="s">
        <v>9</v>
      </c>
      <c r="D24" t="s">
        <v>7</v>
      </c>
      <c r="E24" t="s">
        <v>10</v>
      </c>
      <c r="F24">
        <v>1</v>
      </c>
      <c r="G24">
        <v>20</v>
      </c>
      <c r="H24" t="s">
        <v>11</v>
      </c>
      <c r="I24" t="str">
        <f>VLOOKUP(H24,'Fish Species List'!$A$2:$I$107,2,0)</f>
        <v>Coney</v>
      </c>
      <c r="J24" s="54" t="str">
        <f>VLOOKUP(H24,'Fish Species List'!$A$2:$I$107,3,0)</f>
        <v>Cephalopholis fulva</v>
      </c>
      <c r="K24" s="54" t="str">
        <f>VLOOKUP(H24,'Fish Species List'!$A$2:$I$107,4,0)</f>
        <v>Serranidae</v>
      </c>
      <c r="L24" s="54" t="str">
        <f>VLOOKUP(H24,'Fish Species List'!$A$2:$I$107,5,0)</f>
        <v>Carnivores</v>
      </c>
      <c r="M24">
        <v>22</v>
      </c>
      <c r="N24">
        <f>1</f>
        <v>1</v>
      </c>
      <c r="P24">
        <f>VLOOKUP(H24,'Fish Species List'!$A$2:$I$107,6,0)</f>
        <v>0.01</v>
      </c>
      <c r="Q24">
        <f>VLOOKUP(H24,'Fish Species List'!$A$2:$I$107,7,0)</f>
        <v>3.02</v>
      </c>
      <c r="R24">
        <f t="shared" si="0"/>
        <v>113.27041614810689</v>
      </c>
    </row>
    <row r="25" spans="1:18">
      <c r="A25" s="2">
        <v>42953</v>
      </c>
      <c r="B25" s="18">
        <v>0.45833333333333331</v>
      </c>
      <c r="C25" t="s">
        <v>9</v>
      </c>
      <c r="D25" t="s">
        <v>7</v>
      </c>
      <c r="E25" t="s">
        <v>10</v>
      </c>
      <c r="F25">
        <v>1</v>
      </c>
      <c r="G25">
        <v>20</v>
      </c>
      <c r="H25" t="s">
        <v>283</v>
      </c>
      <c r="I25" t="str">
        <f>VLOOKUP(H25,'Fish Species List'!$A$2:$I$107,2,0)</f>
        <v>Stoplight Parrotfish</v>
      </c>
      <c r="J25" s="54" t="str">
        <f>VLOOKUP(H25,'Fish Species List'!$A$2:$I$107,3,0)</f>
        <v>Sparisoma viride</v>
      </c>
      <c r="K25" s="54" t="str">
        <f>VLOOKUP(H25,'Fish Species List'!$A$2:$I$107,4,0)</f>
        <v>Scaridae</v>
      </c>
      <c r="L25" s="54" t="str">
        <f>VLOOKUP(H25,'Fish Species List'!$A$2:$I$107,5,0)</f>
        <v>Herbivores</v>
      </c>
      <c r="M25">
        <v>15</v>
      </c>
      <c r="N25">
        <f>1</f>
        <v>1</v>
      </c>
      <c r="O25" t="s">
        <v>16</v>
      </c>
      <c r="P25">
        <f>VLOOKUP(H25,'Fish Species List'!$A$2:$I$107,6,0)</f>
        <v>1.38E-2</v>
      </c>
      <c r="Q25">
        <f>VLOOKUP(H25,'Fish Species List'!$A$2:$I$107,7,0)</f>
        <v>3.04</v>
      </c>
      <c r="R25">
        <f t="shared" si="0"/>
        <v>51.903484390238546</v>
      </c>
    </row>
    <row r="26" spans="1:18">
      <c r="A26" s="2">
        <v>42953</v>
      </c>
      <c r="B26" s="18">
        <v>0.45833333333333331</v>
      </c>
      <c r="C26" t="s">
        <v>9</v>
      </c>
      <c r="D26" t="s">
        <v>7</v>
      </c>
      <c r="E26" t="s">
        <v>10</v>
      </c>
      <c r="F26">
        <v>1</v>
      </c>
      <c r="G26">
        <v>20</v>
      </c>
      <c r="H26" t="s">
        <v>21</v>
      </c>
      <c r="I26" t="str">
        <f>VLOOKUP(H26,'Fish Species List'!$A$2:$I$107,2,0)</f>
        <v>Brown Chromis</v>
      </c>
      <c r="J26" s="54" t="str">
        <f>VLOOKUP(H26,'Fish Species List'!$A$2:$I$107,3,0)</f>
        <v>Chromis multilineata</v>
      </c>
      <c r="K26" s="54" t="str">
        <f>VLOOKUP(H26,'Fish Species List'!$A$2:$I$107,4,0)</f>
        <v>Pomacentridae</v>
      </c>
      <c r="L26" s="54" t="str">
        <f>VLOOKUP(H26,'Fish Species List'!$A$2:$I$107,5,0)</f>
        <v>Planktivore</v>
      </c>
      <c r="M26">
        <v>10</v>
      </c>
      <c r="N26">
        <v>20</v>
      </c>
      <c r="P26">
        <f>VLOOKUP(H26,'Fish Species List'!$A$2:$I$107,6,0)</f>
        <v>1.4789999999999999E-2</v>
      </c>
      <c r="Q26">
        <f>VLOOKUP(H26,'Fish Species List'!$A$2:$I$107,7,0)</f>
        <v>2.98</v>
      </c>
      <c r="R26">
        <f t="shared" si="0"/>
        <v>14.124340347257048</v>
      </c>
    </row>
    <row r="27" spans="1:18">
      <c r="A27" s="2">
        <v>42953</v>
      </c>
      <c r="B27" s="18">
        <v>0.45833333333333331</v>
      </c>
      <c r="C27" t="s">
        <v>9</v>
      </c>
      <c r="D27" t="s">
        <v>7</v>
      </c>
      <c r="E27" t="s">
        <v>10</v>
      </c>
      <c r="F27">
        <v>1</v>
      </c>
      <c r="G27">
        <v>20</v>
      </c>
      <c r="H27" t="s">
        <v>27</v>
      </c>
      <c r="I27" t="str">
        <f>VLOOKUP(H27,'Fish Species List'!$A$2:$I$107,2,0)</f>
        <v>Yellowtail Snapper</v>
      </c>
      <c r="J27" s="54" t="str">
        <f>VLOOKUP(H27,'Fish Species List'!$A$2:$I$107,3,0)</f>
        <v>Ocyurus chrysurus</v>
      </c>
      <c r="K27" s="54" t="str">
        <f>VLOOKUP(H27,'Fish Species List'!$A$2:$I$107,4,0)</f>
        <v>Lutjanidae</v>
      </c>
      <c r="L27" s="54" t="str">
        <f>VLOOKUP(H27,'Fish Species List'!$A$2:$I$107,5,0)</f>
        <v>Carnivores</v>
      </c>
      <c r="M27">
        <v>25</v>
      </c>
      <c r="N27">
        <f>1</f>
        <v>1</v>
      </c>
      <c r="P27">
        <f>VLOOKUP(H27,'Fish Species List'!$A$2:$I$107,6,0)</f>
        <v>1.4789999999999999E-2</v>
      </c>
      <c r="Q27">
        <f>VLOOKUP(H27,'Fish Species List'!$A$2:$I$107,7,0)</f>
        <v>2.95</v>
      </c>
      <c r="R27">
        <f t="shared" si="0"/>
        <v>196.73933522003773</v>
      </c>
    </row>
    <row r="28" spans="1:18">
      <c r="A28" s="2">
        <v>42953</v>
      </c>
      <c r="B28" s="18">
        <v>0.45833333333333331</v>
      </c>
      <c r="C28" t="s">
        <v>9</v>
      </c>
      <c r="D28" t="s">
        <v>7</v>
      </c>
      <c r="E28" t="s">
        <v>10</v>
      </c>
      <c r="F28">
        <v>1</v>
      </c>
      <c r="G28">
        <v>20</v>
      </c>
      <c r="H28" t="s">
        <v>27</v>
      </c>
      <c r="I28" t="str">
        <f>VLOOKUP(H28,'Fish Species List'!$A$2:$I$107,2,0)</f>
        <v>Yellowtail Snapper</v>
      </c>
      <c r="J28" s="54" t="str">
        <f>VLOOKUP(H28,'Fish Species List'!$A$2:$I$107,3,0)</f>
        <v>Ocyurus chrysurus</v>
      </c>
      <c r="K28" s="54" t="str">
        <f>VLOOKUP(H28,'Fish Species List'!$A$2:$I$107,4,0)</f>
        <v>Lutjanidae</v>
      </c>
      <c r="L28" s="54" t="str">
        <f>VLOOKUP(H28,'Fish Species List'!$A$2:$I$107,5,0)</f>
        <v>Carnivores</v>
      </c>
      <c r="M28">
        <v>24</v>
      </c>
      <c r="N28">
        <f>1</f>
        <v>1</v>
      </c>
      <c r="P28">
        <f>VLOOKUP(H28,'Fish Species List'!$A$2:$I$107,6,0)</f>
        <v>1.4789999999999999E-2</v>
      </c>
      <c r="Q28">
        <f>VLOOKUP(H28,'Fish Species List'!$A$2:$I$107,7,0)</f>
        <v>2.95</v>
      </c>
      <c r="R28">
        <f t="shared" si="0"/>
        <v>174.41801397242557</v>
      </c>
    </row>
    <row r="29" spans="1:18">
      <c r="A29" s="2">
        <v>42953</v>
      </c>
      <c r="B29" s="18">
        <v>0.45833333333333331</v>
      </c>
      <c r="C29" t="s">
        <v>9</v>
      </c>
      <c r="D29" t="s">
        <v>7</v>
      </c>
      <c r="E29" t="s">
        <v>10</v>
      </c>
      <c r="F29">
        <v>1</v>
      </c>
      <c r="G29">
        <v>20</v>
      </c>
      <c r="H29" t="s">
        <v>17</v>
      </c>
      <c r="I29" t="str">
        <f>VLOOKUP(H29,'Fish Species List'!$A$2:$I$107,2,0)</f>
        <v>Bluehead Wrasse</v>
      </c>
      <c r="J29" s="54" t="str">
        <f>VLOOKUP(H29,'Fish Species List'!$A$2:$I$107,3,0)</f>
        <v>Thalassoma bifasciatum</v>
      </c>
      <c r="K29" s="54" t="str">
        <f>VLOOKUP(H29,'Fish Species List'!$A$2:$I$107,4,0)</f>
        <v>Labridae</v>
      </c>
      <c r="L29" s="54" t="str">
        <f>VLOOKUP(H29,'Fish Species List'!$A$2:$I$107,5,0)</f>
        <v>Carnivores</v>
      </c>
      <c r="M29">
        <v>3</v>
      </c>
      <c r="N29">
        <v>30</v>
      </c>
      <c r="P29">
        <f>VLOOKUP(H29,'Fish Species List'!$A$2:$I$107,6,0)</f>
        <v>8.9099999999999995E-3</v>
      </c>
      <c r="Q29">
        <f>VLOOKUP(H29,'Fish Species List'!$A$2:$I$107,7,0)</f>
        <v>3.01</v>
      </c>
      <c r="R29">
        <f t="shared" si="0"/>
        <v>0.24322750267948948</v>
      </c>
    </row>
    <row r="30" spans="1:18">
      <c r="A30" s="2">
        <v>42953</v>
      </c>
      <c r="B30" s="18">
        <v>0.45833333333333331</v>
      </c>
      <c r="C30" t="s">
        <v>9</v>
      </c>
      <c r="D30" t="s">
        <v>7</v>
      </c>
      <c r="E30" t="s">
        <v>10</v>
      </c>
      <c r="F30">
        <v>1</v>
      </c>
      <c r="G30">
        <v>20</v>
      </c>
      <c r="H30" t="s">
        <v>28</v>
      </c>
      <c r="I30" t="str">
        <f>VLOOKUP(H30,'Fish Species List'!$A$2:$I$107,2,0)</f>
        <v>Foureye Butterflyfish</v>
      </c>
      <c r="J30" s="54" t="str">
        <f>VLOOKUP(H30,'Fish Species List'!$A$2:$I$107,3,0)</f>
        <v>Chaetodon capistratus</v>
      </c>
      <c r="K30" s="54" t="str">
        <f>VLOOKUP(H30,'Fish Species List'!$A$2:$I$107,4,0)</f>
        <v>Chaetodontidae</v>
      </c>
      <c r="L30" s="54" t="str">
        <f>VLOOKUP(H30,'Fish Species List'!$A$2:$I$107,5,0)</f>
        <v>Carnivores</v>
      </c>
      <c r="M30">
        <v>10</v>
      </c>
      <c r="N30">
        <v>2</v>
      </c>
      <c r="P30">
        <f>VLOOKUP(H30,'Fish Species List'!$A$2:$I$107,6,0)</f>
        <v>2.512E-2</v>
      </c>
      <c r="Q30">
        <f>VLOOKUP(H30,'Fish Species List'!$A$2:$I$107,7,0)</f>
        <v>3.1</v>
      </c>
      <c r="R30">
        <f t="shared" si="0"/>
        <v>31.624206344269499</v>
      </c>
    </row>
    <row r="31" spans="1:18">
      <c r="A31" s="2">
        <v>42953</v>
      </c>
      <c r="B31" s="18">
        <v>0.45833333333333331</v>
      </c>
      <c r="C31" t="s">
        <v>9</v>
      </c>
      <c r="D31" t="s">
        <v>7</v>
      </c>
      <c r="E31" t="s">
        <v>10</v>
      </c>
      <c r="F31">
        <v>1</v>
      </c>
      <c r="G31">
        <v>20</v>
      </c>
      <c r="H31" t="s">
        <v>20</v>
      </c>
      <c r="I31" t="str">
        <f>VLOOKUP(H31,'Fish Species List'!$A$2:$I$107,2,0)</f>
        <v>French Grunt</v>
      </c>
      <c r="J31" s="54" t="str">
        <f>VLOOKUP(H31,'Fish Species List'!$A$2:$I$107,3,0)</f>
        <v>Haemulon flavolineatum</v>
      </c>
      <c r="K31" s="54" t="str">
        <f>VLOOKUP(H31,'Fish Species List'!$A$2:$I$107,4,0)</f>
        <v>Haemulidae</v>
      </c>
      <c r="L31" s="54" t="str">
        <f>VLOOKUP(H31,'Fish Species List'!$A$2:$I$107,5,0)</f>
        <v>Carnivores</v>
      </c>
      <c r="M31">
        <v>20</v>
      </c>
      <c r="N31">
        <v>2</v>
      </c>
      <c r="P31">
        <f>VLOOKUP(H31,'Fish Species List'!$A$2:$I$107,6,0)</f>
        <v>1.349E-2</v>
      </c>
      <c r="Q31">
        <f>VLOOKUP(H31,'Fish Species List'!$A$2:$I$107,7,0)</f>
        <v>3</v>
      </c>
      <c r="R31">
        <f t="shared" si="0"/>
        <v>107.92</v>
      </c>
    </row>
    <row r="32" spans="1:18">
      <c r="A32" s="2">
        <v>42953</v>
      </c>
      <c r="B32" s="18">
        <v>0.45833333333333331</v>
      </c>
      <c r="C32" t="s">
        <v>9</v>
      </c>
      <c r="D32" t="s">
        <v>7</v>
      </c>
      <c r="E32" t="s">
        <v>10</v>
      </c>
      <c r="F32">
        <v>1</v>
      </c>
      <c r="G32">
        <v>20</v>
      </c>
      <c r="H32" t="s">
        <v>12</v>
      </c>
      <c r="I32" t="str">
        <f>VLOOKUP(H32,'Fish Species List'!$A$2:$I$107,2,0)</f>
        <v>Doctorfish</v>
      </c>
      <c r="J32" s="54" t="str">
        <f>VLOOKUP(H32,'Fish Species List'!$A$2:$I$107,3,0)</f>
        <v>Acanthurus chirurgus</v>
      </c>
      <c r="K32" s="54" t="str">
        <f>VLOOKUP(H32,'Fish Species List'!$A$2:$I$107,4,0)</f>
        <v>Acanthuridae</v>
      </c>
      <c r="L32" s="54" t="str">
        <f>VLOOKUP(H32,'Fish Species List'!$A$2:$I$107,5,0)</f>
        <v>Herbivores</v>
      </c>
      <c r="M32">
        <v>18</v>
      </c>
      <c r="N32">
        <v>2</v>
      </c>
      <c r="P32">
        <f>VLOOKUP(H32,'Fish Species List'!$A$2:$I$107,6,0)</f>
        <v>2.0889999999999999E-2</v>
      </c>
      <c r="Q32">
        <f>VLOOKUP(H32,'Fish Species List'!$A$2:$I$107,7,0)</f>
        <v>2.96</v>
      </c>
      <c r="R32">
        <f t="shared" si="0"/>
        <v>108.5288135023759</v>
      </c>
    </row>
    <row r="33" spans="1:18">
      <c r="A33" s="2">
        <v>42953</v>
      </c>
      <c r="B33" s="18">
        <v>0.45833333333333331</v>
      </c>
      <c r="C33" t="s">
        <v>9</v>
      </c>
      <c r="D33" t="s">
        <v>7</v>
      </c>
      <c r="E33" t="s">
        <v>10</v>
      </c>
      <c r="F33">
        <v>1</v>
      </c>
      <c r="G33">
        <v>20</v>
      </c>
      <c r="H33" t="s">
        <v>29</v>
      </c>
      <c r="I33" t="str">
        <f>VLOOKUP(H33,'Fish Species List'!$A$2:$I$107,2,0)</f>
        <v>Smallmouth Grunt</v>
      </c>
      <c r="J33" s="54" t="str">
        <f>VLOOKUP(H33,'Fish Species List'!$A$2:$I$107,3,0)</f>
        <v>Haemulon chrysargyreum</v>
      </c>
      <c r="K33" s="54" t="str">
        <f>VLOOKUP(H33,'Fish Species List'!$A$2:$I$107,4,0)</f>
        <v>Haemulidae</v>
      </c>
      <c r="L33" s="54" t="str">
        <f>VLOOKUP(H33,'Fish Species List'!$A$2:$I$107,5,0)</f>
        <v>Carnivores</v>
      </c>
      <c r="M33">
        <v>20</v>
      </c>
      <c r="N33">
        <f>1</f>
        <v>1</v>
      </c>
      <c r="P33">
        <f>VLOOKUP(H33,'Fish Species List'!$A$2:$I$107,6,0)</f>
        <v>1.259E-2</v>
      </c>
      <c r="Q33">
        <f>VLOOKUP(H33,'Fish Species List'!$A$2:$I$107,7,0)</f>
        <v>2.99</v>
      </c>
      <c r="R33">
        <f t="shared" si="0"/>
        <v>97.747445643579013</v>
      </c>
    </row>
    <row r="34" spans="1:18">
      <c r="A34" s="2">
        <v>42953</v>
      </c>
      <c r="B34" s="18">
        <v>0.45833333333333331</v>
      </c>
      <c r="C34" t="s">
        <v>9</v>
      </c>
      <c r="D34" t="s">
        <v>7</v>
      </c>
      <c r="E34" t="s">
        <v>10</v>
      </c>
      <c r="F34">
        <v>2</v>
      </c>
      <c r="H34" t="s">
        <v>19</v>
      </c>
      <c r="I34" t="str">
        <f>VLOOKUP(H34,'Fish Species List'!$A$2:$I$107,2,0)</f>
        <v>Ocean Surgeonfish</v>
      </c>
      <c r="J34" s="54" t="str">
        <f>VLOOKUP(H34,'Fish Species List'!$A$2:$I$107,3,0)</f>
        <v>Acanthurus bahianus</v>
      </c>
      <c r="K34" s="54" t="str">
        <f>VLOOKUP(H34,'Fish Species List'!$A$2:$I$107,4,0)</f>
        <v>Acanthuridae</v>
      </c>
      <c r="L34" s="54" t="str">
        <f>VLOOKUP(H34,'Fish Species List'!$A$2:$I$107,5,0)</f>
        <v>Herbivores</v>
      </c>
      <c r="M34">
        <v>18</v>
      </c>
      <c r="N34">
        <f>1</f>
        <v>1</v>
      </c>
      <c r="P34">
        <f>VLOOKUP(H34,'Fish Species List'!$A$2:$I$107,6,0)</f>
        <v>1.8620000000000001E-2</v>
      </c>
      <c r="Q34">
        <f>VLOOKUP(H34,'Fish Species List'!$A$2:$I$107,7,0)</f>
        <v>2.91</v>
      </c>
      <c r="R34">
        <f t="shared" si="0"/>
        <v>83.718736738929394</v>
      </c>
    </row>
    <row r="35" spans="1:18">
      <c r="A35" s="2">
        <v>42953</v>
      </c>
      <c r="B35" s="18">
        <v>0.45833333333333331</v>
      </c>
      <c r="C35" t="s">
        <v>9</v>
      </c>
      <c r="D35" t="s">
        <v>7</v>
      </c>
      <c r="E35" t="s">
        <v>10</v>
      </c>
      <c r="F35">
        <v>2</v>
      </c>
      <c r="H35" t="s">
        <v>19</v>
      </c>
      <c r="I35" t="str">
        <f>VLOOKUP(H35,'Fish Species List'!$A$2:$I$107,2,0)</f>
        <v>Ocean Surgeonfish</v>
      </c>
      <c r="J35" s="54" t="str">
        <f>VLOOKUP(H35,'Fish Species List'!$A$2:$I$107,3,0)</f>
        <v>Acanthurus bahianus</v>
      </c>
      <c r="K35" s="54" t="str">
        <f>VLOOKUP(H35,'Fish Species List'!$A$2:$I$107,4,0)</f>
        <v>Acanthuridae</v>
      </c>
      <c r="L35" s="54" t="str">
        <f>VLOOKUP(H35,'Fish Species List'!$A$2:$I$107,5,0)</f>
        <v>Herbivores</v>
      </c>
      <c r="M35">
        <v>8</v>
      </c>
      <c r="N35">
        <f>1</f>
        <v>1</v>
      </c>
      <c r="P35">
        <f>VLOOKUP(H35,'Fish Species List'!$A$2:$I$107,6,0)</f>
        <v>1.8620000000000001E-2</v>
      </c>
      <c r="Q35">
        <f>VLOOKUP(H35,'Fish Species List'!$A$2:$I$107,7,0)</f>
        <v>2.91</v>
      </c>
      <c r="R35">
        <f t="shared" si="0"/>
        <v>7.90626813084923</v>
      </c>
    </row>
    <row r="36" spans="1:18">
      <c r="A36" s="2">
        <v>42953</v>
      </c>
      <c r="B36" s="18">
        <v>0.45833333333333331</v>
      </c>
      <c r="C36" t="s">
        <v>9</v>
      </c>
      <c r="D36" t="s">
        <v>7</v>
      </c>
      <c r="E36" t="s">
        <v>10</v>
      </c>
      <c r="F36">
        <v>2</v>
      </c>
      <c r="H36" t="s">
        <v>19</v>
      </c>
      <c r="I36" t="str">
        <f>VLOOKUP(H36,'Fish Species List'!$A$2:$I$107,2,0)</f>
        <v>Ocean Surgeonfish</v>
      </c>
      <c r="J36" s="54" t="str">
        <f>VLOOKUP(H36,'Fish Species List'!$A$2:$I$107,3,0)</f>
        <v>Acanthurus bahianus</v>
      </c>
      <c r="K36" s="54" t="str">
        <f>VLOOKUP(H36,'Fish Species List'!$A$2:$I$107,4,0)</f>
        <v>Acanthuridae</v>
      </c>
      <c r="L36" s="54" t="str">
        <f>VLOOKUP(H36,'Fish Species List'!$A$2:$I$107,5,0)</f>
        <v>Herbivores</v>
      </c>
      <c r="M36">
        <v>20</v>
      </c>
      <c r="N36">
        <f>1</f>
        <v>1</v>
      </c>
      <c r="P36">
        <f>VLOOKUP(H36,'Fish Species List'!$A$2:$I$107,6,0)</f>
        <v>1.8620000000000001E-2</v>
      </c>
      <c r="Q36">
        <f>VLOOKUP(H36,'Fish Species List'!$A$2:$I$107,7,0)</f>
        <v>2.91</v>
      </c>
      <c r="R36">
        <f t="shared" si="0"/>
        <v>113.75669450709155</v>
      </c>
    </row>
    <row r="37" spans="1:18">
      <c r="A37" s="2">
        <v>42953</v>
      </c>
      <c r="B37" s="18">
        <v>0.45833333333333331</v>
      </c>
      <c r="C37" t="s">
        <v>9</v>
      </c>
      <c r="D37" t="s">
        <v>7</v>
      </c>
      <c r="E37" t="s">
        <v>10</v>
      </c>
      <c r="F37">
        <v>2</v>
      </c>
      <c r="H37" t="s">
        <v>19</v>
      </c>
      <c r="I37" t="str">
        <f>VLOOKUP(H37,'Fish Species List'!$A$2:$I$107,2,0)</f>
        <v>Ocean Surgeonfish</v>
      </c>
      <c r="J37" s="54" t="str">
        <f>VLOOKUP(H37,'Fish Species List'!$A$2:$I$107,3,0)</f>
        <v>Acanthurus bahianus</v>
      </c>
      <c r="K37" s="54" t="str">
        <f>VLOOKUP(H37,'Fish Species List'!$A$2:$I$107,4,0)</f>
        <v>Acanthuridae</v>
      </c>
      <c r="L37" s="54" t="str">
        <f>VLOOKUP(H37,'Fish Species List'!$A$2:$I$107,5,0)</f>
        <v>Herbivores</v>
      </c>
      <c r="M37">
        <v>22</v>
      </c>
      <c r="N37">
        <f>1</f>
        <v>1</v>
      </c>
      <c r="P37">
        <f>VLOOKUP(H37,'Fish Species List'!$A$2:$I$107,6,0)</f>
        <v>1.8620000000000001E-2</v>
      </c>
      <c r="Q37">
        <f>VLOOKUP(H37,'Fish Species List'!$A$2:$I$107,7,0)</f>
        <v>2.91</v>
      </c>
      <c r="R37">
        <f t="shared" si="0"/>
        <v>150.11693125921033</v>
      </c>
    </row>
    <row r="38" spans="1:18">
      <c r="A38" s="2">
        <v>42953</v>
      </c>
      <c r="B38" s="18">
        <v>0.45833333333333331</v>
      </c>
      <c r="C38" t="s">
        <v>9</v>
      </c>
      <c r="D38" t="s">
        <v>7</v>
      </c>
      <c r="E38" t="s">
        <v>10</v>
      </c>
      <c r="F38">
        <v>2</v>
      </c>
      <c r="H38" t="s">
        <v>30</v>
      </c>
      <c r="I38" t="str">
        <f>VLOOKUP(H38,'Fish Species List'!$A$2:$I$107,2,0)</f>
        <v>Tomate</v>
      </c>
      <c r="J38" s="54" t="str">
        <f>VLOOKUP(H38,'Fish Species List'!$A$2:$I$107,3,0)</f>
        <v>Haemulton aurolineatum</v>
      </c>
      <c r="K38" s="54" t="str">
        <f>VLOOKUP(H38,'Fish Species List'!$A$2:$I$107,4,0)</f>
        <v>Haemulidae</v>
      </c>
      <c r="L38" s="54" t="str">
        <f>VLOOKUP(H38,'Fish Species List'!$A$2:$I$107,5,0)</f>
        <v>Carnivores</v>
      </c>
      <c r="M38">
        <v>18</v>
      </c>
      <c r="N38">
        <v>2</v>
      </c>
      <c r="P38">
        <f>VLOOKUP(H38,'Fish Species List'!$A$2:$I$107,6,0)</f>
        <v>1.5140000000000001E-2</v>
      </c>
      <c r="Q38">
        <f>VLOOKUP(H38,'Fish Species List'!$A$2:$I$107,7,0)</f>
        <v>2.99</v>
      </c>
      <c r="R38">
        <f t="shared" si="0"/>
        <v>85.780913222855503</v>
      </c>
    </row>
    <row r="39" spans="1:18">
      <c r="A39" s="2">
        <v>42953</v>
      </c>
      <c r="B39" s="18">
        <v>0.45833333333333331</v>
      </c>
      <c r="C39" t="s">
        <v>9</v>
      </c>
      <c r="D39" t="s">
        <v>7</v>
      </c>
      <c r="E39" t="s">
        <v>10</v>
      </c>
      <c r="F39">
        <v>2</v>
      </c>
      <c r="H39" t="s">
        <v>404</v>
      </c>
      <c r="I39" t="str">
        <f>VLOOKUP(H39,'Fish Species List'!$A$2:$I$107,2,0)</f>
        <v>Cocoa Damselfish</v>
      </c>
      <c r="J39" s="54" t="str">
        <f>VLOOKUP(H39,'Fish Species List'!$A$2:$I$107,3,0)</f>
        <v>Stegastes variabilis</v>
      </c>
      <c r="K39" s="54" t="str">
        <f>VLOOKUP(H39,'Fish Species List'!$A$2:$I$107,4,0)</f>
        <v>Pomacentridae</v>
      </c>
      <c r="L39" s="54" t="str">
        <f>VLOOKUP(H39,'Fish Species List'!$A$2:$I$107,5,0)</f>
        <v>Herbivores</v>
      </c>
      <c r="M39">
        <v>10</v>
      </c>
      <c r="N39">
        <f>1</f>
        <v>1</v>
      </c>
      <c r="P39">
        <f>VLOOKUP(H39,'Fish Species List'!$A$2:$I$107,6,0)</f>
        <v>0</v>
      </c>
      <c r="Q39">
        <f>VLOOKUP(H39,'Fish Species List'!$A$2:$I$107,7,0)</f>
        <v>0</v>
      </c>
      <c r="R39">
        <f t="shared" si="0"/>
        <v>0</v>
      </c>
    </row>
    <row r="40" spans="1:18">
      <c r="A40" s="2">
        <v>42953</v>
      </c>
      <c r="B40" s="18">
        <v>0.45833333333333331</v>
      </c>
      <c r="C40" t="s">
        <v>9</v>
      </c>
      <c r="D40" t="s">
        <v>7</v>
      </c>
      <c r="E40" t="s">
        <v>10</v>
      </c>
      <c r="F40">
        <v>2</v>
      </c>
      <c r="H40" t="s">
        <v>28</v>
      </c>
      <c r="I40" t="str">
        <f>VLOOKUP(H40,'Fish Species List'!$A$2:$I$107,2,0)</f>
        <v>Foureye Butterflyfish</v>
      </c>
      <c r="J40" s="54" t="str">
        <f>VLOOKUP(H40,'Fish Species List'!$A$2:$I$107,3,0)</f>
        <v>Chaetodon capistratus</v>
      </c>
      <c r="K40" s="54" t="str">
        <f>VLOOKUP(H40,'Fish Species List'!$A$2:$I$107,4,0)</f>
        <v>Chaetodontidae</v>
      </c>
      <c r="L40" s="54" t="str">
        <f>VLOOKUP(H40,'Fish Species List'!$A$2:$I$107,5,0)</f>
        <v>Carnivores</v>
      </c>
      <c r="M40">
        <v>10</v>
      </c>
      <c r="N40">
        <v>2</v>
      </c>
      <c r="P40">
        <f>VLOOKUP(H40,'Fish Species List'!$A$2:$I$107,6,0)</f>
        <v>2.512E-2</v>
      </c>
      <c r="Q40">
        <f>VLOOKUP(H40,'Fish Species List'!$A$2:$I$107,7,0)</f>
        <v>3.1</v>
      </c>
      <c r="R40">
        <f t="shared" si="0"/>
        <v>31.624206344269499</v>
      </c>
    </row>
    <row r="41" spans="1:18">
      <c r="A41" s="2">
        <v>42953</v>
      </c>
      <c r="B41" s="18">
        <v>0.45833333333333331</v>
      </c>
      <c r="C41" t="s">
        <v>9</v>
      </c>
      <c r="D41" t="s">
        <v>7</v>
      </c>
      <c r="E41" t="s">
        <v>10</v>
      </c>
      <c r="F41">
        <v>2</v>
      </c>
      <c r="H41" t="s">
        <v>31</v>
      </c>
      <c r="I41" t="str">
        <f>VLOOKUP(H41,'Fish Species List'!$A$2:$I$107,2,0)</f>
        <v>Striped Parrotfish</v>
      </c>
      <c r="J41" s="54" t="str">
        <f>VLOOKUP(H41,'Fish Species List'!$A$2:$I$107,3,0)</f>
        <v>Scarus iserti</v>
      </c>
      <c r="K41" s="54" t="str">
        <f>VLOOKUP(H41,'Fish Species List'!$A$2:$I$107,4,0)</f>
        <v>Scaridae</v>
      </c>
      <c r="L41" s="54" t="str">
        <f>VLOOKUP(H41,'Fish Species List'!$A$2:$I$107,5,0)</f>
        <v>Herbivores</v>
      </c>
      <c r="M41">
        <v>14</v>
      </c>
      <c r="N41">
        <v>1</v>
      </c>
      <c r="O41" t="s">
        <v>16</v>
      </c>
      <c r="P41">
        <f>VLOOKUP(H41,'Fish Species List'!$A$2:$I$107,6,0)</f>
        <v>1.0959999999999999E-2</v>
      </c>
      <c r="Q41">
        <f>VLOOKUP(H41,'Fish Species List'!$A$2:$I$107,7,0)</f>
        <v>3.01</v>
      </c>
      <c r="R41">
        <f t="shared" si="0"/>
        <v>30.878481961786903</v>
      </c>
    </row>
    <row r="42" spans="1:18">
      <c r="A42" s="2">
        <v>42953</v>
      </c>
      <c r="B42" s="18">
        <v>0.45833333333333331</v>
      </c>
      <c r="C42" t="s">
        <v>9</v>
      </c>
      <c r="D42" t="s">
        <v>7</v>
      </c>
      <c r="E42" t="s">
        <v>10</v>
      </c>
      <c r="F42">
        <v>2</v>
      </c>
      <c r="H42" t="s">
        <v>18</v>
      </c>
      <c r="I42" t="str">
        <f>VLOOKUP(H42,'Fish Species List'!$A$2:$I$107,2,0)</f>
        <v>Bicolour Damselfish</v>
      </c>
      <c r="J42" s="54" t="str">
        <f>VLOOKUP(H42,'Fish Species List'!$A$2:$I$107,3,0)</f>
        <v>Stegastes partitus</v>
      </c>
      <c r="K42" s="54" t="str">
        <f>VLOOKUP(H42,'Fish Species List'!$A$2:$I$107,4,0)</f>
        <v>Pomacentridae</v>
      </c>
      <c r="L42" s="54" t="str">
        <f>VLOOKUP(H42,'Fish Species List'!$A$2:$I$107,5,0)</f>
        <v>Herbivores</v>
      </c>
      <c r="M42">
        <v>5</v>
      </c>
      <c r="N42">
        <f>1</f>
        <v>1</v>
      </c>
      <c r="P42">
        <f>VLOOKUP(H42,'Fish Species List'!$A$2:$I$107,6,0)</f>
        <v>1.4789999999999999E-2</v>
      </c>
      <c r="Q42">
        <f>VLOOKUP(H42,'Fish Species List'!$A$2:$I$107,7,0)</f>
        <v>3.01</v>
      </c>
      <c r="R42">
        <f t="shared" si="0"/>
        <v>1.8787452131054665</v>
      </c>
    </row>
    <row r="43" spans="1:18">
      <c r="A43" s="2">
        <v>42953</v>
      </c>
      <c r="B43" s="18">
        <v>0.45833333333333331</v>
      </c>
      <c r="C43" t="s">
        <v>9</v>
      </c>
      <c r="D43" t="s">
        <v>7</v>
      </c>
      <c r="E43" t="s">
        <v>10</v>
      </c>
      <c r="F43">
        <v>2</v>
      </c>
      <c r="H43" t="s">
        <v>17</v>
      </c>
      <c r="I43" t="str">
        <f>VLOOKUP(H43,'Fish Species List'!$A$2:$I$107,2,0)</f>
        <v>Bluehead Wrasse</v>
      </c>
      <c r="J43" s="54" t="str">
        <f>VLOOKUP(H43,'Fish Species List'!$A$2:$I$107,3,0)</f>
        <v>Thalassoma bifasciatum</v>
      </c>
      <c r="K43" s="54" t="str">
        <f>VLOOKUP(H43,'Fish Species List'!$A$2:$I$107,4,0)</f>
        <v>Labridae</v>
      </c>
      <c r="L43" s="54" t="str">
        <f>VLOOKUP(H43,'Fish Species List'!$A$2:$I$107,5,0)</f>
        <v>Carnivores</v>
      </c>
      <c r="M43">
        <v>10</v>
      </c>
      <c r="N43">
        <v>5</v>
      </c>
      <c r="P43">
        <f>VLOOKUP(H43,'Fish Species List'!$A$2:$I$107,6,0)</f>
        <v>8.9099999999999995E-3</v>
      </c>
      <c r="Q43">
        <f>VLOOKUP(H43,'Fish Species List'!$A$2:$I$107,7,0)</f>
        <v>3.01</v>
      </c>
      <c r="R43">
        <f t="shared" si="0"/>
        <v>9.1175405612215243</v>
      </c>
    </row>
    <row r="44" spans="1:18">
      <c r="A44" s="2">
        <v>42953</v>
      </c>
      <c r="B44" s="18">
        <v>0.45833333333333331</v>
      </c>
      <c r="C44" t="s">
        <v>9</v>
      </c>
      <c r="D44" t="s">
        <v>7</v>
      </c>
      <c r="E44" t="s">
        <v>10</v>
      </c>
      <c r="F44">
        <v>2</v>
      </c>
      <c r="H44" t="s">
        <v>17</v>
      </c>
      <c r="I44" t="str">
        <f>VLOOKUP(H44,'Fish Species List'!$A$2:$I$107,2,0)</f>
        <v>Bluehead Wrasse</v>
      </c>
      <c r="J44" s="54" t="str">
        <f>VLOOKUP(H44,'Fish Species List'!$A$2:$I$107,3,0)</f>
        <v>Thalassoma bifasciatum</v>
      </c>
      <c r="K44" s="54" t="str">
        <f>VLOOKUP(H44,'Fish Species List'!$A$2:$I$107,4,0)</f>
        <v>Labridae</v>
      </c>
      <c r="L44" s="54" t="str">
        <f>VLOOKUP(H44,'Fish Species List'!$A$2:$I$107,5,0)</f>
        <v>Carnivores</v>
      </c>
      <c r="M44">
        <v>4</v>
      </c>
      <c r="N44">
        <v>3</v>
      </c>
      <c r="P44">
        <f>VLOOKUP(H44,'Fish Species List'!$A$2:$I$107,6,0)</f>
        <v>8.9099999999999995E-3</v>
      </c>
      <c r="Q44">
        <f>VLOOKUP(H44,'Fish Species List'!$A$2:$I$107,7,0)</f>
        <v>3.01</v>
      </c>
      <c r="R44">
        <f t="shared" si="0"/>
        <v>0.5782002537554658</v>
      </c>
    </row>
    <row r="45" spans="1:18">
      <c r="A45" s="2">
        <v>42953</v>
      </c>
      <c r="B45" s="18">
        <v>0.45833333333333331</v>
      </c>
      <c r="C45" t="s">
        <v>9</v>
      </c>
      <c r="D45" t="s">
        <v>7</v>
      </c>
      <c r="E45" t="s">
        <v>10</v>
      </c>
      <c r="F45">
        <v>2</v>
      </c>
      <c r="H45" t="s">
        <v>11</v>
      </c>
      <c r="I45" t="str">
        <f>VLOOKUP(H45,'Fish Species List'!$A$2:$I$107,2,0)</f>
        <v>Coney</v>
      </c>
      <c r="J45" s="54" t="str">
        <f>VLOOKUP(H45,'Fish Species List'!$A$2:$I$107,3,0)</f>
        <v>Cephalopholis fulva</v>
      </c>
      <c r="K45" s="54" t="str">
        <f>VLOOKUP(H45,'Fish Species List'!$A$2:$I$107,4,0)</f>
        <v>Serranidae</v>
      </c>
      <c r="L45" s="54" t="str">
        <f>VLOOKUP(H45,'Fish Species List'!$A$2:$I$107,5,0)</f>
        <v>Carnivores</v>
      </c>
      <c r="M45">
        <v>11</v>
      </c>
      <c r="N45">
        <f>1</f>
        <v>1</v>
      </c>
      <c r="P45">
        <f>VLOOKUP(H45,'Fish Species List'!$A$2:$I$107,6,0)</f>
        <v>0.01</v>
      </c>
      <c r="Q45">
        <f>VLOOKUP(H45,'Fish Species List'!$A$2:$I$107,7,0)</f>
        <v>3.02</v>
      </c>
      <c r="R45">
        <f t="shared" si="0"/>
        <v>13.963873607104466</v>
      </c>
    </row>
    <row r="46" spans="1:18">
      <c r="A46" s="2">
        <v>42953</v>
      </c>
      <c r="B46" s="18">
        <v>0.45833333333333331</v>
      </c>
      <c r="C46" t="s">
        <v>9</v>
      </c>
      <c r="D46" t="s">
        <v>7</v>
      </c>
      <c r="E46" t="s">
        <v>10</v>
      </c>
      <c r="F46">
        <v>2</v>
      </c>
      <c r="H46" t="s">
        <v>23</v>
      </c>
      <c r="I46" t="str">
        <f>VLOOKUP(H46,'Fish Species List'!$A$2:$I$107,2,0)</f>
        <v>Blue Tang</v>
      </c>
      <c r="J46" s="54" t="str">
        <f>VLOOKUP(H46,'Fish Species List'!$A$2:$I$107,3,0)</f>
        <v>Acanthurus coeruleus</v>
      </c>
      <c r="K46" s="54" t="str">
        <f>VLOOKUP(H46,'Fish Species List'!$A$2:$I$107,4,0)</f>
        <v>Acanthuridae</v>
      </c>
      <c r="L46" s="54" t="str">
        <f>VLOOKUP(H46,'Fish Species List'!$A$2:$I$107,5,0)</f>
        <v>Herbivores</v>
      </c>
      <c r="M46">
        <v>15</v>
      </c>
      <c r="N46">
        <f>1</f>
        <v>1</v>
      </c>
      <c r="P46">
        <f>VLOOKUP(H46,'Fish Species List'!$A$2:$I$107,6,0)</f>
        <v>2.512E-2</v>
      </c>
      <c r="Q46">
        <f>VLOOKUP(H46,'Fish Species List'!$A$2:$I$107,7,0)</f>
        <v>2.96</v>
      </c>
      <c r="R46">
        <f t="shared" si="0"/>
        <v>76.076366478829684</v>
      </c>
    </row>
    <row r="47" spans="1:18">
      <c r="A47" s="2">
        <v>42953</v>
      </c>
      <c r="B47" s="18">
        <v>0.45833333333333331</v>
      </c>
      <c r="C47" t="s">
        <v>9</v>
      </c>
      <c r="D47" t="s">
        <v>7</v>
      </c>
      <c r="E47" t="s">
        <v>10</v>
      </c>
      <c r="F47">
        <v>2</v>
      </c>
      <c r="H47" t="s">
        <v>23</v>
      </c>
      <c r="I47" t="str">
        <f>VLOOKUP(H47,'Fish Species List'!$A$2:$I$107,2,0)</f>
        <v>Blue Tang</v>
      </c>
      <c r="J47" s="54" t="str">
        <f>VLOOKUP(H47,'Fish Species List'!$A$2:$I$107,3,0)</f>
        <v>Acanthurus coeruleus</v>
      </c>
      <c r="K47" s="54" t="str">
        <f>VLOOKUP(H47,'Fish Species List'!$A$2:$I$107,4,0)</f>
        <v>Acanthuridae</v>
      </c>
      <c r="L47" s="54" t="str">
        <f>VLOOKUP(H47,'Fish Species List'!$A$2:$I$107,5,0)</f>
        <v>Herbivores</v>
      </c>
      <c r="M47">
        <v>18</v>
      </c>
      <c r="N47">
        <f>1</f>
        <v>1</v>
      </c>
      <c r="P47">
        <f>VLOOKUP(H47,'Fish Species List'!$A$2:$I$107,6,0)</f>
        <v>2.512E-2</v>
      </c>
      <c r="Q47">
        <f>VLOOKUP(H47,'Fish Species List'!$A$2:$I$107,7,0)</f>
        <v>2.96</v>
      </c>
      <c r="R47">
        <f t="shared" si="0"/>
        <v>130.5047293049154</v>
      </c>
    </row>
    <row r="48" spans="1:18">
      <c r="A48" s="2">
        <v>42953</v>
      </c>
      <c r="B48" s="18">
        <v>0.45833333333333331</v>
      </c>
      <c r="C48" t="s">
        <v>9</v>
      </c>
      <c r="D48" t="s">
        <v>7</v>
      </c>
      <c r="E48" t="s">
        <v>10</v>
      </c>
      <c r="F48">
        <v>2</v>
      </c>
      <c r="H48" t="s">
        <v>26</v>
      </c>
      <c r="I48" t="str">
        <f>VLOOKUP(H48,'Fish Species List'!$A$2:$I$107,2,0)</f>
        <v>Blackbar soldierfish</v>
      </c>
      <c r="J48" s="54" t="str">
        <f>VLOOKUP(H48,'Fish Species List'!$A$2:$I$107,3,0)</f>
        <v xml:space="preserve">Myripristis jacobus </v>
      </c>
      <c r="K48" s="54" t="str">
        <f>VLOOKUP(H48,'Fish Species List'!$A$2:$I$107,4,0)</f>
        <v>Holocentridae</v>
      </c>
      <c r="L48" s="54" t="str">
        <f>VLOOKUP(H48,'Fish Species List'!$A$2:$I$107,5,0)</f>
        <v>Carnivores</v>
      </c>
      <c r="M48">
        <v>15</v>
      </c>
      <c r="N48">
        <f>1</f>
        <v>1</v>
      </c>
      <c r="P48">
        <f>VLOOKUP(H48,'Fish Species List'!$A$2:$I$107,6,0)</f>
        <v>1.2019999999999999E-2</v>
      </c>
      <c r="Q48">
        <f>VLOOKUP(H48,'Fish Species List'!$A$2:$I$107,7,0)</f>
        <v>3.06</v>
      </c>
      <c r="R48">
        <f t="shared" si="0"/>
        <v>47.724756406775086</v>
      </c>
    </row>
    <row r="49" spans="1:18">
      <c r="A49" s="2">
        <v>42953</v>
      </c>
      <c r="B49" s="18">
        <v>0.45833333333333331</v>
      </c>
      <c r="C49" t="s">
        <v>9</v>
      </c>
      <c r="D49" t="s">
        <v>7</v>
      </c>
      <c r="E49" t="s">
        <v>10</v>
      </c>
      <c r="F49">
        <v>2</v>
      </c>
      <c r="H49" t="s">
        <v>32</v>
      </c>
      <c r="I49" t="str">
        <f>VLOOKUP(H49,'Fish Species List'!$A$2:$I$107,2,0)</f>
        <v>Redtail Parrotfish</v>
      </c>
      <c r="J49" s="54" t="str">
        <f>VLOOKUP(H49,'Fish Species List'!$A$2:$I$107,3,0)</f>
        <v>Sparisoma chrysopterum</v>
      </c>
      <c r="K49" s="54" t="str">
        <f>VLOOKUP(H49,'Fish Species List'!$A$2:$I$107,4,0)</f>
        <v>Scaridae</v>
      </c>
      <c r="L49" s="54" t="str">
        <f>VLOOKUP(H49,'Fish Species List'!$A$2:$I$107,5,0)</f>
        <v>Herbivores</v>
      </c>
      <c r="M49">
        <v>25</v>
      </c>
      <c r="N49">
        <f>1</f>
        <v>1</v>
      </c>
      <c r="O49" t="s">
        <v>16</v>
      </c>
      <c r="P49">
        <f>VLOOKUP(H49,'Fish Species List'!$A$2:$I$107,6,0)</f>
        <v>1.072E-2</v>
      </c>
      <c r="Q49">
        <f>VLOOKUP(H49,'Fish Species List'!$A$2:$I$107,7,0)</f>
        <v>3.09</v>
      </c>
      <c r="R49">
        <f t="shared" si="0"/>
        <v>223.78419571823082</v>
      </c>
    </row>
    <row r="50" spans="1:18">
      <c r="A50" s="2">
        <v>42953</v>
      </c>
      <c r="B50" s="18">
        <v>0.45833333333333331</v>
      </c>
      <c r="C50" t="s">
        <v>9</v>
      </c>
      <c r="D50" t="s">
        <v>7</v>
      </c>
      <c r="E50" t="s">
        <v>10</v>
      </c>
      <c r="F50">
        <v>2</v>
      </c>
      <c r="H50" t="s">
        <v>28</v>
      </c>
      <c r="I50" t="str">
        <f>VLOOKUP(H50,'Fish Species List'!$A$2:$I$107,2,0)</f>
        <v>Foureye Butterflyfish</v>
      </c>
      <c r="J50" s="54" t="str">
        <f>VLOOKUP(H50,'Fish Species List'!$A$2:$I$107,3,0)</f>
        <v>Chaetodon capistratus</v>
      </c>
      <c r="K50" s="54" t="str">
        <f>VLOOKUP(H50,'Fish Species List'!$A$2:$I$107,4,0)</f>
        <v>Chaetodontidae</v>
      </c>
      <c r="L50" s="54" t="str">
        <f>VLOOKUP(H50,'Fish Species List'!$A$2:$I$107,5,0)</f>
        <v>Carnivores</v>
      </c>
      <c r="M50">
        <v>18</v>
      </c>
      <c r="N50">
        <f>1</f>
        <v>1</v>
      </c>
      <c r="P50">
        <f>VLOOKUP(H50,'Fish Species List'!$A$2:$I$107,6,0)</f>
        <v>2.512E-2</v>
      </c>
      <c r="Q50">
        <f>VLOOKUP(H50,'Fish Species List'!$A$2:$I$107,7,0)</f>
        <v>3.1</v>
      </c>
      <c r="R50">
        <f t="shared" si="0"/>
        <v>195.59799598953785</v>
      </c>
    </row>
    <row r="51" spans="1:18">
      <c r="A51" s="2">
        <v>42953</v>
      </c>
      <c r="B51" s="18">
        <v>0.45833333333333331</v>
      </c>
      <c r="C51" t="s">
        <v>9</v>
      </c>
      <c r="D51" t="s">
        <v>7</v>
      </c>
      <c r="E51" t="s">
        <v>10</v>
      </c>
      <c r="F51">
        <v>2</v>
      </c>
      <c r="H51" t="s">
        <v>21</v>
      </c>
      <c r="I51" t="str">
        <f>VLOOKUP(H51,'Fish Species List'!$A$2:$I$107,2,0)</f>
        <v>Brown Chromis</v>
      </c>
      <c r="J51" s="54" t="str">
        <f>VLOOKUP(H51,'Fish Species List'!$A$2:$I$107,3,0)</f>
        <v>Chromis multilineata</v>
      </c>
      <c r="K51" s="54" t="str">
        <f>VLOOKUP(H51,'Fish Species List'!$A$2:$I$107,4,0)</f>
        <v>Pomacentridae</v>
      </c>
      <c r="L51" s="54" t="str">
        <f>VLOOKUP(H51,'Fish Species List'!$A$2:$I$107,5,0)</f>
        <v>Planktivore</v>
      </c>
      <c r="M51">
        <v>8</v>
      </c>
      <c r="N51">
        <v>10</v>
      </c>
      <c r="P51">
        <f>VLOOKUP(H51,'Fish Species List'!$A$2:$I$107,6,0)</f>
        <v>1.4789999999999999E-2</v>
      </c>
      <c r="Q51">
        <f>VLOOKUP(H51,'Fish Species List'!$A$2:$I$107,7,0)</f>
        <v>2.98</v>
      </c>
      <c r="R51">
        <f t="shared" si="0"/>
        <v>7.2640083583081712</v>
      </c>
    </row>
    <row r="52" spans="1:18">
      <c r="A52" s="2">
        <v>42953</v>
      </c>
      <c r="B52" s="18">
        <v>0.45833333333333331</v>
      </c>
      <c r="C52" t="s">
        <v>9</v>
      </c>
      <c r="D52" t="s">
        <v>7</v>
      </c>
      <c r="E52" t="s">
        <v>10</v>
      </c>
      <c r="F52">
        <v>2</v>
      </c>
      <c r="H52" t="s">
        <v>33</v>
      </c>
      <c r="I52" t="str">
        <f>VLOOKUP(H52,'Fish Species List'!$A$2:$I$107,2,0)</f>
        <v>Yellowtail parrotfish</v>
      </c>
      <c r="J52" s="54" t="str">
        <f>VLOOKUP(H52,'Fish Species List'!$A$2:$I$107,3,0)</f>
        <v>Sparisoma rubiprinne</v>
      </c>
      <c r="K52" s="54" t="str">
        <f>VLOOKUP(H52,'Fish Species List'!$A$2:$I$107,4,0)</f>
        <v>Scaridae</v>
      </c>
      <c r="L52" s="54" t="str">
        <f>VLOOKUP(H52,'Fish Species List'!$A$2:$I$107,5,0)</f>
        <v>Herbivores</v>
      </c>
      <c r="M52">
        <v>22</v>
      </c>
      <c r="N52">
        <f>1</f>
        <v>1</v>
      </c>
      <c r="O52" t="s">
        <v>16</v>
      </c>
      <c r="P52">
        <f>VLOOKUP(H52,'Fish Species List'!$A$2:$I$107,6,0)</f>
        <v>8.9099999999999995E-3</v>
      </c>
      <c r="Q52">
        <f>VLOOKUP(H52,'Fish Species List'!$A$2:$I$107,7,0)</f>
        <v>3.04</v>
      </c>
      <c r="R52">
        <f t="shared" si="0"/>
        <v>107.36003730615614</v>
      </c>
    </row>
    <row r="53" spans="1:18">
      <c r="A53" s="2">
        <v>42953</v>
      </c>
      <c r="B53" s="18">
        <v>0.45833333333333331</v>
      </c>
      <c r="C53" t="s">
        <v>9</v>
      </c>
      <c r="D53" t="s">
        <v>7</v>
      </c>
      <c r="E53" t="s">
        <v>10</v>
      </c>
      <c r="F53">
        <v>2</v>
      </c>
      <c r="H53" t="s">
        <v>34</v>
      </c>
      <c r="I53" t="str">
        <f>VLOOKUP(H53,'Fish Species List'!$A$2:$I$107,2,0)</f>
        <v>Schoolmaster</v>
      </c>
      <c r="J53" s="54" t="str">
        <f>VLOOKUP(H53,'Fish Species List'!$A$2:$I$107,3,0)</f>
        <v>Lutjanus apodus</v>
      </c>
      <c r="K53" s="54" t="str">
        <f>VLOOKUP(H53,'Fish Species List'!$A$2:$I$107,4,0)</f>
        <v>Lutjanidae</v>
      </c>
      <c r="L53" s="54" t="str">
        <f>VLOOKUP(H53,'Fish Species List'!$A$2:$I$107,5,0)</f>
        <v>Carnivores</v>
      </c>
      <c r="M53">
        <v>22</v>
      </c>
      <c r="N53">
        <v>2</v>
      </c>
      <c r="P53">
        <f>VLOOKUP(H53,'Fish Species List'!$A$2:$I$107,6,0)</f>
        <v>1.413E-2</v>
      </c>
      <c r="Q53">
        <f>VLOOKUP(H53,'Fish Species List'!$A$2:$I$107,7,0)</f>
        <v>2.98</v>
      </c>
      <c r="R53">
        <f t="shared" si="0"/>
        <v>141.43658141285795</v>
      </c>
    </row>
    <row r="54" spans="1:18">
      <c r="A54" s="2">
        <v>42953</v>
      </c>
      <c r="B54" s="18">
        <v>0.45833333333333331</v>
      </c>
      <c r="C54" t="s">
        <v>9</v>
      </c>
      <c r="D54" t="s">
        <v>7</v>
      </c>
      <c r="E54" t="s">
        <v>10</v>
      </c>
      <c r="F54">
        <v>2</v>
      </c>
      <c r="H54" t="s">
        <v>38</v>
      </c>
      <c r="I54" t="str">
        <f>VLOOKUP(H54,'Fish Species List'!$A$2:$I$107,2,0)</f>
        <v>Sergeant Major</v>
      </c>
      <c r="J54" s="54" t="str">
        <f>VLOOKUP(H54,'Fish Species List'!$A$2:$I$107,3,0)</f>
        <v>Abudefduf saxatilis</v>
      </c>
      <c r="K54" s="54" t="str">
        <f>VLOOKUP(H54,'Fish Species List'!$A$2:$I$107,4,0)</f>
        <v>Pomacentridae</v>
      </c>
      <c r="L54" s="54" t="str">
        <f>VLOOKUP(H54,'Fish Species List'!$A$2:$I$107,5,0)</f>
        <v>Carnivores</v>
      </c>
      <c r="M54">
        <v>15</v>
      </c>
      <c r="N54">
        <v>2</v>
      </c>
      <c r="P54">
        <f>VLOOKUP(H54,'Fish Species List'!$A$2:$I$107,6,0)</f>
        <v>1.8200000000000001E-2</v>
      </c>
      <c r="Q54">
        <f>VLOOKUP(H54,'Fish Species List'!$A$2:$I$107,7,0)</f>
        <v>3.05</v>
      </c>
      <c r="R54">
        <f t="shared" si="0"/>
        <v>70.331475408232407</v>
      </c>
    </row>
    <row r="55" spans="1:18">
      <c r="A55" s="2">
        <v>42953</v>
      </c>
      <c r="B55" s="18">
        <v>0.45833333333333331</v>
      </c>
      <c r="C55" t="s">
        <v>9</v>
      </c>
      <c r="D55" t="s">
        <v>7</v>
      </c>
      <c r="E55" t="s">
        <v>10</v>
      </c>
      <c r="F55">
        <v>2</v>
      </c>
      <c r="H55" t="s">
        <v>11</v>
      </c>
      <c r="I55" t="str">
        <f>VLOOKUP(H55,'Fish Species List'!$A$2:$I$107,2,0)</f>
        <v>Coney</v>
      </c>
      <c r="J55" s="54" t="str">
        <f>VLOOKUP(H55,'Fish Species List'!$A$2:$I$107,3,0)</f>
        <v>Cephalopholis fulva</v>
      </c>
      <c r="K55" s="54" t="str">
        <f>VLOOKUP(H55,'Fish Species List'!$A$2:$I$107,4,0)</f>
        <v>Serranidae</v>
      </c>
      <c r="L55" s="54" t="str">
        <f>VLOOKUP(H55,'Fish Species List'!$A$2:$I$107,5,0)</f>
        <v>Carnivores</v>
      </c>
      <c r="M55">
        <v>20</v>
      </c>
      <c r="N55">
        <f>1</f>
        <v>1</v>
      </c>
      <c r="P55">
        <f>VLOOKUP(H55,'Fish Species List'!$A$2:$I$107,6,0)</f>
        <v>0.01</v>
      </c>
      <c r="Q55">
        <f>VLOOKUP(H55,'Fish Species List'!$A$2:$I$107,7,0)</f>
        <v>3.02</v>
      </c>
      <c r="R55">
        <f t="shared" si="0"/>
        <v>84.939673428398336</v>
      </c>
    </row>
    <row r="56" spans="1:18">
      <c r="A56" s="2">
        <v>42953</v>
      </c>
      <c r="B56" s="18">
        <v>0.45833333333333331</v>
      </c>
      <c r="C56" t="s">
        <v>9</v>
      </c>
      <c r="D56" t="s">
        <v>7</v>
      </c>
      <c r="E56" t="s">
        <v>10</v>
      </c>
      <c r="F56">
        <v>2</v>
      </c>
      <c r="H56" t="s">
        <v>20</v>
      </c>
      <c r="I56" t="str">
        <f>VLOOKUP(H56,'Fish Species List'!$A$2:$I$107,2,0)</f>
        <v>French Grunt</v>
      </c>
      <c r="J56" s="54" t="str">
        <f>VLOOKUP(H56,'Fish Species List'!$A$2:$I$107,3,0)</f>
        <v>Haemulon flavolineatum</v>
      </c>
      <c r="K56" s="54" t="str">
        <f>VLOOKUP(H56,'Fish Species List'!$A$2:$I$107,4,0)</f>
        <v>Haemulidae</v>
      </c>
      <c r="L56" s="54" t="str">
        <f>VLOOKUP(H56,'Fish Species List'!$A$2:$I$107,5,0)</f>
        <v>Carnivores</v>
      </c>
      <c r="M56">
        <v>15</v>
      </c>
      <c r="N56">
        <f>1</f>
        <v>1</v>
      </c>
      <c r="P56">
        <f>VLOOKUP(H56,'Fish Species List'!$A$2:$I$107,6,0)</f>
        <v>1.349E-2</v>
      </c>
      <c r="Q56">
        <f>VLOOKUP(H56,'Fish Species List'!$A$2:$I$107,7,0)</f>
        <v>3</v>
      </c>
      <c r="R56">
        <f t="shared" si="0"/>
        <v>45.528750000000002</v>
      </c>
    </row>
    <row r="57" spans="1:18">
      <c r="A57" s="2">
        <v>42953</v>
      </c>
      <c r="B57" s="18">
        <v>0.45833333333333331</v>
      </c>
      <c r="C57" t="s">
        <v>9</v>
      </c>
      <c r="D57" t="s">
        <v>7</v>
      </c>
      <c r="E57" t="s">
        <v>10</v>
      </c>
      <c r="F57">
        <v>2</v>
      </c>
      <c r="H57" t="s">
        <v>12</v>
      </c>
      <c r="I57" t="str">
        <f>VLOOKUP(H57,'Fish Species List'!$A$2:$I$107,2,0)</f>
        <v>Doctorfish</v>
      </c>
      <c r="J57" s="54" t="str">
        <f>VLOOKUP(H57,'Fish Species List'!$A$2:$I$107,3,0)</f>
        <v>Acanthurus chirurgus</v>
      </c>
      <c r="K57" s="54" t="str">
        <f>VLOOKUP(H57,'Fish Species List'!$A$2:$I$107,4,0)</f>
        <v>Acanthuridae</v>
      </c>
      <c r="L57" s="54" t="str">
        <f>VLOOKUP(H57,'Fish Species List'!$A$2:$I$107,5,0)</f>
        <v>Herbivores</v>
      </c>
      <c r="M57">
        <v>16</v>
      </c>
      <c r="N57">
        <v>3</v>
      </c>
      <c r="P57">
        <f>VLOOKUP(H57,'Fish Species List'!$A$2:$I$107,6,0)</f>
        <v>2.0889999999999999E-2</v>
      </c>
      <c r="Q57">
        <f>VLOOKUP(H57,'Fish Species List'!$A$2:$I$107,7,0)</f>
        <v>2.96</v>
      </c>
      <c r="R57">
        <f t="shared" si="0"/>
        <v>76.583214004983191</v>
      </c>
    </row>
    <row r="58" spans="1:18">
      <c r="A58" s="2">
        <v>42953</v>
      </c>
      <c r="B58" s="18">
        <v>0.45833333333333331</v>
      </c>
      <c r="C58" t="s">
        <v>9</v>
      </c>
      <c r="D58" t="s">
        <v>7</v>
      </c>
      <c r="E58" t="s">
        <v>10</v>
      </c>
      <c r="F58">
        <v>2</v>
      </c>
      <c r="H58" t="s">
        <v>412</v>
      </c>
      <c r="I58" t="str">
        <f>VLOOKUP(H58,'Fish Species List'!$A$2:$I$107,2,0)</f>
        <v>Glass Eye Snapper</v>
      </c>
      <c r="J58" s="54" t="str">
        <f>VLOOKUP(H58,'Fish Species List'!$A$2:$I$107,3,0)</f>
        <v>Heteropriacanthus cruentatus</v>
      </c>
      <c r="K58" s="54" t="str">
        <f>VLOOKUP(H58,'Fish Species List'!$A$2:$I$107,4,0)</f>
        <v>Priacanthidae</v>
      </c>
      <c r="L58" s="54" t="str">
        <f>VLOOKUP(H58,'Fish Species List'!$A$2:$I$107,5,0)</f>
        <v>Carnivores</v>
      </c>
      <c r="M58">
        <v>18</v>
      </c>
      <c r="N58">
        <f>1</f>
        <v>1</v>
      </c>
      <c r="P58">
        <f>VLOOKUP(H58,'Fish Species List'!$A$2:$I$107,6,0)</f>
        <v>1.738E-2</v>
      </c>
      <c r="Q58">
        <f>VLOOKUP(H58,'Fish Species List'!$A$2:$I$107,7,0)</f>
        <v>2.9</v>
      </c>
      <c r="R58">
        <f t="shared" si="0"/>
        <v>75.917174648193438</v>
      </c>
    </row>
    <row r="59" spans="1:18">
      <c r="A59" s="2">
        <v>42953</v>
      </c>
      <c r="B59" s="18">
        <v>0.45833333333333331</v>
      </c>
      <c r="C59" t="s">
        <v>9</v>
      </c>
      <c r="D59" t="s">
        <v>7</v>
      </c>
      <c r="E59" t="s">
        <v>10</v>
      </c>
      <c r="F59">
        <v>2</v>
      </c>
      <c r="H59" t="s">
        <v>29</v>
      </c>
      <c r="I59" t="str">
        <f>VLOOKUP(H59,'Fish Species List'!$A$2:$I$107,2,0)</f>
        <v>Smallmouth Grunt</v>
      </c>
      <c r="J59" s="54" t="str">
        <f>VLOOKUP(H59,'Fish Species List'!$A$2:$I$107,3,0)</f>
        <v>Haemulon chrysargyreum</v>
      </c>
      <c r="K59" s="54" t="str">
        <f>VLOOKUP(H59,'Fish Species List'!$A$2:$I$107,4,0)</f>
        <v>Haemulidae</v>
      </c>
      <c r="L59" s="54" t="str">
        <f>VLOOKUP(H59,'Fish Species List'!$A$2:$I$107,5,0)</f>
        <v>Carnivores</v>
      </c>
      <c r="M59">
        <v>20</v>
      </c>
      <c r="N59">
        <f>1</f>
        <v>1</v>
      </c>
      <c r="P59">
        <f>VLOOKUP(H59,'Fish Species List'!$A$2:$I$107,6,0)</f>
        <v>1.259E-2</v>
      </c>
      <c r="Q59">
        <f>VLOOKUP(H59,'Fish Species List'!$A$2:$I$107,7,0)</f>
        <v>2.99</v>
      </c>
      <c r="R59">
        <f t="shared" si="0"/>
        <v>97.747445643579013</v>
      </c>
    </row>
    <row r="60" spans="1:18">
      <c r="A60" s="2">
        <v>42953</v>
      </c>
      <c r="B60" s="18">
        <v>0.45833333333333331</v>
      </c>
      <c r="C60" t="s">
        <v>9</v>
      </c>
      <c r="D60" t="s">
        <v>7</v>
      </c>
      <c r="E60" t="s">
        <v>10</v>
      </c>
      <c r="F60">
        <v>2</v>
      </c>
      <c r="H60" t="s">
        <v>35</v>
      </c>
      <c r="I60" t="str">
        <f>VLOOKUP(H60,'Fish Species List'!$A$2:$I$107,2,0)</f>
        <v>Yellowhead Wrasse</v>
      </c>
      <c r="J60" s="54" t="str">
        <f>VLOOKUP(H60,'Fish Species List'!$A$2:$I$107,3,0)</f>
        <v>Halichoeres garnoti</v>
      </c>
      <c r="K60" s="54" t="str">
        <f>VLOOKUP(H60,'Fish Species List'!$A$2:$I$107,4,0)</f>
        <v>Labridae</v>
      </c>
      <c r="L60" s="54" t="str">
        <f>VLOOKUP(H60,'Fish Species List'!$A$2:$I$107,5,0)</f>
        <v>Carnivores</v>
      </c>
      <c r="M60">
        <v>12</v>
      </c>
      <c r="N60">
        <f>1</f>
        <v>1</v>
      </c>
      <c r="P60">
        <f>VLOOKUP(H60,'Fish Species List'!$A$2:$I$107,6,0)</f>
        <v>0.01</v>
      </c>
      <c r="Q60">
        <f>VLOOKUP(H60,'Fish Species List'!$A$2:$I$107,7,0)</f>
        <v>3.13</v>
      </c>
      <c r="R60">
        <f t="shared" si="0"/>
        <v>23.869169040031956</v>
      </c>
    </row>
    <row r="61" spans="1:18">
      <c r="A61" s="2">
        <v>42953</v>
      </c>
      <c r="B61" s="18">
        <v>0.45833333333333331</v>
      </c>
      <c r="C61" t="s">
        <v>9</v>
      </c>
      <c r="D61" t="s">
        <v>7</v>
      </c>
      <c r="E61" t="s">
        <v>10</v>
      </c>
      <c r="F61">
        <v>2</v>
      </c>
      <c r="H61" t="s">
        <v>28</v>
      </c>
      <c r="I61" t="str">
        <f>VLOOKUP(H61,'Fish Species List'!$A$2:$I$107,2,0)</f>
        <v>Foureye Butterflyfish</v>
      </c>
      <c r="J61" s="54" t="str">
        <f>VLOOKUP(H61,'Fish Species List'!$A$2:$I$107,3,0)</f>
        <v>Chaetodon capistratus</v>
      </c>
      <c r="K61" s="54" t="str">
        <f>VLOOKUP(H61,'Fish Species List'!$A$2:$I$107,4,0)</f>
        <v>Chaetodontidae</v>
      </c>
      <c r="L61" s="54" t="str">
        <f>VLOOKUP(H61,'Fish Species List'!$A$2:$I$107,5,0)</f>
        <v>Carnivores</v>
      </c>
      <c r="M61">
        <v>12</v>
      </c>
      <c r="N61">
        <v>2</v>
      </c>
      <c r="P61">
        <f>VLOOKUP(H61,'Fish Species List'!$A$2:$I$107,6,0)</f>
        <v>2.512E-2</v>
      </c>
      <c r="Q61">
        <f>VLOOKUP(H61,'Fish Species List'!$A$2:$I$107,7,0)</f>
        <v>3.1</v>
      </c>
      <c r="R61">
        <f t="shared" si="0"/>
        <v>55.652092436993136</v>
      </c>
    </row>
    <row r="62" spans="1:18">
      <c r="A62" s="2">
        <v>42953</v>
      </c>
      <c r="B62" s="18">
        <v>0.45833333333333331</v>
      </c>
      <c r="C62" t="s">
        <v>9</v>
      </c>
      <c r="D62" t="s">
        <v>7</v>
      </c>
      <c r="E62" t="s">
        <v>10</v>
      </c>
      <c r="F62">
        <v>2</v>
      </c>
      <c r="H62" t="s">
        <v>19</v>
      </c>
      <c r="I62" t="str">
        <f>VLOOKUP(H62,'Fish Species List'!$A$2:$I$107,2,0)</f>
        <v>Ocean Surgeonfish</v>
      </c>
      <c r="J62" s="54" t="str">
        <f>VLOOKUP(H62,'Fish Species List'!$A$2:$I$107,3,0)</f>
        <v>Acanthurus bahianus</v>
      </c>
      <c r="K62" s="54" t="str">
        <f>VLOOKUP(H62,'Fish Species List'!$A$2:$I$107,4,0)</f>
        <v>Acanthuridae</v>
      </c>
      <c r="L62" s="54" t="str">
        <f>VLOOKUP(H62,'Fish Species List'!$A$2:$I$107,5,0)</f>
        <v>Herbivores</v>
      </c>
      <c r="M62">
        <v>14</v>
      </c>
      <c r="N62">
        <v>2</v>
      </c>
      <c r="P62">
        <f>VLOOKUP(H62,'Fish Species List'!$A$2:$I$107,6,0)</f>
        <v>1.8620000000000001E-2</v>
      </c>
      <c r="Q62">
        <f>VLOOKUP(H62,'Fish Species List'!$A$2:$I$107,7,0)</f>
        <v>2.91</v>
      </c>
      <c r="R62">
        <f t="shared" si="0"/>
        <v>40.291390949391584</v>
      </c>
    </row>
    <row r="63" spans="1:18">
      <c r="A63" s="2">
        <v>42953</v>
      </c>
      <c r="B63" s="18">
        <v>0.45833333333333331</v>
      </c>
      <c r="C63" t="s">
        <v>9</v>
      </c>
      <c r="D63" t="s">
        <v>7</v>
      </c>
      <c r="E63" t="s">
        <v>10</v>
      </c>
      <c r="F63">
        <v>2</v>
      </c>
      <c r="H63" t="s">
        <v>19</v>
      </c>
      <c r="I63" t="str">
        <f>VLOOKUP(H63,'Fish Species List'!$A$2:$I$107,2,0)</f>
        <v>Ocean Surgeonfish</v>
      </c>
      <c r="J63" s="54" t="str">
        <f>VLOOKUP(H63,'Fish Species List'!$A$2:$I$107,3,0)</f>
        <v>Acanthurus bahianus</v>
      </c>
      <c r="K63" s="54" t="str">
        <f>VLOOKUP(H63,'Fish Species List'!$A$2:$I$107,4,0)</f>
        <v>Acanthuridae</v>
      </c>
      <c r="L63" s="54" t="str">
        <f>VLOOKUP(H63,'Fish Species List'!$A$2:$I$107,5,0)</f>
        <v>Herbivores</v>
      </c>
      <c r="M63">
        <v>12</v>
      </c>
      <c r="N63">
        <v>3</v>
      </c>
      <c r="P63">
        <f>VLOOKUP(H63,'Fish Species List'!$A$2:$I$107,6,0)</f>
        <v>1.8620000000000001E-2</v>
      </c>
      <c r="Q63">
        <f>VLOOKUP(H63,'Fish Species List'!$A$2:$I$107,7,0)</f>
        <v>2.91</v>
      </c>
      <c r="R63">
        <f t="shared" si="0"/>
        <v>25.727471314413222</v>
      </c>
    </row>
    <row r="64" spans="1:18">
      <c r="A64" s="2">
        <v>42953</v>
      </c>
      <c r="B64" s="18">
        <v>0.45833333333333331</v>
      </c>
      <c r="C64" t="s">
        <v>9</v>
      </c>
      <c r="D64" t="s">
        <v>7</v>
      </c>
      <c r="E64" t="s">
        <v>10</v>
      </c>
      <c r="F64">
        <v>2</v>
      </c>
      <c r="H64" t="s">
        <v>31</v>
      </c>
      <c r="I64" t="str">
        <f>VLOOKUP(H64,'Fish Species List'!$A$2:$I$107,2,0)</f>
        <v>Striped Parrotfish</v>
      </c>
      <c r="J64" s="54" t="str">
        <f>VLOOKUP(H64,'Fish Species List'!$A$2:$I$107,3,0)</f>
        <v>Scarus iserti</v>
      </c>
      <c r="K64" s="54" t="str">
        <f>VLOOKUP(H64,'Fish Species List'!$A$2:$I$107,4,0)</f>
        <v>Scaridae</v>
      </c>
      <c r="L64" s="54" t="str">
        <f>VLOOKUP(H64,'Fish Species List'!$A$2:$I$107,5,0)</f>
        <v>Herbivores</v>
      </c>
      <c r="M64">
        <v>10</v>
      </c>
      <c r="N64">
        <f>1</f>
        <v>1</v>
      </c>
      <c r="O64" t="s">
        <v>16</v>
      </c>
      <c r="P64">
        <f>VLOOKUP(H64,'Fish Species List'!$A$2:$I$107,6,0)</f>
        <v>1.0959999999999999E-2</v>
      </c>
      <c r="Q64">
        <f>VLOOKUP(H64,'Fish Species List'!$A$2:$I$107,7,0)</f>
        <v>3.01</v>
      </c>
      <c r="R64">
        <f t="shared" si="0"/>
        <v>11.21529119539707</v>
      </c>
    </row>
    <row r="65" spans="1:18">
      <c r="A65" s="2">
        <v>42953</v>
      </c>
      <c r="B65" s="18">
        <v>0.45833333333333331</v>
      </c>
      <c r="C65" t="s">
        <v>9</v>
      </c>
      <c r="D65" t="s">
        <v>7</v>
      </c>
      <c r="E65" t="s">
        <v>10</v>
      </c>
      <c r="F65">
        <v>2</v>
      </c>
      <c r="H65" t="s">
        <v>20</v>
      </c>
      <c r="I65" t="str">
        <f>VLOOKUP(H65,'Fish Species List'!$A$2:$I$107,2,0)</f>
        <v>French Grunt</v>
      </c>
      <c r="J65" s="54" t="str">
        <f>VLOOKUP(H65,'Fish Species List'!$A$2:$I$107,3,0)</f>
        <v>Haemulon flavolineatum</v>
      </c>
      <c r="K65" s="54" t="str">
        <f>VLOOKUP(H65,'Fish Species List'!$A$2:$I$107,4,0)</f>
        <v>Haemulidae</v>
      </c>
      <c r="L65" s="54" t="str">
        <f>VLOOKUP(H65,'Fish Species List'!$A$2:$I$107,5,0)</f>
        <v>Carnivores</v>
      </c>
      <c r="M65">
        <v>14</v>
      </c>
      <c r="N65">
        <f>1</f>
        <v>1</v>
      </c>
      <c r="P65">
        <f>VLOOKUP(H65,'Fish Species List'!$A$2:$I$107,6,0)</f>
        <v>1.349E-2</v>
      </c>
      <c r="Q65">
        <f>VLOOKUP(H65,'Fish Species List'!$A$2:$I$107,7,0)</f>
        <v>3</v>
      </c>
      <c r="R65">
        <f t="shared" si="0"/>
        <v>37.016559999999998</v>
      </c>
    </row>
    <row r="66" spans="1:18">
      <c r="A66" s="2">
        <v>42953</v>
      </c>
      <c r="B66" s="18">
        <v>0.45833333333333331</v>
      </c>
      <c r="C66" t="s">
        <v>9</v>
      </c>
      <c r="D66" t="s">
        <v>7</v>
      </c>
      <c r="E66" t="s">
        <v>10</v>
      </c>
      <c r="F66">
        <v>2</v>
      </c>
      <c r="H66" t="s">
        <v>35</v>
      </c>
      <c r="I66" t="str">
        <f>VLOOKUP(H66,'Fish Species List'!$A$2:$I$107,2,0)</f>
        <v>Yellowhead Wrasse</v>
      </c>
      <c r="J66" s="54" t="str">
        <f>VLOOKUP(H66,'Fish Species List'!$A$2:$I$107,3,0)</f>
        <v>Halichoeres garnoti</v>
      </c>
      <c r="K66" s="54" t="str">
        <f>VLOOKUP(H66,'Fish Species List'!$A$2:$I$107,4,0)</f>
        <v>Labridae</v>
      </c>
      <c r="L66" s="54" t="str">
        <f>VLOOKUP(H66,'Fish Species List'!$A$2:$I$107,5,0)</f>
        <v>Carnivores</v>
      </c>
      <c r="M66">
        <v>10</v>
      </c>
      <c r="N66">
        <f>1</f>
        <v>1</v>
      </c>
      <c r="P66">
        <f>VLOOKUP(H66,'Fish Species List'!$A$2:$I$107,6,0)</f>
        <v>0.01</v>
      </c>
      <c r="Q66">
        <f>VLOOKUP(H66,'Fish Species List'!$A$2:$I$107,7,0)</f>
        <v>3.13</v>
      </c>
      <c r="R66">
        <f t="shared" si="0"/>
        <v>13.48962882591654</v>
      </c>
    </row>
    <row r="67" spans="1:18">
      <c r="A67" s="2">
        <v>42953</v>
      </c>
      <c r="B67" s="18">
        <v>0.45833333333333331</v>
      </c>
      <c r="C67" t="s">
        <v>9</v>
      </c>
      <c r="D67" t="s">
        <v>7</v>
      </c>
      <c r="E67" t="s">
        <v>10</v>
      </c>
      <c r="F67">
        <v>2</v>
      </c>
      <c r="H67" t="s">
        <v>36</v>
      </c>
      <c r="I67" t="str">
        <f>VLOOKUP(H67,'Fish Species List'!$A$2:$I$107,2,0)</f>
        <v>Blue Chromis</v>
      </c>
      <c r="J67" s="54" t="str">
        <f>VLOOKUP(H67,'Fish Species List'!$A$2:$I$107,3,0)</f>
        <v>Chromis cyanea</v>
      </c>
      <c r="K67" s="54" t="str">
        <f>VLOOKUP(H67,'Fish Species List'!$A$2:$I$107,4,0)</f>
        <v>Pomacentridae</v>
      </c>
      <c r="L67" s="54" t="str">
        <f>VLOOKUP(H67,'Fish Species List'!$A$2:$I$107,5,0)</f>
        <v>Planktivore</v>
      </c>
      <c r="M67">
        <v>4</v>
      </c>
      <c r="N67">
        <v>2</v>
      </c>
      <c r="P67">
        <f>VLOOKUP(H67,'Fish Species List'!$A$2:$I$107,6,0)</f>
        <v>1.4789999999999999E-2</v>
      </c>
      <c r="Q67">
        <f>VLOOKUP(H67,'Fish Species List'!$A$2:$I$107,7,0)</f>
        <v>2.98</v>
      </c>
      <c r="R67">
        <f t="shared" ref="R67:R130" si="1">(P67*M67^Q67)</f>
        <v>0.92067626702257244</v>
      </c>
    </row>
    <row r="68" spans="1:18">
      <c r="A68" s="2">
        <v>42953</v>
      </c>
      <c r="B68" s="18">
        <v>0.45833333333333331</v>
      </c>
      <c r="C68" t="s">
        <v>9</v>
      </c>
      <c r="D68" t="s">
        <v>7</v>
      </c>
      <c r="E68" t="s">
        <v>10</v>
      </c>
      <c r="F68">
        <v>2</v>
      </c>
      <c r="H68" t="s">
        <v>37</v>
      </c>
      <c r="I68" t="str">
        <f>VLOOKUP(H68,'Fish Species List'!$A$2:$I$107,2,0)</f>
        <v>Yellowtail Damselfish</v>
      </c>
      <c r="J68" s="54" t="str">
        <f>VLOOKUP(H68,'Fish Species List'!$A$2:$I$107,3,0)</f>
        <v>Microspathodon chrysurus</v>
      </c>
      <c r="K68" s="54" t="str">
        <f>VLOOKUP(H68,'Fish Species List'!$A$2:$I$107,4,0)</f>
        <v>Pomacentridae</v>
      </c>
      <c r="L68" s="54" t="str">
        <f>VLOOKUP(H68,'Fish Species List'!$A$2:$I$107,5,0)</f>
        <v>Herbivores</v>
      </c>
      <c r="M68">
        <v>18</v>
      </c>
      <c r="N68">
        <f>1</f>
        <v>1</v>
      </c>
      <c r="P68">
        <f>VLOOKUP(H68,'Fish Species List'!$A$2:$I$107,6,0)</f>
        <v>2.291E-2</v>
      </c>
      <c r="Q68">
        <f>VLOOKUP(H68,'Fish Species List'!$A$2:$I$107,7,0)</f>
        <v>3.02</v>
      </c>
      <c r="R68">
        <f t="shared" si="1"/>
        <v>141.56244488298131</v>
      </c>
    </row>
    <row r="69" spans="1:18">
      <c r="A69" s="2">
        <v>42953</v>
      </c>
      <c r="B69" s="18">
        <v>0.45833333333333331</v>
      </c>
      <c r="C69" t="s">
        <v>9</v>
      </c>
      <c r="D69" t="s">
        <v>7</v>
      </c>
      <c r="E69" t="s">
        <v>10</v>
      </c>
      <c r="F69">
        <v>2</v>
      </c>
      <c r="H69" t="s">
        <v>410</v>
      </c>
      <c r="I69" t="str">
        <f>VLOOKUP(H69,'Fish Species List'!$A$2:$I$107,2,0)</f>
        <v>Dusky Damselfish</v>
      </c>
      <c r="J69" s="54" t="str">
        <f>VLOOKUP(H69,'Fish Species List'!$A$2:$I$107,3,0)</f>
        <v>Stegastes adustus </v>
      </c>
      <c r="K69" s="54" t="str">
        <f>VLOOKUP(H69,'Fish Species List'!$A$2:$I$107,4,0)</f>
        <v>Pomacentridae</v>
      </c>
      <c r="L69" s="54" t="str">
        <f>VLOOKUP(H69,'Fish Species List'!$A$2:$I$107,5,0)</f>
        <v>Herbivores</v>
      </c>
      <c r="M69">
        <v>15</v>
      </c>
      <c r="N69">
        <f>1</f>
        <v>1</v>
      </c>
      <c r="P69">
        <f>VLOOKUP(H69,'Fish Species List'!$A$2:$I$107,6,0)</f>
        <v>0</v>
      </c>
      <c r="Q69">
        <f>VLOOKUP(H69,'Fish Species List'!$A$2:$I$107,7,0)</f>
        <v>0</v>
      </c>
      <c r="R69">
        <f t="shared" si="1"/>
        <v>0</v>
      </c>
    </row>
    <row r="70" spans="1:18">
      <c r="A70" s="2">
        <v>42953</v>
      </c>
      <c r="B70" s="18">
        <v>0.45833333333333331</v>
      </c>
      <c r="C70" t="s">
        <v>9</v>
      </c>
      <c r="D70" t="s">
        <v>7</v>
      </c>
      <c r="E70" t="s">
        <v>10</v>
      </c>
      <c r="F70">
        <v>2</v>
      </c>
      <c r="H70" t="s">
        <v>410</v>
      </c>
      <c r="I70" t="str">
        <f>VLOOKUP(H70,'Fish Species List'!$A$2:$I$107,2,0)</f>
        <v>Dusky Damselfish</v>
      </c>
      <c r="J70" s="54" t="str">
        <f>VLOOKUP(H70,'Fish Species List'!$A$2:$I$107,3,0)</f>
        <v>Stegastes adustus </v>
      </c>
      <c r="K70" s="54" t="str">
        <f>VLOOKUP(H70,'Fish Species List'!$A$2:$I$107,4,0)</f>
        <v>Pomacentridae</v>
      </c>
      <c r="L70" s="54" t="str">
        <f>VLOOKUP(H70,'Fish Species List'!$A$2:$I$107,5,0)</f>
        <v>Herbivores</v>
      </c>
      <c r="M70">
        <v>10</v>
      </c>
      <c r="N70">
        <v>3</v>
      </c>
      <c r="P70">
        <f>VLOOKUP(H70,'Fish Species List'!$A$2:$I$107,6,0)</f>
        <v>0</v>
      </c>
      <c r="Q70">
        <f>VLOOKUP(H70,'Fish Species List'!$A$2:$I$107,7,0)</f>
        <v>0</v>
      </c>
      <c r="R70">
        <f t="shared" si="1"/>
        <v>0</v>
      </c>
    </row>
    <row r="71" spans="1:18">
      <c r="A71" s="2">
        <v>42953</v>
      </c>
      <c r="B71" s="18">
        <v>0.45833333333333331</v>
      </c>
      <c r="C71" t="s">
        <v>9</v>
      </c>
      <c r="D71" t="s">
        <v>7</v>
      </c>
      <c r="E71" t="s">
        <v>10</v>
      </c>
      <c r="F71">
        <v>2</v>
      </c>
      <c r="H71" t="s">
        <v>26</v>
      </c>
      <c r="I71" t="str">
        <f>VLOOKUP(H71,'Fish Species List'!$A$2:$I$107,2,0)</f>
        <v>Blackbar soldierfish</v>
      </c>
      <c r="J71" s="54" t="str">
        <f>VLOOKUP(H71,'Fish Species List'!$A$2:$I$107,3,0)</f>
        <v xml:space="preserve">Myripristis jacobus </v>
      </c>
      <c r="K71" s="54" t="str">
        <f>VLOOKUP(H71,'Fish Species List'!$A$2:$I$107,4,0)</f>
        <v>Holocentridae</v>
      </c>
      <c r="L71" s="54" t="str">
        <f>VLOOKUP(H71,'Fish Species List'!$A$2:$I$107,5,0)</f>
        <v>Carnivores</v>
      </c>
      <c r="M71">
        <v>15</v>
      </c>
      <c r="N71">
        <f>1</f>
        <v>1</v>
      </c>
      <c r="P71">
        <f>VLOOKUP(H71,'Fish Species List'!$A$2:$I$107,6,0)</f>
        <v>1.2019999999999999E-2</v>
      </c>
      <c r="Q71">
        <f>VLOOKUP(H71,'Fish Species List'!$A$2:$I$107,7,0)</f>
        <v>3.06</v>
      </c>
      <c r="R71">
        <f t="shared" si="1"/>
        <v>47.724756406775086</v>
      </c>
    </row>
    <row r="72" spans="1:18">
      <c r="A72" s="2">
        <v>42953</v>
      </c>
      <c r="B72" s="18">
        <v>0.45833333333333331</v>
      </c>
      <c r="C72" t="s">
        <v>9</v>
      </c>
      <c r="D72" t="s">
        <v>7</v>
      </c>
      <c r="E72" t="s">
        <v>10</v>
      </c>
      <c r="F72">
        <v>2</v>
      </c>
      <c r="H72" t="s">
        <v>38</v>
      </c>
      <c r="I72" t="str">
        <f>VLOOKUP(H72,'Fish Species List'!$A$2:$I$107,2,0)</f>
        <v>Sergeant Major</v>
      </c>
      <c r="J72" s="54" t="str">
        <f>VLOOKUP(H72,'Fish Species List'!$A$2:$I$107,3,0)</f>
        <v>Abudefduf saxatilis</v>
      </c>
      <c r="K72" s="54" t="str">
        <f>VLOOKUP(H72,'Fish Species List'!$A$2:$I$107,4,0)</f>
        <v>Pomacentridae</v>
      </c>
      <c r="L72" s="54" t="str">
        <f>VLOOKUP(H72,'Fish Species List'!$A$2:$I$107,5,0)</f>
        <v>Carnivores</v>
      </c>
      <c r="M72">
        <v>12</v>
      </c>
      <c r="N72">
        <f>1</f>
        <v>1</v>
      </c>
      <c r="P72">
        <f>VLOOKUP(H72,'Fish Species List'!$A$2:$I$107,6,0)</f>
        <v>1.8200000000000001E-2</v>
      </c>
      <c r="Q72">
        <f>VLOOKUP(H72,'Fish Species List'!$A$2:$I$107,7,0)</f>
        <v>3.05</v>
      </c>
      <c r="R72">
        <f t="shared" si="1"/>
        <v>35.610181599509723</v>
      </c>
    </row>
    <row r="73" spans="1:18">
      <c r="A73" s="2">
        <v>42953</v>
      </c>
      <c r="B73" s="18">
        <v>0.45833333333333331</v>
      </c>
      <c r="C73" t="s">
        <v>9</v>
      </c>
      <c r="D73" t="s">
        <v>7</v>
      </c>
      <c r="E73" t="s">
        <v>10</v>
      </c>
      <c r="F73">
        <v>2</v>
      </c>
      <c r="H73" t="s">
        <v>21</v>
      </c>
      <c r="I73" t="str">
        <f>VLOOKUP(H73,'Fish Species List'!$A$2:$I$107,2,0)</f>
        <v>Brown Chromis</v>
      </c>
      <c r="J73" s="54" t="str">
        <f>VLOOKUP(H73,'Fish Species List'!$A$2:$I$107,3,0)</f>
        <v>Chromis multilineata</v>
      </c>
      <c r="K73" s="54" t="str">
        <f>VLOOKUP(H73,'Fish Species List'!$A$2:$I$107,4,0)</f>
        <v>Pomacentridae</v>
      </c>
      <c r="L73" s="54" t="str">
        <f>VLOOKUP(H73,'Fish Species List'!$A$2:$I$107,5,0)</f>
        <v>Planktivore</v>
      </c>
      <c r="M73">
        <v>12</v>
      </c>
      <c r="N73">
        <v>2</v>
      </c>
      <c r="P73">
        <f>VLOOKUP(H73,'Fish Species List'!$A$2:$I$107,6,0)</f>
        <v>1.4789999999999999E-2</v>
      </c>
      <c r="Q73">
        <f>VLOOKUP(H73,'Fish Species List'!$A$2:$I$107,7,0)</f>
        <v>2.98</v>
      </c>
      <c r="R73">
        <f t="shared" si="1"/>
        <v>24.318024250762754</v>
      </c>
    </row>
    <row r="74" spans="1:18">
      <c r="A74" s="2">
        <v>42953</v>
      </c>
      <c r="B74" s="18">
        <v>0.45833333333333331</v>
      </c>
      <c r="C74" t="s">
        <v>9</v>
      </c>
      <c r="D74" t="s">
        <v>7</v>
      </c>
      <c r="E74" t="s">
        <v>10</v>
      </c>
      <c r="F74">
        <v>2</v>
      </c>
      <c r="H74" t="s">
        <v>21</v>
      </c>
      <c r="I74" t="str">
        <f>VLOOKUP(H74,'Fish Species List'!$A$2:$I$107,2,0)</f>
        <v>Brown Chromis</v>
      </c>
      <c r="J74" s="54" t="str">
        <f>VLOOKUP(H74,'Fish Species List'!$A$2:$I$107,3,0)</f>
        <v>Chromis multilineata</v>
      </c>
      <c r="K74" s="54" t="str">
        <f>VLOOKUP(H74,'Fish Species List'!$A$2:$I$107,4,0)</f>
        <v>Pomacentridae</v>
      </c>
      <c r="L74" s="54" t="str">
        <f>VLOOKUP(H74,'Fish Species List'!$A$2:$I$107,5,0)</f>
        <v>Planktivore</v>
      </c>
      <c r="M74">
        <v>10</v>
      </c>
      <c r="N74">
        <v>2</v>
      </c>
      <c r="P74">
        <f>VLOOKUP(H74,'Fish Species List'!$A$2:$I$107,6,0)</f>
        <v>1.4789999999999999E-2</v>
      </c>
      <c r="Q74">
        <f>VLOOKUP(H74,'Fish Species List'!$A$2:$I$107,7,0)</f>
        <v>2.98</v>
      </c>
      <c r="R74">
        <f t="shared" si="1"/>
        <v>14.124340347257048</v>
      </c>
    </row>
    <row r="75" spans="1:18">
      <c r="A75" s="2">
        <v>42953</v>
      </c>
      <c r="B75" s="18">
        <v>0.45833333333333331</v>
      </c>
      <c r="C75" t="s">
        <v>9</v>
      </c>
      <c r="D75" t="s">
        <v>7</v>
      </c>
      <c r="E75" t="s">
        <v>10</v>
      </c>
      <c r="F75">
        <v>2</v>
      </c>
      <c r="H75" t="s">
        <v>18</v>
      </c>
      <c r="I75" t="str">
        <f>VLOOKUP(H75,'Fish Species List'!$A$2:$I$107,2,0)</f>
        <v>Bicolour Damselfish</v>
      </c>
      <c r="J75" s="54" t="str">
        <f>VLOOKUP(H75,'Fish Species List'!$A$2:$I$107,3,0)</f>
        <v>Stegastes partitus</v>
      </c>
      <c r="K75" s="54" t="str">
        <f>VLOOKUP(H75,'Fish Species List'!$A$2:$I$107,4,0)</f>
        <v>Pomacentridae</v>
      </c>
      <c r="L75" s="54" t="str">
        <f>VLOOKUP(H75,'Fish Species List'!$A$2:$I$107,5,0)</f>
        <v>Herbivores</v>
      </c>
      <c r="M75">
        <v>10</v>
      </c>
      <c r="N75">
        <f>1</f>
        <v>1</v>
      </c>
      <c r="P75">
        <f>VLOOKUP(H75,'Fish Species List'!$A$2:$I$107,6,0)</f>
        <v>1.4789999999999999E-2</v>
      </c>
      <c r="Q75">
        <f>VLOOKUP(H75,'Fish Species List'!$A$2:$I$107,7,0)</f>
        <v>3.01</v>
      </c>
      <c r="R75">
        <f t="shared" si="1"/>
        <v>15.134503355832361</v>
      </c>
    </row>
    <row r="76" spans="1:18">
      <c r="A76" s="2">
        <v>42953</v>
      </c>
      <c r="B76" s="18">
        <v>0.45833333333333331</v>
      </c>
      <c r="C76" t="s">
        <v>9</v>
      </c>
      <c r="D76" t="s">
        <v>7</v>
      </c>
      <c r="E76" t="s">
        <v>10</v>
      </c>
      <c r="F76">
        <v>3</v>
      </c>
      <c r="H76" t="s">
        <v>18</v>
      </c>
      <c r="I76" t="str">
        <f>VLOOKUP(H76,'Fish Species List'!$A$2:$I$107,2,0)</f>
        <v>Bicolour Damselfish</v>
      </c>
      <c r="J76" s="54" t="str">
        <f>VLOOKUP(H76,'Fish Species List'!$A$2:$I$107,3,0)</f>
        <v>Stegastes partitus</v>
      </c>
      <c r="K76" s="54" t="str">
        <f>VLOOKUP(H76,'Fish Species List'!$A$2:$I$107,4,0)</f>
        <v>Pomacentridae</v>
      </c>
      <c r="L76" s="54" t="str">
        <f>VLOOKUP(H76,'Fish Species List'!$A$2:$I$107,5,0)</f>
        <v>Herbivores</v>
      </c>
      <c r="M76">
        <v>8</v>
      </c>
      <c r="N76">
        <f>1</f>
        <v>1</v>
      </c>
      <c r="P76">
        <f>VLOOKUP(H76,'Fish Species List'!$A$2:$I$107,6,0)</f>
        <v>1.4789999999999999E-2</v>
      </c>
      <c r="Q76">
        <f>VLOOKUP(H76,'Fish Species List'!$A$2:$I$107,7,0)</f>
        <v>3.01</v>
      </c>
      <c r="R76">
        <f t="shared" si="1"/>
        <v>7.7315939016751987</v>
      </c>
    </row>
    <row r="77" spans="1:18">
      <c r="A77" s="2">
        <v>42953</v>
      </c>
      <c r="B77" s="18">
        <v>0.45833333333333331</v>
      </c>
      <c r="C77" t="s">
        <v>9</v>
      </c>
      <c r="D77" t="s">
        <v>7</v>
      </c>
      <c r="E77" t="s">
        <v>10</v>
      </c>
      <c r="F77">
        <v>3</v>
      </c>
      <c r="H77" t="s">
        <v>18</v>
      </c>
      <c r="I77" t="str">
        <f>VLOOKUP(H77,'Fish Species List'!$A$2:$I$107,2,0)</f>
        <v>Bicolour Damselfish</v>
      </c>
      <c r="J77" s="54" t="str">
        <f>VLOOKUP(H77,'Fish Species List'!$A$2:$I$107,3,0)</f>
        <v>Stegastes partitus</v>
      </c>
      <c r="K77" s="54" t="str">
        <f>VLOOKUP(H77,'Fish Species List'!$A$2:$I$107,4,0)</f>
        <v>Pomacentridae</v>
      </c>
      <c r="L77" s="54" t="str">
        <f>VLOOKUP(H77,'Fish Species List'!$A$2:$I$107,5,0)</f>
        <v>Herbivores</v>
      </c>
      <c r="M77">
        <v>6</v>
      </c>
      <c r="N77">
        <v>3</v>
      </c>
      <c r="P77">
        <f>VLOOKUP(H77,'Fish Species List'!$A$2:$I$107,6,0)</f>
        <v>1.4789999999999999E-2</v>
      </c>
      <c r="Q77">
        <f>VLOOKUP(H77,'Fish Species List'!$A$2:$I$107,7,0)</f>
        <v>3.01</v>
      </c>
      <c r="R77">
        <f t="shared" si="1"/>
        <v>3.2523961451455032</v>
      </c>
    </row>
    <row r="78" spans="1:18">
      <c r="A78" s="2">
        <v>42953</v>
      </c>
      <c r="B78" s="18">
        <v>0.45833333333333331</v>
      </c>
      <c r="C78" t="s">
        <v>9</v>
      </c>
      <c r="D78" t="s">
        <v>7</v>
      </c>
      <c r="E78" t="s">
        <v>10</v>
      </c>
      <c r="F78">
        <v>3</v>
      </c>
      <c r="H78" t="s">
        <v>18</v>
      </c>
      <c r="I78" t="str">
        <f>VLOOKUP(H78,'Fish Species List'!$A$2:$I$107,2,0)</f>
        <v>Bicolour Damselfish</v>
      </c>
      <c r="J78" s="54" t="str">
        <f>VLOOKUP(H78,'Fish Species List'!$A$2:$I$107,3,0)</f>
        <v>Stegastes partitus</v>
      </c>
      <c r="K78" s="54" t="str">
        <f>VLOOKUP(H78,'Fish Species List'!$A$2:$I$107,4,0)</f>
        <v>Pomacentridae</v>
      </c>
      <c r="L78" s="54" t="str">
        <f>VLOOKUP(H78,'Fish Species List'!$A$2:$I$107,5,0)</f>
        <v>Herbivores</v>
      </c>
      <c r="M78">
        <v>4</v>
      </c>
      <c r="N78">
        <v>10</v>
      </c>
      <c r="P78">
        <f>VLOOKUP(H78,'Fish Species List'!$A$2:$I$107,6,0)</f>
        <v>1.4789999999999999E-2</v>
      </c>
      <c r="Q78">
        <f>VLOOKUP(H78,'Fish Species List'!$A$2:$I$107,7,0)</f>
        <v>3.01</v>
      </c>
      <c r="R78">
        <f t="shared" si="1"/>
        <v>0.95977348519004924</v>
      </c>
    </row>
    <row r="79" spans="1:18">
      <c r="A79" s="2">
        <v>42953</v>
      </c>
      <c r="B79" s="18">
        <v>0.45833333333333331</v>
      </c>
      <c r="C79" t="s">
        <v>9</v>
      </c>
      <c r="D79" t="s">
        <v>7</v>
      </c>
      <c r="E79" t="s">
        <v>10</v>
      </c>
      <c r="F79">
        <v>3</v>
      </c>
      <c r="H79" t="s">
        <v>35</v>
      </c>
      <c r="I79" t="str">
        <f>VLOOKUP(H79,'Fish Species List'!$A$2:$I$107,2,0)</f>
        <v>Yellowhead Wrasse</v>
      </c>
      <c r="J79" s="54" t="str">
        <f>VLOOKUP(H79,'Fish Species List'!$A$2:$I$107,3,0)</f>
        <v>Halichoeres garnoti</v>
      </c>
      <c r="K79" s="54" t="str">
        <f>VLOOKUP(H79,'Fish Species List'!$A$2:$I$107,4,0)</f>
        <v>Labridae</v>
      </c>
      <c r="L79" s="54" t="str">
        <f>VLOOKUP(H79,'Fish Species List'!$A$2:$I$107,5,0)</f>
        <v>Carnivores</v>
      </c>
      <c r="M79">
        <v>8</v>
      </c>
      <c r="N79">
        <v>2</v>
      </c>
      <c r="P79">
        <f>VLOOKUP(H79,'Fish Species List'!$A$2:$I$107,6,0)</f>
        <v>0.01</v>
      </c>
      <c r="Q79">
        <f>VLOOKUP(H79,'Fish Species List'!$A$2:$I$107,7,0)</f>
        <v>3.13</v>
      </c>
      <c r="R79">
        <f t="shared" si="1"/>
        <v>6.7092142277548126</v>
      </c>
    </row>
    <row r="80" spans="1:18">
      <c r="A80" s="2">
        <v>42953</v>
      </c>
      <c r="B80" s="18">
        <v>0.45833333333333331</v>
      </c>
      <c r="C80" t="s">
        <v>9</v>
      </c>
      <c r="D80" t="s">
        <v>7</v>
      </c>
      <c r="E80" t="s">
        <v>10</v>
      </c>
      <c r="F80">
        <v>3</v>
      </c>
      <c r="H80" t="s">
        <v>17</v>
      </c>
      <c r="I80" t="str">
        <f>VLOOKUP(H80,'Fish Species List'!$A$2:$I$107,2,0)</f>
        <v>Bluehead Wrasse</v>
      </c>
      <c r="J80" s="54" t="str">
        <f>VLOOKUP(H80,'Fish Species List'!$A$2:$I$107,3,0)</f>
        <v>Thalassoma bifasciatum</v>
      </c>
      <c r="K80" s="54" t="str">
        <f>VLOOKUP(H80,'Fish Species List'!$A$2:$I$107,4,0)</f>
        <v>Labridae</v>
      </c>
      <c r="L80" s="54" t="str">
        <f>VLOOKUP(H80,'Fish Species List'!$A$2:$I$107,5,0)</f>
        <v>Carnivores</v>
      </c>
      <c r="M80">
        <v>4</v>
      </c>
      <c r="N80">
        <f>1</f>
        <v>1</v>
      </c>
      <c r="P80">
        <f>VLOOKUP(H80,'Fish Species List'!$A$2:$I$107,6,0)</f>
        <v>8.9099999999999995E-3</v>
      </c>
      <c r="Q80">
        <f>VLOOKUP(H80,'Fish Species List'!$A$2:$I$107,7,0)</f>
        <v>3.01</v>
      </c>
      <c r="R80">
        <f t="shared" si="1"/>
        <v>0.5782002537554658</v>
      </c>
    </row>
    <row r="81" spans="1:18">
      <c r="A81" s="2">
        <v>42953</v>
      </c>
      <c r="B81" s="18">
        <v>0.45833333333333331</v>
      </c>
      <c r="C81" t="s">
        <v>9</v>
      </c>
      <c r="D81" t="s">
        <v>7</v>
      </c>
      <c r="E81" t="s">
        <v>10</v>
      </c>
      <c r="F81">
        <v>3</v>
      </c>
      <c r="H81" t="s">
        <v>28</v>
      </c>
      <c r="I81" t="str">
        <f>VLOOKUP(H81,'Fish Species List'!$A$2:$I$107,2,0)</f>
        <v>Foureye Butterflyfish</v>
      </c>
      <c r="J81" s="54" t="str">
        <f>VLOOKUP(H81,'Fish Species List'!$A$2:$I$107,3,0)</f>
        <v>Chaetodon capistratus</v>
      </c>
      <c r="K81" s="54" t="str">
        <f>VLOOKUP(H81,'Fish Species List'!$A$2:$I$107,4,0)</f>
        <v>Chaetodontidae</v>
      </c>
      <c r="L81" s="54" t="str">
        <f>VLOOKUP(H81,'Fish Species List'!$A$2:$I$107,5,0)</f>
        <v>Carnivores</v>
      </c>
      <c r="M81">
        <v>8</v>
      </c>
      <c r="N81">
        <f>1</f>
        <v>1</v>
      </c>
      <c r="P81">
        <f>VLOOKUP(H81,'Fish Species List'!$A$2:$I$107,6,0)</f>
        <v>2.512E-2</v>
      </c>
      <c r="Q81">
        <f>VLOOKUP(H81,'Fish Species List'!$A$2:$I$107,7,0)</f>
        <v>3.1</v>
      </c>
      <c r="R81">
        <f t="shared" si="1"/>
        <v>15.834290003570837</v>
      </c>
    </row>
    <row r="82" spans="1:18">
      <c r="A82" s="2">
        <v>42953</v>
      </c>
      <c r="B82" s="18">
        <v>0.45833333333333331</v>
      </c>
      <c r="C82" t="s">
        <v>9</v>
      </c>
      <c r="D82" t="s">
        <v>7</v>
      </c>
      <c r="E82" t="s">
        <v>10</v>
      </c>
      <c r="F82">
        <v>3</v>
      </c>
      <c r="H82" t="s">
        <v>283</v>
      </c>
      <c r="I82" t="str">
        <f>VLOOKUP(H82,'Fish Species List'!$A$2:$I$107,2,0)</f>
        <v>Stoplight Parrotfish</v>
      </c>
      <c r="J82" s="54" t="str">
        <f>VLOOKUP(H82,'Fish Species List'!$A$2:$I$107,3,0)</f>
        <v>Sparisoma viride</v>
      </c>
      <c r="K82" s="54" t="str">
        <f>VLOOKUP(H82,'Fish Species List'!$A$2:$I$107,4,0)</f>
        <v>Scaridae</v>
      </c>
      <c r="L82" s="54" t="str">
        <f>VLOOKUP(H82,'Fish Species List'!$A$2:$I$107,5,0)</f>
        <v>Herbivores</v>
      </c>
      <c r="M82">
        <v>9</v>
      </c>
      <c r="N82">
        <f>1</f>
        <v>1</v>
      </c>
      <c r="O82" t="s">
        <v>284</v>
      </c>
      <c r="P82">
        <f>VLOOKUP(H82,'Fish Species List'!$A$2:$I$107,6,0)</f>
        <v>1.38E-2</v>
      </c>
      <c r="Q82">
        <f>VLOOKUP(H82,'Fish Species List'!$A$2:$I$107,7,0)</f>
        <v>3.04</v>
      </c>
      <c r="R82">
        <f t="shared" si="1"/>
        <v>10.984399383495692</v>
      </c>
    </row>
    <row r="83" spans="1:18">
      <c r="A83" s="2">
        <v>42953</v>
      </c>
      <c r="B83" s="18">
        <v>0.45833333333333331</v>
      </c>
      <c r="C83" t="s">
        <v>9</v>
      </c>
      <c r="D83" t="s">
        <v>7</v>
      </c>
      <c r="E83" t="s">
        <v>10</v>
      </c>
      <c r="F83">
        <v>3</v>
      </c>
      <c r="H83" t="s">
        <v>283</v>
      </c>
      <c r="I83" t="str">
        <f>VLOOKUP(H83,'Fish Species List'!$A$2:$I$107,2,0)</f>
        <v>Stoplight Parrotfish</v>
      </c>
      <c r="J83" s="54" t="str">
        <f>VLOOKUP(H83,'Fish Species List'!$A$2:$I$107,3,0)</f>
        <v>Sparisoma viride</v>
      </c>
      <c r="K83" s="54" t="str">
        <f>VLOOKUP(H83,'Fish Species List'!$A$2:$I$107,4,0)</f>
        <v>Scaridae</v>
      </c>
      <c r="L83" s="54" t="str">
        <f>VLOOKUP(H83,'Fish Species List'!$A$2:$I$107,5,0)</f>
        <v>Herbivores</v>
      </c>
      <c r="M83">
        <v>7</v>
      </c>
      <c r="N83">
        <f>1</f>
        <v>1</v>
      </c>
      <c r="O83" t="s">
        <v>284</v>
      </c>
      <c r="P83">
        <f>VLOOKUP(H83,'Fish Species List'!$A$2:$I$107,6,0)</f>
        <v>1.38E-2</v>
      </c>
      <c r="Q83">
        <f>VLOOKUP(H83,'Fish Species List'!$A$2:$I$107,7,0)</f>
        <v>3.04</v>
      </c>
      <c r="R83">
        <f t="shared" si="1"/>
        <v>5.1165488871861227</v>
      </c>
    </row>
    <row r="84" spans="1:18">
      <c r="A84" s="2">
        <v>42953</v>
      </c>
      <c r="B84" s="18">
        <v>0.45833333333333331</v>
      </c>
      <c r="C84" t="s">
        <v>9</v>
      </c>
      <c r="D84" t="s">
        <v>7</v>
      </c>
      <c r="E84" t="s">
        <v>10</v>
      </c>
      <c r="F84">
        <v>3</v>
      </c>
      <c r="H84" t="s">
        <v>19</v>
      </c>
      <c r="I84" t="str">
        <f>VLOOKUP(H84,'Fish Species List'!$A$2:$I$107,2,0)</f>
        <v>Ocean Surgeonfish</v>
      </c>
      <c r="J84" s="54" t="str">
        <f>VLOOKUP(H84,'Fish Species List'!$A$2:$I$107,3,0)</f>
        <v>Acanthurus bahianus</v>
      </c>
      <c r="K84" s="54" t="str">
        <f>VLOOKUP(H84,'Fish Species List'!$A$2:$I$107,4,0)</f>
        <v>Acanthuridae</v>
      </c>
      <c r="L84" s="54" t="str">
        <f>VLOOKUP(H84,'Fish Species List'!$A$2:$I$107,5,0)</f>
        <v>Herbivores</v>
      </c>
      <c r="M84">
        <v>15</v>
      </c>
      <c r="N84">
        <v>2</v>
      </c>
      <c r="P84">
        <f>VLOOKUP(H84,'Fish Species List'!$A$2:$I$107,6,0)</f>
        <v>1.8620000000000001E-2</v>
      </c>
      <c r="Q84">
        <f>VLOOKUP(H84,'Fish Species List'!$A$2:$I$107,7,0)</f>
        <v>2.91</v>
      </c>
      <c r="R84">
        <f t="shared" si="1"/>
        <v>49.249887240092868</v>
      </c>
    </row>
    <row r="85" spans="1:18">
      <c r="A85" s="2">
        <v>42953</v>
      </c>
      <c r="B85" s="18">
        <v>0.45833333333333331</v>
      </c>
      <c r="C85" t="s">
        <v>9</v>
      </c>
      <c r="D85" t="s">
        <v>7</v>
      </c>
      <c r="E85" t="s">
        <v>10</v>
      </c>
      <c r="F85">
        <v>3</v>
      </c>
      <c r="H85" t="s">
        <v>19</v>
      </c>
      <c r="I85" t="str">
        <f>VLOOKUP(H85,'Fish Species List'!$A$2:$I$107,2,0)</f>
        <v>Ocean Surgeonfish</v>
      </c>
      <c r="J85" s="54" t="str">
        <f>VLOOKUP(H85,'Fish Species List'!$A$2:$I$107,3,0)</f>
        <v>Acanthurus bahianus</v>
      </c>
      <c r="K85" s="54" t="str">
        <f>VLOOKUP(H85,'Fish Species List'!$A$2:$I$107,4,0)</f>
        <v>Acanthuridae</v>
      </c>
      <c r="L85" s="54" t="str">
        <f>VLOOKUP(H85,'Fish Species List'!$A$2:$I$107,5,0)</f>
        <v>Herbivores</v>
      </c>
      <c r="M85">
        <v>20</v>
      </c>
      <c r="N85">
        <f>1</f>
        <v>1</v>
      </c>
      <c r="P85">
        <f>VLOOKUP(H85,'Fish Species List'!$A$2:$I$107,6,0)</f>
        <v>1.8620000000000001E-2</v>
      </c>
      <c r="Q85">
        <f>VLOOKUP(H85,'Fish Species List'!$A$2:$I$107,7,0)</f>
        <v>2.91</v>
      </c>
      <c r="R85">
        <f t="shared" si="1"/>
        <v>113.75669450709155</v>
      </c>
    </row>
    <row r="86" spans="1:18">
      <c r="A86" s="2">
        <v>42953</v>
      </c>
      <c r="B86" s="18">
        <v>0.45833333333333331</v>
      </c>
      <c r="C86" t="s">
        <v>9</v>
      </c>
      <c r="D86" t="s">
        <v>7</v>
      </c>
      <c r="E86" t="s">
        <v>10</v>
      </c>
      <c r="F86">
        <v>3</v>
      </c>
      <c r="H86" t="s">
        <v>11</v>
      </c>
      <c r="I86" t="str">
        <f>VLOOKUP(H86,'Fish Species List'!$A$2:$I$107,2,0)</f>
        <v>Coney</v>
      </c>
      <c r="J86" s="54" t="str">
        <f>VLOOKUP(H86,'Fish Species List'!$A$2:$I$107,3,0)</f>
        <v>Cephalopholis fulva</v>
      </c>
      <c r="K86" s="54" t="str">
        <f>VLOOKUP(H86,'Fish Species List'!$A$2:$I$107,4,0)</f>
        <v>Serranidae</v>
      </c>
      <c r="L86" s="54" t="str">
        <f>VLOOKUP(H86,'Fish Species List'!$A$2:$I$107,5,0)</f>
        <v>Carnivores</v>
      </c>
      <c r="M86">
        <v>18</v>
      </c>
      <c r="N86">
        <f>1</f>
        <v>1</v>
      </c>
      <c r="P86">
        <f>VLOOKUP(H86,'Fish Species List'!$A$2:$I$107,6,0)</f>
        <v>0.01</v>
      </c>
      <c r="Q86">
        <f>VLOOKUP(H86,'Fish Species List'!$A$2:$I$107,7,0)</f>
        <v>3.02</v>
      </c>
      <c r="R86">
        <f t="shared" si="1"/>
        <v>61.79067869182947</v>
      </c>
    </row>
    <row r="87" spans="1:18">
      <c r="A87" s="2">
        <v>42953</v>
      </c>
      <c r="B87" s="18">
        <v>0.45833333333333331</v>
      </c>
      <c r="C87" t="s">
        <v>9</v>
      </c>
      <c r="D87" t="s">
        <v>7</v>
      </c>
      <c r="E87" t="s">
        <v>10</v>
      </c>
      <c r="F87">
        <v>3</v>
      </c>
      <c r="H87" t="s">
        <v>11</v>
      </c>
      <c r="I87" t="str">
        <f>VLOOKUP(H87,'Fish Species List'!$A$2:$I$107,2,0)</f>
        <v>Coney</v>
      </c>
      <c r="J87" s="54" t="str">
        <f>VLOOKUP(H87,'Fish Species List'!$A$2:$I$107,3,0)</f>
        <v>Cephalopholis fulva</v>
      </c>
      <c r="K87" s="54" t="str">
        <f>VLOOKUP(H87,'Fish Species List'!$A$2:$I$107,4,0)</f>
        <v>Serranidae</v>
      </c>
      <c r="L87" s="54" t="str">
        <f>VLOOKUP(H87,'Fish Species List'!$A$2:$I$107,5,0)</f>
        <v>Carnivores</v>
      </c>
      <c r="M87">
        <v>25</v>
      </c>
      <c r="N87">
        <f>1</f>
        <v>1</v>
      </c>
      <c r="P87">
        <f>VLOOKUP(H87,'Fish Species List'!$A$2:$I$107,6,0)</f>
        <v>0.01</v>
      </c>
      <c r="Q87">
        <f>VLOOKUP(H87,'Fish Species List'!$A$2:$I$107,7,0)</f>
        <v>3.02</v>
      </c>
      <c r="R87">
        <f t="shared" si="1"/>
        <v>166.63983472005725</v>
      </c>
    </row>
    <row r="88" spans="1:18">
      <c r="A88" s="2">
        <v>42953</v>
      </c>
      <c r="B88" s="18">
        <v>0.45833333333333331</v>
      </c>
      <c r="C88" t="s">
        <v>9</v>
      </c>
      <c r="D88" t="s">
        <v>7</v>
      </c>
      <c r="E88" t="s">
        <v>10</v>
      </c>
      <c r="F88">
        <v>3</v>
      </c>
      <c r="H88" t="s">
        <v>407</v>
      </c>
      <c r="I88" t="str">
        <f>VLOOKUP(H88,'Fish Species List'!$A$2:$I$107,2,0)</f>
        <v>Fairy Basslet</v>
      </c>
      <c r="J88" s="54" t="str">
        <f>VLOOKUP(H88,'Fish Species List'!$A$2:$I$107,3,0)</f>
        <v>Gramma loreto</v>
      </c>
      <c r="K88" s="54" t="str">
        <f>VLOOKUP(H88,'Fish Species List'!$A$2:$I$107,4,0)</f>
        <v>Serranidae</v>
      </c>
      <c r="L88" s="54" t="str">
        <f>VLOOKUP(H88,'Fish Species List'!$A$2:$I$107,5,0)</f>
        <v>Carnivores</v>
      </c>
      <c r="M88">
        <v>5</v>
      </c>
      <c r="N88">
        <f>1</f>
        <v>1</v>
      </c>
      <c r="P88">
        <f>VLOOKUP(H88,'Fish Species List'!$A$2:$I$107,6,0)</f>
        <v>0</v>
      </c>
      <c r="Q88">
        <f>VLOOKUP(H88,'Fish Species List'!$A$2:$I$107,7,0)</f>
        <v>0</v>
      </c>
      <c r="R88">
        <f t="shared" si="1"/>
        <v>0</v>
      </c>
    </row>
    <row r="89" spans="1:18">
      <c r="A89" s="2">
        <v>42953</v>
      </c>
      <c r="B89" s="18">
        <v>0.45833333333333331</v>
      </c>
      <c r="C89" t="s">
        <v>9</v>
      </c>
      <c r="D89" t="s">
        <v>7</v>
      </c>
      <c r="E89" t="s">
        <v>10</v>
      </c>
      <c r="F89">
        <v>3</v>
      </c>
      <c r="H89" t="s">
        <v>21</v>
      </c>
      <c r="I89" t="str">
        <f>VLOOKUP(H89,'Fish Species List'!$A$2:$I$107,2,0)</f>
        <v>Brown Chromis</v>
      </c>
      <c r="J89" s="54" t="str">
        <f>VLOOKUP(H89,'Fish Species List'!$A$2:$I$107,3,0)</f>
        <v>Chromis multilineata</v>
      </c>
      <c r="K89" s="54" t="str">
        <f>VLOOKUP(H89,'Fish Species List'!$A$2:$I$107,4,0)</f>
        <v>Pomacentridae</v>
      </c>
      <c r="L89" s="54" t="str">
        <f>VLOOKUP(H89,'Fish Species List'!$A$2:$I$107,5,0)</f>
        <v>Planktivore</v>
      </c>
      <c r="M89">
        <v>2</v>
      </c>
      <c r="N89">
        <v>40</v>
      </c>
      <c r="P89">
        <f>VLOOKUP(H89,'Fish Species List'!$A$2:$I$107,6,0)</f>
        <v>1.4789999999999999E-2</v>
      </c>
      <c r="Q89">
        <f>VLOOKUP(H89,'Fish Species List'!$A$2:$I$107,7,0)</f>
        <v>2.98</v>
      </c>
      <c r="R89">
        <f t="shared" si="1"/>
        <v>0.11669105359565421</v>
      </c>
    </row>
    <row r="90" spans="1:18">
      <c r="A90" s="2">
        <v>42953</v>
      </c>
      <c r="B90" s="18">
        <v>0.45833333333333331</v>
      </c>
      <c r="C90" t="s">
        <v>9</v>
      </c>
      <c r="D90" t="s">
        <v>7</v>
      </c>
      <c r="E90" t="s">
        <v>10</v>
      </c>
      <c r="F90">
        <v>3</v>
      </c>
      <c r="H90" t="s">
        <v>29</v>
      </c>
      <c r="I90" t="str">
        <f>VLOOKUP(H90,'Fish Species List'!$A$2:$I$107,2,0)</f>
        <v>Smallmouth Grunt</v>
      </c>
      <c r="J90" s="54" t="str">
        <f>VLOOKUP(H90,'Fish Species List'!$A$2:$I$107,3,0)</f>
        <v>Haemulon chrysargyreum</v>
      </c>
      <c r="K90" s="54" t="str">
        <f>VLOOKUP(H90,'Fish Species List'!$A$2:$I$107,4,0)</f>
        <v>Haemulidae</v>
      </c>
      <c r="L90" s="54" t="str">
        <f>VLOOKUP(H90,'Fish Species List'!$A$2:$I$107,5,0)</f>
        <v>Carnivores</v>
      </c>
      <c r="M90">
        <v>21</v>
      </c>
      <c r="N90">
        <f>1</f>
        <v>1</v>
      </c>
      <c r="P90">
        <f>VLOOKUP(H90,'Fish Species List'!$A$2:$I$107,6,0)</f>
        <v>1.259E-2</v>
      </c>
      <c r="Q90">
        <f>VLOOKUP(H90,'Fish Species List'!$A$2:$I$107,7,0)</f>
        <v>2.99</v>
      </c>
      <c r="R90">
        <f t="shared" si="1"/>
        <v>113.09969177408854</v>
      </c>
    </row>
    <row r="91" spans="1:18">
      <c r="A91" s="2">
        <v>42953</v>
      </c>
      <c r="B91" s="18">
        <v>0.45833333333333331</v>
      </c>
      <c r="C91" t="s">
        <v>9</v>
      </c>
      <c r="D91" t="s">
        <v>7</v>
      </c>
      <c r="E91" t="s">
        <v>10</v>
      </c>
      <c r="F91">
        <v>3</v>
      </c>
      <c r="H91" t="s">
        <v>12</v>
      </c>
      <c r="I91" t="str">
        <f>VLOOKUP(H91,'Fish Species List'!$A$2:$I$107,2,0)</f>
        <v>Doctorfish</v>
      </c>
      <c r="J91" s="54" t="str">
        <f>VLOOKUP(H91,'Fish Species List'!$A$2:$I$107,3,0)</f>
        <v>Acanthurus chirurgus</v>
      </c>
      <c r="K91" s="54" t="str">
        <f>VLOOKUP(H91,'Fish Species List'!$A$2:$I$107,4,0)</f>
        <v>Acanthuridae</v>
      </c>
      <c r="L91" s="54" t="str">
        <f>VLOOKUP(H91,'Fish Species List'!$A$2:$I$107,5,0)</f>
        <v>Herbivores</v>
      </c>
      <c r="M91">
        <v>15</v>
      </c>
      <c r="N91">
        <f>1</f>
        <v>1</v>
      </c>
      <c r="P91">
        <f>VLOOKUP(H91,'Fish Species List'!$A$2:$I$107,6,0)</f>
        <v>2.0889999999999999E-2</v>
      </c>
      <c r="Q91">
        <f>VLOOKUP(H91,'Fish Species List'!$A$2:$I$107,7,0)</f>
        <v>2.96</v>
      </c>
      <c r="R91">
        <f t="shared" si="1"/>
        <v>63.265736295491713</v>
      </c>
    </row>
    <row r="92" spans="1:18">
      <c r="A92" s="2">
        <v>42953</v>
      </c>
      <c r="B92" s="18">
        <v>0.45833333333333331</v>
      </c>
      <c r="C92" t="s">
        <v>9</v>
      </c>
      <c r="D92" t="s">
        <v>7</v>
      </c>
      <c r="E92" t="s">
        <v>10</v>
      </c>
      <c r="F92">
        <v>3</v>
      </c>
      <c r="H92" t="s">
        <v>12</v>
      </c>
      <c r="I92" t="str">
        <f>VLOOKUP(H92,'Fish Species List'!$A$2:$I$107,2,0)</f>
        <v>Doctorfish</v>
      </c>
      <c r="J92" s="54" t="str">
        <f>VLOOKUP(H92,'Fish Species List'!$A$2:$I$107,3,0)</f>
        <v>Acanthurus chirurgus</v>
      </c>
      <c r="K92" s="54" t="str">
        <f>VLOOKUP(H92,'Fish Species List'!$A$2:$I$107,4,0)</f>
        <v>Acanthuridae</v>
      </c>
      <c r="L92" s="54" t="str">
        <f>VLOOKUP(H92,'Fish Species List'!$A$2:$I$107,5,0)</f>
        <v>Herbivores</v>
      </c>
      <c r="M92">
        <v>13</v>
      </c>
      <c r="N92">
        <v>3</v>
      </c>
      <c r="P92">
        <f>VLOOKUP(H92,'Fish Species List'!$A$2:$I$107,6,0)</f>
        <v>2.0889999999999999E-2</v>
      </c>
      <c r="Q92">
        <f>VLOOKUP(H92,'Fish Species List'!$A$2:$I$107,7,0)</f>
        <v>2.96</v>
      </c>
      <c r="R92">
        <f t="shared" si="1"/>
        <v>41.420063733212132</v>
      </c>
    </row>
    <row r="93" spans="1:18">
      <c r="A93" s="2">
        <v>42953</v>
      </c>
      <c r="B93" s="18">
        <v>0.45833333333333331</v>
      </c>
      <c r="C93" t="s">
        <v>9</v>
      </c>
      <c r="D93" t="s">
        <v>7</v>
      </c>
      <c r="E93" t="s">
        <v>10</v>
      </c>
      <c r="F93">
        <v>3</v>
      </c>
      <c r="H93" t="s">
        <v>26</v>
      </c>
      <c r="I93" t="str">
        <f>VLOOKUP(H93,'Fish Species List'!$A$2:$I$107,2,0)</f>
        <v>Blackbar soldierfish</v>
      </c>
      <c r="J93" s="54" t="str">
        <f>VLOOKUP(H93,'Fish Species List'!$A$2:$I$107,3,0)</f>
        <v xml:space="preserve">Myripristis jacobus </v>
      </c>
      <c r="K93" s="54" t="str">
        <f>VLOOKUP(H93,'Fish Species List'!$A$2:$I$107,4,0)</f>
        <v>Holocentridae</v>
      </c>
      <c r="L93" s="54" t="str">
        <f>VLOOKUP(H93,'Fish Species List'!$A$2:$I$107,5,0)</f>
        <v>Carnivores</v>
      </c>
      <c r="M93">
        <v>18</v>
      </c>
      <c r="N93">
        <f>1</f>
        <v>1</v>
      </c>
      <c r="P93">
        <f>VLOOKUP(H93,'Fish Species List'!$A$2:$I$107,6,0)</f>
        <v>1.2019999999999999E-2</v>
      </c>
      <c r="Q93">
        <f>VLOOKUP(H93,'Fish Species List'!$A$2:$I$107,7,0)</f>
        <v>3.06</v>
      </c>
      <c r="R93">
        <f t="shared" si="1"/>
        <v>83.375477327526866</v>
      </c>
    </row>
    <row r="94" spans="1:18">
      <c r="A94" s="2">
        <v>42953</v>
      </c>
      <c r="B94" s="18">
        <v>0.45833333333333331</v>
      </c>
      <c r="C94" t="s">
        <v>9</v>
      </c>
      <c r="D94" t="s">
        <v>7</v>
      </c>
      <c r="E94" t="s">
        <v>10</v>
      </c>
      <c r="F94">
        <v>3</v>
      </c>
      <c r="H94" t="s">
        <v>23</v>
      </c>
      <c r="I94" t="str">
        <f>VLOOKUP(H94,'Fish Species List'!$A$2:$I$107,2,0)</f>
        <v>Blue Tang</v>
      </c>
      <c r="J94" s="54" t="str">
        <f>VLOOKUP(H94,'Fish Species List'!$A$2:$I$107,3,0)</f>
        <v>Acanthurus coeruleus</v>
      </c>
      <c r="K94" s="54" t="str">
        <f>VLOOKUP(H94,'Fish Species List'!$A$2:$I$107,4,0)</f>
        <v>Acanthuridae</v>
      </c>
      <c r="L94" s="54" t="str">
        <f>VLOOKUP(H94,'Fish Species List'!$A$2:$I$107,5,0)</f>
        <v>Herbivores</v>
      </c>
      <c r="M94">
        <v>20</v>
      </c>
      <c r="N94">
        <f>1</f>
        <v>1</v>
      </c>
      <c r="P94">
        <f>VLOOKUP(H94,'Fish Species List'!$A$2:$I$107,6,0)</f>
        <v>2.512E-2</v>
      </c>
      <c r="Q94">
        <f>VLOOKUP(H94,'Fish Species List'!$A$2:$I$107,7,0)</f>
        <v>2.96</v>
      </c>
      <c r="R94">
        <f t="shared" si="1"/>
        <v>178.26595997942468</v>
      </c>
    </row>
    <row r="95" spans="1:18">
      <c r="A95" s="2">
        <v>42953</v>
      </c>
      <c r="B95" s="18">
        <v>0.45833333333333331</v>
      </c>
      <c r="C95" t="s">
        <v>9</v>
      </c>
      <c r="D95" t="s">
        <v>7</v>
      </c>
      <c r="E95" t="s">
        <v>10</v>
      </c>
      <c r="F95">
        <v>3</v>
      </c>
      <c r="H95" t="s">
        <v>35</v>
      </c>
      <c r="I95" t="str">
        <f>VLOOKUP(H95,'Fish Species List'!$A$2:$I$107,2,0)</f>
        <v>Yellowhead Wrasse</v>
      </c>
      <c r="J95" s="54" t="str">
        <f>VLOOKUP(H95,'Fish Species List'!$A$2:$I$107,3,0)</f>
        <v>Halichoeres garnoti</v>
      </c>
      <c r="K95" s="54" t="str">
        <f>VLOOKUP(H95,'Fish Species List'!$A$2:$I$107,4,0)</f>
        <v>Labridae</v>
      </c>
      <c r="L95" s="54" t="str">
        <f>VLOOKUP(H95,'Fish Species List'!$A$2:$I$107,5,0)</f>
        <v>Carnivores</v>
      </c>
      <c r="M95">
        <v>10</v>
      </c>
      <c r="N95">
        <v>3</v>
      </c>
      <c r="P95">
        <f>VLOOKUP(H95,'Fish Species List'!$A$2:$I$107,6,0)</f>
        <v>0.01</v>
      </c>
      <c r="Q95">
        <f>VLOOKUP(H95,'Fish Species List'!$A$2:$I$107,7,0)</f>
        <v>3.13</v>
      </c>
      <c r="R95">
        <f t="shared" si="1"/>
        <v>13.48962882591654</v>
      </c>
    </row>
    <row r="96" spans="1:18">
      <c r="A96" s="2">
        <v>42953</v>
      </c>
      <c r="B96" s="18">
        <v>0.45833333333333331</v>
      </c>
      <c r="C96" t="s">
        <v>9</v>
      </c>
      <c r="D96" t="s">
        <v>7</v>
      </c>
      <c r="E96" t="s">
        <v>10</v>
      </c>
      <c r="F96">
        <v>3</v>
      </c>
      <c r="H96" t="s">
        <v>28</v>
      </c>
      <c r="I96" t="str">
        <f>VLOOKUP(H96,'Fish Species List'!$A$2:$I$107,2,0)</f>
        <v>Foureye Butterflyfish</v>
      </c>
      <c r="J96" s="54" t="str">
        <f>VLOOKUP(H96,'Fish Species List'!$A$2:$I$107,3,0)</f>
        <v>Chaetodon capistratus</v>
      </c>
      <c r="K96" s="54" t="str">
        <f>VLOOKUP(H96,'Fish Species List'!$A$2:$I$107,4,0)</f>
        <v>Chaetodontidae</v>
      </c>
      <c r="L96" s="54" t="str">
        <f>VLOOKUP(H96,'Fish Species List'!$A$2:$I$107,5,0)</f>
        <v>Carnivores</v>
      </c>
      <c r="M96">
        <v>10</v>
      </c>
      <c r="N96">
        <v>2</v>
      </c>
      <c r="P96">
        <f>VLOOKUP(H96,'Fish Species List'!$A$2:$I$107,6,0)</f>
        <v>2.512E-2</v>
      </c>
      <c r="Q96">
        <f>VLOOKUP(H96,'Fish Species List'!$A$2:$I$107,7,0)</f>
        <v>3.1</v>
      </c>
      <c r="R96">
        <f t="shared" si="1"/>
        <v>31.624206344269499</v>
      </c>
    </row>
    <row r="97" spans="1:18">
      <c r="A97" s="2">
        <v>42953</v>
      </c>
      <c r="B97" s="18">
        <v>0.45833333333333331</v>
      </c>
      <c r="C97" t="s">
        <v>9</v>
      </c>
      <c r="D97" t="s">
        <v>7</v>
      </c>
      <c r="E97" t="s">
        <v>10</v>
      </c>
      <c r="F97">
        <v>3</v>
      </c>
      <c r="H97" t="s">
        <v>15</v>
      </c>
      <c r="I97" t="str">
        <f>VLOOKUP(H97,'Fish Species List'!$A$2:$I$107,2,0)</f>
        <v>Queen Parrotfish</v>
      </c>
      <c r="J97" s="54" t="str">
        <f>VLOOKUP(H97,'Fish Species List'!$A$2:$I$107,3,0)</f>
        <v>Scarus vetula</v>
      </c>
      <c r="K97" s="54" t="str">
        <f>VLOOKUP(H97,'Fish Species List'!$A$2:$I$107,4,0)</f>
        <v>Scaridae</v>
      </c>
      <c r="L97" s="54" t="str">
        <f>VLOOKUP(H97,'Fish Species List'!$A$2:$I$107,5,0)</f>
        <v>Herbivores</v>
      </c>
      <c r="M97">
        <v>16</v>
      </c>
      <c r="N97">
        <v>7</v>
      </c>
      <c r="O97" t="s">
        <v>16</v>
      </c>
      <c r="P97">
        <f>VLOOKUP(H97,'Fish Species List'!$A$2:$I$107,6,0)</f>
        <v>1.38E-2</v>
      </c>
      <c r="Q97">
        <f>VLOOKUP(H97,'Fish Species List'!$A$2:$I$107,7,0)</f>
        <v>3.03</v>
      </c>
      <c r="R97">
        <f t="shared" si="1"/>
        <v>61.427470757312861</v>
      </c>
    </row>
    <row r="98" spans="1:18">
      <c r="A98" s="2">
        <v>42953</v>
      </c>
      <c r="B98" s="18">
        <v>0.45833333333333331</v>
      </c>
      <c r="C98" t="s">
        <v>9</v>
      </c>
      <c r="D98" t="s">
        <v>7</v>
      </c>
      <c r="E98" t="s">
        <v>10</v>
      </c>
      <c r="F98">
        <v>3</v>
      </c>
      <c r="H98" t="s">
        <v>11</v>
      </c>
      <c r="I98" t="str">
        <f>VLOOKUP(H98,'Fish Species List'!$A$2:$I$107,2,0)</f>
        <v>Coney</v>
      </c>
      <c r="J98" s="54" t="str">
        <f>VLOOKUP(H98,'Fish Species List'!$A$2:$I$107,3,0)</f>
        <v>Cephalopholis fulva</v>
      </c>
      <c r="K98" s="54" t="str">
        <f>VLOOKUP(H98,'Fish Species List'!$A$2:$I$107,4,0)</f>
        <v>Serranidae</v>
      </c>
      <c r="L98" s="54" t="str">
        <f>VLOOKUP(H98,'Fish Species List'!$A$2:$I$107,5,0)</f>
        <v>Carnivores</v>
      </c>
      <c r="M98">
        <v>20</v>
      </c>
      <c r="N98">
        <f>1</f>
        <v>1</v>
      </c>
      <c r="P98">
        <f>VLOOKUP(H98,'Fish Species List'!$A$2:$I$107,6,0)</f>
        <v>0.01</v>
      </c>
      <c r="Q98">
        <f>VLOOKUP(H98,'Fish Species List'!$A$2:$I$107,7,0)</f>
        <v>3.02</v>
      </c>
      <c r="R98">
        <f t="shared" si="1"/>
        <v>84.939673428398336</v>
      </c>
    </row>
    <row r="99" spans="1:18">
      <c r="A99" s="2">
        <v>42953</v>
      </c>
      <c r="B99" s="18">
        <v>0.45833333333333331</v>
      </c>
      <c r="C99" t="s">
        <v>9</v>
      </c>
      <c r="D99" t="s">
        <v>7</v>
      </c>
      <c r="E99" t="s">
        <v>10</v>
      </c>
      <c r="F99">
        <v>3</v>
      </c>
      <c r="H99" t="s">
        <v>11</v>
      </c>
      <c r="I99" t="str">
        <f>VLOOKUP(H99,'Fish Species List'!$A$2:$I$107,2,0)</f>
        <v>Coney</v>
      </c>
      <c r="J99" s="54" t="str">
        <f>VLOOKUP(H99,'Fish Species List'!$A$2:$I$107,3,0)</f>
        <v>Cephalopholis fulva</v>
      </c>
      <c r="K99" s="54" t="str">
        <f>VLOOKUP(H99,'Fish Species List'!$A$2:$I$107,4,0)</f>
        <v>Serranidae</v>
      </c>
      <c r="L99" s="54" t="str">
        <f>VLOOKUP(H99,'Fish Species List'!$A$2:$I$107,5,0)</f>
        <v>Carnivores</v>
      </c>
      <c r="M99">
        <v>22</v>
      </c>
      <c r="N99">
        <f>1</f>
        <v>1</v>
      </c>
      <c r="P99">
        <f>VLOOKUP(H99,'Fish Species List'!$A$2:$I$107,6,0)</f>
        <v>0.01</v>
      </c>
      <c r="Q99">
        <f>VLOOKUP(H99,'Fish Species List'!$A$2:$I$107,7,0)</f>
        <v>3.02</v>
      </c>
      <c r="R99">
        <f t="shared" si="1"/>
        <v>113.27041614810689</v>
      </c>
    </row>
    <row r="100" spans="1:18">
      <c r="A100" s="2">
        <v>42953</v>
      </c>
      <c r="B100" s="18">
        <v>0.45833333333333331</v>
      </c>
      <c r="C100" t="s">
        <v>9</v>
      </c>
      <c r="D100" t="s">
        <v>7</v>
      </c>
      <c r="E100" t="s">
        <v>10</v>
      </c>
      <c r="F100">
        <v>3</v>
      </c>
      <c r="H100" t="s">
        <v>23</v>
      </c>
      <c r="I100" t="str">
        <f>VLOOKUP(H100,'Fish Species List'!$A$2:$I$107,2,0)</f>
        <v>Blue Tang</v>
      </c>
      <c r="J100" s="54" t="str">
        <f>VLOOKUP(H100,'Fish Species List'!$A$2:$I$107,3,0)</f>
        <v>Acanthurus coeruleus</v>
      </c>
      <c r="K100" s="54" t="str">
        <f>VLOOKUP(H100,'Fish Species List'!$A$2:$I$107,4,0)</f>
        <v>Acanthuridae</v>
      </c>
      <c r="L100" s="54" t="str">
        <f>VLOOKUP(H100,'Fish Species List'!$A$2:$I$107,5,0)</f>
        <v>Herbivores</v>
      </c>
      <c r="M100">
        <v>20</v>
      </c>
      <c r="N100">
        <f>1</f>
        <v>1</v>
      </c>
      <c r="P100">
        <f>VLOOKUP(H100,'Fish Species List'!$A$2:$I$107,6,0)</f>
        <v>2.512E-2</v>
      </c>
      <c r="Q100">
        <f>VLOOKUP(H100,'Fish Species List'!$A$2:$I$107,7,0)</f>
        <v>2.96</v>
      </c>
      <c r="R100">
        <f t="shared" si="1"/>
        <v>178.26595997942468</v>
      </c>
    </row>
    <row r="101" spans="1:18">
      <c r="A101" s="2">
        <v>42953</v>
      </c>
      <c r="B101" s="18">
        <v>0.45833333333333331</v>
      </c>
      <c r="C101" t="s">
        <v>9</v>
      </c>
      <c r="D101" t="s">
        <v>7</v>
      </c>
      <c r="E101" t="s">
        <v>10</v>
      </c>
      <c r="F101">
        <v>3</v>
      </c>
      <c r="H101" t="s">
        <v>33</v>
      </c>
      <c r="I101" t="str">
        <f>VLOOKUP(H101,'Fish Species List'!$A$2:$I$107,2,0)</f>
        <v>Yellowtail parrotfish</v>
      </c>
      <c r="J101" s="54" t="str">
        <f>VLOOKUP(H101,'Fish Species List'!$A$2:$I$107,3,0)</f>
        <v>Sparisoma rubiprinne</v>
      </c>
      <c r="K101" s="54" t="str">
        <f>VLOOKUP(H101,'Fish Species List'!$A$2:$I$107,4,0)</f>
        <v>Scaridae</v>
      </c>
      <c r="L101" s="54" t="str">
        <f>VLOOKUP(H101,'Fish Species List'!$A$2:$I$107,5,0)</f>
        <v>Herbivores</v>
      </c>
      <c r="M101">
        <v>30</v>
      </c>
      <c r="N101">
        <f>1</f>
        <v>1</v>
      </c>
      <c r="O101" t="s">
        <v>16</v>
      </c>
      <c r="P101">
        <f>VLOOKUP(H101,'Fish Species List'!$A$2:$I$107,6,0)</f>
        <v>8.9099999999999995E-3</v>
      </c>
      <c r="Q101">
        <f>VLOOKUP(H101,'Fish Species List'!$A$2:$I$107,7,0)</f>
        <v>3.04</v>
      </c>
      <c r="R101">
        <f t="shared" si="1"/>
        <v>275.62989419321337</v>
      </c>
    </row>
    <row r="102" spans="1:18">
      <c r="A102" s="2">
        <v>42953</v>
      </c>
      <c r="B102" s="18">
        <v>0.45833333333333331</v>
      </c>
      <c r="C102" t="s">
        <v>9</v>
      </c>
      <c r="D102" t="s">
        <v>7</v>
      </c>
      <c r="E102" t="s">
        <v>10</v>
      </c>
      <c r="F102">
        <v>3</v>
      </c>
      <c r="H102" t="s">
        <v>285</v>
      </c>
      <c r="I102" t="str">
        <f>VLOOKUP(H102,'Fish Species List'!$A$2:$I$107,2,0)</f>
        <v>Spotted Goatfish</v>
      </c>
      <c r="J102" s="54" t="str">
        <f>VLOOKUP(H102,'Fish Species List'!$A$2:$I$107,3,0)</f>
        <v>Pseudupeneus maculatus</v>
      </c>
      <c r="K102" s="54" t="str">
        <f>VLOOKUP(H102,'Fish Species List'!$A$2:$I$107,4,0)</f>
        <v>Mullidae</v>
      </c>
      <c r="L102" s="54" t="str">
        <f>VLOOKUP(H102,'Fish Species List'!$A$2:$I$107,5,0)</f>
        <v>Carnivores</v>
      </c>
      <c r="M102">
        <v>20</v>
      </c>
      <c r="N102">
        <f>1</f>
        <v>1</v>
      </c>
      <c r="P102">
        <f>VLOOKUP(H102,'Fish Species List'!$A$2:$I$107,6,0)</f>
        <v>0.01</v>
      </c>
      <c r="Q102">
        <f>VLOOKUP(H102,'Fish Species List'!$A$2:$I$107,7,0)</f>
        <v>3.12</v>
      </c>
      <c r="R102">
        <f t="shared" si="1"/>
        <v>114.60764444393179</v>
      </c>
    </row>
    <row r="103" spans="1:18">
      <c r="A103" s="2">
        <v>42953</v>
      </c>
      <c r="B103" s="18">
        <v>0.45833333333333331</v>
      </c>
      <c r="C103" t="s">
        <v>9</v>
      </c>
      <c r="D103" t="s">
        <v>7</v>
      </c>
      <c r="E103" t="s">
        <v>10</v>
      </c>
      <c r="F103">
        <v>3</v>
      </c>
      <c r="H103" t="s">
        <v>23</v>
      </c>
      <c r="I103" t="str">
        <f>VLOOKUP(H103,'Fish Species List'!$A$2:$I$107,2,0)</f>
        <v>Blue Tang</v>
      </c>
      <c r="J103" s="54" t="str">
        <f>VLOOKUP(H103,'Fish Species List'!$A$2:$I$107,3,0)</f>
        <v>Acanthurus coeruleus</v>
      </c>
      <c r="K103" s="54" t="str">
        <f>VLOOKUP(H103,'Fish Species List'!$A$2:$I$107,4,0)</f>
        <v>Acanthuridae</v>
      </c>
      <c r="L103" s="54" t="str">
        <f>VLOOKUP(H103,'Fish Species List'!$A$2:$I$107,5,0)</f>
        <v>Herbivores</v>
      </c>
      <c r="M103">
        <v>16</v>
      </c>
      <c r="N103">
        <f>1</f>
        <v>1</v>
      </c>
      <c r="P103">
        <f>VLOOKUP(H103,'Fish Species List'!$A$2:$I$107,6,0)</f>
        <v>2.512E-2</v>
      </c>
      <c r="Q103">
        <f>VLOOKUP(H103,'Fish Species List'!$A$2:$I$107,7,0)</f>
        <v>2.96</v>
      </c>
      <c r="R103">
        <f t="shared" si="1"/>
        <v>92.090489985886919</v>
      </c>
    </row>
    <row r="104" spans="1:18">
      <c r="A104" s="2">
        <v>42953</v>
      </c>
      <c r="B104" s="18">
        <v>0.45833333333333331</v>
      </c>
      <c r="C104" t="s">
        <v>9</v>
      </c>
      <c r="D104" t="s">
        <v>7</v>
      </c>
      <c r="E104" t="s">
        <v>10</v>
      </c>
      <c r="F104">
        <v>3</v>
      </c>
      <c r="H104" t="s">
        <v>23</v>
      </c>
      <c r="I104" t="str">
        <f>VLOOKUP(H104,'Fish Species List'!$A$2:$I$107,2,0)</f>
        <v>Blue Tang</v>
      </c>
      <c r="J104" s="54" t="str">
        <f>VLOOKUP(H104,'Fish Species List'!$A$2:$I$107,3,0)</f>
        <v>Acanthurus coeruleus</v>
      </c>
      <c r="K104" s="54" t="str">
        <f>VLOOKUP(H104,'Fish Species List'!$A$2:$I$107,4,0)</f>
        <v>Acanthuridae</v>
      </c>
      <c r="L104" s="54" t="str">
        <f>VLOOKUP(H104,'Fish Species List'!$A$2:$I$107,5,0)</f>
        <v>Herbivores</v>
      </c>
      <c r="M104">
        <v>18</v>
      </c>
      <c r="N104">
        <f>1</f>
        <v>1</v>
      </c>
      <c r="P104">
        <f>VLOOKUP(H104,'Fish Species List'!$A$2:$I$107,6,0)</f>
        <v>2.512E-2</v>
      </c>
      <c r="Q104">
        <f>VLOOKUP(H104,'Fish Species List'!$A$2:$I$107,7,0)</f>
        <v>2.96</v>
      </c>
      <c r="R104">
        <f t="shared" si="1"/>
        <v>130.5047293049154</v>
      </c>
    </row>
    <row r="105" spans="1:18">
      <c r="A105" s="2">
        <v>42953</v>
      </c>
      <c r="B105" s="18">
        <v>0.45833333333333331</v>
      </c>
      <c r="C105" t="s">
        <v>9</v>
      </c>
      <c r="D105" t="s">
        <v>7</v>
      </c>
      <c r="E105" t="s">
        <v>10</v>
      </c>
      <c r="F105">
        <v>3</v>
      </c>
      <c r="H105" t="s">
        <v>25</v>
      </c>
      <c r="I105" t="str">
        <f>VLOOKUP(H105,'Fish Species List'!$A$2:$I$107,2,0)</f>
        <v>Redband Parrotfish</v>
      </c>
      <c r="J105" s="54" t="str">
        <f>VLOOKUP(H105,'Fish Species List'!$A$2:$I$107,3,0)</f>
        <v>Sparisoma aurofrenatum</v>
      </c>
      <c r="K105" s="54" t="str">
        <f>VLOOKUP(H105,'Fish Species List'!$A$2:$I$107,4,0)</f>
        <v>Scaridae</v>
      </c>
      <c r="L105" s="54" t="str">
        <f>VLOOKUP(H105,'Fish Species List'!$A$2:$I$107,5,0)</f>
        <v>Herbivores</v>
      </c>
      <c r="M105">
        <v>12</v>
      </c>
      <c r="N105">
        <f>1</f>
        <v>1</v>
      </c>
      <c r="O105" t="s">
        <v>22</v>
      </c>
      <c r="P105">
        <f>VLOOKUP(H105,'Fish Species List'!$A$2:$I$107,6,0)</f>
        <v>1.072E-2</v>
      </c>
      <c r="Q105">
        <f>VLOOKUP(H105,'Fish Species List'!$A$2:$I$107,7,0)</f>
        <v>3.12</v>
      </c>
      <c r="R105">
        <f t="shared" si="1"/>
        <v>24.959752410454403</v>
      </c>
    </row>
    <row r="106" spans="1:18">
      <c r="A106" s="2">
        <v>42953</v>
      </c>
      <c r="B106" s="18">
        <v>0.45833333333333331</v>
      </c>
      <c r="C106" t="s">
        <v>9</v>
      </c>
      <c r="D106" t="s">
        <v>7</v>
      </c>
      <c r="E106" t="s">
        <v>10</v>
      </c>
      <c r="F106">
        <v>3</v>
      </c>
      <c r="H106" t="s">
        <v>25</v>
      </c>
      <c r="I106" t="str">
        <f>VLOOKUP(H106,'Fish Species List'!$A$2:$I$107,2,0)</f>
        <v>Redband Parrotfish</v>
      </c>
      <c r="J106" s="54" t="str">
        <f>VLOOKUP(H106,'Fish Species List'!$A$2:$I$107,3,0)</f>
        <v>Sparisoma aurofrenatum</v>
      </c>
      <c r="K106" s="54" t="str">
        <f>VLOOKUP(H106,'Fish Species List'!$A$2:$I$107,4,0)</f>
        <v>Scaridae</v>
      </c>
      <c r="L106" s="54" t="str">
        <f>VLOOKUP(H106,'Fish Species List'!$A$2:$I$107,5,0)</f>
        <v>Herbivores</v>
      </c>
      <c r="M106">
        <v>18</v>
      </c>
      <c r="N106">
        <f>1</f>
        <v>1</v>
      </c>
      <c r="O106" t="s">
        <v>22</v>
      </c>
      <c r="P106">
        <f>VLOOKUP(H106,'Fish Species List'!$A$2:$I$107,6,0)</f>
        <v>1.072E-2</v>
      </c>
      <c r="Q106">
        <f>VLOOKUP(H106,'Fish Species List'!$A$2:$I$107,7,0)</f>
        <v>3.12</v>
      </c>
      <c r="R106">
        <f t="shared" si="1"/>
        <v>88.43923988864465</v>
      </c>
    </row>
    <row r="107" spans="1:18">
      <c r="A107" s="2">
        <v>42953</v>
      </c>
      <c r="B107" s="18">
        <v>0.45833333333333331</v>
      </c>
      <c r="C107" t="s">
        <v>9</v>
      </c>
      <c r="D107" t="s">
        <v>7</v>
      </c>
      <c r="E107" t="s">
        <v>10</v>
      </c>
      <c r="F107">
        <v>3</v>
      </c>
      <c r="H107" t="s">
        <v>19</v>
      </c>
      <c r="I107" t="str">
        <f>VLOOKUP(H107,'Fish Species List'!$A$2:$I$107,2,0)</f>
        <v>Ocean Surgeonfish</v>
      </c>
      <c r="J107" s="54" t="str">
        <f>VLOOKUP(H107,'Fish Species List'!$A$2:$I$107,3,0)</f>
        <v>Acanthurus bahianus</v>
      </c>
      <c r="K107" s="54" t="str">
        <f>VLOOKUP(H107,'Fish Species List'!$A$2:$I$107,4,0)</f>
        <v>Acanthuridae</v>
      </c>
      <c r="L107" s="54" t="str">
        <f>VLOOKUP(H107,'Fish Species List'!$A$2:$I$107,5,0)</f>
        <v>Herbivores</v>
      </c>
      <c r="M107">
        <v>15</v>
      </c>
      <c r="N107">
        <f>1</f>
        <v>1</v>
      </c>
      <c r="P107">
        <f>VLOOKUP(H107,'Fish Species List'!$A$2:$I$107,6,0)</f>
        <v>1.8620000000000001E-2</v>
      </c>
      <c r="Q107">
        <f>VLOOKUP(H107,'Fish Species List'!$A$2:$I$107,7,0)</f>
        <v>2.91</v>
      </c>
      <c r="R107">
        <f t="shared" si="1"/>
        <v>49.249887240092868</v>
      </c>
    </row>
    <row r="108" spans="1:18">
      <c r="A108" s="2">
        <v>42953</v>
      </c>
      <c r="B108" s="18">
        <v>0.45833333333333331</v>
      </c>
      <c r="C108" t="s">
        <v>9</v>
      </c>
      <c r="D108" t="s">
        <v>7</v>
      </c>
      <c r="E108" t="s">
        <v>10</v>
      </c>
      <c r="F108">
        <v>3</v>
      </c>
      <c r="H108" t="s">
        <v>38</v>
      </c>
      <c r="I108" t="str">
        <f>VLOOKUP(H108,'Fish Species List'!$A$2:$I$107,2,0)</f>
        <v>Sergeant Major</v>
      </c>
      <c r="J108" s="54" t="str">
        <f>VLOOKUP(H108,'Fish Species List'!$A$2:$I$107,3,0)</f>
        <v>Abudefduf saxatilis</v>
      </c>
      <c r="K108" s="54" t="str">
        <f>VLOOKUP(H108,'Fish Species List'!$A$2:$I$107,4,0)</f>
        <v>Pomacentridae</v>
      </c>
      <c r="L108" s="54" t="str">
        <f>VLOOKUP(H108,'Fish Species List'!$A$2:$I$107,5,0)</f>
        <v>Carnivores</v>
      </c>
      <c r="M108">
        <v>12</v>
      </c>
      <c r="N108">
        <f>1</f>
        <v>1</v>
      </c>
      <c r="P108">
        <f>VLOOKUP(H108,'Fish Species List'!$A$2:$I$107,6,0)</f>
        <v>1.8200000000000001E-2</v>
      </c>
      <c r="Q108">
        <f>VLOOKUP(H108,'Fish Species List'!$A$2:$I$107,7,0)</f>
        <v>3.05</v>
      </c>
      <c r="R108">
        <f t="shared" si="1"/>
        <v>35.610181599509723</v>
      </c>
    </row>
    <row r="109" spans="1:18">
      <c r="A109" s="2">
        <v>42953</v>
      </c>
      <c r="B109" s="18">
        <v>0.45833333333333331</v>
      </c>
      <c r="C109" t="s">
        <v>9</v>
      </c>
      <c r="D109" t="s">
        <v>7</v>
      </c>
      <c r="E109" t="s">
        <v>10</v>
      </c>
      <c r="F109">
        <v>3</v>
      </c>
      <c r="H109" t="s">
        <v>23</v>
      </c>
      <c r="I109" t="str">
        <f>VLOOKUP(H109,'Fish Species List'!$A$2:$I$107,2,0)</f>
        <v>Blue Tang</v>
      </c>
      <c r="J109" s="54" t="str">
        <f>VLOOKUP(H109,'Fish Species List'!$A$2:$I$107,3,0)</f>
        <v>Acanthurus coeruleus</v>
      </c>
      <c r="K109" s="54" t="str">
        <f>VLOOKUP(H109,'Fish Species List'!$A$2:$I$107,4,0)</f>
        <v>Acanthuridae</v>
      </c>
      <c r="L109" s="54" t="str">
        <f>VLOOKUP(H109,'Fish Species List'!$A$2:$I$107,5,0)</f>
        <v>Herbivores</v>
      </c>
      <c r="M109">
        <v>16</v>
      </c>
      <c r="N109">
        <v>3</v>
      </c>
      <c r="P109">
        <f>VLOOKUP(H109,'Fish Species List'!$A$2:$I$107,6,0)</f>
        <v>2.512E-2</v>
      </c>
      <c r="Q109">
        <f>VLOOKUP(H109,'Fish Species List'!$A$2:$I$107,7,0)</f>
        <v>2.96</v>
      </c>
      <c r="R109">
        <f t="shared" si="1"/>
        <v>92.090489985886919</v>
      </c>
    </row>
    <row r="110" spans="1:18">
      <c r="A110" s="2">
        <v>42953</v>
      </c>
      <c r="B110" s="18">
        <v>0.45833333333333331</v>
      </c>
      <c r="C110" t="s">
        <v>9</v>
      </c>
      <c r="D110" t="s">
        <v>7</v>
      </c>
      <c r="E110" t="s">
        <v>10</v>
      </c>
      <c r="F110">
        <v>3</v>
      </c>
      <c r="H110" t="s">
        <v>286</v>
      </c>
      <c r="I110" t="str">
        <f>VLOOKUP(H110,'Fish Species List'!$A$2:$I$107,2,0)</f>
        <v>Princess Parrotfish</v>
      </c>
      <c r="J110" s="54" t="str">
        <f>VLOOKUP(H110,'Fish Species List'!$A$2:$I$107,3,0)</f>
        <v>Scarus taeniopterus</v>
      </c>
      <c r="K110" s="54" t="str">
        <f>VLOOKUP(H110,'Fish Species List'!$A$2:$I$107,4,0)</f>
        <v>Scaridae</v>
      </c>
      <c r="L110" s="54" t="str">
        <f>VLOOKUP(H110,'Fish Species List'!$A$2:$I$107,5,0)</f>
        <v>Herbivores</v>
      </c>
      <c r="M110">
        <v>12</v>
      </c>
      <c r="N110">
        <f>1</f>
        <v>1</v>
      </c>
      <c r="O110" t="s">
        <v>284</v>
      </c>
      <c r="P110">
        <f>VLOOKUP(H110,'Fish Species List'!$A$2:$I$107,6,0)</f>
        <v>3.3500000000000002E-2</v>
      </c>
      <c r="Q110">
        <f>VLOOKUP(H110,'Fish Species List'!$A$2:$I$107,7,0)</f>
        <v>2.7086000000000001</v>
      </c>
      <c r="R110">
        <f t="shared" si="1"/>
        <v>28.061774480442775</v>
      </c>
    </row>
    <row r="111" spans="1:18">
      <c r="A111" s="2">
        <v>42953</v>
      </c>
      <c r="B111" s="18">
        <v>0.45833333333333331</v>
      </c>
      <c r="C111" t="s">
        <v>9</v>
      </c>
      <c r="D111" t="s">
        <v>7</v>
      </c>
      <c r="E111" t="s">
        <v>10</v>
      </c>
      <c r="F111">
        <v>3</v>
      </c>
      <c r="H111" t="s">
        <v>283</v>
      </c>
      <c r="I111" t="str">
        <f>VLOOKUP(H111,'Fish Species List'!$A$2:$I$107,2,0)</f>
        <v>Stoplight Parrotfish</v>
      </c>
      <c r="J111" s="54" t="str">
        <f>VLOOKUP(H111,'Fish Species List'!$A$2:$I$107,3,0)</f>
        <v>Sparisoma viride</v>
      </c>
      <c r="K111" s="54" t="str">
        <f>VLOOKUP(H111,'Fish Species List'!$A$2:$I$107,4,0)</f>
        <v>Scaridae</v>
      </c>
      <c r="L111" s="54" t="str">
        <f>VLOOKUP(H111,'Fish Species List'!$A$2:$I$107,5,0)</f>
        <v>Herbivores</v>
      </c>
      <c r="M111">
        <v>8</v>
      </c>
      <c r="N111">
        <f>1</f>
        <v>1</v>
      </c>
      <c r="O111" t="s">
        <v>284</v>
      </c>
      <c r="P111">
        <f>VLOOKUP(H111,'Fish Species List'!$A$2:$I$107,6,0)</f>
        <v>1.38E-2</v>
      </c>
      <c r="Q111">
        <f>VLOOKUP(H111,'Fish Species List'!$A$2:$I$107,7,0)</f>
        <v>3.04</v>
      </c>
      <c r="R111">
        <f t="shared" si="1"/>
        <v>7.6784338446641121</v>
      </c>
    </row>
    <row r="112" spans="1:18">
      <c r="A112" s="2">
        <v>42953</v>
      </c>
      <c r="B112" s="18">
        <v>0.45833333333333331</v>
      </c>
      <c r="C112" t="s">
        <v>9</v>
      </c>
      <c r="D112" t="s">
        <v>7</v>
      </c>
      <c r="E112" t="s">
        <v>10</v>
      </c>
      <c r="F112">
        <v>3</v>
      </c>
      <c r="H112" t="s">
        <v>407</v>
      </c>
      <c r="I112" t="str">
        <f>VLOOKUP(H112,'Fish Species List'!$A$2:$I$107,2,0)</f>
        <v>Fairy Basslet</v>
      </c>
      <c r="J112" s="54" t="str">
        <f>VLOOKUP(H112,'Fish Species List'!$A$2:$I$107,3,0)</f>
        <v>Gramma loreto</v>
      </c>
      <c r="K112" s="54" t="str">
        <f>VLOOKUP(H112,'Fish Species List'!$A$2:$I$107,4,0)</f>
        <v>Serranidae</v>
      </c>
      <c r="L112" s="54" t="str">
        <f>VLOOKUP(H112,'Fish Species List'!$A$2:$I$107,5,0)</f>
        <v>Carnivores</v>
      </c>
      <c r="M112">
        <v>4</v>
      </c>
      <c r="N112">
        <f>1</f>
        <v>1</v>
      </c>
      <c r="P112">
        <f>VLOOKUP(H112,'Fish Species List'!$A$2:$I$107,6,0)</f>
        <v>0</v>
      </c>
      <c r="Q112">
        <f>VLOOKUP(H112,'Fish Species List'!$A$2:$I$107,7,0)</f>
        <v>0</v>
      </c>
      <c r="R112">
        <f t="shared" si="1"/>
        <v>0</v>
      </c>
    </row>
    <row r="113" spans="1:18">
      <c r="A113" s="2">
        <v>42953</v>
      </c>
      <c r="B113" s="18">
        <v>0.45833333333333331</v>
      </c>
      <c r="C113" t="s">
        <v>9</v>
      </c>
      <c r="D113" t="s">
        <v>7</v>
      </c>
      <c r="E113" t="s">
        <v>10</v>
      </c>
      <c r="F113">
        <v>3</v>
      </c>
      <c r="H113" t="s">
        <v>21</v>
      </c>
      <c r="I113" t="str">
        <f>VLOOKUP(H113,'Fish Species List'!$A$2:$I$107,2,0)</f>
        <v>Brown Chromis</v>
      </c>
      <c r="J113" s="54" t="str">
        <f>VLOOKUP(H113,'Fish Species List'!$A$2:$I$107,3,0)</f>
        <v>Chromis multilineata</v>
      </c>
      <c r="K113" s="54" t="str">
        <f>VLOOKUP(H113,'Fish Species List'!$A$2:$I$107,4,0)</f>
        <v>Pomacentridae</v>
      </c>
      <c r="L113" s="54" t="str">
        <f>VLOOKUP(H113,'Fish Species List'!$A$2:$I$107,5,0)</f>
        <v>Planktivore</v>
      </c>
      <c r="M113">
        <v>4</v>
      </c>
      <c r="N113">
        <v>25</v>
      </c>
      <c r="P113">
        <f>VLOOKUP(H113,'Fish Species List'!$A$2:$I$107,6,0)</f>
        <v>1.4789999999999999E-2</v>
      </c>
      <c r="Q113">
        <f>VLOOKUP(H113,'Fish Species List'!$A$2:$I$107,7,0)</f>
        <v>2.98</v>
      </c>
      <c r="R113">
        <f t="shared" si="1"/>
        <v>0.92067626702257244</v>
      </c>
    </row>
    <row r="114" spans="1:18">
      <c r="A114" s="2">
        <v>42953</v>
      </c>
      <c r="B114" s="18">
        <v>0.45833333333333331</v>
      </c>
      <c r="C114" t="s">
        <v>9</v>
      </c>
      <c r="D114" t="s">
        <v>7</v>
      </c>
      <c r="E114" t="s">
        <v>10</v>
      </c>
      <c r="F114">
        <v>3</v>
      </c>
      <c r="H114" t="s">
        <v>19</v>
      </c>
      <c r="I114" t="str">
        <f>VLOOKUP(H114,'Fish Species List'!$A$2:$I$107,2,0)</f>
        <v>Ocean Surgeonfish</v>
      </c>
      <c r="J114" s="54" t="str">
        <f>VLOOKUP(H114,'Fish Species List'!$A$2:$I$107,3,0)</f>
        <v>Acanthurus bahianus</v>
      </c>
      <c r="K114" s="54" t="str">
        <f>VLOOKUP(H114,'Fish Species List'!$A$2:$I$107,4,0)</f>
        <v>Acanthuridae</v>
      </c>
      <c r="L114" s="54" t="str">
        <f>VLOOKUP(H114,'Fish Species List'!$A$2:$I$107,5,0)</f>
        <v>Herbivores</v>
      </c>
      <c r="M114">
        <v>16</v>
      </c>
      <c r="N114">
        <v>4</v>
      </c>
      <c r="P114">
        <f>VLOOKUP(H114,'Fish Species List'!$A$2:$I$107,6,0)</f>
        <v>1.8620000000000001E-2</v>
      </c>
      <c r="Q114">
        <f>VLOOKUP(H114,'Fish Species List'!$A$2:$I$107,7,0)</f>
        <v>2.91</v>
      </c>
      <c r="R114">
        <f t="shared" si="1"/>
        <v>59.424950162548789</v>
      </c>
    </row>
    <row r="115" spans="1:18">
      <c r="A115" s="2">
        <v>42953</v>
      </c>
      <c r="B115" s="18">
        <v>0.45833333333333331</v>
      </c>
      <c r="C115" t="s">
        <v>9</v>
      </c>
      <c r="D115" t="s">
        <v>7</v>
      </c>
      <c r="E115" t="s">
        <v>10</v>
      </c>
      <c r="F115">
        <v>3</v>
      </c>
      <c r="H115" t="s">
        <v>32</v>
      </c>
      <c r="I115" t="str">
        <f>VLOOKUP(H115,'Fish Species List'!$A$2:$I$107,2,0)</f>
        <v>Redtail Parrotfish</v>
      </c>
      <c r="J115" s="54" t="str">
        <f>VLOOKUP(H115,'Fish Species List'!$A$2:$I$107,3,0)</f>
        <v>Sparisoma chrysopterum</v>
      </c>
      <c r="K115" s="54" t="str">
        <f>VLOOKUP(H115,'Fish Species List'!$A$2:$I$107,4,0)</f>
        <v>Scaridae</v>
      </c>
      <c r="L115" s="54" t="str">
        <f>VLOOKUP(H115,'Fish Species List'!$A$2:$I$107,5,0)</f>
        <v>Herbivores</v>
      </c>
      <c r="M115">
        <v>28</v>
      </c>
      <c r="N115">
        <f>1</f>
        <v>1</v>
      </c>
      <c r="O115" t="s">
        <v>22</v>
      </c>
      <c r="P115">
        <f>VLOOKUP(H115,'Fish Species List'!$A$2:$I$107,6,0)</f>
        <v>1.072E-2</v>
      </c>
      <c r="Q115">
        <f>VLOOKUP(H115,'Fish Species List'!$A$2:$I$107,7,0)</f>
        <v>3.09</v>
      </c>
      <c r="R115">
        <f t="shared" si="1"/>
        <v>317.62384748757188</v>
      </c>
    </row>
    <row r="116" spans="1:18">
      <c r="A116" s="2">
        <v>42953</v>
      </c>
      <c r="B116" s="18">
        <v>0.45833333333333331</v>
      </c>
      <c r="C116" t="s">
        <v>9</v>
      </c>
      <c r="D116" t="s">
        <v>7</v>
      </c>
      <c r="E116" t="s">
        <v>10</v>
      </c>
      <c r="F116">
        <v>3</v>
      </c>
      <c r="H116" t="s">
        <v>379</v>
      </c>
      <c r="I116" t="str">
        <f>VLOOKUP(H116,'Fish Species List'!$A$2:$I$107,2,0)</f>
        <v>Goatfish</v>
      </c>
      <c r="J116" s="54" t="str">
        <f>VLOOKUP(H116,'Fish Species List'!$A$2:$I$107,3,0)</f>
        <v>Mulloidichthys martinicus</v>
      </c>
      <c r="K116" s="54" t="str">
        <f>VLOOKUP(H116,'Fish Species List'!$A$2:$I$107,4,0)</f>
        <v>Mullidae</v>
      </c>
      <c r="L116" s="54" t="str">
        <f>VLOOKUP(H116,'Fish Species List'!$A$2:$I$107,5,0)</f>
        <v>Carnivores</v>
      </c>
      <c r="M116">
        <v>22</v>
      </c>
      <c r="N116">
        <f>1</f>
        <v>1</v>
      </c>
      <c r="P116">
        <f>VLOOKUP(H116,'Fish Species List'!$A$2:$I$107,6,0)</f>
        <v>9.7699999999999992E-3</v>
      </c>
      <c r="Q116">
        <f>VLOOKUP(H116,'Fish Species List'!$A$2:$I$107,7,0)</f>
        <v>3.12</v>
      </c>
      <c r="R116">
        <f t="shared" si="1"/>
        <v>150.74861400230986</v>
      </c>
    </row>
    <row r="117" spans="1:18">
      <c r="A117" s="2">
        <v>42953</v>
      </c>
      <c r="B117" s="18">
        <v>0.45833333333333331</v>
      </c>
      <c r="C117" t="s">
        <v>9</v>
      </c>
      <c r="D117" t="s">
        <v>7</v>
      </c>
      <c r="E117" t="s">
        <v>10</v>
      </c>
      <c r="F117">
        <v>3</v>
      </c>
      <c r="H117" t="s">
        <v>28</v>
      </c>
      <c r="I117" t="str">
        <f>VLOOKUP(H117,'Fish Species List'!$A$2:$I$107,2,0)</f>
        <v>Foureye Butterflyfish</v>
      </c>
      <c r="J117" s="54" t="str">
        <f>VLOOKUP(H117,'Fish Species List'!$A$2:$I$107,3,0)</f>
        <v>Chaetodon capistratus</v>
      </c>
      <c r="K117" s="54" t="str">
        <f>VLOOKUP(H117,'Fish Species List'!$A$2:$I$107,4,0)</f>
        <v>Chaetodontidae</v>
      </c>
      <c r="L117" s="54" t="str">
        <f>VLOOKUP(H117,'Fish Species List'!$A$2:$I$107,5,0)</f>
        <v>Carnivores</v>
      </c>
      <c r="M117">
        <v>12</v>
      </c>
      <c r="N117">
        <v>2</v>
      </c>
      <c r="P117">
        <f>VLOOKUP(H117,'Fish Species List'!$A$2:$I$107,6,0)</f>
        <v>2.512E-2</v>
      </c>
      <c r="Q117">
        <f>VLOOKUP(H117,'Fish Species List'!$A$2:$I$107,7,0)</f>
        <v>3.1</v>
      </c>
      <c r="R117">
        <f t="shared" si="1"/>
        <v>55.652092436993136</v>
      </c>
    </row>
    <row r="118" spans="1:18">
      <c r="A118" s="2">
        <v>42953</v>
      </c>
      <c r="B118" s="18">
        <v>0.45833333333333331</v>
      </c>
      <c r="C118" t="s">
        <v>9</v>
      </c>
      <c r="D118" t="s">
        <v>7</v>
      </c>
      <c r="E118" t="s">
        <v>10</v>
      </c>
      <c r="F118">
        <v>3</v>
      </c>
      <c r="H118" t="s">
        <v>23</v>
      </c>
      <c r="I118" t="str">
        <f>VLOOKUP(H118,'Fish Species List'!$A$2:$I$107,2,0)</f>
        <v>Blue Tang</v>
      </c>
      <c r="J118" s="54" t="str">
        <f>VLOOKUP(H118,'Fish Species List'!$A$2:$I$107,3,0)</f>
        <v>Acanthurus coeruleus</v>
      </c>
      <c r="K118" s="54" t="str">
        <f>VLOOKUP(H118,'Fish Species List'!$A$2:$I$107,4,0)</f>
        <v>Acanthuridae</v>
      </c>
      <c r="L118" s="54" t="str">
        <f>VLOOKUP(H118,'Fish Species List'!$A$2:$I$107,5,0)</f>
        <v>Herbivores</v>
      </c>
      <c r="M118">
        <v>14</v>
      </c>
      <c r="N118">
        <f>1</f>
        <v>1</v>
      </c>
      <c r="P118">
        <f>VLOOKUP(H118,'Fish Species List'!$A$2:$I$107,6,0)</f>
        <v>2.512E-2</v>
      </c>
      <c r="Q118">
        <f>VLOOKUP(H118,'Fish Species List'!$A$2:$I$107,7,0)</f>
        <v>2.96</v>
      </c>
      <c r="R118">
        <f t="shared" si="1"/>
        <v>62.023835721117067</v>
      </c>
    </row>
    <row r="119" spans="1:18">
      <c r="A119" s="2">
        <v>42953</v>
      </c>
      <c r="B119" s="18">
        <v>0.45833333333333331</v>
      </c>
      <c r="C119" t="s">
        <v>9</v>
      </c>
      <c r="D119" t="s">
        <v>7</v>
      </c>
      <c r="E119" t="s">
        <v>10</v>
      </c>
      <c r="F119">
        <v>3</v>
      </c>
      <c r="H119" t="s">
        <v>12</v>
      </c>
      <c r="I119" t="str">
        <f>VLOOKUP(H119,'Fish Species List'!$A$2:$I$107,2,0)</f>
        <v>Doctorfish</v>
      </c>
      <c r="J119" s="54" t="str">
        <f>VLOOKUP(H119,'Fish Species List'!$A$2:$I$107,3,0)</f>
        <v>Acanthurus chirurgus</v>
      </c>
      <c r="K119" s="54" t="str">
        <f>VLOOKUP(H119,'Fish Species List'!$A$2:$I$107,4,0)</f>
        <v>Acanthuridae</v>
      </c>
      <c r="L119" s="54" t="str">
        <f>VLOOKUP(H119,'Fish Species List'!$A$2:$I$107,5,0)</f>
        <v>Herbivores</v>
      </c>
      <c r="M119">
        <v>18</v>
      </c>
      <c r="N119">
        <f>1</f>
        <v>1</v>
      </c>
      <c r="P119">
        <f>VLOOKUP(H119,'Fish Species List'!$A$2:$I$107,6,0)</f>
        <v>2.0889999999999999E-2</v>
      </c>
      <c r="Q119">
        <f>VLOOKUP(H119,'Fish Species List'!$A$2:$I$107,7,0)</f>
        <v>2.96</v>
      </c>
      <c r="R119">
        <f t="shared" si="1"/>
        <v>108.5288135023759</v>
      </c>
    </row>
    <row r="120" spans="1:18">
      <c r="A120" s="2">
        <v>42953</v>
      </c>
      <c r="B120" s="18">
        <v>0.45833333333333331</v>
      </c>
      <c r="C120" t="s">
        <v>9</v>
      </c>
      <c r="D120" t="s">
        <v>7</v>
      </c>
      <c r="E120" t="s">
        <v>10</v>
      </c>
      <c r="F120">
        <v>3</v>
      </c>
      <c r="H120" t="s">
        <v>12</v>
      </c>
      <c r="I120" t="str">
        <f>VLOOKUP(H120,'Fish Species List'!$A$2:$I$107,2,0)</f>
        <v>Doctorfish</v>
      </c>
      <c r="J120" s="54" t="str">
        <f>VLOOKUP(H120,'Fish Species List'!$A$2:$I$107,3,0)</f>
        <v>Acanthurus chirurgus</v>
      </c>
      <c r="K120" s="54" t="str">
        <f>VLOOKUP(H120,'Fish Species List'!$A$2:$I$107,4,0)</f>
        <v>Acanthuridae</v>
      </c>
      <c r="L120" s="54" t="str">
        <f>VLOOKUP(H120,'Fish Species List'!$A$2:$I$107,5,0)</f>
        <v>Herbivores</v>
      </c>
      <c r="M120">
        <v>20</v>
      </c>
      <c r="N120">
        <f>1</f>
        <v>1</v>
      </c>
      <c r="P120">
        <f>VLOOKUP(H120,'Fish Species List'!$A$2:$I$107,6,0)</f>
        <v>2.0889999999999999E-2</v>
      </c>
      <c r="Q120">
        <f>VLOOKUP(H120,'Fish Species List'!$A$2:$I$107,7,0)</f>
        <v>2.96</v>
      </c>
      <c r="R120">
        <f t="shared" si="1"/>
        <v>148.24744840645624</v>
      </c>
    </row>
    <row r="121" spans="1:18">
      <c r="A121" s="2">
        <v>42953</v>
      </c>
      <c r="B121" s="18">
        <v>0.45833333333333331</v>
      </c>
      <c r="C121" t="s">
        <v>9</v>
      </c>
      <c r="D121" t="s">
        <v>7</v>
      </c>
      <c r="E121" t="s">
        <v>10</v>
      </c>
      <c r="F121">
        <v>3</v>
      </c>
      <c r="H121" t="s">
        <v>387</v>
      </c>
      <c r="I121" t="str">
        <f>VLOOKUP(H121,'Fish Species List'!$A$2:$I$107,2,0)</f>
        <v>Harlequin Basslet</v>
      </c>
      <c r="J121" s="54" t="str">
        <f>VLOOKUP(H121,'Fish Species List'!$A$2:$I$107,3,0)</f>
        <v>Serranus tigrinus</v>
      </c>
      <c r="K121" s="54" t="str">
        <f>VLOOKUP(H121,'Fish Species List'!$A$2:$I$107,4,0)</f>
        <v>Serranidae</v>
      </c>
      <c r="L121" s="54" t="str">
        <f>VLOOKUP(H121,'Fish Species List'!$A$2:$I$107,5,0)</f>
        <v>Carnivores</v>
      </c>
      <c r="M121">
        <v>5</v>
      </c>
      <c r="N121">
        <f>1</f>
        <v>1</v>
      </c>
      <c r="P121">
        <f>VLOOKUP(H121,'Fish Species List'!$A$2:$I$107,6,0)</f>
        <v>0</v>
      </c>
      <c r="Q121">
        <f>VLOOKUP(H121,'Fish Species List'!$A$2:$I$107,7,0)</f>
        <v>0</v>
      </c>
      <c r="R121">
        <f t="shared" si="1"/>
        <v>0</v>
      </c>
    </row>
    <row r="122" spans="1:18">
      <c r="A122" s="2">
        <v>42953</v>
      </c>
      <c r="B122" s="18">
        <v>0.45833333333333331</v>
      </c>
      <c r="C122" t="s">
        <v>9</v>
      </c>
      <c r="D122" t="s">
        <v>7</v>
      </c>
      <c r="E122" t="s">
        <v>10</v>
      </c>
      <c r="F122">
        <v>3</v>
      </c>
      <c r="H122" t="s">
        <v>23</v>
      </c>
      <c r="I122" t="str">
        <f>VLOOKUP(H122,'Fish Species List'!$A$2:$I$107,2,0)</f>
        <v>Blue Tang</v>
      </c>
      <c r="J122" s="54" t="str">
        <f>VLOOKUP(H122,'Fish Species List'!$A$2:$I$107,3,0)</f>
        <v>Acanthurus coeruleus</v>
      </c>
      <c r="K122" s="54" t="str">
        <f>VLOOKUP(H122,'Fish Species List'!$A$2:$I$107,4,0)</f>
        <v>Acanthuridae</v>
      </c>
      <c r="L122" s="54" t="str">
        <f>VLOOKUP(H122,'Fish Species List'!$A$2:$I$107,5,0)</f>
        <v>Herbivores</v>
      </c>
      <c r="M122">
        <v>5</v>
      </c>
      <c r="N122">
        <f>1</f>
        <v>1</v>
      </c>
      <c r="P122">
        <f>VLOOKUP(H122,'Fish Species List'!$A$2:$I$107,6,0)</f>
        <v>2.512E-2</v>
      </c>
      <c r="Q122">
        <f>VLOOKUP(H122,'Fish Species List'!$A$2:$I$107,7,0)</f>
        <v>2.96</v>
      </c>
      <c r="R122">
        <f t="shared" si="1"/>
        <v>2.944223995566329</v>
      </c>
    </row>
    <row r="123" spans="1:18">
      <c r="A123" s="2">
        <v>42953</v>
      </c>
      <c r="B123" s="18">
        <v>0.45833333333333331</v>
      </c>
      <c r="C123" t="s">
        <v>9</v>
      </c>
      <c r="D123" t="s">
        <v>7</v>
      </c>
      <c r="E123" t="s">
        <v>10</v>
      </c>
      <c r="F123">
        <v>3</v>
      </c>
      <c r="H123" t="s">
        <v>18</v>
      </c>
      <c r="I123" t="str">
        <f>VLOOKUP(H123,'Fish Species List'!$A$2:$I$107,2,0)</f>
        <v>Bicolour Damselfish</v>
      </c>
      <c r="J123" s="54" t="str">
        <f>VLOOKUP(H123,'Fish Species List'!$A$2:$I$107,3,0)</f>
        <v>Stegastes partitus</v>
      </c>
      <c r="K123" s="54" t="str">
        <f>VLOOKUP(H123,'Fish Species List'!$A$2:$I$107,4,0)</f>
        <v>Pomacentridae</v>
      </c>
      <c r="L123" s="54" t="str">
        <f>VLOOKUP(H123,'Fish Species List'!$A$2:$I$107,5,0)</f>
        <v>Herbivores</v>
      </c>
      <c r="M123">
        <v>7</v>
      </c>
      <c r="N123">
        <v>6</v>
      </c>
      <c r="P123">
        <f>VLOOKUP(H123,'Fish Species List'!$A$2:$I$107,6,0)</f>
        <v>1.4789999999999999E-2</v>
      </c>
      <c r="Q123">
        <f>VLOOKUP(H123,'Fish Species List'!$A$2:$I$107,7,0)</f>
        <v>3.01</v>
      </c>
      <c r="R123">
        <f t="shared" si="1"/>
        <v>5.1726521552538989</v>
      </c>
    </row>
    <row r="124" spans="1:18">
      <c r="A124" s="2">
        <v>42953</v>
      </c>
      <c r="B124" s="18">
        <v>0.45833333333333331</v>
      </c>
      <c r="C124" t="s">
        <v>9</v>
      </c>
      <c r="D124" t="s">
        <v>7</v>
      </c>
      <c r="E124" t="s">
        <v>10</v>
      </c>
      <c r="F124">
        <v>3</v>
      </c>
      <c r="H124" t="s">
        <v>18</v>
      </c>
      <c r="I124" t="str">
        <f>VLOOKUP(H124,'Fish Species List'!$A$2:$I$107,2,0)</f>
        <v>Bicolour Damselfish</v>
      </c>
      <c r="J124" s="54" t="str">
        <f>VLOOKUP(H124,'Fish Species List'!$A$2:$I$107,3,0)</f>
        <v>Stegastes partitus</v>
      </c>
      <c r="K124" s="54" t="str">
        <f>VLOOKUP(H124,'Fish Species List'!$A$2:$I$107,4,0)</f>
        <v>Pomacentridae</v>
      </c>
      <c r="L124" s="54" t="str">
        <f>VLOOKUP(H124,'Fish Species List'!$A$2:$I$107,5,0)</f>
        <v>Herbivores</v>
      </c>
      <c r="M124">
        <v>6</v>
      </c>
      <c r="N124">
        <v>3</v>
      </c>
      <c r="P124">
        <f>VLOOKUP(H124,'Fish Species List'!$A$2:$I$107,6,0)</f>
        <v>1.4789999999999999E-2</v>
      </c>
      <c r="Q124">
        <f>VLOOKUP(H124,'Fish Species List'!$A$2:$I$107,7,0)</f>
        <v>3.01</v>
      </c>
      <c r="R124">
        <f t="shared" si="1"/>
        <v>3.2523961451455032</v>
      </c>
    </row>
    <row r="125" spans="1:18">
      <c r="A125" s="2">
        <v>42953</v>
      </c>
      <c r="B125" s="18">
        <v>0.45833333333333331</v>
      </c>
      <c r="C125" t="s">
        <v>9</v>
      </c>
      <c r="D125" t="s">
        <v>7</v>
      </c>
      <c r="E125" t="s">
        <v>10</v>
      </c>
      <c r="F125">
        <v>3</v>
      </c>
      <c r="H125" t="s">
        <v>36</v>
      </c>
      <c r="I125" t="str">
        <f>VLOOKUP(H125,'Fish Species List'!$A$2:$I$107,2,0)</f>
        <v>Blue Chromis</v>
      </c>
      <c r="J125" s="54" t="str">
        <f>VLOOKUP(H125,'Fish Species List'!$A$2:$I$107,3,0)</f>
        <v>Chromis cyanea</v>
      </c>
      <c r="K125" s="54" t="str">
        <f>VLOOKUP(H125,'Fish Species List'!$A$2:$I$107,4,0)</f>
        <v>Pomacentridae</v>
      </c>
      <c r="L125" s="54" t="str">
        <f>VLOOKUP(H125,'Fish Species List'!$A$2:$I$107,5,0)</f>
        <v>Planktivore</v>
      </c>
      <c r="M125">
        <v>3</v>
      </c>
      <c r="N125">
        <v>3</v>
      </c>
      <c r="P125">
        <f>VLOOKUP(H125,'Fish Species List'!$A$2:$I$107,6,0)</f>
        <v>1.4789999999999999E-2</v>
      </c>
      <c r="Q125">
        <f>VLOOKUP(H125,'Fish Species List'!$A$2:$I$107,7,0)</f>
        <v>2.98</v>
      </c>
      <c r="R125">
        <f t="shared" si="1"/>
        <v>0.39065151514322999</v>
      </c>
    </row>
    <row r="126" spans="1:18">
      <c r="A126" s="2">
        <v>42953</v>
      </c>
      <c r="B126" s="18">
        <v>0.45833333333333331</v>
      </c>
      <c r="C126" t="s">
        <v>9</v>
      </c>
      <c r="D126" t="s">
        <v>7</v>
      </c>
      <c r="E126" t="s">
        <v>10</v>
      </c>
      <c r="F126">
        <v>3</v>
      </c>
      <c r="H126" t="s">
        <v>35</v>
      </c>
      <c r="I126" t="str">
        <f>VLOOKUP(H126,'Fish Species List'!$A$2:$I$107,2,0)</f>
        <v>Yellowhead Wrasse</v>
      </c>
      <c r="J126" s="54" t="str">
        <f>VLOOKUP(H126,'Fish Species List'!$A$2:$I$107,3,0)</f>
        <v>Halichoeres garnoti</v>
      </c>
      <c r="K126" s="54" t="str">
        <f>VLOOKUP(H126,'Fish Species List'!$A$2:$I$107,4,0)</f>
        <v>Labridae</v>
      </c>
      <c r="L126" s="54" t="str">
        <f>VLOOKUP(H126,'Fish Species List'!$A$2:$I$107,5,0)</f>
        <v>Carnivores</v>
      </c>
      <c r="M126">
        <v>6</v>
      </c>
      <c r="N126">
        <v>3</v>
      </c>
      <c r="P126">
        <f>VLOOKUP(H126,'Fish Species List'!$A$2:$I$107,6,0)</f>
        <v>0.01</v>
      </c>
      <c r="Q126">
        <f>VLOOKUP(H126,'Fish Species List'!$A$2:$I$107,7,0)</f>
        <v>3.13</v>
      </c>
      <c r="R126">
        <f t="shared" si="1"/>
        <v>2.7265496699528886</v>
      </c>
    </row>
    <row r="127" spans="1:18">
      <c r="A127" s="2">
        <v>42953</v>
      </c>
      <c r="B127" s="18">
        <v>0.45833333333333331</v>
      </c>
      <c r="C127" t="s">
        <v>9</v>
      </c>
      <c r="D127" t="s">
        <v>7</v>
      </c>
      <c r="E127" t="s">
        <v>10</v>
      </c>
      <c r="F127">
        <v>3</v>
      </c>
      <c r="H127" t="s">
        <v>17</v>
      </c>
      <c r="I127" t="str">
        <f>VLOOKUP(H127,'Fish Species List'!$A$2:$I$107,2,0)</f>
        <v>Bluehead Wrasse</v>
      </c>
      <c r="J127" s="54" t="str">
        <f>VLOOKUP(H127,'Fish Species List'!$A$2:$I$107,3,0)</f>
        <v>Thalassoma bifasciatum</v>
      </c>
      <c r="K127" s="54" t="str">
        <f>VLOOKUP(H127,'Fish Species List'!$A$2:$I$107,4,0)</f>
        <v>Labridae</v>
      </c>
      <c r="L127" s="54" t="str">
        <f>VLOOKUP(H127,'Fish Species List'!$A$2:$I$107,5,0)</f>
        <v>Carnivores</v>
      </c>
      <c r="M127">
        <v>5</v>
      </c>
      <c r="N127">
        <v>15</v>
      </c>
      <c r="P127">
        <f>VLOOKUP(H127,'Fish Species List'!$A$2:$I$107,6,0)</f>
        <v>8.9099999999999995E-3</v>
      </c>
      <c r="Q127">
        <f>VLOOKUP(H127,'Fish Species List'!$A$2:$I$107,7,0)</f>
        <v>3.01</v>
      </c>
      <c r="R127">
        <f t="shared" si="1"/>
        <v>1.1318201385239828</v>
      </c>
    </row>
    <row r="128" spans="1:18">
      <c r="A128" s="2">
        <v>42953</v>
      </c>
      <c r="B128" s="18">
        <v>0.45833333333333331</v>
      </c>
      <c r="C128" t="s">
        <v>9</v>
      </c>
      <c r="D128" t="s">
        <v>7</v>
      </c>
      <c r="E128" t="s">
        <v>10</v>
      </c>
      <c r="F128">
        <v>3</v>
      </c>
      <c r="H128" t="s">
        <v>32</v>
      </c>
      <c r="I128" t="str">
        <f>VLOOKUP(H128,'Fish Species List'!$A$2:$I$107,2,0)</f>
        <v>Redtail Parrotfish</v>
      </c>
      <c r="J128" s="54" t="str">
        <f>VLOOKUP(H128,'Fish Species List'!$A$2:$I$107,3,0)</f>
        <v>Sparisoma chrysopterum</v>
      </c>
      <c r="K128" s="54" t="str">
        <f>VLOOKUP(H128,'Fish Species List'!$A$2:$I$107,4,0)</f>
        <v>Scaridae</v>
      </c>
      <c r="L128" s="54" t="str">
        <f>VLOOKUP(H128,'Fish Species List'!$A$2:$I$107,5,0)</f>
        <v>Herbivores</v>
      </c>
      <c r="M128">
        <v>25</v>
      </c>
      <c r="N128">
        <v>3</v>
      </c>
      <c r="O128" t="s">
        <v>22</v>
      </c>
      <c r="P128">
        <f>VLOOKUP(H128,'Fish Species List'!$A$2:$I$107,6,0)</f>
        <v>1.072E-2</v>
      </c>
      <c r="Q128">
        <f>VLOOKUP(H128,'Fish Species List'!$A$2:$I$107,7,0)</f>
        <v>3.09</v>
      </c>
      <c r="R128">
        <f t="shared" si="1"/>
        <v>223.78419571823082</v>
      </c>
    </row>
    <row r="129" spans="1:18">
      <c r="A129" s="2">
        <v>42953</v>
      </c>
      <c r="B129" s="18">
        <v>0.45833333333333331</v>
      </c>
      <c r="C129" t="s">
        <v>9</v>
      </c>
      <c r="D129" t="s">
        <v>7</v>
      </c>
      <c r="E129" t="s">
        <v>10</v>
      </c>
      <c r="F129">
        <v>4</v>
      </c>
      <c r="H129" t="s">
        <v>32</v>
      </c>
      <c r="I129" t="str">
        <f>VLOOKUP(H129,'Fish Species List'!$A$2:$I$107,2,0)</f>
        <v>Redtail Parrotfish</v>
      </c>
      <c r="J129" s="54" t="str">
        <f>VLOOKUP(H129,'Fish Species List'!$A$2:$I$107,3,0)</f>
        <v>Sparisoma chrysopterum</v>
      </c>
      <c r="K129" s="54" t="str">
        <f>VLOOKUP(H129,'Fish Species List'!$A$2:$I$107,4,0)</f>
        <v>Scaridae</v>
      </c>
      <c r="L129" s="54" t="str">
        <f>VLOOKUP(H129,'Fish Species List'!$A$2:$I$107,5,0)</f>
        <v>Herbivores</v>
      </c>
      <c r="M129">
        <v>20</v>
      </c>
      <c r="N129">
        <f>1</f>
        <v>1</v>
      </c>
      <c r="O129" t="s">
        <v>22</v>
      </c>
      <c r="P129">
        <f>VLOOKUP(H129,'Fish Species List'!$A$2:$I$107,6,0)</f>
        <v>1.072E-2</v>
      </c>
      <c r="Q129">
        <f>VLOOKUP(H129,'Fish Species List'!$A$2:$I$107,7,0)</f>
        <v>3.09</v>
      </c>
      <c r="R129">
        <f t="shared" si="1"/>
        <v>112.29940932578349</v>
      </c>
    </row>
    <row r="130" spans="1:18">
      <c r="A130" s="2">
        <v>42953</v>
      </c>
      <c r="B130" s="18">
        <v>0.45833333333333331</v>
      </c>
      <c r="C130" t="s">
        <v>9</v>
      </c>
      <c r="D130" t="s">
        <v>7</v>
      </c>
      <c r="E130" t="s">
        <v>10</v>
      </c>
      <c r="F130">
        <v>4</v>
      </c>
      <c r="H130" t="s">
        <v>294</v>
      </c>
      <c r="I130" t="str">
        <f>VLOOKUP(H130,'Fish Species List'!$A$2:$I$107,2,0)</f>
        <v>Banded Butterflyfish</v>
      </c>
      <c r="J130" s="54" t="str">
        <f>VLOOKUP(H130,'Fish Species List'!$A$2:$I$107,3,0)</f>
        <v>Chaetodan striatus</v>
      </c>
      <c r="K130" s="54" t="str">
        <f>VLOOKUP(H130,'Fish Species List'!$A$2:$I$107,4,0)</f>
        <v>Chaetodontidae</v>
      </c>
      <c r="L130" s="54" t="str">
        <f>VLOOKUP(H130,'Fish Species List'!$A$2:$I$107,5,0)</f>
        <v>Carnivores</v>
      </c>
      <c r="M130">
        <v>12</v>
      </c>
      <c r="N130">
        <v>2</v>
      </c>
      <c r="P130">
        <f>VLOOKUP(H130,'Fish Species List'!$A$2:$I$107,6,0)</f>
        <v>2.239E-2</v>
      </c>
      <c r="Q130">
        <f>VLOOKUP(H130,'Fish Species List'!$A$2:$I$107,7,0)</f>
        <v>3.03</v>
      </c>
      <c r="R130">
        <f t="shared" si="1"/>
        <v>41.684372588096089</v>
      </c>
    </row>
    <row r="131" spans="1:18">
      <c r="A131" s="2">
        <v>42953</v>
      </c>
      <c r="B131" s="18">
        <v>0.45833333333333331</v>
      </c>
      <c r="C131" t="s">
        <v>9</v>
      </c>
      <c r="D131" t="s">
        <v>7</v>
      </c>
      <c r="E131" t="s">
        <v>10</v>
      </c>
      <c r="F131">
        <v>4</v>
      </c>
      <c r="H131" t="s">
        <v>28</v>
      </c>
      <c r="I131" t="str">
        <f>VLOOKUP(H131,'Fish Species List'!$A$2:$I$107,2,0)</f>
        <v>Foureye Butterflyfish</v>
      </c>
      <c r="J131" s="54" t="str">
        <f>VLOOKUP(H131,'Fish Species List'!$A$2:$I$107,3,0)</f>
        <v>Chaetodon capistratus</v>
      </c>
      <c r="K131" s="54" t="str">
        <f>VLOOKUP(H131,'Fish Species List'!$A$2:$I$107,4,0)</f>
        <v>Chaetodontidae</v>
      </c>
      <c r="L131" s="54" t="str">
        <f>VLOOKUP(H131,'Fish Species List'!$A$2:$I$107,5,0)</f>
        <v>Carnivores</v>
      </c>
      <c r="M131">
        <v>10</v>
      </c>
      <c r="N131">
        <v>2</v>
      </c>
      <c r="P131">
        <f>VLOOKUP(H131,'Fish Species List'!$A$2:$I$107,6,0)</f>
        <v>2.512E-2</v>
      </c>
      <c r="Q131">
        <f>VLOOKUP(H131,'Fish Species List'!$A$2:$I$107,7,0)</f>
        <v>3.1</v>
      </c>
      <c r="R131">
        <f t="shared" ref="R131:R194" si="2">(P131*M131^Q131)</f>
        <v>31.624206344269499</v>
      </c>
    </row>
    <row r="132" spans="1:18">
      <c r="A132" s="2">
        <v>42953</v>
      </c>
      <c r="B132" s="18">
        <v>0.45833333333333331</v>
      </c>
      <c r="C132" t="s">
        <v>9</v>
      </c>
      <c r="D132" t="s">
        <v>7</v>
      </c>
      <c r="E132" t="s">
        <v>10</v>
      </c>
      <c r="F132">
        <v>4</v>
      </c>
      <c r="H132" t="s">
        <v>25</v>
      </c>
      <c r="I132" t="str">
        <f>VLOOKUP(H132,'Fish Species List'!$A$2:$I$107,2,0)</f>
        <v>Redband Parrotfish</v>
      </c>
      <c r="J132" s="54" t="str">
        <f>VLOOKUP(H132,'Fish Species List'!$A$2:$I$107,3,0)</f>
        <v>Sparisoma aurofrenatum</v>
      </c>
      <c r="K132" s="54" t="str">
        <f>VLOOKUP(H132,'Fish Species List'!$A$2:$I$107,4,0)</f>
        <v>Scaridae</v>
      </c>
      <c r="L132" s="54" t="str">
        <f>VLOOKUP(H132,'Fish Species List'!$A$2:$I$107,5,0)</f>
        <v>Herbivores</v>
      </c>
      <c r="M132">
        <v>18</v>
      </c>
      <c r="N132">
        <f>1</f>
        <v>1</v>
      </c>
      <c r="O132" t="s">
        <v>22</v>
      </c>
      <c r="P132">
        <f>VLOOKUP(H132,'Fish Species List'!$A$2:$I$107,6,0)</f>
        <v>1.072E-2</v>
      </c>
      <c r="Q132">
        <f>VLOOKUP(H132,'Fish Species List'!$A$2:$I$107,7,0)</f>
        <v>3.12</v>
      </c>
      <c r="R132">
        <f t="shared" si="2"/>
        <v>88.43923988864465</v>
      </c>
    </row>
    <row r="133" spans="1:18">
      <c r="A133" s="2">
        <v>42953</v>
      </c>
      <c r="B133" s="18">
        <v>0.45833333333333331</v>
      </c>
      <c r="C133" t="s">
        <v>9</v>
      </c>
      <c r="D133" t="s">
        <v>7</v>
      </c>
      <c r="E133" t="s">
        <v>10</v>
      </c>
      <c r="F133">
        <v>4</v>
      </c>
      <c r="H133" t="s">
        <v>286</v>
      </c>
      <c r="I133" t="str">
        <f>VLOOKUP(H133,'Fish Species List'!$A$2:$I$107,2,0)</f>
        <v>Princess Parrotfish</v>
      </c>
      <c r="J133" s="54" t="str">
        <f>VLOOKUP(H133,'Fish Species List'!$A$2:$I$107,3,0)</f>
        <v>Scarus taeniopterus</v>
      </c>
      <c r="K133" s="54" t="str">
        <f>VLOOKUP(H133,'Fish Species List'!$A$2:$I$107,4,0)</f>
        <v>Scaridae</v>
      </c>
      <c r="L133" s="54" t="str">
        <f>VLOOKUP(H133,'Fish Species List'!$A$2:$I$107,5,0)</f>
        <v>Herbivores</v>
      </c>
      <c r="M133">
        <v>12</v>
      </c>
      <c r="N133">
        <v>2</v>
      </c>
      <c r="O133" t="s">
        <v>16</v>
      </c>
      <c r="P133">
        <f>VLOOKUP(H133,'Fish Species List'!$A$2:$I$107,6,0)</f>
        <v>3.3500000000000002E-2</v>
      </c>
      <c r="Q133">
        <f>VLOOKUP(H133,'Fish Species List'!$A$2:$I$107,7,0)</f>
        <v>2.7086000000000001</v>
      </c>
      <c r="R133">
        <f t="shared" si="2"/>
        <v>28.061774480442775</v>
      </c>
    </row>
    <row r="134" spans="1:18">
      <c r="A134" s="2">
        <v>42953</v>
      </c>
      <c r="B134" s="18">
        <v>0.45833333333333331</v>
      </c>
      <c r="C134" t="s">
        <v>9</v>
      </c>
      <c r="D134" t="s">
        <v>7</v>
      </c>
      <c r="E134" t="s">
        <v>10</v>
      </c>
      <c r="F134">
        <v>4</v>
      </c>
      <c r="H134" t="s">
        <v>25</v>
      </c>
      <c r="I134" t="str">
        <f>VLOOKUP(H134,'Fish Species List'!$A$2:$I$107,2,0)</f>
        <v>Redband Parrotfish</v>
      </c>
      <c r="J134" s="54" t="str">
        <f>VLOOKUP(H134,'Fish Species List'!$A$2:$I$107,3,0)</f>
        <v>Sparisoma aurofrenatum</v>
      </c>
      <c r="K134" s="54" t="str">
        <f>VLOOKUP(H134,'Fish Species List'!$A$2:$I$107,4,0)</f>
        <v>Scaridae</v>
      </c>
      <c r="L134" s="54" t="str">
        <f>VLOOKUP(H134,'Fish Species List'!$A$2:$I$107,5,0)</f>
        <v>Herbivores</v>
      </c>
      <c r="M134">
        <v>20</v>
      </c>
      <c r="N134">
        <v>2</v>
      </c>
      <c r="O134" t="s">
        <v>22</v>
      </c>
      <c r="P134">
        <f>VLOOKUP(H134,'Fish Species List'!$A$2:$I$107,6,0)</f>
        <v>1.072E-2</v>
      </c>
      <c r="Q134">
        <f>VLOOKUP(H134,'Fish Species List'!$A$2:$I$107,7,0)</f>
        <v>3.12</v>
      </c>
      <c r="R134">
        <f t="shared" si="2"/>
        <v>122.85939484389488</v>
      </c>
    </row>
    <row r="135" spans="1:18">
      <c r="A135" s="2">
        <v>42953</v>
      </c>
      <c r="B135" s="18">
        <v>0.45833333333333331</v>
      </c>
      <c r="C135" t="s">
        <v>9</v>
      </c>
      <c r="D135" t="s">
        <v>7</v>
      </c>
      <c r="E135" t="s">
        <v>10</v>
      </c>
      <c r="F135">
        <v>4</v>
      </c>
      <c r="H135" t="s">
        <v>25</v>
      </c>
      <c r="I135" t="str">
        <f>VLOOKUP(H135,'Fish Species List'!$A$2:$I$107,2,0)</f>
        <v>Redband Parrotfish</v>
      </c>
      <c r="J135" s="54" t="str">
        <f>VLOOKUP(H135,'Fish Species List'!$A$2:$I$107,3,0)</f>
        <v>Sparisoma aurofrenatum</v>
      </c>
      <c r="K135" s="54" t="str">
        <f>VLOOKUP(H135,'Fish Species List'!$A$2:$I$107,4,0)</f>
        <v>Scaridae</v>
      </c>
      <c r="L135" s="54" t="str">
        <f>VLOOKUP(H135,'Fish Species List'!$A$2:$I$107,5,0)</f>
        <v>Herbivores</v>
      </c>
      <c r="M135">
        <v>11</v>
      </c>
      <c r="N135">
        <f>1</f>
        <v>1</v>
      </c>
      <c r="O135" t="s">
        <v>16</v>
      </c>
      <c r="P135">
        <f>VLOOKUP(H135,'Fish Species List'!$A$2:$I$107,6,0)</f>
        <v>1.072E-2</v>
      </c>
      <c r="Q135">
        <f>VLOOKUP(H135,'Fish Species List'!$A$2:$I$107,7,0)</f>
        <v>3.12</v>
      </c>
      <c r="R135">
        <f t="shared" si="2"/>
        <v>19.025670149233743</v>
      </c>
    </row>
    <row r="136" spans="1:18">
      <c r="A136" s="2">
        <v>42953</v>
      </c>
      <c r="B136" s="18">
        <v>0.45833333333333331</v>
      </c>
      <c r="C136" t="s">
        <v>9</v>
      </c>
      <c r="D136" t="s">
        <v>7</v>
      </c>
      <c r="E136" t="s">
        <v>10</v>
      </c>
      <c r="F136">
        <v>4</v>
      </c>
      <c r="H136" t="s">
        <v>390</v>
      </c>
      <c r="I136" t="str">
        <f>VLOOKUP(H136,'Fish Species List'!$A$2:$I$107,2,0)</f>
        <v>Pluma Porgy</v>
      </c>
      <c r="J136" s="54" t="str">
        <f>VLOOKUP(H136,'Fish Species List'!$A$2:$I$107,3,0)</f>
        <v>Calamus pennatula</v>
      </c>
      <c r="K136" s="54" t="str">
        <f>VLOOKUP(H136,'Fish Species List'!$A$2:$I$107,4,0)</f>
        <v>Sparidae</v>
      </c>
      <c r="L136" s="54" t="str">
        <f>VLOOKUP(H136,'Fish Species List'!$A$2:$I$107,5,0)</f>
        <v>Carnivores</v>
      </c>
      <c r="M136">
        <v>21</v>
      </c>
      <c r="N136">
        <f>1</f>
        <v>1</v>
      </c>
      <c r="P136">
        <f>VLOOKUP(H136,'Fish Species List'!$A$2:$I$107,6,0)</f>
        <v>2.0420000000000001E-2</v>
      </c>
      <c r="Q136">
        <f>VLOOKUP(H136,'Fish Species List'!$A$2:$I$107,7,0)</f>
        <v>2.94</v>
      </c>
      <c r="R136">
        <f t="shared" si="2"/>
        <v>157.53623584503086</v>
      </c>
    </row>
    <row r="137" spans="1:18">
      <c r="A137" s="2">
        <v>42953</v>
      </c>
      <c r="B137" s="18">
        <v>0.45833333333333331</v>
      </c>
      <c r="C137" t="s">
        <v>9</v>
      </c>
      <c r="D137" t="s">
        <v>7</v>
      </c>
      <c r="E137" t="s">
        <v>10</v>
      </c>
      <c r="F137">
        <v>4</v>
      </c>
      <c r="H137" t="s">
        <v>11</v>
      </c>
      <c r="I137" t="str">
        <f>VLOOKUP(H137,'Fish Species List'!$A$2:$I$107,2,0)</f>
        <v>Coney</v>
      </c>
      <c r="J137" s="54" t="str">
        <f>VLOOKUP(H137,'Fish Species List'!$A$2:$I$107,3,0)</f>
        <v>Cephalopholis fulva</v>
      </c>
      <c r="K137" s="54" t="str">
        <f>VLOOKUP(H137,'Fish Species List'!$A$2:$I$107,4,0)</f>
        <v>Serranidae</v>
      </c>
      <c r="L137" s="54" t="str">
        <f>VLOOKUP(H137,'Fish Species List'!$A$2:$I$107,5,0)</f>
        <v>Carnivores</v>
      </c>
      <c r="M137">
        <v>22</v>
      </c>
      <c r="N137">
        <f>1</f>
        <v>1</v>
      </c>
      <c r="P137">
        <f>VLOOKUP(H137,'Fish Species List'!$A$2:$I$107,6,0)</f>
        <v>0.01</v>
      </c>
      <c r="Q137">
        <f>VLOOKUP(H137,'Fish Species List'!$A$2:$I$107,7,0)</f>
        <v>3.02</v>
      </c>
      <c r="R137">
        <f t="shared" si="2"/>
        <v>113.27041614810689</v>
      </c>
    </row>
    <row r="138" spans="1:18">
      <c r="A138" s="2">
        <v>42953</v>
      </c>
      <c r="B138" s="18">
        <v>0.45833333333333331</v>
      </c>
      <c r="C138" t="s">
        <v>9</v>
      </c>
      <c r="D138" t="s">
        <v>7</v>
      </c>
      <c r="E138" t="s">
        <v>10</v>
      </c>
      <c r="F138">
        <v>4</v>
      </c>
      <c r="H138" t="s">
        <v>379</v>
      </c>
      <c r="I138" t="str">
        <f>VLOOKUP(H138,'Fish Species List'!$A$2:$I$107,2,0)</f>
        <v>Goatfish</v>
      </c>
      <c r="J138" s="54" t="str">
        <f>VLOOKUP(H138,'Fish Species List'!$A$2:$I$107,3,0)</f>
        <v>Mulloidichthys martinicus</v>
      </c>
      <c r="K138" s="54" t="str">
        <f>VLOOKUP(H138,'Fish Species List'!$A$2:$I$107,4,0)</f>
        <v>Mullidae</v>
      </c>
      <c r="L138" s="54" t="str">
        <f>VLOOKUP(H138,'Fish Species List'!$A$2:$I$107,5,0)</f>
        <v>Carnivores</v>
      </c>
      <c r="M138">
        <v>22</v>
      </c>
      <c r="N138">
        <f>1</f>
        <v>1</v>
      </c>
      <c r="P138">
        <f>VLOOKUP(H138,'Fish Species List'!$A$2:$I$107,6,0)</f>
        <v>9.7699999999999992E-3</v>
      </c>
      <c r="Q138">
        <f>VLOOKUP(H138,'Fish Species List'!$A$2:$I$107,7,0)</f>
        <v>3.12</v>
      </c>
      <c r="R138">
        <f t="shared" si="2"/>
        <v>150.74861400230986</v>
      </c>
    </row>
    <row r="139" spans="1:18">
      <c r="A139" s="2">
        <v>42953</v>
      </c>
      <c r="B139" s="18">
        <v>0.45833333333333331</v>
      </c>
      <c r="C139" t="s">
        <v>9</v>
      </c>
      <c r="D139" t="s">
        <v>7</v>
      </c>
      <c r="E139" t="s">
        <v>10</v>
      </c>
      <c r="F139">
        <v>4</v>
      </c>
      <c r="H139" t="s">
        <v>379</v>
      </c>
      <c r="I139" t="str">
        <f>VLOOKUP(H139,'Fish Species List'!$A$2:$I$107,2,0)</f>
        <v>Goatfish</v>
      </c>
      <c r="J139" s="54" t="str">
        <f>VLOOKUP(H139,'Fish Species List'!$A$2:$I$107,3,0)</f>
        <v>Mulloidichthys martinicus</v>
      </c>
      <c r="K139" s="54" t="str">
        <f>VLOOKUP(H139,'Fish Species List'!$A$2:$I$107,4,0)</f>
        <v>Mullidae</v>
      </c>
      <c r="L139" s="54" t="str">
        <f>VLOOKUP(H139,'Fish Species List'!$A$2:$I$107,5,0)</f>
        <v>Carnivores</v>
      </c>
      <c r="M139">
        <v>26</v>
      </c>
      <c r="N139">
        <f>1</f>
        <v>1</v>
      </c>
      <c r="P139">
        <f>VLOOKUP(H139,'Fish Species List'!$A$2:$I$107,6,0)</f>
        <v>9.7699999999999992E-3</v>
      </c>
      <c r="Q139">
        <f>VLOOKUP(H139,'Fish Species List'!$A$2:$I$107,7,0)</f>
        <v>3.12</v>
      </c>
      <c r="R139">
        <f t="shared" si="2"/>
        <v>253.87001541616323</v>
      </c>
    </row>
    <row r="140" spans="1:18">
      <c r="A140" s="2">
        <v>42953</v>
      </c>
      <c r="B140" s="18">
        <v>0.45833333333333331</v>
      </c>
      <c r="C140" t="s">
        <v>9</v>
      </c>
      <c r="D140" t="s">
        <v>7</v>
      </c>
      <c r="E140" t="s">
        <v>10</v>
      </c>
      <c r="F140">
        <v>4</v>
      </c>
      <c r="H140" t="s">
        <v>27</v>
      </c>
      <c r="I140" t="str">
        <f>VLOOKUP(H140,'Fish Species List'!$A$2:$I$107,2,0)</f>
        <v>Yellowtail Snapper</v>
      </c>
      <c r="J140" s="54" t="str">
        <f>VLOOKUP(H140,'Fish Species List'!$A$2:$I$107,3,0)</f>
        <v>Ocyurus chrysurus</v>
      </c>
      <c r="K140" s="54" t="str">
        <f>VLOOKUP(H140,'Fish Species List'!$A$2:$I$107,4,0)</f>
        <v>Lutjanidae</v>
      </c>
      <c r="L140" s="54" t="str">
        <f>VLOOKUP(H140,'Fish Species List'!$A$2:$I$107,5,0)</f>
        <v>Carnivores</v>
      </c>
      <c r="M140">
        <v>28</v>
      </c>
      <c r="N140">
        <f>1</f>
        <v>1</v>
      </c>
      <c r="P140">
        <f>VLOOKUP(H140,'Fish Species List'!$A$2:$I$107,6,0)</f>
        <v>1.4789999999999999E-2</v>
      </c>
      <c r="Q140">
        <f>VLOOKUP(H140,'Fish Species List'!$A$2:$I$107,7,0)</f>
        <v>2.95</v>
      </c>
      <c r="R140">
        <f t="shared" si="2"/>
        <v>274.84280134696218</v>
      </c>
    </row>
    <row r="141" spans="1:18">
      <c r="A141" s="2">
        <v>42953</v>
      </c>
      <c r="B141" s="18">
        <v>0.45833333333333331</v>
      </c>
      <c r="C141" t="s">
        <v>9</v>
      </c>
      <c r="D141" t="s">
        <v>7</v>
      </c>
      <c r="E141" t="s">
        <v>10</v>
      </c>
      <c r="F141">
        <v>4</v>
      </c>
      <c r="H141" t="s">
        <v>33</v>
      </c>
      <c r="I141" t="str">
        <f>VLOOKUP(H141,'Fish Species List'!$A$2:$I$107,2,0)</f>
        <v>Yellowtail parrotfish</v>
      </c>
      <c r="J141" s="54" t="str">
        <f>VLOOKUP(H141,'Fish Species List'!$A$2:$I$107,3,0)</f>
        <v>Sparisoma rubiprinne</v>
      </c>
      <c r="K141" s="54" t="str">
        <f>VLOOKUP(H141,'Fish Species List'!$A$2:$I$107,4,0)</f>
        <v>Scaridae</v>
      </c>
      <c r="L141" s="54" t="str">
        <f>VLOOKUP(H141,'Fish Species List'!$A$2:$I$107,5,0)</f>
        <v>Herbivores</v>
      </c>
      <c r="M141">
        <v>29</v>
      </c>
      <c r="N141">
        <v>1</v>
      </c>
      <c r="O141" t="s">
        <v>16</v>
      </c>
      <c r="P141">
        <f>VLOOKUP(H141,'Fish Species List'!$A$2:$I$107,6,0)</f>
        <v>8.9099999999999995E-3</v>
      </c>
      <c r="Q141">
        <f>VLOOKUP(H141,'Fish Species List'!$A$2:$I$107,7,0)</f>
        <v>3.04</v>
      </c>
      <c r="R141">
        <f t="shared" si="2"/>
        <v>248.63806521043975</v>
      </c>
    </row>
    <row r="142" spans="1:18">
      <c r="A142" s="2">
        <v>42953</v>
      </c>
      <c r="B142" s="18">
        <v>0.45833333333333331</v>
      </c>
      <c r="C142" t="s">
        <v>9</v>
      </c>
      <c r="D142" t="s">
        <v>7</v>
      </c>
      <c r="E142" t="s">
        <v>10</v>
      </c>
      <c r="F142">
        <v>4</v>
      </c>
      <c r="H142" t="s">
        <v>33</v>
      </c>
      <c r="I142" t="str">
        <f>VLOOKUP(H142,'Fish Species List'!$A$2:$I$107,2,0)</f>
        <v>Yellowtail parrotfish</v>
      </c>
      <c r="J142" s="54" t="str">
        <f>VLOOKUP(H142,'Fish Species List'!$A$2:$I$107,3,0)</f>
        <v>Sparisoma rubiprinne</v>
      </c>
      <c r="K142" s="54" t="str">
        <f>VLOOKUP(H142,'Fish Species List'!$A$2:$I$107,4,0)</f>
        <v>Scaridae</v>
      </c>
      <c r="L142" s="54" t="str">
        <f>VLOOKUP(H142,'Fish Species List'!$A$2:$I$107,5,0)</f>
        <v>Herbivores</v>
      </c>
      <c r="M142">
        <v>30</v>
      </c>
      <c r="N142">
        <f>1</f>
        <v>1</v>
      </c>
      <c r="O142" t="s">
        <v>22</v>
      </c>
      <c r="P142">
        <f>VLOOKUP(H142,'Fish Species List'!$A$2:$I$107,6,0)</f>
        <v>8.9099999999999995E-3</v>
      </c>
      <c r="Q142">
        <f>VLOOKUP(H142,'Fish Species List'!$A$2:$I$107,7,0)</f>
        <v>3.04</v>
      </c>
      <c r="R142">
        <f t="shared" si="2"/>
        <v>275.62989419321337</v>
      </c>
    </row>
    <row r="143" spans="1:18">
      <c r="A143" s="2">
        <v>42953</v>
      </c>
      <c r="B143" s="18">
        <v>0.45833333333333331</v>
      </c>
      <c r="C143" t="s">
        <v>9</v>
      </c>
      <c r="D143" t="s">
        <v>7</v>
      </c>
      <c r="E143" t="s">
        <v>10</v>
      </c>
      <c r="F143">
        <v>4</v>
      </c>
      <c r="H143" t="s">
        <v>283</v>
      </c>
      <c r="I143" t="str">
        <f>VLOOKUP(H143,'Fish Species List'!$A$2:$I$107,2,0)</f>
        <v>Stoplight Parrotfish</v>
      </c>
      <c r="J143" s="54" t="str">
        <f>VLOOKUP(H143,'Fish Species List'!$A$2:$I$107,3,0)</f>
        <v>Sparisoma viride</v>
      </c>
      <c r="K143" s="54" t="str">
        <f>VLOOKUP(H143,'Fish Species List'!$A$2:$I$107,4,0)</f>
        <v>Scaridae</v>
      </c>
      <c r="L143" s="54" t="str">
        <f>VLOOKUP(H143,'Fish Species List'!$A$2:$I$107,5,0)</f>
        <v>Herbivores</v>
      </c>
      <c r="M143">
        <v>29</v>
      </c>
      <c r="N143">
        <f>1</f>
        <v>1</v>
      </c>
      <c r="O143" t="s">
        <v>16</v>
      </c>
      <c r="P143">
        <f>VLOOKUP(H143,'Fish Species List'!$A$2:$I$107,6,0)</f>
        <v>1.38E-2</v>
      </c>
      <c r="Q143">
        <f>VLOOKUP(H143,'Fish Species List'!$A$2:$I$107,7,0)</f>
        <v>3.04</v>
      </c>
      <c r="R143">
        <f t="shared" si="2"/>
        <v>385.09599325522657</v>
      </c>
    </row>
    <row r="144" spans="1:18">
      <c r="A144" s="2">
        <v>42953</v>
      </c>
      <c r="B144" s="18">
        <v>0.45833333333333331</v>
      </c>
      <c r="C144" t="s">
        <v>9</v>
      </c>
      <c r="D144" t="s">
        <v>7</v>
      </c>
      <c r="E144" t="s">
        <v>10</v>
      </c>
      <c r="F144">
        <v>4</v>
      </c>
      <c r="H144" t="s">
        <v>11</v>
      </c>
      <c r="I144" t="str">
        <f>VLOOKUP(H144,'Fish Species List'!$A$2:$I$107,2,0)</f>
        <v>Coney</v>
      </c>
      <c r="J144" s="54" t="str">
        <f>VLOOKUP(H144,'Fish Species List'!$A$2:$I$107,3,0)</f>
        <v>Cephalopholis fulva</v>
      </c>
      <c r="K144" s="54" t="str">
        <f>VLOOKUP(H144,'Fish Species List'!$A$2:$I$107,4,0)</f>
        <v>Serranidae</v>
      </c>
      <c r="L144" s="54" t="str">
        <f>VLOOKUP(H144,'Fish Species List'!$A$2:$I$107,5,0)</f>
        <v>Carnivores</v>
      </c>
      <c r="M144">
        <v>12</v>
      </c>
      <c r="N144">
        <f>1</f>
        <v>1</v>
      </c>
      <c r="P144">
        <f>VLOOKUP(H144,'Fish Species List'!$A$2:$I$107,6,0)</f>
        <v>0.01</v>
      </c>
      <c r="Q144">
        <f>VLOOKUP(H144,'Fish Species List'!$A$2:$I$107,7,0)</f>
        <v>3.02</v>
      </c>
      <c r="R144">
        <f t="shared" si="2"/>
        <v>18.160481667672823</v>
      </c>
    </row>
    <row r="145" spans="1:18">
      <c r="A145" s="2">
        <v>42953</v>
      </c>
      <c r="B145" s="18">
        <v>0.45833333333333331</v>
      </c>
      <c r="C145" t="s">
        <v>9</v>
      </c>
      <c r="D145" t="s">
        <v>7</v>
      </c>
      <c r="E145" t="s">
        <v>10</v>
      </c>
      <c r="F145">
        <v>4</v>
      </c>
      <c r="H145" t="s">
        <v>11</v>
      </c>
      <c r="I145" t="str">
        <f>VLOOKUP(H145,'Fish Species List'!$A$2:$I$107,2,0)</f>
        <v>Coney</v>
      </c>
      <c r="J145" s="54" t="str">
        <f>VLOOKUP(H145,'Fish Species List'!$A$2:$I$107,3,0)</f>
        <v>Cephalopholis fulva</v>
      </c>
      <c r="K145" s="54" t="str">
        <f>VLOOKUP(H145,'Fish Species List'!$A$2:$I$107,4,0)</f>
        <v>Serranidae</v>
      </c>
      <c r="L145" s="54" t="str">
        <f>VLOOKUP(H145,'Fish Species List'!$A$2:$I$107,5,0)</f>
        <v>Carnivores</v>
      </c>
      <c r="M145">
        <v>20</v>
      </c>
      <c r="N145">
        <f>1</f>
        <v>1</v>
      </c>
      <c r="P145">
        <f>VLOOKUP(H145,'Fish Species List'!$A$2:$I$107,6,0)</f>
        <v>0.01</v>
      </c>
      <c r="Q145">
        <f>VLOOKUP(H145,'Fish Species List'!$A$2:$I$107,7,0)</f>
        <v>3.02</v>
      </c>
      <c r="R145">
        <f t="shared" si="2"/>
        <v>84.939673428398336</v>
      </c>
    </row>
    <row r="146" spans="1:18">
      <c r="A146" s="2">
        <v>42953</v>
      </c>
      <c r="B146" s="18">
        <v>0.45833333333333331</v>
      </c>
      <c r="C146" t="s">
        <v>9</v>
      </c>
      <c r="D146" t="s">
        <v>7</v>
      </c>
      <c r="E146" t="s">
        <v>10</v>
      </c>
      <c r="F146">
        <v>4</v>
      </c>
      <c r="H146" t="s">
        <v>11</v>
      </c>
      <c r="I146" t="str">
        <f>VLOOKUP(H146,'Fish Species List'!$A$2:$I$107,2,0)</f>
        <v>Coney</v>
      </c>
      <c r="J146" s="54" t="str">
        <f>VLOOKUP(H146,'Fish Species List'!$A$2:$I$107,3,0)</f>
        <v>Cephalopholis fulva</v>
      </c>
      <c r="K146" s="54" t="str">
        <f>VLOOKUP(H146,'Fish Species List'!$A$2:$I$107,4,0)</f>
        <v>Serranidae</v>
      </c>
      <c r="L146" s="54" t="str">
        <f>VLOOKUP(H146,'Fish Species List'!$A$2:$I$107,5,0)</f>
        <v>Carnivores</v>
      </c>
      <c r="M146">
        <v>10</v>
      </c>
      <c r="N146">
        <f>1</f>
        <v>1</v>
      </c>
      <c r="P146">
        <f>VLOOKUP(H146,'Fish Species List'!$A$2:$I$107,6,0)</f>
        <v>0.01</v>
      </c>
      <c r="Q146">
        <f>VLOOKUP(H146,'Fish Species List'!$A$2:$I$107,7,0)</f>
        <v>3.02</v>
      </c>
      <c r="R146">
        <f t="shared" si="2"/>
        <v>10.471285480509</v>
      </c>
    </row>
    <row r="147" spans="1:18">
      <c r="A147" s="2">
        <v>42953</v>
      </c>
      <c r="B147" s="18">
        <v>0.45833333333333331</v>
      </c>
      <c r="C147" t="s">
        <v>9</v>
      </c>
      <c r="D147" t="s">
        <v>7</v>
      </c>
      <c r="E147" t="s">
        <v>10</v>
      </c>
      <c r="F147">
        <v>4</v>
      </c>
      <c r="H147" t="s">
        <v>18</v>
      </c>
      <c r="I147" t="str">
        <f>VLOOKUP(H147,'Fish Species List'!$A$2:$I$107,2,0)</f>
        <v>Bicolour Damselfish</v>
      </c>
      <c r="J147" s="54" t="str">
        <f>VLOOKUP(H147,'Fish Species List'!$A$2:$I$107,3,0)</f>
        <v>Stegastes partitus</v>
      </c>
      <c r="K147" s="54" t="str">
        <f>VLOOKUP(H147,'Fish Species List'!$A$2:$I$107,4,0)</f>
        <v>Pomacentridae</v>
      </c>
      <c r="L147" s="54" t="str">
        <f>VLOOKUP(H147,'Fish Species List'!$A$2:$I$107,5,0)</f>
        <v>Herbivores</v>
      </c>
      <c r="M147">
        <v>4</v>
      </c>
      <c r="N147">
        <v>2</v>
      </c>
      <c r="P147">
        <f>VLOOKUP(H147,'Fish Species List'!$A$2:$I$107,6,0)</f>
        <v>1.4789999999999999E-2</v>
      </c>
      <c r="Q147">
        <f>VLOOKUP(H147,'Fish Species List'!$A$2:$I$107,7,0)</f>
        <v>3.01</v>
      </c>
      <c r="R147">
        <f t="shared" si="2"/>
        <v>0.95977348519004924</v>
      </c>
    </row>
    <row r="148" spans="1:18">
      <c r="A148" s="2">
        <v>42953</v>
      </c>
      <c r="B148" s="18">
        <v>0.45833333333333331</v>
      </c>
      <c r="C148" t="s">
        <v>9</v>
      </c>
      <c r="D148" t="s">
        <v>7</v>
      </c>
      <c r="E148" t="s">
        <v>10</v>
      </c>
      <c r="F148">
        <v>4</v>
      </c>
      <c r="H148" t="s">
        <v>18</v>
      </c>
      <c r="I148" t="str">
        <f>VLOOKUP(H148,'Fish Species List'!$A$2:$I$107,2,0)</f>
        <v>Bicolour Damselfish</v>
      </c>
      <c r="J148" s="54" t="str">
        <f>VLOOKUP(H148,'Fish Species List'!$A$2:$I$107,3,0)</f>
        <v>Stegastes partitus</v>
      </c>
      <c r="K148" s="54" t="str">
        <f>VLOOKUP(H148,'Fish Species List'!$A$2:$I$107,4,0)</f>
        <v>Pomacentridae</v>
      </c>
      <c r="L148" s="54" t="str">
        <f>VLOOKUP(H148,'Fish Species List'!$A$2:$I$107,5,0)</f>
        <v>Herbivores</v>
      </c>
      <c r="M148">
        <v>3</v>
      </c>
      <c r="N148">
        <f>1</f>
        <v>1</v>
      </c>
      <c r="P148">
        <f>VLOOKUP(H148,'Fish Species List'!$A$2:$I$107,6,0)</f>
        <v>1.4789999999999999E-2</v>
      </c>
      <c r="Q148">
        <f>VLOOKUP(H148,'Fish Species List'!$A$2:$I$107,7,0)</f>
        <v>3.01</v>
      </c>
      <c r="R148">
        <f t="shared" si="2"/>
        <v>0.40374127549154315</v>
      </c>
    </row>
    <row r="149" spans="1:18">
      <c r="A149" s="2">
        <v>42953</v>
      </c>
      <c r="B149" s="18">
        <v>0.45833333333333331</v>
      </c>
      <c r="C149" t="s">
        <v>9</v>
      </c>
      <c r="D149" t="s">
        <v>7</v>
      </c>
      <c r="E149" t="s">
        <v>10</v>
      </c>
      <c r="F149">
        <v>4</v>
      </c>
      <c r="H149" t="s">
        <v>18</v>
      </c>
      <c r="I149" t="str">
        <f>VLOOKUP(H149,'Fish Species List'!$A$2:$I$107,2,0)</f>
        <v>Bicolour Damselfish</v>
      </c>
      <c r="J149" s="54" t="str">
        <f>VLOOKUP(H149,'Fish Species List'!$A$2:$I$107,3,0)</f>
        <v>Stegastes partitus</v>
      </c>
      <c r="K149" s="54" t="str">
        <f>VLOOKUP(H149,'Fish Species List'!$A$2:$I$107,4,0)</f>
        <v>Pomacentridae</v>
      </c>
      <c r="L149" s="54" t="str">
        <f>VLOOKUP(H149,'Fish Species List'!$A$2:$I$107,5,0)</f>
        <v>Herbivores</v>
      </c>
      <c r="M149">
        <v>5</v>
      </c>
      <c r="N149">
        <v>20</v>
      </c>
      <c r="P149">
        <f>VLOOKUP(H149,'Fish Species List'!$A$2:$I$107,6,0)</f>
        <v>1.4789999999999999E-2</v>
      </c>
      <c r="Q149">
        <f>VLOOKUP(H149,'Fish Species List'!$A$2:$I$107,7,0)</f>
        <v>3.01</v>
      </c>
      <c r="R149">
        <f t="shared" si="2"/>
        <v>1.8787452131054665</v>
      </c>
    </row>
    <row r="150" spans="1:18">
      <c r="A150" s="2">
        <v>42953</v>
      </c>
      <c r="B150" s="18">
        <v>0.45833333333333331</v>
      </c>
      <c r="C150" t="s">
        <v>9</v>
      </c>
      <c r="D150" t="s">
        <v>7</v>
      </c>
      <c r="E150" t="s">
        <v>10</v>
      </c>
      <c r="F150">
        <v>4</v>
      </c>
      <c r="H150" t="s">
        <v>396</v>
      </c>
      <c r="I150" t="str">
        <f>VLOOKUP(H150,'Fish Species List'!$A$2:$I$107,2,0)</f>
        <v>Beaugregory</v>
      </c>
      <c r="J150" s="54" t="str">
        <f>VLOOKUP(H150,'Fish Species List'!$A$2:$I$107,3,0)</f>
        <v>Stegastes leucostictus</v>
      </c>
      <c r="K150" s="54" t="str">
        <f>VLOOKUP(H150,'Fish Species List'!$A$2:$I$107,4,0)</f>
        <v>Pomacentridae</v>
      </c>
      <c r="L150" s="54" t="str">
        <f>VLOOKUP(H150,'Fish Species List'!$A$2:$I$107,5,0)</f>
        <v>Omnivores</v>
      </c>
      <c r="M150">
        <v>4</v>
      </c>
      <c r="N150">
        <v>2</v>
      </c>
      <c r="P150">
        <f>VLOOKUP(H150,'Fish Species List'!$A$2:$I$107,6,0)</f>
        <v>1.9949999999999999E-2</v>
      </c>
      <c r="Q150">
        <f>VLOOKUP(H150,'Fish Species List'!$A$2:$I$107,7,0)</f>
        <v>2.95</v>
      </c>
      <c r="R150">
        <f t="shared" si="2"/>
        <v>1.1912965235941961</v>
      </c>
    </row>
    <row r="151" spans="1:18">
      <c r="A151" s="2">
        <v>42953</v>
      </c>
      <c r="B151" s="18">
        <v>0.45833333333333331</v>
      </c>
      <c r="C151" t="s">
        <v>9</v>
      </c>
      <c r="D151" t="s">
        <v>7</v>
      </c>
      <c r="E151" t="s">
        <v>10</v>
      </c>
      <c r="F151">
        <v>4</v>
      </c>
      <c r="H151" t="s">
        <v>17</v>
      </c>
      <c r="I151" t="str">
        <f>VLOOKUP(H151,'Fish Species List'!$A$2:$I$107,2,0)</f>
        <v>Bluehead Wrasse</v>
      </c>
      <c r="J151" s="54" t="str">
        <f>VLOOKUP(H151,'Fish Species List'!$A$2:$I$107,3,0)</f>
        <v>Thalassoma bifasciatum</v>
      </c>
      <c r="K151" s="54" t="str">
        <f>VLOOKUP(H151,'Fish Species List'!$A$2:$I$107,4,0)</f>
        <v>Labridae</v>
      </c>
      <c r="L151" s="54" t="str">
        <f>VLOOKUP(H151,'Fish Species List'!$A$2:$I$107,5,0)</f>
        <v>Carnivores</v>
      </c>
      <c r="M151">
        <v>3</v>
      </c>
      <c r="N151">
        <v>10</v>
      </c>
      <c r="P151">
        <f>VLOOKUP(H151,'Fish Species List'!$A$2:$I$107,6,0)</f>
        <v>8.9099999999999995E-3</v>
      </c>
      <c r="Q151">
        <f>VLOOKUP(H151,'Fish Species List'!$A$2:$I$107,7,0)</f>
        <v>3.01</v>
      </c>
      <c r="R151">
        <f t="shared" si="2"/>
        <v>0.24322750267948948</v>
      </c>
    </row>
    <row r="152" spans="1:18">
      <c r="A152" s="2">
        <v>42953</v>
      </c>
      <c r="B152" s="18">
        <v>0.45833333333333331</v>
      </c>
      <c r="C152" t="s">
        <v>9</v>
      </c>
      <c r="D152" t="s">
        <v>7</v>
      </c>
      <c r="E152" t="s">
        <v>10</v>
      </c>
      <c r="F152">
        <v>4</v>
      </c>
      <c r="H152" t="s">
        <v>19</v>
      </c>
      <c r="I152" t="str">
        <f>VLOOKUP(H152,'Fish Species List'!$A$2:$I$107,2,0)</f>
        <v>Ocean Surgeonfish</v>
      </c>
      <c r="J152" s="54" t="str">
        <f>VLOOKUP(H152,'Fish Species List'!$A$2:$I$107,3,0)</f>
        <v>Acanthurus bahianus</v>
      </c>
      <c r="K152" s="54" t="str">
        <f>VLOOKUP(H152,'Fish Species List'!$A$2:$I$107,4,0)</f>
        <v>Acanthuridae</v>
      </c>
      <c r="L152" s="54" t="str">
        <f>VLOOKUP(H152,'Fish Species List'!$A$2:$I$107,5,0)</f>
        <v>Herbivores</v>
      </c>
      <c r="M152">
        <v>12</v>
      </c>
      <c r="N152">
        <f>1</f>
        <v>1</v>
      </c>
      <c r="P152">
        <f>VLOOKUP(H152,'Fish Species List'!$A$2:$I$107,6,0)</f>
        <v>1.8620000000000001E-2</v>
      </c>
      <c r="Q152">
        <f>VLOOKUP(H152,'Fish Species List'!$A$2:$I$107,7,0)</f>
        <v>2.91</v>
      </c>
      <c r="R152">
        <f t="shared" si="2"/>
        <v>25.727471314413222</v>
      </c>
    </row>
    <row r="153" spans="1:18">
      <c r="A153" s="2">
        <v>42953</v>
      </c>
      <c r="B153" s="18">
        <v>0.45833333333333331</v>
      </c>
      <c r="C153" t="s">
        <v>9</v>
      </c>
      <c r="D153" t="s">
        <v>7</v>
      </c>
      <c r="E153" t="s">
        <v>10</v>
      </c>
      <c r="F153">
        <v>4</v>
      </c>
      <c r="H153" t="s">
        <v>19</v>
      </c>
      <c r="I153" t="str">
        <f>VLOOKUP(H153,'Fish Species List'!$A$2:$I$107,2,0)</f>
        <v>Ocean Surgeonfish</v>
      </c>
      <c r="J153" s="54" t="str">
        <f>VLOOKUP(H153,'Fish Species List'!$A$2:$I$107,3,0)</f>
        <v>Acanthurus bahianus</v>
      </c>
      <c r="K153" s="54" t="str">
        <f>VLOOKUP(H153,'Fish Species List'!$A$2:$I$107,4,0)</f>
        <v>Acanthuridae</v>
      </c>
      <c r="L153" s="54" t="str">
        <f>VLOOKUP(H153,'Fish Species List'!$A$2:$I$107,5,0)</f>
        <v>Herbivores</v>
      </c>
      <c r="M153">
        <v>15</v>
      </c>
      <c r="N153">
        <v>5</v>
      </c>
      <c r="P153">
        <f>VLOOKUP(H153,'Fish Species List'!$A$2:$I$107,6,0)</f>
        <v>1.8620000000000001E-2</v>
      </c>
      <c r="Q153">
        <f>VLOOKUP(H153,'Fish Species List'!$A$2:$I$107,7,0)</f>
        <v>2.91</v>
      </c>
      <c r="R153">
        <f t="shared" si="2"/>
        <v>49.249887240092868</v>
      </c>
    </row>
    <row r="154" spans="1:18">
      <c r="A154" s="2">
        <v>42953</v>
      </c>
      <c r="B154" s="18">
        <v>0.45833333333333331</v>
      </c>
      <c r="C154" t="s">
        <v>9</v>
      </c>
      <c r="D154" t="s">
        <v>7</v>
      </c>
      <c r="E154" t="s">
        <v>10</v>
      </c>
      <c r="F154">
        <v>4</v>
      </c>
      <c r="H154" t="s">
        <v>19</v>
      </c>
      <c r="I154" t="str">
        <f>VLOOKUP(H154,'Fish Species List'!$A$2:$I$107,2,0)</f>
        <v>Ocean Surgeonfish</v>
      </c>
      <c r="J154" s="54" t="str">
        <f>VLOOKUP(H154,'Fish Species List'!$A$2:$I$107,3,0)</f>
        <v>Acanthurus bahianus</v>
      </c>
      <c r="K154" s="54" t="str">
        <f>VLOOKUP(H154,'Fish Species List'!$A$2:$I$107,4,0)</f>
        <v>Acanthuridae</v>
      </c>
      <c r="L154" s="54" t="str">
        <f>VLOOKUP(H154,'Fish Species List'!$A$2:$I$107,5,0)</f>
        <v>Herbivores</v>
      </c>
      <c r="M154">
        <v>20</v>
      </c>
      <c r="N154">
        <f>1</f>
        <v>1</v>
      </c>
      <c r="P154">
        <f>VLOOKUP(H154,'Fish Species List'!$A$2:$I$107,6,0)</f>
        <v>1.8620000000000001E-2</v>
      </c>
      <c r="Q154">
        <f>VLOOKUP(H154,'Fish Species List'!$A$2:$I$107,7,0)</f>
        <v>2.91</v>
      </c>
      <c r="R154">
        <f t="shared" si="2"/>
        <v>113.75669450709155</v>
      </c>
    </row>
    <row r="155" spans="1:18">
      <c r="A155" s="2">
        <v>42953</v>
      </c>
      <c r="B155" s="18">
        <v>0.45833333333333331</v>
      </c>
      <c r="C155" t="s">
        <v>9</v>
      </c>
      <c r="D155" t="s">
        <v>7</v>
      </c>
      <c r="E155" t="s">
        <v>10</v>
      </c>
      <c r="F155">
        <v>4</v>
      </c>
      <c r="H155" t="s">
        <v>17</v>
      </c>
      <c r="I155" t="str">
        <f>VLOOKUP(H155,'Fish Species List'!$A$2:$I$107,2,0)</f>
        <v>Bluehead Wrasse</v>
      </c>
      <c r="J155" s="54" t="str">
        <f>VLOOKUP(H155,'Fish Species List'!$A$2:$I$107,3,0)</f>
        <v>Thalassoma bifasciatum</v>
      </c>
      <c r="K155" s="54" t="str">
        <f>VLOOKUP(H155,'Fish Species List'!$A$2:$I$107,4,0)</f>
        <v>Labridae</v>
      </c>
      <c r="L155" s="54" t="str">
        <f>VLOOKUP(H155,'Fish Species List'!$A$2:$I$107,5,0)</f>
        <v>Carnivores</v>
      </c>
      <c r="M155">
        <v>5</v>
      </c>
      <c r="N155">
        <v>20</v>
      </c>
      <c r="P155">
        <f>VLOOKUP(H155,'Fish Species List'!$A$2:$I$107,6,0)</f>
        <v>8.9099999999999995E-3</v>
      </c>
      <c r="Q155">
        <f>VLOOKUP(H155,'Fish Species List'!$A$2:$I$107,7,0)</f>
        <v>3.01</v>
      </c>
      <c r="R155">
        <f t="shared" si="2"/>
        <v>1.1318201385239828</v>
      </c>
    </row>
    <row r="156" spans="1:18">
      <c r="A156" s="2">
        <v>42953</v>
      </c>
      <c r="B156" s="18">
        <v>0.45833333333333331</v>
      </c>
      <c r="C156" t="s">
        <v>9</v>
      </c>
      <c r="D156" t="s">
        <v>7</v>
      </c>
      <c r="E156" t="s">
        <v>10</v>
      </c>
      <c r="F156">
        <v>4</v>
      </c>
      <c r="H156" t="s">
        <v>17</v>
      </c>
      <c r="I156" t="str">
        <f>VLOOKUP(H156,'Fish Species List'!$A$2:$I$107,2,0)</f>
        <v>Bluehead Wrasse</v>
      </c>
      <c r="J156" s="54" t="str">
        <f>VLOOKUP(H156,'Fish Species List'!$A$2:$I$107,3,0)</f>
        <v>Thalassoma bifasciatum</v>
      </c>
      <c r="K156" s="54" t="str">
        <f>VLOOKUP(H156,'Fish Species List'!$A$2:$I$107,4,0)</f>
        <v>Labridae</v>
      </c>
      <c r="L156" s="54" t="str">
        <f>VLOOKUP(H156,'Fish Species List'!$A$2:$I$107,5,0)</f>
        <v>Carnivores</v>
      </c>
      <c r="M156">
        <v>4</v>
      </c>
      <c r="N156">
        <v>20</v>
      </c>
      <c r="P156">
        <f>VLOOKUP(H156,'Fish Species List'!$A$2:$I$107,6,0)</f>
        <v>8.9099999999999995E-3</v>
      </c>
      <c r="Q156">
        <f>VLOOKUP(H156,'Fish Species List'!$A$2:$I$107,7,0)</f>
        <v>3.01</v>
      </c>
      <c r="R156">
        <f t="shared" si="2"/>
        <v>0.5782002537554658</v>
      </c>
    </row>
    <row r="157" spans="1:18">
      <c r="A157" s="2">
        <v>42953</v>
      </c>
      <c r="B157" s="18">
        <v>0.45833333333333331</v>
      </c>
      <c r="C157" t="s">
        <v>9</v>
      </c>
      <c r="D157" t="s">
        <v>7</v>
      </c>
      <c r="E157" t="s">
        <v>10</v>
      </c>
      <c r="F157">
        <v>4</v>
      </c>
      <c r="H157" t="s">
        <v>286</v>
      </c>
      <c r="I157" t="str">
        <f>VLOOKUP(H157,'Fish Species List'!$A$2:$I$107,2,0)</f>
        <v>Princess Parrotfish</v>
      </c>
      <c r="J157" s="54" t="str">
        <f>VLOOKUP(H157,'Fish Species List'!$A$2:$I$107,3,0)</f>
        <v>Scarus taeniopterus</v>
      </c>
      <c r="K157" s="54" t="str">
        <f>VLOOKUP(H157,'Fish Species List'!$A$2:$I$107,4,0)</f>
        <v>Scaridae</v>
      </c>
      <c r="L157" s="54" t="str">
        <f>VLOOKUP(H157,'Fish Species List'!$A$2:$I$107,5,0)</f>
        <v>Herbivores</v>
      </c>
      <c r="M157">
        <v>8</v>
      </c>
      <c r="N157">
        <v>9</v>
      </c>
      <c r="O157" t="s">
        <v>284</v>
      </c>
      <c r="P157">
        <f>VLOOKUP(H157,'Fish Species List'!$A$2:$I$107,6,0)</f>
        <v>3.3500000000000002E-2</v>
      </c>
      <c r="Q157">
        <f>VLOOKUP(H157,'Fish Species List'!$A$2:$I$107,7,0)</f>
        <v>2.7086000000000001</v>
      </c>
      <c r="R157">
        <f t="shared" si="2"/>
        <v>9.3573817111532165</v>
      </c>
    </row>
    <row r="158" spans="1:18">
      <c r="A158" s="2">
        <v>42953</v>
      </c>
      <c r="B158" s="18">
        <v>0.45833333333333331</v>
      </c>
      <c r="C158" t="s">
        <v>9</v>
      </c>
      <c r="D158" t="s">
        <v>7</v>
      </c>
      <c r="E158" t="s">
        <v>10</v>
      </c>
      <c r="F158">
        <v>4</v>
      </c>
      <c r="H158" t="s">
        <v>286</v>
      </c>
      <c r="I158" t="str">
        <f>VLOOKUP(H158,'Fish Species List'!$A$2:$I$107,2,0)</f>
        <v>Princess Parrotfish</v>
      </c>
      <c r="J158" s="54" t="str">
        <f>VLOOKUP(H158,'Fish Species List'!$A$2:$I$107,3,0)</f>
        <v>Scarus taeniopterus</v>
      </c>
      <c r="K158" s="54" t="str">
        <f>VLOOKUP(H158,'Fish Species List'!$A$2:$I$107,4,0)</f>
        <v>Scaridae</v>
      </c>
      <c r="L158" s="54" t="str">
        <f>VLOOKUP(H158,'Fish Species List'!$A$2:$I$107,5,0)</f>
        <v>Herbivores</v>
      </c>
      <c r="M158">
        <v>6</v>
      </c>
      <c r="N158">
        <f>1</f>
        <v>1</v>
      </c>
      <c r="O158" t="s">
        <v>284</v>
      </c>
      <c r="P158">
        <f>VLOOKUP(H158,'Fish Species List'!$A$2:$I$107,6,0)</f>
        <v>3.3500000000000002E-2</v>
      </c>
      <c r="Q158">
        <f>VLOOKUP(H158,'Fish Species List'!$A$2:$I$107,7,0)</f>
        <v>2.7086000000000001</v>
      </c>
      <c r="R158">
        <f t="shared" si="2"/>
        <v>4.2928457508060323</v>
      </c>
    </row>
    <row r="159" spans="1:18">
      <c r="A159" s="2">
        <v>42953</v>
      </c>
      <c r="B159" s="18">
        <v>0.45833333333333331</v>
      </c>
      <c r="C159" t="s">
        <v>9</v>
      </c>
      <c r="D159" t="s">
        <v>7</v>
      </c>
      <c r="E159" t="s">
        <v>10</v>
      </c>
      <c r="F159">
        <v>4</v>
      </c>
      <c r="H159" t="s">
        <v>286</v>
      </c>
      <c r="I159" t="str">
        <f>VLOOKUP(H159,'Fish Species List'!$A$2:$I$107,2,0)</f>
        <v>Princess Parrotfish</v>
      </c>
      <c r="J159" s="54" t="str">
        <f>VLOOKUP(H159,'Fish Species List'!$A$2:$I$107,3,0)</f>
        <v>Scarus taeniopterus</v>
      </c>
      <c r="K159" s="54" t="str">
        <f>VLOOKUP(H159,'Fish Species List'!$A$2:$I$107,4,0)</f>
        <v>Scaridae</v>
      </c>
      <c r="L159" s="54" t="str">
        <f>VLOOKUP(H159,'Fish Species List'!$A$2:$I$107,5,0)</f>
        <v>Herbivores</v>
      </c>
      <c r="M159">
        <v>4</v>
      </c>
      <c r="N159">
        <f>1</f>
        <v>1</v>
      </c>
      <c r="P159">
        <f>VLOOKUP(H159,'Fish Species List'!$A$2:$I$107,6,0)</f>
        <v>3.3500000000000002E-2</v>
      </c>
      <c r="Q159">
        <f>VLOOKUP(H159,'Fish Species List'!$A$2:$I$107,7,0)</f>
        <v>2.7086000000000001</v>
      </c>
      <c r="R159">
        <f t="shared" si="2"/>
        <v>1.4314774122851688</v>
      </c>
    </row>
    <row r="160" spans="1:18">
      <c r="A160" s="2">
        <v>42953</v>
      </c>
      <c r="B160" s="18">
        <v>0.45833333333333331</v>
      </c>
      <c r="C160" t="s">
        <v>9</v>
      </c>
      <c r="D160" t="s">
        <v>7</v>
      </c>
      <c r="E160" t="s">
        <v>10</v>
      </c>
      <c r="F160">
        <v>4</v>
      </c>
      <c r="H160" t="s">
        <v>35</v>
      </c>
      <c r="I160" t="str">
        <f>VLOOKUP(H160,'Fish Species List'!$A$2:$I$107,2,0)</f>
        <v>Yellowhead Wrasse</v>
      </c>
      <c r="J160" s="54" t="str">
        <f>VLOOKUP(H160,'Fish Species List'!$A$2:$I$107,3,0)</f>
        <v>Halichoeres garnoti</v>
      </c>
      <c r="K160" s="54" t="str">
        <f>VLOOKUP(H160,'Fish Species List'!$A$2:$I$107,4,0)</f>
        <v>Labridae</v>
      </c>
      <c r="L160" s="54" t="str">
        <f>VLOOKUP(H160,'Fish Species List'!$A$2:$I$107,5,0)</f>
        <v>Carnivores</v>
      </c>
      <c r="M160">
        <v>20</v>
      </c>
      <c r="N160">
        <v>3</v>
      </c>
      <c r="P160">
        <f>VLOOKUP(H160,'Fish Species List'!$A$2:$I$107,6,0)</f>
        <v>0.01</v>
      </c>
      <c r="Q160">
        <f>VLOOKUP(H160,'Fish Species List'!$A$2:$I$107,7,0)</f>
        <v>3.13</v>
      </c>
      <c r="R160">
        <f t="shared" si="2"/>
        <v>118.09292685236611</v>
      </c>
    </row>
    <row r="161" spans="1:18">
      <c r="A161" s="2">
        <v>42953</v>
      </c>
      <c r="B161" s="18">
        <v>0.45833333333333331</v>
      </c>
      <c r="C161" t="s">
        <v>9</v>
      </c>
      <c r="D161" t="s">
        <v>7</v>
      </c>
      <c r="E161" t="s">
        <v>10</v>
      </c>
      <c r="F161">
        <v>4</v>
      </c>
      <c r="H161" t="s">
        <v>25</v>
      </c>
      <c r="I161" t="str">
        <f>VLOOKUP(H161,'Fish Species List'!$A$2:$I$107,2,0)</f>
        <v>Redband Parrotfish</v>
      </c>
      <c r="J161" s="54" t="str">
        <f>VLOOKUP(H161,'Fish Species List'!$A$2:$I$107,3,0)</f>
        <v>Sparisoma aurofrenatum</v>
      </c>
      <c r="K161" s="54" t="str">
        <f>VLOOKUP(H161,'Fish Species List'!$A$2:$I$107,4,0)</f>
        <v>Scaridae</v>
      </c>
      <c r="L161" s="54" t="str">
        <f>VLOOKUP(H161,'Fish Species List'!$A$2:$I$107,5,0)</f>
        <v>Herbivores</v>
      </c>
      <c r="M161">
        <v>5</v>
      </c>
      <c r="N161">
        <v>2</v>
      </c>
      <c r="O161" t="s">
        <v>284</v>
      </c>
      <c r="P161">
        <f>VLOOKUP(H161,'Fish Species List'!$A$2:$I$107,6,0)</f>
        <v>1.072E-2</v>
      </c>
      <c r="Q161">
        <f>VLOOKUP(H161,'Fish Species List'!$A$2:$I$107,7,0)</f>
        <v>3.12</v>
      </c>
      <c r="R161">
        <f t="shared" si="2"/>
        <v>1.6254783853713242</v>
      </c>
    </row>
    <row r="162" spans="1:18">
      <c r="A162" s="2">
        <v>42953</v>
      </c>
      <c r="B162" s="18">
        <v>0.45833333333333331</v>
      </c>
      <c r="C162" t="s">
        <v>9</v>
      </c>
      <c r="D162" t="s">
        <v>7</v>
      </c>
      <c r="E162" t="s">
        <v>10</v>
      </c>
      <c r="F162">
        <v>4</v>
      </c>
      <c r="H162" t="s">
        <v>36</v>
      </c>
      <c r="I162" t="str">
        <f>VLOOKUP(H162,'Fish Species List'!$A$2:$I$107,2,0)</f>
        <v>Blue Chromis</v>
      </c>
      <c r="J162" s="54" t="str">
        <f>VLOOKUP(H162,'Fish Species List'!$A$2:$I$107,3,0)</f>
        <v>Chromis cyanea</v>
      </c>
      <c r="K162" s="54" t="str">
        <f>VLOOKUP(H162,'Fish Species List'!$A$2:$I$107,4,0)</f>
        <v>Pomacentridae</v>
      </c>
      <c r="L162" s="54" t="str">
        <f>VLOOKUP(H162,'Fish Species List'!$A$2:$I$107,5,0)</f>
        <v>Planktivore</v>
      </c>
      <c r="M162">
        <v>5</v>
      </c>
      <c r="N162">
        <v>15</v>
      </c>
      <c r="P162">
        <f>VLOOKUP(H162,'Fish Species List'!$A$2:$I$107,6,0)</f>
        <v>1.4789999999999999E-2</v>
      </c>
      <c r="Q162">
        <f>VLOOKUP(H162,'Fish Species List'!$A$2:$I$107,7,0)</f>
        <v>2.98</v>
      </c>
      <c r="R162">
        <f t="shared" si="2"/>
        <v>1.7901885988602571</v>
      </c>
    </row>
    <row r="163" spans="1:18">
      <c r="A163" s="2">
        <v>42953</v>
      </c>
      <c r="B163" s="18">
        <v>0.45833333333333331</v>
      </c>
      <c r="C163" t="s">
        <v>9</v>
      </c>
      <c r="D163" t="s">
        <v>7</v>
      </c>
      <c r="E163" t="s">
        <v>10</v>
      </c>
      <c r="F163">
        <v>4</v>
      </c>
      <c r="H163" t="s">
        <v>21</v>
      </c>
      <c r="I163" t="str">
        <f>VLOOKUP(H163,'Fish Species List'!$A$2:$I$107,2,0)</f>
        <v>Brown Chromis</v>
      </c>
      <c r="J163" s="54" t="str">
        <f>VLOOKUP(H163,'Fish Species List'!$A$2:$I$107,3,0)</f>
        <v>Chromis multilineata</v>
      </c>
      <c r="K163" s="54" t="str">
        <f>VLOOKUP(H163,'Fish Species List'!$A$2:$I$107,4,0)</f>
        <v>Pomacentridae</v>
      </c>
      <c r="L163" s="54" t="str">
        <f>VLOOKUP(H163,'Fish Species List'!$A$2:$I$107,5,0)</f>
        <v>Planktivore</v>
      </c>
      <c r="M163">
        <v>5</v>
      </c>
      <c r="N163">
        <v>30</v>
      </c>
      <c r="P163">
        <f>VLOOKUP(H163,'Fish Species List'!$A$2:$I$107,6,0)</f>
        <v>1.4789999999999999E-2</v>
      </c>
      <c r="Q163">
        <f>VLOOKUP(H163,'Fish Species List'!$A$2:$I$107,7,0)</f>
        <v>2.98</v>
      </c>
      <c r="R163">
        <f t="shared" si="2"/>
        <v>1.7901885988602571</v>
      </c>
    </row>
    <row r="164" spans="1:18">
      <c r="A164" s="2">
        <v>42953</v>
      </c>
      <c r="B164" s="18">
        <v>0.45833333333333331</v>
      </c>
      <c r="C164" t="s">
        <v>9</v>
      </c>
      <c r="D164" t="s">
        <v>7</v>
      </c>
      <c r="E164" t="s">
        <v>10</v>
      </c>
      <c r="F164">
        <v>4</v>
      </c>
      <c r="H164" t="s">
        <v>404</v>
      </c>
      <c r="I164" t="str">
        <f>VLOOKUP(H164,'Fish Species List'!$A$2:$I$107,2,0)</f>
        <v>Cocoa Damselfish</v>
      </c>
      <c r="J164" s="54" t="str">
        <f>VLOOKUP(H164,'Fish Species List'!$A$2:$I$107,3,0)</f>
        <v>Stegastes variabilis</v>
      </c>
      <c r="K164" s="54" t="str">
        <f>VLOOKUP(H164,'Fish Species List'!$A$2:$I$107,4,0)</f>
        <v>Pomacentridae</v>
      </c>
      <c r="L164" s="54" t="str">
        <f>VLOOKUP(H164,'Fish Species List'!$A$2:$I$107,5,0)</f>
        <v>Herbivores</v>
      </c>
      <c r="M164">
        <v>10</v>
      </c>
      <c r="N164">
        <f>1</f>
        <v>1</v>
      </c>
      <c r="P164">
        <f>VLOOKUP(H164,'Fish Species List'!$A$2:$I$107,6,0)</f>
        <v>0</v>
      </c>
      <c r="Q164">
        <f>VLOOKUP(H164,'Fish Species List'!$A$2:$I$107,7,0)</f>
        <v>0</v>
      </c>
      <c r="R164">
        <f t="shared" si="2"/>
        <v>0</v>
      </c>
    </row>
    <row r="165" spans="1:18">
      <c r="A165" s="2">
        <v>42953</v>
      </c>
      <c r="B165" s="18">
        <v>0.45833333333333331</v>
      </c>
      <c r="C165" t="s">
        <v>9</v>
      </c>
      <c r="D165" t="s">
        <v>7</v>
      </c>
      <c r="E165" t="s">
        <v>10</v>
      </c>
      <c r="F165">
        <v>4</v>
      </c>
      <c r="H165" t="s">
        <v>404</v>
      </c>
      <c r="I165" t="str">
        <f>VLOOKUP(H165,'Fish Species List'!$A$2:$I$107,2,0)</f>
        <v>Cocoa Damselfish</v>
      </c>
      <c r="J165" s="54" t="str">
        <f>VLOOKUP(H165,'Fish Species List'!$A$2:$I$107,3,0)</f>
        <v>Stegastes variabilis</v>
      </c>
      <c r="K165" s="54" t="str">
        <f>VLOOKUP(H165,'Fish Species List'!$A$2:$I$107,4,0)</f>
        <v>Pomacentridae</v>
      </c>
      <c r="L165" s="54" t="str">
        <f>VLOOKUP(H165,'Fish Species List'!$A$2:$I$107,5,0)</f>
        <v>Herbivores</v>
      </c>
      <c r="M165">
        <v>12</v>
      </c>
      <c r="N165">
        <f>1</f>
        <v>1</v>
      </c>
      <c r="P165">
        <f>VLOOKUP(H165,'Fish Species List'!$A$2:$I$107,6,0)</f>
        <v>0</v>
      </c>
      <c r="Q165">
        <f>VLOOKUP(H165,'Fish Species List'!$A$2:$I$107,7,0)</f>
        <v>0</v>
      </c>
      <c r="R165">
        <f t="shared" si="2"/>
        <v>0</v>
      </c>
    </row>
    <row r="166" spans="1:18">
      <c r="A166" s="2">
        <v>42953</v>
      </c>
      <c r="B166" s="18">
        <v>0.45833333333333331</v>
      </c>
      <c r="C166" t="s">
        <v>9</v>
      </c>
      <c r="D166" t="s">
        <v>7</v>
      </c>
      <c r="E166" t="s">
        <v>10</v>
      </c>
      <c r="F166">
        <v>4</v>
      </c>
      <c r="H166" t="s">
        <v>31</v>
      </c>
      <c r="I166" t="str">
        <f>VLOOKUP(H166,'Fish Species List'!$A$2:$I$107,2,0)</f>
        <v>Striped Parrotfish</v>
      </c>
      <c r="J166" s="54" t="str">
        <f>VLOOKUP(H166,'Fish Species List'!$A$2:$I$107,3,0)</f>
        <v>Scarus iserti</v>
      </c>
      <c r="K166" s="54" t="str">
        <f>VLOOKUP(H166,'Fish Species List'!$A$2:$I$107,4,0)</f>
        <v>Scaridae</v>
      </c>
      <c r="L166" s="54" t="str">
        <f>VLOOKUP(H166,'Fish Species List'!$A$2:$I$107,5,0)</f>
        <v>Herbivores</v>
      </c>
      <c r="M166">
        <v>6</v>
      </c>
      <c r="N166">
        <f>1</f>
        <v>1</v>
      </c>
      <c r="O166" t="s">
        <v>284</v>
      </c>
      <c r="P166">
        <f>VLOOKUP(H166,'Fish Species List'!$A$2:$I$107,6,0)</f>
        <v>1.0959999999999999E-2</v>
      </c>
      <c r="Q166">
        <f>VLOOKUP(H166,'Fish Species List'!$A$2:$I$107,7,0)</f>
        <v>3.01</v>
      </c>
      <c r="R166">
        <f t="shared" si="2"/>
        <v>2.4101596856521104</v>
      </c>
    </row>
    <row r="167" spans="1:18">
      <c r="A167" s="2">
        <v>42953</v>
      </c>
      <c r="B167" s="18">
        <v>0.45833333333333331</v>
      </c>
      <c r="C167" t="s">
        <v>9</v>
      </c>
      <c r="D167" t="s">
        <v>7</v>
      </c>
      <c r="E167" t="s">
        <v>10</v>
      </c>
      <c r="F167">
        <v>4</v>
      </c>
      <c r="H167" t="s">
        <v>21</v>
      </c>
      <c r="I167" t="str">
        <f>VLOOKUP(H167,'Fish Species List'!$A$2:$I$107,2,0)</f>
        <v>Brown Chromis</v>
      </c>
      <c r="J167" s="54" t="str">
        <f>VLOOKUP(H167,'Fish Species List'!$A$2:$I$107,3,0)</f>
        <v>Chromis multilineata</v>
      </c>
      <c r="K167" s="54" t="str">
        <f>VLOOKUP(H167,'Fish Species List'!$A$2:$I$107,4,0)</f>
        <v>Pomacentridae</v>
      </c>
      <c r="L167" s="54" t="str">
        <f>VLOOKUP(H167,'Fish Species List'!$A$2:$I$107,5,0)</f>
        <v>Planktivore</v>
      </c>
      <c r="M167">
        <v>5</v>
      </c>
      <c r="N167">
        <v>10</v>
      </c>
      <c r="P167">
        <f>VLOOKUP(H167,'Fish Species List'!$A$2:$I$107,6,0)</f>
        <v>1.4789999999999999E-2</v>
      </c>
      <c r="Q167">
        <f>VLOOKUP(H167,'Fish Species List'!$A$2:$I$107,7,0)</f>
        <v>2.98</v>
      </c>
      <c r="R167">
        <f t="shared" si="2"/>
        <v>1.7901885988602571</v>
      </c>
    </row>
    <row r="168" spans="1:18">
      <c r="A168" s="2">
        <v>42953</v>
      </c>
      <c r="B168" s="18">
        <v>0.45833333333333331</v>
      </c>
      <c r="C168" t="s">
        <v>9</v>
      </c>
      <c r="D168" t="s">
        <v>7</v>
      </c>
      <c r="E168" t="s">
        <v>10</v>
      </c>
      <c r="F168">
        <v>4</v>
      </c>
      <c r="H168" t="s">
        <v>21</v>
      </c>
      <c r="I168" t="str">
        <f>VLOOKUP(H168,'Fish Species List'!$A$2:$I$107,2,0)</f>
        <v>Brown Chromis</v>
      </c>
      <c r="J168" s="54" t="str">
        <f>VLOOKUP(H168,'Fish Species List'!$A$2:$I$107,3,0)</f>
        <v>Chromis multilineata</v>
      </c>
      <c r="K168" s="54" t="str">
        <f>VLOOKUP(H168,'Fish Species List'!$A$2:$I$107,4,0)</f>
        <v>Pomacentridae</v>
      </c>
      <c r="L168" s="54" t="str">
        <f>VLOOKUP(H168,'Fish Species List'!$A$2:$I$107,5,0)</f>
        <v>Planktivore</v>
      </c>
      <c r="M168">
        <v>4</v>
      </c>
      <c r="N168">
        <v>10</v>
      </c>
      <c r="P168">
        <f>VLOOKUP(H168,'Fish Species List'!$A$2:$I$107,6,0)</f>
        <v>1.4789999999999999E-2</v>
      </c>
      <c r="Q168">
        <f>VLOOKUP(H168,'Fish Species List'!$A$2:$I$107,7,0)</f>
        <v>2.98</v>
      </c>
      <c r="R168">
        <f t="shared" si="2"/>
        <v>0.92067626702257244</v>
      </c>
    </row>
    <row r="169" spans="1:18">
      <c r="A169" s="2">
        <v>42953</v>
      </c>
      <c r="B169" s="18">
        <v>0.45833333333333331</v>
      </c>
      <c r="C169" t="s">
        <v>9</v>
      </c>
      <c r="D169" t="s">
        <v>7</v>
      </c>
      <c r="E169" t="s">
        <v>10</v>
      </c>
      <c r="F169">
        <v>4</v>
      </c>
      <c r="H169" t="s">
        <v>17</v>
      </c>
      <c r="I169" t="str">
        <f>VLOOKUP(H169,'Fish Species List'!$A$2:$I$107,2,0)</f>
        <v>Bluehead Wrasse</v>
      </c>
      <c r="J169" s="54" t="str">
        <f>VLOOKUP(H169,'Fish Species List'!$A$2:$I$107,3,0)</f>
        <v>Thalassoma bifasciatum</v>
      </c>
      <c r="K169" s="54" t="str">
        <f>VLOOKUP(H169,'Fish Species List'!$A$2:$I$107,4,0)</f>
        <v>Labridae</v>
      </c>
      <c r="L169" s="54" t="str">
        <f>VLOOKUP(H169,'Fish Species List'!$A$2:$I$107,5,0)</f>
        <v>Carnivores</v>
      </c>
      <c r="M169">
        <v>4</v>
      </c>
      <c r="N169">
        <v>20</v>
      </c>
      <c r="P169">
        <f>VLOOKUP(H169,'Fish Species List'!$A$2:$I$107,6,0)</f>
        <v>8.9099999999999995E-3</v>
      </c>
      <c r="Q169">
        <f>VLOOKUP(H169,'Fish Species List'!$A$2:$I$107,7,0)</f>
        <v>3.01</v>
      </c>
      <c r="R169">
        <f t="shared" si="2"/>
        <v>0.5782002537554658</v>
      </c>
    </row>
    <row r="170" spans="1:18">
      <c r="A170" s="2">
        <v>42953</v>
      </c>
      <c r="B170" s="18">
        <v>0.45833333333333331</v>
      </c>
      <c r="C170" t="s">
        <v>9</v>
      </c>
      <c r="D170" t="s">
        <v>7</v>
      </c>
      <c r="E170" t="s">
        <v>10</v>
      </c>
      <c r="F170">
        <v>4</v>
      </c>
      <c r="H170" t="s">
        <v>23</v>
      </c>
      <c r="I170" t="str">
        <f>VLOOKUP(H170,'Fish Species List'!$A$2:$I$107,2,0)</f>
        <v>Blue Tang</v>
      </c>
      <c r="J170" s="54" t="str">
        <f>VLOOKUP(H170,'Fish Species List'!$A$2:$I$107,3,0)</f>
        <v>Acanthurus coeruleus</v>
      </c>
      <c r="K170" s="54" t="str">
        <f>VLOOKUP(H170,'Fish Species List'!$A$2:$I$107,4,0)</f>
        <v>Acanthuridae</v>
      </c>
      <c r="L170" s="54" t="str">
        <f>VLOOKUP(H170,'Fish Species List'!$A$2:$I$107,5,0)</f>
        <v>Herbivores</v>
      </c>
      <c r="M170">
        <v>16</v>
      </c>
      <c r="N170">
        <v>3</v>
      </c>
      <c r="P170">
        <f>VLOOKUP(H170,'Fish Species List'!$A$2:$I$107,6,0)</f>
        <v>2.512E-2</v>
      </c>
      <c r="Q170">
        <f>VLOOKUP(H170,'Fish Species List'!$A$2:$I$107,7,0)</f>
        <v>2.96</v>
      </c>
      <c r="R170">
        <f t="shared" si="2"/>
        <v>92.090489985886919</v>
      </c>
    </row>
    <row r="171" spans="1:18">
      <c r="A171" s="2">
        <v>42953</v>
      </c>
      <c r="B171" s="18">
        <v>0.45833333333333331</v>
      </c>
      <c r="C171" t="s">
        <v>9</v>
      </c>
      <c r="D171" t="s">
        <v>7</v>
      </c>
      <c r="E171" t="s">
        <v>10</v>
      </c>
      <c r="F171">
        <v>5</v>
      </c>
      <c r="H171" t="s">
        <v>23</v>
      </c>
      <c r="I171" t="str">
        <f>VLOOKUP(H171,'Fish Species List'!$A$2:$I$107,2,0)</f>
        <v>Blue Tang</v>
      </c>
      <c r="J171" s="54" t="str">
        <f>VLOOKUP(H171,'Fish Species List'!$A$2:$I$107,3,0)</f>
        <v>Acanthurus coeruleus</v>
      </c>
      <c r="K171" s="54" t="str">
        <f>VLOOKUP(H171,'Fish Species List'!$A$2:$I$107,4,0)</f>
        <v>Acanthuridae</v>
      </c>
      <c r="L171" s="54" t="str">
        <f>VLOOKUP(H171,'Fish Species List'!$A$2:$I$107,5,0)</f>
        <v>Herbivores</v>
      </c>
      <c r="M171">
        <v>15</v>
      </c>
      <c r="N171">
        <v>2</v>
      </c>
      <c r="P171">
        <f>VLOOKUP(H171,'Fish Species List'!$A$2:$I$107,6,0)</f>
        <v>2.512E-2</v>
      </c>
      <c r="Q171">
        <f>VLOOKUP(H171,'Fish Species List'!$A$2:$I$107,7,0)</f>
        <v>2.96</v>
      </c>
      <c r="R171">
        <f t="shared" si="2"/>
        <v>76.076366478829684</v>
      </c>
    </row>
    <row r="172" spans="1:18">
      <c r="A172" s="2">
        <v>42953</v>
      </c>
      <c r="B172" s="18">
        <v>0.45833333333333331</v>
      </c>
      <c r="C172" t="s">
        <v>9</v>
      </c>
      <c r="D172" t="s">
        <v>7</v>
      </c>
      <c r="E172" t="s">
        <v>10</v>
      </c>
      <c r="F172">
        <v>5</v>
      </c>
      <c r="H172" t="s">
        <v>28</v>
      </c>
      <c r="I172" t="str">
        <f>VLOOKUP(H172,'Fish Species List'!$A$2:$I$107,2,0)</f>
        <v>Foureye Butterflyfish</v>
      </c>
      <c r="J172" s="54" t="str">
        <f>VLOOKUP(H172,'Fish Species List'!$A$2:$I$107,3,0)</f>
        <v>Chaetodon capistratus</v>
      </c>
      <c r="K172" s="54" t="str">
        <f>VLOOKUP(H172,'Fish Species List'!$A$2:$I$107,4,0)</f>
        <v>Chaetodontidae</v>
      </c>
      <c r="L172" s="54" t="str">
        <f>VLOOKUP(H172,'Fish Species List'!$A$2:$I$107,5,0)</f>
        <v>Carnivores</v>
      </c>
      <c r="M172">
        <v>20</v>
      </c>
      <c r="N172">
        <f>1</f>
        <v>1</v>
      </c>
      <c r="P172">
        <f>VLOOKUP(H172,'Fish Species List'!$A$2:$I$107,6,0)</f>
        <v>2.512E-2</v>
      </c>
      <c r="Q172">
        <f>VLOOKUP(H172,'Fish Species List'!$A$2:$I$107,7,0)</f>
        <v>3.1</v>
      </c>
      <c r="R172">
        <f t="shared" si="2"/>
        <v>271.15188106847927</v>
      </c>
    </row>
    <row r="173" spans="1:18">
      <c r="A173" s="2">
        <v>42953</v>
      </c>
      <c r="B173" s="18">
        <v>0.45833333333333331</v>
      </c>
      <c r="C173" t="s">
        <v>9</v>
      </c>
      <c r="D173" t="s">
        <v>7</v>
      </c>
      <c r="E173" t="s">
        <v>10</v>
      </c>
      <c r="F173">
        <v>5</v>
      </c>
      <c r="H173" t="s">
        <v>19</v>
      </c>
      <c r="I173" t="str">
        <f>VLOOKUP(H173,'Fish Species List'!$A$2:$I$107,2,0)</f>
        <v>Ocean Surgeonfish</v>
      </c>
      <c r="J173" s="54" t="str">
        <f>VLOOKUP(H173,'Fish Species List'!$A$2:$I$107,3,0)</f>
        <v>Acanthurus bahianus</v>
      </c>
      <c r="K173" s="54" t="str">
        <f>VLOOKUP(H173,'Fish Species List'!$A$2:$I$107,4,0)</f>
        <v>Acanthuridae</v>
      </c>
      <c r="L173" s="54" t="str">
        <f>VLOOKUP(H173,'Fish Species List'!$A$2:$I$107,5,0)</f>
        <v>Herbivores</v>
      </c>
      <c r="M173">
        <v>15</v>
      </c>
      <c r="N173">
        <f>1</f>
        <v>1</v>
      </c>
      <c r="P173">
        <f>VLOOKUP(H173,'Fish Species List'!$A$2:$I$107,6,0)</f>
        <v>1.8620000000000001E-2</v>
      </c>
      <c r="Q173">
        <f>VLOOKUP(H173,'Fish Species List'!$A$2:$I$107,7,0)</f>
        <v>2.91</v>
      </c>
      <c r="R173">
        <f t="shared" si="2"/>
        <v>49.249887240092868</v>
      </c>
    </row>
    <row r="174" spans="1:18">
      <c r="A174" s="2">
        <v>42953</v>
      </c>
      <c r="B174" s="18">
        <v>0.45833333333333331</v>
      </c>
      <c r="C174" t="s">
        <v>9</v>
      </c>
      <c r="D174" t="s">
        <v>7</v>
      </c>
      <c r="E174" t="s">
        <v>10</v>
      </c>
      <c r="F174">
        <v>5</v>
      </c>
      <c r="H174" t="s">
        <v>19</v>
      </c>
      <c r="I174" t="str">
        <f>VLOOKUP(H174,'Fish Species List'!$A$2:$I$107,2,0)</f>
        <v>Ocean Surgeonfish</v>
      </c>
      <c r="J174" s="54" t="str">
        <f>VLOOKUP(H174,'Fish Species List'!$A$2:$I$107,3,0)</f>
        <v>Acanthurus bahianus</v>
      </c>
      <c r="K174" s="54" t="str">
        <f>VLOOKUP(H174,'Fish Species List'!$A$2:$I$107,4,0)</f>
        <v>Acanthuridae</v>
      </c>
      <c r="L174" s="54" t="str">
        <f>VLOOKUP(H174,'Fish Species List'!$A$2:$I$107,5,0)</f>
        <v>Herbivores</v>
      </c>
      <c r="M174">
        <v>14</v>
      </c>
      <c r="N174">
        <f>1</f>
        <v>1</v>
      </c>
      <c r="P174">
        <f>VLOOKUP(H174,'Fish Species List'!$A$2:$I$107,6,0)</f>
        <v>1.8620000000000001E-2</v>
      </c>
      <c r="Q174">
        <f>VLOOKUP(H174,'Fish Species List'!$A$2:$I$107,7,0)</f>
        <v>2.91</v>
      </c>
      <c r="R174">
        <f t="shared" si="2"/>
        <v>40.291390949391584</v>
      </c>
    </row>
    <row r="175" spans="1:18">
      <c r="A175" s="2">
        <v>42953</v>
      </c>
      <c r="B175" s="18">
        <v>0.45833333333333331</v>
      </c>
      <c r="C175" t="s">
        <v>9</v>
      </c>
      <c r="D175" t="s">
        <v>7</v>
      </c>
      <c r="E175" t="s">
        <v>10</v>
      </c>
      <c r="F175">
        <v>5</v>
      </c>
      <c r="H175" t="s">
        <v>19</v>
      </c>
      <c r="I175" t="str">
        <f>VLOOKUP(H175,'Fish Species List'!$A$2:$I$107,2,0)</f>
        <v>Ocean Surgeonfish</v>
      </c>
      <c r="J175" s="54" t="str">
        <f>VLOOKUP(H175,'Fish Species List'!$A$2:$I$107,3,0)</f>
        <v>Acanthurus bahianus</v>
      </c>
      <c r="K175" s="54" t="str">
        <f>VLOOKUP(H175,'Fish Species List'!$A$2:$I$107,4,0)</f>
        <v>Acanthuridae</v>
      </c>
      <c r="L175" s="54" t="str">
        <f>VLOOKUP(H175,'Fish Species List'!$A$2:$I$107,5,0)</f>
        <v>Herbivores</v>
      </c>
      <c r="M175">
        <v>16</v>
      </c>
      <c r="N175">
        <v>2</v>
      </c>
      <c r="P175">
        <f>VLOOKUP(H175,'Fish Species List'!$A$2:$I$107,6,0)</f>
        <v>1.8620000000000001E-2</v>
      </c>
      <c r="Q175">
        <f>VLOOKUP(H175,'Fish Species List'!$A$2:$I$107,7,0)</f>
        <v>2.91</v>
      </c>
      <c r="R175">
        <f t="shared" si="2"/>
        <v>59.424950162548789</v>
      </c>
    </row>
    <row r="176" spans="1:18">
      <c r="A176" s="2">
        <v>42953</v>
      </c>
      <c r="B176" s="18">
        <v>0.45833333333333331</v>
      </c>
      <c r="C176" t="s">
        <v>9</v>
      </c>
      <c r="D176" t="s">
        <v>7</v>
      </c>
      <c r="E176" t="s">
        <v>10</v>
      </c>
      <c r="F176">
        <v>5</v>
      </c>
      <c r="H176" t="s">
        <v>379</v>
      </c>
      <c r="I176" t="str">
        <f>VLOOKUP(H176,'Fish Species List'!$A$2:$I$107,2,0)</f>
        <v>Goatfish</v>
      </c>
      <c r="J176" s="54" t="str">
        <f>VLOOKUP(H176,'Fish Species List'!$A$2:$I$107,3,0)</f>
        <v>Mulloidichthys martinicus</v>
      </c>
      <c r="K176" s="54" t="str">
        <f>VLOOKUP(H176,'Fish Species List'!$A$2:$I$107,4,0)</f>
        <v>Mullidae</v>
      </c>
      <c r="L176" s="54" t="str">
        <f>VLOOKUP(H176,'Fish Species List'!$A$2:$I$107,5,0)</f>
        <v>Carnivores</v>
      </c>
      <c r="M176">
        <v>28</v>
      </c>
      <c r="N176">
        <v>4</v>
      </c>
      <c r="P176">
        <f>VLOOKUP(H176,'Fish Species List'!$A$2:$I$107,6,0)</f>
        <v>9.7699999999999992E-3</v>
      </c>
      <c r="Q176">
        <f>VLOOKUP(H176,'Fish Species List'!$A$2:$I$107,7,0)</f>
        <v>3.12</v>
      </c>
      <c r="R176">
        <f t="shared" si="2"/>
        <v>319.90985686705659</v>
      </c>
    </row>
    <row r="177" spans="1:18">
      <c r="A177" s="2">
        <v>42953</v>
      </c>
      <c r="B177" s="18">
        <v>0.45833333333333331</v>
      </c>
      <c r="C177" t="s">
        <v>9</v>
      </c>
      <c r="D177" t="s">
        <v>7</v>
      </c>
      <c r="E177" t="s">
        <v>10</v>
      </c>
      <c r="F177">
        <v>5</v>
      </c>
      <c r="H177" t="s">
        <v>379</v>
      </c>
      <c r="I177" t="str">
        <f>VLOOKUP(H177,'Fish Species List'!$A$2:$I$107,2,0)</f>
        <v>Goatfish</v>
      </c>
      <c r="J177" s="54" t="str">
        <f>VLOOKUP(H177,'Fish Species List'!$A$2:$I$107,3,0)</f>
        <v>Mulloidichthys martinicus</v>
      </c>
      <c r="K177" s="54" t="str">
        <f>VLOOKUP(H177,'Fish Species List'!$A$2:$I$107,4,0)</f>
        <v>Mullidae</v>
      </c>
      <c r="L177" s="54" t="str">
        <f>VLOOKUP(H177,'Fish Species List'!$A$2:$I$107,5,0)</f>
        <v>Carnivores</v>
      </c>
      <c r="M177">
        <v>25</v>
      </c>
      <c r="N177">
        <v>5</v>
      </c>
      <c r="P177">
        <f>VLOOKUP(H177,'Fish Species List'!$A$2:$I$107,6,0)</f>
        <v>9.7699999999999992E-3</v>
      </c>
      <c r="Q177">
        <f>VLOOKUP(H177,'Fish Species List'!$A$2:$I$107,7,0)</f>
        <v>3.12</v>
      </c>
      <c r="R177">
        <f t="shared" si="2"/>
        <v>224.62981052113943</v>
      </c>
    </row>
    <row r="178" spans="1:18">
      <c r="A178" s="2">
        <v>42953</v>
      </c>
      <c r="B178" s="18">
        <v>0.45833333333333331</v>
      </c>
      <c r="C178" t="s">
        <v>9</v>
      </c>
      <c r="D178" t="s">
        <v>7</v>
      </c>
      <c r="E178" t="s">
        <v>10</v>
      </c>
      <c r="F178">
        <v>5</v>
      </c>
      <c r="H178" t="s">
        <v>379</v>
      </c>
      <c r="I178" t="str">
        <f>VLOOKUP(H178,'Fish Species List'!$A$2:$I$107,2,0)</f>
        <v>Goatfish</v>
      </c>
      <c r="J178" s="54" t="str">
        <f>VLOOKUP(H178,'Fish Species List'!$A$2:$I$107,3,0)</f>
        <v>Mulloidichthys martinicus</v>
      </c>
      <c r="K178" s="54" t="str">
        <f>VLOOKUP(H178,'Fish Species List'!$A$2:$I$107,4,0)</f>
        <v>Mullidae</v>
      </c>
      <c r="L178" s="54" t="str">
        <f>VLOOKUP(H178,'Fish Species List'!$A$2:$I$107,5,0)</f>
        <v>Carnivores</v>
      </c>
      <c r="M178">
        <v>22</v>
      </c>
      <c r="N178">
        <f>1</f>
        <v>1</v>
      </c>
      <c r="P178">
        <f>VLOOKUP(H178,'Fish Species List'!$A$2:$I$107,6,0)</f>
        <v>9.7699999999999992E-3</v>
      </c>
      <c r="Q178">
        <f>VLOOKUP(H178,'Fish Species List'!$A$2:$I$107,7,0)</f>
        <v>3.12</v>
      </c>
      <c r="R178">
        <f t="shared" si="2"/>
        <v>150.74861400230986</v>
      </c>
    </row>
    <row r="179" spans="1:18">
      <c r="A179" s="2">
        <v>42953</v>
      </c>
      <c r="B179" s="18">
        <v>0.45833333333333331</v>
      </c>
      <c r="C179" t="s">
        <v>9</v>
      </c>
      <c r="D179" t="s">
        <v>7</v>
      </c>
      <c r="E179" t="s">
        <v>10</v>
      </c>
      <c r="F179">
        <v>5</v>
      </c>
      <c r="H179" t="s">
        <v>379</v>
      </c>
      <c r="I179" t="str">
        <f>VLOOKUP(H179,'Fish Species List'!$A$2:$I$107,2,0)</f>
        <v>Goatfish</v>
      </c>
      <c r="J179" s="54" t="str">
        <f>VLOOKUP(H179,'Fish Species List'!$A$2:$I$107,3,0)</f>
        <v>Mulloidichthys martinicus</v>
      </c>
      <c r="K179" s="54" t="str">
        <f>VLOOKUP(H179,'Fish Species List'!$A$2:$I$107,4,0)</f>
        <v>Mullidae</v>
      </c>
      <c r="L179" s="54" t="str">
        <f>VLOOKUP(H179,'Fish Species List'!$A$2:$I$107,5,0)</f>
        <v>Carnivores</v>
      </c>
      <c r="M179">
        <v>21</v>
      </c>
      <c r="N179">
        <f>1</f>
        <v>1</v>
      </c>
      <c r="P179">
        <f>VLOOKUP(H179,'Fish Species List'!$A$2:$I$107,6,0)</f>
        <v>9.7699999999999992E-3</v>
      </c>
      <c r="Q179">
        <f>VLOOKUP(H179,'Fish Species List'!$A$2:$I$107,7,0)</f>
        <v>3.12</v>
      </c>
      <c r="R179">
        <f t="shared" si="2"/>
        <v>130.38233763960125</v>
      </c>
    </row>
    <row r="180" spans="1:18">
      <c r="A180" s="2">
        <v>42953</v>
      </c>
      <c r="B180" s="18">
        <v>0.45833333333333331</v>
      </c>
      <c r="C180" t="s">
        <v>9</v>
      </c>
      <c r="D180" t="s">
        <v>7</v>
      </c>
      <c r="E180" t="s">
        <v>10</v>
      </c>
      <c r="F180">
        <v>5</v>
      </c>
      <c r="H180" t="s">
        <v>26</v>
      </c>
      <c r="I180" t="str">
        <f>VLOOKUP(H180,'Fish Species List'!$A$2:$I$107,2,0)</f>
        <v>Blackbar soldierfish</v>
      </c>
      <c r="J180" s="54" t="str">
        <f>VLOOKUP(H180,'Fish Species List'!$A$2:$I$107,3,0)</f>
        <v xml:space="preserve">Myripristis jacobus </v>
      </c>
      <c r="K180" s="54" t="str">
        <f>VLOOKUP(H180,'Fish Species List'!$A$2:$I$107,4,0)</f>
        <v>Holocentridae</v>
      </c>
      <c r="L180" s="54" t="str">
        <f>VLOOKUP(H180,'Fish Species List'!$A$2:$I$107,5,0)</f>
        <v>Carnivores</v>
      </c>
      <c r="M180">
        <v>17</v>
      </c>
      <c r="N180">
        <v>2</v>
      </c>
      <c r="P180">
        <f>VLOOKUP(H180,'Fish Species List'!$A$2:$I$107,6,0)</f>
        <v>1.2019999999999999E-2</v>
      </c>
      <c r="Q180">
        <f>VLOOKUP(H180,'Fish Species List'!$A$2:$I$107,7,0)</f>
        <v>3.06</v>
      </c>
      <c r="R180">
        <f t="shared" si="2"/>
        <v>69.99679693541637</v>
      </c>
    </row>
    <row r="181" spans="1:18">
      <c r="A181" s="2">
        <v>42953</v>
      </c>
      <c r="B181" s="18">
        <v>0.45833333333333331</v>
      </c>
      <c r="C181" t="s">
        <v>9</v>
      </c>
      <c r="D181" t="s">
        <v>7</v>
      </c>
      <c r="E181" t="s">
        <v>10</v>
      </c>
      <c r="F181">
        <v>5</v>
      </c>
      <c r="H181" t="s">
        <v>26</v>
      </c>
      <c r="I181" t="str">
        <f>VLOOKUP(H181,'Fish Species List'!$A$2:$I$107,2,0)</f>
        <v>Blackbar soldierfish</v>
      </c>
      <c r="J181" s="54" t="str">
        <f>VLOOKUP(H181,'Fish Species List'!$A$2:$I$107,3,0)</f>
        <v xml:space="preserve">Myripristis jacobus </v>
      </c>
      <c r="K181" s="54" t="str">
        <f>VLOOKUP(H181,'Fish Species List'!$A$2:$I$107,4,0)</f>
        <v>Holocentridae</v>
      </c>
      <c r="L181" s="54" t="str">
        <f>VLOOKUP(H181,'Fish Species List'!$A$2:$I$107,5,0)</f>
        <v>Carnivores</v>
      </c>
      <c r="M181">
        <v>18</v>
      </c>
      <c r="N181">
        <f>1</f>
        <v>1</v>
      </c>
      <c r="P181">
        <f>VLOOKUP(H181,'Fish Species List'!$A$2:$I$107,6,0)</f>
        <v>1.2019999999999999E-2</v>
      </c>
      <c r="Q181">
        <f>VLOOKUP(H181,'Fish Species List'!$A$2:$I$107,7,0)</f>
        <v>3.06</v>
      </c>
      <c r="R181">
        <f t="shared" si="2"/>
        <v>83.375477327526866</v>
      </c>
    </row>
    <row r="182" spans="1:18">
      <c r="A182" s="2">
        <v>42953</v>
      </c>
      <c r="B182" s="18">
        <v>0.45833333333333331</v>
      </c>
      <c r="C182" t="s">
        <v>9</v>
      </c>
      <c r="D182" t="s">
        <v>7</v>
      </c>
      <c r="E182" t="s">
        <v>10</v>
      </c>
      <c r="F182">
        <v>5</v>
      </c>
      <c r="H182" t="s">
        <v>31</v>
      </c>
      <c r="I182" t="str">
        <f>VLOOKUP(H182,'Fish Species List'!$A$2:$I$107,2,0)</f>
        <v>Striped Parrotfish</v>
      </c>
      <c r="J182" s="54" t="str">
        <f>VLOOKUP(H182,'Fish Species List'!$A$2:$I$107,3,0)</f>
        <v>Scarus iserti</v>
      </c>
      <c r="K182" s="54" t="str">
        <f>VLOOKUP(H182,'Fish Species List'!$A$2:$I$107,4,0)</f>
        <v>Scaridae</v>
      </c>
      <c r="L182" s="54" t="str">
        <f>VLOOKUP(H182,'Fish Species List'!$A$2:$I$107,5,0)</f>
        <v>Herbivores</v>
      </c>
      <c r="M182">
        <v>21</v>
      </c>
      <c r="N182">
        <f>1</f>
        <v>1</v>
      </c>
      <c r="O182" t="s">
        <v>22</v>
      </c>
      <c r="P182">
        <f>VLOOKUP(H182,'Fish Species List'!$A$2:$I$107,6,0)</f>
        <v>1.0959999999999999E-2</v>
      </c>
      <c r="Q182">
        <f>VLOOKUP(H182,'Fish Species List'!$A$2:$I$107,7,0)</f>
        <v>3.01</v>
      </c>
      <c r="R182">
        <f t="shared" si="2"/>
        <v>104.6382893986431</v>
      </c>
    </row>
    <row r="183" spans="1:18">
      <c r="A183" s="2">
        <v>42953</v>
      </c>
      <c r="B183" s="18">
        <v>0.45833333333333331</v>
      </c>
      <c r="C183" t="s">
        <v>9</v>
      </c>
      <c r="D183" t="s">
        <v>7</v>
      </c>
      <c r="E183" t="s">
        <v>10</v>
      </c>
      <c r="F183">
        <v>5</v>
      </c>
      <c r="H183" t="s">
        <v>287</v>
      </c>
      <c r="I183" t="str">
        <f>VLOOKUP(H183,'Fish Species List'!$A$2:$I$107,2,0)</f>
        <v>Bar Jack</v>
      </c>
      <c r="J183" s="54" t="str">
        <f>VLOOKUP(H183,'Fish Species List'!$A$2:$I$107,3,0)</f>
        <v>Caranx ruber</v>
      </c>
      <c r="K183" s="54" t="str">
        <f>VLOOKUP(H183,'Fish Species List'!$A$2:$I$107,4,0)</f>
        <v>Carangidae</v>
      </c>
      <c r="L183" s="54" t="str">
        <f>VLOOKUP(H183,'Fish Species List'!$A$2:$I$107,5,0)</f>
        <v>Carnivores</v>
      </c>
      <c r="M183">
        <v>29</v>
      </c>
      <c r="N183">
        <f>1</f>
        <v>1</v>
      </c>
      <c r="P183">
        <f>VLOOKUP(H183,'Fish Species List'!$A$2:$I$107,6,0)</f>
        <v>1.6979999999999999E-2</v>
      </c>
      <c r="Q183">
        <f>VLOOKUP(H183,'Fish Species List'!$A$2:$I$107,7,0)</f>
        <v>2.95</v>
      </c>
      <c r="R183">
        <f t="shared" si="2"/>
        <v>349.95465899431673</v>
      </c>
    </row>
    <row r="184" spans="1:18">
      <c r="A184" s="2">
        <v>42953</v>
      </c>
      <c r="B184" s="18">
        <v>0.45833333333333331</v>
      </c>
      <c r="C184" t="s">
        <v>9</v>
      </c>
      <c r="D184" t="s">
        <v>7</v>
      </c>
      <c r="E184" t="s">
        <v>10</v>
      </c>
      <c r="F184">
        <v>5</v>
      </c>
      <c r="H184" t="s">
        <v>11</v>
      </c>
      <c r="I184" t="str">
        <f>VLOOKUP(H184,'Fish Species List'!$A$2:$I$107,2,0)</f>
        <v>Coney</v>
      </c>
      <c r="J184" s="54" t="str">
        <f>VLOOKUP(H184,'Fish Species List'!$A$2:$I$107,3,0)</f>
        <v>Cephalopholis fulva</v>
      </c>
      <c r="K184" s="54" t="str">
        <f>VLOOKUP(H184,'Fish Species List'!$A$2:$I$107,4,0)</f>
        <v>Serranidae</v>
      </c>
      <c r="L184" s="54" t="str">
        <f>VLOOKUP(H184,'Fish Species List'!$A$2:$I$107,5,0)</f>
        <v>Carnivores</v>
      </c>
      <c r="M184">
        <v>22</v>
      </c>
      <c r="N184">
        <v>2</v>
      </c>
      <c r="P184">
        <f>VLOOKUP(H184,'Fish Species List'!$A$2:$I$107,6,0)</f>
        <v>0.01</v>
      </c>
      <c r="Q184">
        <f>VLOOKUP(H184,'Fish Species List'!$A$2:$I$107,7,0)</f>
        <v>3.02</v>
      </c>
      <c r="R184">
        <f t="shared" si="2"/>
        <v>113.27041614810689</v>
      </c>
    </row>
    <row r="185" spans="1:18">
      <c r="A185" s="2">
        <v>42953</v>
      </c>
      <c r="B185" s="18">
        <v>0.45833333333333331</v>
      </c>
      <c r="C185" t="s">
        <v>9</v>
      </c>
      <c r="D185" t="s">
        <v>7</v>
      </c>
      <c r="E185" t="s">
        <v>10</v>
      </c>
      <c r="F185">
        <v>5</v>
      </c>
      <c r="H185" t="s">
        <v>11</v>
      </c>
      <c r="I185" t="str">
        <f>VLOOKUP(H185,'Fish Species List'!$A$2:$I$107,2,0)</f>
        <v>Coney</v>
      </c>
      <c r="J185" s="54" t="str">
        <f>VLOOKUP(H185,'Fish Species List'!$A$2:$I$107,3,0)</f>
        <v>Cephalopholis fulva</v>
      </c>
      <c r="K185" s="54" t="str">
        <f>VLOOKUP(H185,'Fish Species List'!$A$2:$I$107,4,0)</f>
        <v>Serranidae</v>
      </c>
      <c r="L185" s="54" t="str">
        <f>VLOOKUP(H185,'Fish Species List'!$A$2:$I$107,5,0)</f>
        <v>Carnivores</v>
      </c>
      <c r="M185">
        <v>20</v>
      </c>
      <c r="N185">
        <v>2</v>
      </c>
      <c r="P185">
        <f>VLOOKUP(H185,'Fish Species List'!$A$2:$I$107,6,0)</f>
        <v>0.01</v>
      </c>
      <c r="Q185">
        <f>VLOOKUP(H185,'Fish Species List'!$A$2:$I$107,7,0)</f>
        <v>3.02</v>
      </c>
      <c r="R185">
        <f t="shared" si="2"/>
        <v>84.939673428398336</v>
      </c>
    </row>
    <row r="186" spans="1:18">
      <c r="A186" s="2">
        <v>42953</v>
      </c>
      <c r="B186" s="18">
        <v>0.45833333333333331</v>
      </c>
      <c r="C186" t="s">
        <v>9</v>
      </c>
      <c r="D186" t="s">
        <v>7</v>
      </c>
      <c r="E186" t="s">
        <v>10</v>
      </c>
      <c r="F186">
        <v>5</v>
      </c>
      <c r="H186" t="s">
        <v>11</v>
      </c>
      <c r="I186" t="str">
        <f>VLOOKUP(H186,'Fish Species List'!$A$2:$I$107,2,0)</f>
        <v>Coney</v>
      </c>
      <c r="J186" s="54" t="str">
        <f>VLOOKUP(H186,'Fish Species List'!$A$2:$I$107,3,0)</f>
        <v>Cephalopholis fulva</v>
      </c>
      <c r="K186" s="54" t="str">
        <f>VLOOKUP(H186,'Fish Species List'!$A$2:$I$107,4,0)</f>
        <v>Serranidae</v>
      </c>
      <c r="L186" s="54" t="str">
        <f>VLOOKUP(H186,'Fish Species List'!$A$2:$I$107,5,0)</f>
        <v>Carnivores</v>
      </c>
      <c r="M186">
        <v>12</v>
      </c>
      <c r="N186">
        <f>1</f>
        <v>1</v>
      </c>
      <c r="P186">
        <f>VLOOKUP(H186,'Fish Species List'!$A$2:$I$107,6,0)</f>
        <v>0.01</v>
      </c>
      <c r="Q186">
        <f>VLOOKUP(H186,'Fish Species List'!$A$2:$I$107,7,0)</f>
        <v>3.02</v>
      </c>
      <c r="R186">
        <f t="shared" si="2"/>
        <v>18.160481667672823</v>
      </c>
    </row>
    <row r="187" spans="1:18">
      <c r="A187" s="2">
        <v>42953</v>
      </c>
      <c r="B187" s="18">
        <v>0.45833333333333331</v>
      </c>
      <c r="C187" t="s">
        <v>9</v>
      </c>
      <c r="D187" t="s">
        <v>7</v>
      </c>
      <c r="E187" t="s">
        <v>10</v>
      </c>
      <c r="F187">
        <v>5</v>
      </c>
      <c r="H187" t="s">
        <v>38</v>
      </c>
      <c r="I187" t="str">
        <f>VLOOKUP(H187,'Fish Species List'!$A$2:$I$107,2,0)</f>
        <v>Sergeant Major</v>
      </c>
      <c r="J187" s="54" t="str">
        <f>VLOOKUP(H187,'Fish Species List'!$A$2:$I$107,3,0)</f>
        <v>Abudefduf saxatilis</v>
      </c>
      <c r="K187" s="54" t="str">
        <f>VLOOKUP(H187,'Fish Species List'!$A$2:$I$107,4,0)</f>
        <v>Pomacentridae</v>
      </c>
      <c r="L187" s="54" t="str">
        <f>VLOOKUP(H187,'Fish Species List'!$A$2:$I$107,5,0)</f>
        <v>Carnivores</v>
      </c>
      <c r="M187">
        <v>16</v>
      </c>
      <c r="N187">
        <f>1</f>
        <v>1</v>
      </c>
      <c r="P187">
        <f>VLOOKUP(H187,'Fish Species List'!$A$2:$I$107,6,0)</f>
        <v>1.8200000000000001E-2</v>
      </c>
      <c r="Q187">
        <f>VLOOKUP(H187,'Fish Species List'!$A$2:$I$107,7,0)</f>
        <v>3.05</v>
      </c>
      <c r="R187">
        <f t="shared" si="2"/>
        <v>85.632246009634912</v>
      </c>
    </row>
    <row r="188" spans="1:18">
      <c r="A188" s="2">
        <v>42953</v>
      </c>
      <c r="B188" s="18">
        <v>0.45833333333333331</v>
      </c>
      <c r="C188" t="s">
        <v>9</v>
      </c>
      <c r="D188" t="s">
        <v>7</v>
      </c>
      <c r="E188" t="s">
        <v>10</v>
      </c>
      <c r="F188">
        <v>5</v>
      </c>
      <c r="H188" t="s">
        <v>38</v>
      </c>
      <c r="I188" t="str">
        <f>VLOOKUP(H188,'Fish Species List'!$A$2:$I$107,2,0)</f>
        <v>Sergeant Major</v>
      </c>
      <c r="J188" s="54" t="str">
        <f>VLOOKUP(H188,'Fish Species List'!$A$2:$I$107,3,0)</f>
        <v>Abudefduf saxatilis</v>
      </c>
      <c r="K188" s="54" t="str">
        <f>VLOOKUP(H188,'Fish Species List'!$A$2:$I$107,4,0)</f>
        <v>Pomacentridae</v>
      </c>
      <c r="L188" s="54" t="str">
        <f>VLOOKUP(H188,'Fish Species List'!$A$2:$I$107,5,0)</f>
        <v>Carnivores</v>
      </c>
      <c r="M188">
        <v>15</v>
      </c>
      <c r="N188">
        <f>1</f>
        <v>1</v>
      </c>
      <c r="P188">
        <f>VLOOKUP(H188,'Fish Species List'!$A$2:$I$107,6,0)</f>
        <v>1.8200000000000001E-2</v>
      </c>
      <c r="Q188">
        <f>VLOOKUP(H188,'Fish Species List'!$A$2:$I$107,7,0)</f>
        <v>3.05</v>
      </c>
      <c r="R188">
        <f t="shared" si="2"/>
        <v>70.331475408232407</v>
      </c>
    </row>
    <row r="189" spans="1:18">
      <c r="A189" s="2">
        <v>42953</v>
      </c>
      <c r="B189" s="18">
        <v>0.45833333333333331</v>
      </c>
      <c r="C189" t="s">
        <v>9</v>
      </c>
      <c r="D189" t="s">
        <v>7</v>
      </c>
      <c r="E189" t="s">
        <v>10</v>
      </c>
      <c r="F189">
        <v>5</v>
      </c>
      <c r="H189" t="s">
        <v>38</v>
      </c>
      <c r="I189" t="str">
        <f>VLOOKUP(H189,'Fish Species List'!$A$2:$I$107,2,0)</f>
        <v>Sergeant Major</v>
      </c>
      <c r="J189" s="54" t="str">
        <f>VLOOKUP(H189,'Fish Species List'!$A$2:$I$107,3,0)</f>
        <v>Abudefduf saxatilis</v>
      </c>
      <c r="K189" s="54" t="str">
        <f>VLOOKUP(H189,'Fish Species List'!$A$2:$I$107,4,0)</f>
        <v>Pomacentridae</v>
      </c>
      <c r="L189" s="54" t="str">
        <f>VLOOKUP(H189,'Fish Species List'!$A$2:$I$107,5,0)</f>
        <v>Carnivores</v>
      </c>
      <c r="M189">
        <v>17</v>
      </c>
      <c r="N189">
        <f>1</f>
        <v>1</v>
      </c>
      <c r="P189">
        <f>VLOOKUP(H189,'Fish Species List'!$A$2:$I$107,6,0)</f>
        <v>1.8200000000000001E-2</v>
      </c>
      <c r="Q189">
        <f>VLOOKUP(H189,'Fish Species List'!$A$2:$I$107,7,0)</f>
        <v>3.05</v>
      </c>
      <c r="R189">
        <f t="shared" si="2"/>
        <v>103.02451962101182</v>
      </c>
    </row>
    <row r="190" spans="1:18">
      <c r="A190" s="2">
        <v>42953</v>
      </c>
      <c r="B190" s="18">
        <v>0.45833333333333331</v>
      </c>
      <c r="C190" t="s">
        <v>9</v>
      </c>
      <c r="D190" t="s">
        <v>7</v>
      </c>
      <c r="E190" t="s">
        <v>10</v>
      </c>
      <c r="F190">
        <v>5</v>
      </c>
      <c r="H190" t="s">
        <v>19</v>
      </c>
      <c r="I190" t="str">
        <f>VLOOKUP(H190,'Fish Species List'!$A$2:$I$107,2,0)</f>
        <v>Ocean Surgeonfish</v>
      </c>
      <c r="J190" s="54" t="str">
        <f>VLOOKUP(H190,'Fish Species List'!$A$2:$I$107,3,0)</f>
        <v>Acanthurus bahianus</v>
      </c>
      <c r="K190" s="54" t="str">
        <f>VLOOKUP(H190,'Fish Species List'!$A$2:$I$107,4,0)</f>
        <v>Acanthuridae</v>
      </c>
      <c r="L190" s="54" t="str">
        <f>VLOOKUP(H190,'Fish Species List'!$A$2:$I$107,5,0)</f>
        <v>Herbivores</v>
      </c>
      <c r="M190">
        <v>16</v>
      </c>
      <c r="N190">
        <v>6</v>
      </c>
      <c r="P190">
        <f>VLOOKUP(H190,'Fish Species List'!$A$2:$I$107,6,0)</f>
        <v>1.8620000000000001E-2</v>
      </c>
      <c r="Q190">
        <f>VLOOKUP(H190,'Fish Species List'!$A$2:$I$107,7,0)</f>
        <v>2.91</v>
      </c>
      <c r="R190">
        <f t="shared" si="2"/>
        <v>59.424950162548789</v>
      </c>
    </row>
    <row r="191" spans="1:18">
      <c r="A191" s="2">
        <v>42953</v>
      </c>
      <c r="B191" s="18">
        <v>0.45833333333333331</v>
      </c>
      <c r="C191" t="s">
        <v>9</v>
      </c>
      <c r="D191" t="s">
        <v>7</v>
      </c>
      <c r="E191" t="s">
        <v>10</v>
      </c>
      <c r="F191">
        <v>5</v>
      </c>
      <c r="H191" t="s">
        <v>19</v>
      </c>
      <c r="I191" t="str">
        <f>VLOOKUP(H191,'Fish Species List'!$A$2:$I$107,2,0)</f>
        <v>Ocean Surgeonfish</v>
      </c>
      <c r="J191" s="54" t="str">
        <f>VLOOKUP(H191,'Fish Species List'!$A$2:$I$107,3,0)</f>
        <v>Acanthurus bahianus</v>
      </c>
      <c r="K191" s="54" t="str">
        <f>VLOOKUP(H191,'Fish Species List'!$A$2:$I$107,4,0)</f>
        <v>Acanthuridae</v>
      </c>
      <c r="L191" s="54" t="str">
        <f>VLOOKUP(H191,'Fish Species List'!$A$2:$I$107,5,0)</f>
        <v>Herbivores</v>
      </c>
      <c r="M191">
        <v>8</v>
      </c>
      <c r="N191">
        <v>2</v>
      </c>
      <c r="P191">
        <f>VLOOKUP(H191,'Fish Species List'!$A$2:$I$107,6,0)</f>
        <v>1.8620000000000001E-2</v>
      </c>
      <c r="Q191">
        <f>VLOOKUP(H191,'Fish Species List'!$A$2:$I$107,7,0)</f>
        <v>2.91</v>
      </c>
      <c r="R191">
        <f t="shared" si="2"/>
        <v>7.90626813084923</v>
      </c>
    </row>
    <row r="192" spans="1:18">
      <c r="A192" s="2">
        <v>42953</v>
      </c>
      <c r="B192" s="18">
        <v>0.45833333333333331</v>
      </c>
      <c r="C192" t="s">
        <v>9</v>
      </c>
      <c r="D192" t="s">
        <v>7</v>
      </c>
      <c r="E192" t="s">
        <v>10</v>
      </c>
      <c r="F192">
        <v>5</v>
      </c>
      <c r="H192" t="s">
        <v>31</v>
      </c>
      <c r="I192" t="str">
        <f>VLOOKUP(H192,'Fish Species List'!$A$2:$I$107,2,0)</f>
        <v>Striped Parrotfish</v>
      </c>
      <c r="J192" s="54" t="str">
        <f>VLOOKUP(H192,'Fish Species List'!$A$2:$I$107,3,0)</f>
        <v>Scarus iserti</v>
      </c>
      <c r="K192" s="54" t="str">
        <f>VLOOKUP(H192,'Fish Species List'!$A$2:$I$107,4,0)</f>
        <v>Scaridae</v>
      </c>
      <c r="L192" s="54" t="str">
        <f>VLOOKUP(H192,'Fish Species List'!$A$2:$I$107,5,0)</f>
        <v>Herbivores</v>
      </c>
      <c r="M192">
        <v>14</v>
      </c>
      <c r="N192">
        <f>1</f>
        <v>1</v>
      </c>
      <c r="O192" t="s">
        <v>16</v>
      </c>
      <c r="P192">
        <f>VLOOKUP(H192,'Fish Species List'!$A$2:$I$107,6,0)</f>
        <v>1.0959999999999999E-2</v>
      </c>
      <c r="Q192">
        <f>VLOOKUP(H192,'Fish Species List'!$A$2:$I$107,7,0)</f>
        <v>3.01</v>
      </c>
      <c r="R192">
        <f t="shared" si="2"/>
        <v>30.878481961786903</v>
      </c>
    </row>
    <row r="193" spans="1:18">
      <c r="A193" s="2">
        <v>42953</v>
      </c>
      <c r="B193" s="18">
        <v>0.45833333333333331</v>
      </c>
      <c r="C193" t="s">
        <v>9</v>
      </c>
      <c r="D193" t="s">
        <v>7</v>
      </c>
      <c r="E193" t="s">
        <v>10</v>
      </c>
      <c r="F193">
        <v>5</v>
      </c>
      <c r="H193" t="s">
        <v>29</v>
      </c>
      <c r="I193" t="str">
        <f>VLOOKUP(H193,'Fish Species List'!$A$2:$I$107,2,0)</f>
        <v>Smallmouth Grunt</v>
      </c>
      <c r="J193" s="54" t="str">
        <f>VLOOKUP(H193,'Fish Species List'!$A$2:$I$107,3,0)</f>
        <v>Haemulon chrysargyreum</v>
      </c>
      <c r="K193" s="54" t="str">
        <f>VLOOKUP(H193,'Fish Species List'!$A$2:$I$107,4,0)</f>
        <v>Haemulidae</v>
      </c>
      <c r="L193" s="54" t="str">
        <f>VLOOKUP(H193,'Fish Species List'!$A$2:$I$107,5,0)</f>
        <v>Carnivores</v>
      </c>
      <c r="M193">
        <v>20</v>
      </c>
      <c r="N193">
        <v>2</v>
      </c>
      <c r="P193">
        <f>VLOOKUP(H193,'Fish Species List'!$A$2:$I$107,6,0)</f>
        <v>1.259E-2</v>
      </c>
      <c r="Q193">
        <f>VLOOKUP(H193,'Fish Species List'!$A$2:$I$107,7,0)</f>
        <v>2.99</v>
      </c>
      <c r="R193">
        <f t="shared" si="2"/>
        <v>97.747445643579013</v>
      </c>
    </row>
    <row r="194" spans="1:18">
      <c r="A194" s="2">
        <v>42953</v>
      </c>
      <c r="B194" s="18">
        <v>0.45833333333333331</v>
      </c>
      <c r="C194" t="s">
        <v>9</v>
      </c>
      <c r="D194" t="s">
        <v>7</v>
      </c>
      <c r="E194" t="s">
        <v>10</v>
      </c>
      <c r="F194">
        <v>5</v>
      </c>
      <c r="H194" t="s">
        <v>38</v>
      </c>
      <c r="I194" t="str">
        <f>VLOOKUP(H194,'Fish Species List'!$A$2:$I$107,2,0)</f>
        <v>Sergeant Major</v>
      </c>
      <c r="J194" s="54" t="str">
        <f>VLOOKUP(H194,'Fish Species List'!$A$2:$I$107,3,0)</f>
        <v>Abudefduf saxatilis</v>
      </c>
      <c r="K194" s="54" t="str">
        <f>VLOOKUP(H194,'Fish Species List'!$A$2:$I$107,4,0)</f>
        <v>Pomacentridae</v>
      </c>
      <c r="L194" s="54" t="str">
        <f>VLOOKUP(H194,'Fish Species List'!$A$2:$I$107,5,0)</f>
        <v>Carnivores</v>
      </c>
      <c r="M194">
        <v>18</v>
      </c>
      <c r="N194">
        <f>1</f>
        <v>1</v>
      </c>
      <c r="P194">
        <f>VLOOKUP(H194,'Fish Species List'!$A$2:$I$107,6,0)</f>
        <v>1.8200000000000001E-2</v>
      </c>
      <c r="Q194">
        <f>VLOOKUP(H194,'Fish Species List'!$A$2:$I$107,7,0)</f>
        <v>3.05</v>
      </c>
      <c r="R194">
        <f t="shared" si="2"/>
        <v>122.64575711676488</v>
      </c>
    </row>
    <row r="195" spans="1:18">
      <c r="A195" s="2">
        <v>42953</v>
      </c>
      <c r="B195" s="18">
        <v>0.45833333333333331</v>
      </c>
      <c r="C195" t="s">
        <v>9</v>
      </c>
      <c r="D195" t="s">
        <v>7</v>
      </c>
      <c r="E195" t="s">
        <v>10</v>
      </c>
      <c r="F195">
        <v>5</v>
      </c>
      <c r="H195" t="s">
        <v>390</v>
      </c>
      <c r="I195" t="str">
        <f>VLOOKUP(H195,'Fish Species List'!$A$2:$I$107,2,0)</f>
        <v>Pluma Porgy</v>
      </c>
      <c r="J195" s="54" t="str">
        <f>VLOOKUP(H195,'Fish Species List'!$A$2:$I$107,3,0)</f>
        <v>Calamus pennatula</v>
      </c>
      <c r="K195" s="54" t="str">
        <f>VLOOKUP(H195,'Fish Species List'!$A$2:$I$107,4,0)</f>
        <v>Sparidae</v>
      </c>
      <c r="L195" s="54" t="str">
        <f>VLOOKUP(H195,'Fish Species List'!$A$2:$I$107,5,0)</f>
        <v>Carnivores</v>
      </c>
      <c r="M195">
        <v>25</v>
      </c>
      <c r="N195">
        <f>1</f>
        <v>1</v>
      </c>
      <c r="P195">
        <f>VLOOKUP(H195,'Fish Species List'!$A$2:$I$107,6,0)</f>
        <v>2.0420000000000001E-2</v>
      </c>
      <c r="Q195">
        <f>VLOOKUP(H195,'Fish Species List'!$A$2:$I$107,7,0)</f>
        <v>2.94</v>
      </c>
      <c r="R195">
        <f t="shared" ref="R195:R258" si="3">(P195*M195^Q195)</f>
        <v>263.02641354553094</v>
      </c>
    </row>
    <row r="196" spans="1:18">
      <c r="A196" s="2">
        <v>42953</v>
      </c>
      <c r="B196" s="18">
        <v>0.45833333333333331</v>
      </c>
      <c r="C196" t="s">
        <v>9</v>
      </c>
      <c r="D196" t="s">
        <v>7</v>
      </c>
      <c r="E196" t="s">
        <v>10</v>
      </c>
      <c r="F196">
        <v>5</v>
      </c>
      <c r="H196" t="s">
        <v>23</v>
      </c>
      <c r="I196" t="str">
        <f>VLOOKUP(H196,'Fish Species List'!$A$2:$I$107,2,0)</f>
        <v>Blue Tang</v>
      </c>
      <c r="J196" s="54" t="str">
        <f>VLOOKUP(H196,'Fish Species List'!$A$2:$I$107,3,0)</f>
        <v>Acanthurus coeruleus</v>
      </c>
      <c r="K196" s="54" t="str">
        <f>VLOOKUP(H196,'Fish Species List'!$A$2:$I$107,4,0)</f>
        <v>Acanthuridae</v>
      </c>
      <c r="L196" s="54" t="str">
        <f>VLOOKUP(H196,'Fish Species List'!$A$2:$I$107,5,0)</f>
        <v>Herbivores</v>
      </c>
      <c r="M196">
        <v>20</v>
      </c>
      <c r="N196">
        <f>1</f>
        <v>1</v>
      </c>
      <c r="P196">
        <f>VLOOKUP(H196,'Fish Species List'!$A$2:$I$107,6,0)</f>
        <v>2.512E-2</v>
      </c>
      <c r="Q196">
        <f>VLOOKUP(H196,'Fish Species List'!$A$2:$I$107,7,0)</f>
        <v>2.96</v>
      </c>
      <c r="R196">
        <f t="shared" si="3"/>
        <v>178.26595997942468</v>
      </c>
    </row>
    <row r="197" spans="1:18">
      <c r="A197" s="2">
        <v>42953</v>
      </c>
      <c r="B197" s="18">
        <v>0.45833333333333331</v>
      </c>
      <c r="C197" t="s">
        <v>9</v>
      </c>
      <c r="D197" t="s">
        <v>7</v>
      </c>
      <c r="E197" t="s">
        <v>10</v>
      </c>
      <c r="F197">
        <v>5</v>
      </c>
      <c r="H197" t="s">
        <v>20</v>
      </c>
      <c r="I197" t="str">
        <f>VLOOKUP(H197,'Fish Species List'!$A$2:$I$107,2,0)</f>
        <v>French Grunt</v>
      </c>
      <c r="J197" s="54" t="str">
        <f>VLOOKUP(H197,'Fish Species List'!$A$2:$I$107,3,0)</f>
        <v>Haemulon flavolineatum</v>
      </c>
      <c r="K197" s="54" t="str">
        <f>VLOOKUP(H197,'Fish Species List'!$A$2:$I$107,4,0)</f>
        <v>Haemulidae</v>
      </c>
      <c r="L197" s="54" t="str">
        <f>VLOOKUP(H197,'Fish Species List'!$A$2:$I$107,5,0)</f>
        <v>Carnivores</v>
      </c>
      <c r="M197">
        <v>19</v>
      </c>
      <c r="N197">
        <f>1</f>
        <v>1</v>
      </c>
      <c r="P197">
        <f>VLOOKUP(H197,'Fish Species List'!$A$2:$I$107,6,0)</f>
        <v>1.349E-2</v>
      </c>
      <c r="Q197">
        <f>VLOOKUP(H197,'Fish Species List'!$A$2:$I$107,7,0)</f>
        <v>3</v>
      </c>
      <c r="R197">
        <f t="shared" si="3"/>
        <v>92.527910000000006</v>
      </c>
    </row>
    <row r="198" spans="1:18">
      <c r="A198" s="2">
        <v>42953</v>
      </c>
      <c r="B198" s="18">
        <v>0.45833333333333331</v>
      </c>
      <c r="C198" t="s">
        <v>9</v>
      </c>
      <c r="D198" t="s">
        <v>7</v>
      </c>
      <c r="E198" t="s">
        <v>10</v>
      </c>
      <c r="F198">
        <v>5</v>
      </c>
      <c r="H198" t="s">
        <v>20</v>
      </c>
      <c r="I198" t="str">
        <f>VLOOKUP(H198,'Fish Species List'!$A$2:$I$107,2,0)</f>
        <v>French Grunt</v>
      </c>
      <c r="J198" s="54" t="str">
        <f>VLOOKUP(H198,'Fish Species List'!$A$2:$I$107,3,0)</f>
        <v>Haemulon flavolineatum</v>
      </c>
      <c r="K198" s="54" t="str">
        <f>VLOOKUP(H198,'Fish Species List'!$A$2:$I$107,4,0)</f>
        <v>Haemulidae</v>
      </c>
      <c r="L198" s="54" t="str">
        <f>VLOOKUP(H198,'Fish Species List'!$A$2:$I$107,5,0)</f>
        <v>Carnivores</v>
      </c>
      <c r="M198">
        <v>26</v>
      </c>
      <c r="N198">
        <f>1</f>
        <v>1</v>
      </c>
      <c r="P198">
        <f>VLOOKUP(H198,'Fish Species List'!$A$2:$I$107,6,0)</f>
        <v>1.349E-2</v>
      </c>
      <c r="Q198">
        <f>VLOOKUP(H198,'Fish Species List'!$A$2:$I$107,7,0)</f>
        <v>3</v>
      </c>
      <c r="R198">
        <f t="shared" si="3"/>
        <v>237.10024000000001</v>
      </c>
    </row>
    <row r="199" spans="1:18">
      <c r="A199" s="2">
        <v>42953</v>
      </c>
      <c r="B199" s="18">
        <v>0.45833333333333331</v>
      </c>
      <c r="C199" t="s">
        <v>9</v>
      </c>
      <c r="D199" t="s">
        <v>7</v>
      </c>
      <c r="E199" t="s">
        <v>10</v>
      </c>
      <c r="F199">
        <v>5</v>
      </c>
      <c r="H199" t="s">
        <v>15</v>
      </c>
      <c r="I199" t="str">
        <f>VLOOKUP(H199,'Fish Species List'!$A$2:$I$107,2,0)</f>
        <v>Queen Parrotfish</v>
      </c>
      <c r="J199" s="54" t="str">
        <f>VLOOKUP(H199,'Fish Species List'!$A$2:$I$107,3,0)</f>
        <v>Scarus vetula</v>
      </c>
      <c r="K199" s="54" t="str">
        <f>VLOOKUP(H199,'Fish Species List'!$A$2:$I$107,4,0)</f>
        <v>Scaridae</v>
      </c>
      <c r="L199" s="54" t="str">
        <f>VLOOKUP(H199,'Fish Species List'!$A$2:$I$107,5,0)</f>
        <v>Herbivores</v>
      </c>
      <c r="M199">
        <v>21</v>
      </c>
      <c r="N199">
        <v>3</v>
      </c>
      <c r="O199" t="s">
        <v>16</v>
      </c>
      <c r="P199">
        <f>VLOOKUP(H199,'Fish Species List'!$A$2:$I$107,6,0)</f>
        <v>1.38E-2</v>
      </c>
      <c r="Q199">
        <f>VLOOKUP(H199,'Fish Species List'!$A$2:$I$107,7,0)</f>
        <v>3.03</v>
      </c>
      <c r="R199">
        <f t="shared" si="3"/>
        <v>140.02434487876087</v>
      </c>
    </row>
    <row r="200" spans="1:18">
      <c r="A200" s="2">
        <v>42953</v>
      </c>
      <c r="B200" s="18">
        <v>0.45833333333333331</v>
      </c>
      <c r="C200" t="s">
        <v>9</v>
      </c>
      <c r="D200" t="s">
        <v>7</v>
      </c>
      <c r="E200" t="s">
        <v>10</v>
      </c>
      <c r="F200">
        <v>5</v>
      </c>
      <c r="H200" t="s">
        <v>15</v>
      </c>
      <c r="I200" t="str">
        <f>VLOOKUP(H200,'Fish Species List'!$A$2:$I$107,2,0)</f>
        <v>Queen Parrotfish</v>
      </c>
      <c r="J200" s="54" t="str">
        <f>VLOOKUP(H200,'Fish Species List'!$A$2:$I$107,3,0)</f>
        <v>Scarus vetula</v>
      </c>
      <c r="K200" s="54" t="str">
        <f>VLOOKUP(H200,'Fish Species List'!$A$2:$I$107,4,0)</f>
        <v>Scaridae</v>
      </c>
      <c r="L200" s="54" t="str">
        <f>VLOOKUP(H200,'Fish Species List'!$A$2:$I$107,5,0)</f>
        <v>Herbivores</v>
      </c>
      <c r="M200">
        <v>16</v>
      </c>
      <c r="N200">
        <v>2</v>
      </c>
      <c r="P200">
        <f>VLOOKUP(H200,'Fish Species List'!$A$2:$I$107,6,0)</f>
        <v>1.38E-2</v>
      </c>
      <c r="Q200">
        <f>VLOOKUP(H200,'Fish Species List'!$A$2:$I$107,7,0)</f>
        <v>3.03</v>
      </c>
      <c r="R200">
        <f t="shared" si="3"/>
        <v>61.427470757312861</v>
      </c>
    </row>
    <row r="201" spans="1:18">
      <c r="A201" s="2">
        <v>42953</v>
      </c>
      <c r="B201" s="18">
        <v>0.45833333333333331</v>
      </c>
      <c r="C201" t="s">
        <v>9</v>
      </c>
      <c r="D201" t="s">
        <v>7</v>
      </c>
      <c r="E201" t="s">
        <v>10</v>
      </c>
      <c r="F201">
        <v>5</v>
      </c>
      <c r="H201" t="s">
        <v>32</v>
      </c>
      <c r="I201" t="str">
        <f>VLOOKUP(H201,'Fish Species List'!$A$2:$I$107,2,0)</f>
        <v>Redtail Parrotfish</v>
      </c>
      <c r="J201" s="54" t="str">
        <f>VLOOKUP(H201,'Fish Species List'!$A$2:$I$107,3,0)</f>
        <v>Sparisoma chrysopterum</v>
      </c>
      <c r="K201" s="54" t="str">
        <f>VLOOKUP(H201,'Fish Species List'!$A$2:$I$107,4,0)</f>
        <v>Scaridae</v>
      </c>
      <c r="L201" s="54" t="str">
        <f>VLOOKUP(H201,'Fish Species List'!$A$2:$I$107,5,0)</f>
        <v>Herbivores</v>
      </c>
      <c r="M201">
        <v>22</v>
      </c>
      <c r="N201">
        <f>1</f>
        <v>1</v>
      </c>
      <c r="O201" t="s">
        <v>22</v>
      </c>
      <c r="P201">
        <f>VLOOKUP(H201,'Fish Species List'!$A$2:$I$107,6,0)</f>
        <v>1.072E-2</v>
      </c>
      <c r="Q201">
        <f>VLOOKUP(H201,'Fish Species List'!$A$2:$I$107,7,0)</f>
        <v>3.09</v>
      </c>
      <c r="R201">
        <f t="shared" si="3"/>
        <v>150.75817417761863</v>
      </c>
    </row>
    <row r="202" spans="1:18">
      <c r="A202" s="2">
        <v>42953</v>
      </c>
      <c r="B202" s="18">
        <v>0.45833333333333331</v>
      </c>
      <c r="C202" t="s">
        <v>9</v>
      </c>
      <c r="D202" t="s">
        <v>7</v>
      </c>
      <c r="E202" t="s">
        <v>10</v>
      </c>
      <c r="F202">
        <v>5</v>
      </c>
      <c r="H202" t="s">
        <v>35</v>
      </c>
      <c r="I202" t="str">
        <f>VLOOKUP(H202,'Fish Species List'!$A$2:$I$107,2,0)</f>
        <v>Yellowhead Wrasse</v>
      </c>
      <c r="J202" s="54" t="str">
        <f>VLOOKUP(H202,'Fish Species List'!$A$2:$I$107,3,0)</f>
        <v>Halichoeres garnoti</v>
      </c>
      <c r="K202" s="54" t="str">
        <f>VLOOKUP(H202,'Fish Species List'!$A$2:$I$107,4,0)</f>
        <v>Labridae</v>
      </c>
      <c r="L202" s="54" t="str">
        <f>VLOOKUP(H202,'Fish Species List'!$A$2:$I$107,5,0)</f>
        <v>Carnivores</v>
      </c>
      <c r="M202">
        <v>14</v>
      </c>
      <c r="N202">
        <f>1</f>
        <v>1</v>
      </c>
      <c r="P202">
        <f>VLOOKUP(H202,'Fish Species List'!$A$2:$I$107,6,0)</f>
        <v>0.01</v>
      </c>
      <c r="Q202">
        <f>VLOOKUP(H202,'Fish Species List'!$A$2:$I$107,7,0)</f>
        <v>3.13</v>
      </c>
      <c r="R202">
        <f t="shared" si="3"/>
        <v>38.670585858358713</v>
      </c>
    </row>
    <row r="203" spans="1:18">
      <c r="A203" s="2">
        <v>42953</v>
      </c>
      <c r="B203" s="18">
        <v>0.45833333333333331</v>
      </c>
      <c r="C203" t="s">
        <v>9</v>
      </c>
      <c r="D203" t="s">
        <v>7</v>
      </c>
      <c r="E203" t="s">
        <v>10</v>
      </c>
      <c r="F203">
        <v>5</v>
      </c>
      <c r="H203" t="s">
        <v>15</v>
      </c>
      <c r="I203" t="str">
        <f>VLOOKUP(H203,'Fish Species List'!$A$2:$I$107,2,0)</f>
        <v>Queen Parrotfish</v>
      </c>
      <c r="J203" s="54" t="str">
        <f>VLOOKUP(H203,'Fish Species List'!$A$2:$I$107,3,0)</f>
        <v>Scarus vetula</v>
      </c>
      <c r="K203" s="54" t="str">
        <f>VLOOKUP(H203,'Fish Species List'!$A$2:$I$107,4,0)</f>
        <v>Scaridae</v>
      </c>
      <c r="L203" s="54" t="str">
        <f>VLOOKUP(H203,'Fish Species List'!$A$2:$I$107,5,0)</f>
        <v>Herbivores</v>
      </c>
      <c r="M203">
        <v>22</v>
      </c>
      <c r="N203">
        <f>1</f>
        <v>1</v>
      </c>
      <c r="O203" t="s">
        <v>16</v>
      </c>
      <c r="P203">
        <f>VLOOKUP(H203,'Fish Species List'!$A$2:$I$107,6,0)</f>
        <v>1.38E-2</v>
      </c>
      <c r="Q203">
        <f>VLOOKUP(H203,'Fish Species List'!$A$2:$I$107,7,0)</f>
        <v>3.03</v>
      </c>
      <c r="R203">
        <f t="shared" si="3"/>
        <v>161.22033130764439</v>
      </c>
    </row>
    <row r="204" spans="1:18">
      <c r="A204" s="2">
        <v>42953</v>
      </c>
      <c r="B204" s="18">
        <v>0.45833333333333331</v>
      </c>
      <c r="C204" t="s">
        <v>9</v>
      </c>
      <c r="D204" t="s">
        <v>7</v>
      </c>
      <c r="E204" t="s">
        <v>10</v>
      </c>
      <c r="F204">
        <v>5</v>
      </c>
      <c r="H204" t="s">
        <v>21</v>
      </c>
      <c r="I204" t="str">
        <f>VLOOKUP(H204,'Fish Species List'!$A$2:$I$107,2,0)</f>
        <v>Brown Chromis</v>
      </c>
      <c r="J204" s="54" t="str">
        <f>VLOOKUP(H204,'Fish Species List'!$A$2:$I$107,3,0)</f>
        <v>Chromis multilineata</v>
      </c>
      <c r="K204" s="54" t="str">
        <f>VLOOKUP(H204,'Fish Species List'!$A$2:$I$107,4,0)</f>
        <v>Pomacentridae</v>
      </c>
      <c r="L204" s="54" t="str">
        <f>VLOOKUP(H204,'Fish Species List'!$A$2:$I$107,5,0)</f>
        <v>Planktivore</v>
      </c>
      <c r="M204">
        <v>6</v>
      </c>
      <c r="N204">
        <v>50</v>
      </c>
      <c r="P204">
        <f>VLOOKUP(H204,'Fish Species List'!$A$2:$I$107,6,0)</f>
        <v>1.4789999999999999E-2</v>
      </c>
      <c r="Q204">
        <f>VLOOKUP(H204,'Fish Species List'!$A$2:$I$107,7,0)</f>
        <v>2.98</v>
      </c>
      <c r="R204">
        <f t="shared" si="3"/>
        <v>3.0821864023530869</v>
      </c>
    </row>
    <row r="205" spans="1:18">
      <c r="A205" s="2">
        <v>42953</v>
      </c>
      <c r="B205" s="18">
        <v>0.45833333333333331</v>
      </c>
      <c r="C205" t="s">
        <v>9</v>
      </c>
      <c r="D205" t="s">
        <v>7</v>
      </c>
      <c r="E205" t="s">
        <v>10</v>
      </c>
      <c r="F205">
        <v>5</v>
      </c>
      <c r="H205" t="s">
        <v>17</v>
      </c>
      <c r="I205" t="str">
        <f>VLOOKUP(H205,'Fish Species List'!$A$2:$I$107,2,0)</f>
        <v>Bluehead Wrasse</v>
      </c>
      <c r="J205" s="54" t="str">
        <f>VLOOKUP(H205,'Fish Species List'!$A$2:$I$107,3,0)</f>
        <v>Thalassoma bifasciatum</v>
      </c>
      <c r="K205" s="54" t="str">
        <f>VLOOKUP(H205,'Fish Species List'!$A$2:$I$107,4,0)</f>
        <v>Labridae</v>
      </c>
      <c r="L205" s="54" t="str">
        <f>VLOOKUP(H205,'Fish Species List'!$A$2:$I$107,5,0)</f>
        <v>Carnivores</v>
      </c>
      <c r="M205">
        <v>3</v>
      </c>
      <c r="N205">
        <v>20</v>
      </c>
      <c r="P205">
        <f>VLOOKUP(H205,'Fish Species List'!$A$2:$I$107,6,0)</f>
        <v>8.9099999999999995E-3</v>
      </c>
      <c r="Q205">
        <f>VLOOKUP(H205,'Fish Species List'!$A$2:$I$107,7,0)</f>
        <v>3.01</v>
      </c>
      <c r="R205">
        <f t="shared" si="3"/>
        <v>0.24322750267948948</v>
      </c>
    </row>
    <row r="206" spans="1:18">
      <c r="A206" s="2">
        <v>42953</v>
      </c>
      <c r="B206" s="18">
        <v>0.45833333333333331</v>
      </c>
      <c r="C206" t="s">
        <v>9</v>
      </c>
      <c r="D206" t="s">
        <v>7</v>
      </c>
      <c r="E206" t="s">
        <v>10</v>
      </c>
      <c r="F206">
        <v>5</v>
      </c>
      <c r="H206" t="s">
        <v>17</v>
      </c>
      <c r="I206" t="str">
        <f>VLOOKUP(H206,'Fish Species List'!$A$2:$I$107,2,0)</f>
        <v>Bluehead Wrasse</v>
      </c>
      <c r="J206" s="54" t="str">
        <f>VLOOKUP(H206,'Fish Species List'!$A$2:$I$107,3,0)</f>
        <v>Thalassoma bifasciatum</v>
      </c>
      <c r="K206" s="54" t="str">
        <f>VLOOKUP(H206,'Fish Species List'!$A$2:$I$107,4,0)</f>
        <v>Labridae</v>
      </c>
      <c r="L206" s="54" t="str">
        <f>VLOOKUP(H206,'Fish Species List'!$A$2:$I$107,5,0)</f>
        <v>Carnivores</v>
      </c>
      <c r="M206">
        <v>5</v>
      </c>
      <c r="N206">
        <v>20</v>
      </c>
      <c r="P206">
        <f>VLOOKUP(H206,'Fish Species List'!$A$2:$I$107,6,0)</f>
        <v>8.9099999999999995E-3</v>
      </c>
      <c r="Q206">
        <f>VLOOKUP(H206,'Fish Species List'!$A$2:$I$107,7,0)</f>
        <v>3.01</v>
      </c>
      <c r="R206">
        <f t="shared" si="3"/>
        <v>1.1318201385239828</v>
      </c>
    </row>
    <row r="207" spans="1:18">
      <c r="A207" s="2">
        <v>42953</v>
      </c>
      <c r="B207" s="18">
        <v>0.45833333333333331</v>
      </c>
      <c r="C207" t="s">
        <v>9</v>
      </c>
      <c r="D207" t="s">
        <v>7</v>
      </c>
      <c r="E207" t="s">
        <v>10</v>
      </c>
      <c r="F207">
        <v>5</v>
      </c>
      <c r="H207" t="s">
        <v>17</v>
      </c>
      <c r="I207" t="str">
        <f>VLOOKUP(H207,'Fish Species List'!$A$2:$I$107,2,0)</f>
        <v>Bluehead Wrasse</v>
      </c>
      <c r="J207" s="54" t="str">
        <f>VLOOKUP(H207,'Fish Species List'!$A$2:$I$107,3,0)</f>
        <v>Thalassoma bifasciatum</v>
      </c>
      <c r="K207" s="54" t="str">
        <f>VLOOKUP(H207,'Fish Species List'!$A$2:$I$107,4,0)</f>
        <v>Labridae</v>
      </c>
      <c r="L207" s="54" t="str">
        <f>VLOOKUP(H207,'Fish Species List'!$A$2:$I$107,5,0)</f>
        <v>Carnivores</v>
      </c>
      <c r="M207">
        <v>4</v>
      </c>
      <c r="N207">
        <v>15</v>
      </c>
      <c r="P207">
        <f>VLOOKUP(H207,'Fish Species List'!$A$2:$I$107,6,0)</f>
        <v>8.9099999999999995E-3</v>
      </c>
      <c r="Q207">
        <f>VLOOKUP(H207,'Fish Species List'!$A$2:$I$107,7,0)</f>
        <v>3.01</v>
      </c>
      <c r="R207">
        <f t="shared" si="3"/>
        <v>0.5782002537554658</v>
      </c>
    </row>
    <row r="208" spans="1:18">
      <c r="A208" s="2">
        <v>42953</v>
      </c>
      <c r="B208" s="18">
        <v>0.45833333333333331</v>
      </c>
      <c r="C208" t="s">
        <v>9</v>
      </c>
      <c r="D208" t="s">
        <v>7</v>
      </c>
      <c r="E208" t="s">
        <v>10</v>
      </c>
      <c r="F208">
        <v>5</v>
      </c>
      <c r="H208" t="s">
        <v>407</v>
      </c>
      <c r="I208" t="str">
        <f>VLOOKUP(H208,'Fish Species List'!$A$2:$I$107,2,0)</f>
        <v>Fairy Basslet</v>
      </c>
      <c r="J208" s="54" t="str">
        <f>VLOOKUP(H208,'Fish Species List'!$A$2:$I$107,3,0)</f>
        <v>Gramma loreto</v>
      </c>
      <c r="K208" s="54" t="str">
        <f>VLOOKUP(H208,'Fish Species List'!$A$2:$I$107,4,0)</f>
        <v>Serranidae</v>
      </c>
      <c r="L208" s="54" t="str">
        <f>VLOOKUP(H208,'Fish Species List'!$A$2:$I$107,5,0)</f>
        <v>Carnivores</v>
      </c>
      <c r="M208">
        <v>4</v>
      </c>
      <c r="N208">
        <v>5</v>
      </c>
      <c r="P208">
        <f>VLOOKUP(H208,'Fish Species List'!$A$2:$I$107,6,0)</f>
        <v>0</v>
      </c>
      <c r="Q208">
        <f>VLOOKUP(H208,'Fish Species List'!$A$2:$I$107,7,0)</f>
        <v>0</v>
      </c>
      <c r="R208">
        <f t="shared" si="3"/>
        <v>0</v>
      </c>
    </row>
    <row r="209" spans="1:18">
      <c r="A209" s="2">
        <v>42953</v>
      </c>
      <c r="B209" s="18">
        <v>0.45833333333333331</v>
      </c>
      <c r="C209" t="s">
        <v>9</v>
      </c>
      <c r="D209" t="s">
        <v>7</v>
      </c>
      <c r="E209" t="s">
        <v>10</v>
      </c>
      <c r="F209">
        <v>5</v>
      </c>
      <c r="H209" t="s">
        <v>407</v>
      </c>
      <c r="I209" t="str">
        <f>VLOOKUP(H209,'Fish Species List'!$A$2:$I$107,2,0)</f>
        <v>Fairy Basslet</v>
      </c>
      <c r="J209" s="54" t="str">
        <f>VLOOKUP(H209,'Fish Species List'!$A$2:$I$107,3,0)</f>
        <v>Gramma loreto</v>
      </c>
      <c r="K209" s="54" t="str">
        <f>VLOOKUP(H209,'Fish Species List'!$A$2:$I$107,4,0)</f>
        <v>Serranidae</v>
      </c>
      <c r="L209" s="54" t="str">
        <f>VLOOKUP(H209,'Fish Species List'!$A$2:$I$107,5,0)</f>
        <v>Carnivores</v>
      </c>
      <c r="M209">
        <v>5</v>
      </c>
      <c r="N209">
        <f>1</f>
        <v>1</v>
      </c>
      <c r="P209">
        <f>VLOOKUP(H209,'Fish Species List'!$A$2:$I$107,6,0)</f>
        <v>0</v>
      </c>
      <c r="Q209">
        <f>VLOOKUP(H209,'Fish Species List'!$A$2:$I$107,7,0)</f>
        <v>0</v>
      </c>
      <c r="R209">
        <f t="shared" si="3"/>
        <v>0</v>
      </c>
    </row>
    <row r="210" spans="1:18">
      <c r="A210" s="2">
        <v>42953</v>
      </c>
      <c r="B210" s="18">
        <v>0.45833333333333331</v>
      </c>
      <c r="C210" t="s">
        <v>9</v>
      </c>
      <c r="D210" t="s">
        <v>7</v>
      </c>
      <c r="E210" t="s">
        <v>10</v>
      </c>
      <c r="F210">
        <v>5</v>
      </c>
      <c r="H210" t="s">
        <v>18</v>
      </c>
      <c r="I210" t="str">
        <f>VLOOKUP(H210,'Fish Species List'!$A$2:$I$107,2,0)</f>
        <v>Bicolour Damselfish</v>
      </c>
      <c r="J210" s="54" t="str">
        <f>VLOOKUP(H210,'Fish Species List'!$A$2:$I$107,3,0)</f>
        <v>Stegastes partitus</v>
      </c>
      <c r="K210" s="54" t="str">
        <f>VLOOKUP(H210,'Fish Species List'!$A$2:$I$107,4,0)</f>
        <v>Pomacentridae</v>
      </c>
      <c r="L210" s="54" t="str">
        <f>VLOOKUP(H210,'Fish Species List'!$A$2:$I$107,5,0)</f>
        <v>Herbivores</v>
      </c>
      <c r="M210">
        <v>3</v>
      </c>
      <c r="N210">
        <v>3</v>
      </c>
      <c r="P210">
        <f>VLOOKUP(H210,'Fish Species List'!$A$2:$I$107,6,0)</f>
        <v>1.4789999999999999E-2</v>
      </c>
      <c r="Q210">
        <f>VLOOKUP(H210,'Fish Species List'!$A$2:$I$107,7,0)</f>
        <v>3.01</v>
      </c>
      <c r="R210">
        <f t="shared" si="3"/>
        <v>0.40374127549154315</v>
      </c>
    </row>
    <row r="211" spans="1:18">
      <c r="A211" s="2">
        <v>42953</v>
      </c>
      <c r="B211" s="18">
        <v>0.45833333333333331</v>
      </c>
      <c r="C211" t="s">
        <v>9</v>
      </c>
      <c r="D211" t="s">
        <v>7</v>
      </c>
      <c r="E211" t="s">
        <v>10</v>
      </c>
      <c r="F211">
        <v>5</v>
      </c>
      <c r="H211" t="s">
        <v>18</v>
      </c>
      <c r="I211" t="str">
        <f>VLOOKUP(H211,'Fish Species List'!$A$2:$I$107,2,0)</f>
        <v>Bicolour Damselfish</v>
      </c>
      <c r="J211" s="54" t="str">
        <f>VLOOKUP(H211,'Fish Species List'!$A$2:$I$107,3,0)</f>
        <v>Stegastes partitus</v>
      </c>
      <c r="K211" s="54" t="str">
        <f>VLOOKUP(H211,'Fish Species List'!$A$2:$I$107,4,0)</f>
        <v>Pomacentridae</v>
      </c>
      <c r="L211" s="54" t="str">
        <f>VLOOKUP(H211,'Fish Species List'!$A$2:$I$107,5,0)</f>
        <v>Herbivores</v>
      </c>
      <c r="M211">
        <v>5</v>
      </c>
      <c r="N211">
        <v>10</v>
      </c>
      <c r="P211">
        <f>VLOOKUP(H211,'Fish Species List'!$A$2:$I$107,6,0)</f>
        <v>1.4789999999999999E-2</v>
      </c>
      <c r="Q211">
        <f>VLOOKUP(H211,'Fish Species List'!$A$2:$I$107,7,0)</f>
        <v>3.01</v>
      </c>
      <c r="R211">
        <f t="shared" si="3"/>
        <v>1.8787452131054665</v>
      </c>
    </row>
    <row r="212" spans="1:18">
      <c r="A212" s="2">
        <v>42953</v>
      </c>
      <c r="B212" s="18">
        <v>0.45833333333333331</v>
      </c>
      <c r="C212" t="s">
        <v>9</v>
      </c>
      <c r="D212" t="s">
        <v>7</v>
      </c>
      <c r="E212" t="s">
        <v>10</v>
      </c>
      <c r="F212">
        <v>5</v>
      </c>
      <c r="H212" t="s">
        <v>18</v>
      </c>
      <c r="I212" t="str">
        <f>VLOOKUP(H212,'Fish Species List'!$A$2:$I$107,2,0)</f>
        <v>Bicolour Damselfish</v>
      </c>
      <c r="J212" s="54" t="str">
        <f>VLOOKUP(H212,'Fish Species List'!$A$2:$I$107,3,0)</f>
        <v>Stegastes partitus</v>
      </c>
      <c r="K212" s="54" t="str">
        <f>VLOOKUP(H212,'Fish Species List'!$A$2:$I$107,4,0)</f>
        <v>Pomacentridae</v>
      </c>
      <c r="L212" s="54" t="str">
        <f>VLOOKUP(H212,'Fish Species List'!$A$2:$I$107,5,0)</f>
        <v>Herbivores</v>
      </c>
      <c r="M212">
        <v>4</v>
      </c>
      <c r="N212">
        <v>10</v>
      </c>
      <c r="P212">
        <f>VLOOKUP(H212,'Fish Species List'!$A$2:$I$107,6,0)</f>
        <v>1.4789999999999999E-2</v>
      </c>
      <c r="Q212">
        <f>VLOOKUP(H212,'Fish Species List'!$A$2:$I$107,7,0)</f>
        <v>3.01</v>
      </c>
      <c r="R212">
        <f t="shared" si="3"/>
        <v>0.95977348519004924</v>
      </c>
    </row>
    <row r="213" spans="1:18">
      <c r="A213" s="2">
        <v>42953</v>
      </c>
      <c r="B213" s="18">
        <v>0.45833333333333331</v>
      </c>
      <c r="C213" t="s">
        <v>9</v>
      </c>
      <c r="D213" t="s">
        <v>7</v>
      </c>
      <c r="E213" t="s">
        <v>10</v>
      </c>
      <c r="F213">
        <v>5</v>
      </c>
      <c r="H213" t="s">
        <v>18</v>
      </c>
      <c r="I213" t="str">
        <f>VLOOKUP(H213,'Fish Species List'!$A$2:$I$107,2,0)</f>
        <v>Bicolour Damselfish</v>
      </c>
      <c r="J213" s="54" t="str">
        <f>VLOOKUP(H213,'Fish Species List'!$A$2:$I$107,3,0)</f>
        <v>Stegastes partitus</v>
      </c>
      <c r="K213" s="54" t="str">
        <f>VLOOKUP(H213,'Fish Species List'!$A$2:$I$107,4,0)</f>
        <v>Pomacentridae</v>
      </c>
      <c r="L213" s="54" t="str">
        <f>VLOOKUP(H213,'Fish Species List'!$A$2:$I$107,5,0)</f>
        <v>Herbivores</v>
      </c>
      <c r="M213">
        <v>5</v>
      </c>
      <c r="N213">
        <v>15</v>
      </c>
      <c r="P213">
        <f>VLOOKUP(H213,'Fish Species List'!$A$2:$I$107,6,0)</f>
        <v>1.4789999999999999E-2</v>
      </c>
      <c r="Q213">
        <f>VLOOKUP(H213,'Fish Species List'!$A$2:$I$107,7,0)</f>
        <v>3.01</v>
      </c>
      <c r="R213">
        <f t="shared" si="3"/>
        <v>1.8787452131054665</v>
      </c>
    </row>
    <row r="214" spans="1:18">
      <c r="A214" s="2">
        <v>42953</v>
      </c>
      <c r="B214" s="18">
        <v>0.45833333333333331</v>
      </c>
      <c r="C214" t="s">
        <v>9</v>
      </c>
      <c r="D214" t="s">
        <v>7</v>
      </c>
      <c r="E214" t="s">
        <v>10</v>
      </c>
      <c r="F214">
        <v>5</v>
      </c>
      <c r="H214" t="s">
        <v>404</v>
      </c>
      <c r="I214" t="str">
        <f>VLOOKUP(H214,'Fish Species List'!$A$2:$I$107,2,0)</f>
        <v>Cocoa Damselfish</v>
      </c>
      <c r="J214" s="54" t="str">
        <f>VLOOKUP(H214,'Fish Species List'!$A$2:$I$107,3,0)</f>
        <v>Stegastes variabilis</v>
      </c>
      <c r="K214" s="54" t="str">
        <f>VLOOKUP(H214,'Fish Species List'!$A$2:$I$107,4,0)</f>
        <v>Pomacentridae</v>
      </c>
      <c r="L214" s="54" t="str">
        <f>VLOOKUP(H214,'Fish Species List'!$A$2:$I$107,5,0)</f>
        <v>Herbivores</v>
      </c>
      <c r="M214">
        <v>12</v>
      </c>
      <c r="N214">
        <f>1</f>
        <v>1</v>
      </c>
      <c r="P214">
        <f>VLOOKUP(H214,'Fish Species List'!$A$2:$I$107,6,0)</f>
        <v>0</v>
      </c>
      <c r="Q214">
        <f>VLOOKUP(H214,'Fish Species List'!$A$2:$I$107,7,0)</f>
        <v>0</v>
      </c>
      <c r="R214">
        <f t="shared" si="3"/>
        <v>0</v>
      </c>
    </row>
    <row r="215" spans="1:18">
      <c r="A215" s="2">
        <v>42953</v>
      </c>
      <c r="B215" s="18">
        <v>0.45833333333333331</v>
      </c>
      <c r="C215" t="s">
        <v>9</v>
      </c>
      <c r="D215" t="s">
        <v>7</v>
      </c>
      <c r="E215" t="s">
        <v>10</v>
      </c>
      <c r="F215">
        <v>5</v>
      </c>
      <c r="H215" t="s">
        <v>31</v>
      </c>
      <c r="I215" t="str">
        <f>VLOOKUP(H215,'Fish Species List'!$A$2:$I$107,2,0)</f>
        <v>Striped Parrotfish</v>
      </c>
      <c r="J215" s="54" t="str">
        <f>VLOOKUP(H215,'Fish Species List'!$A$2:$I$107,3,0)</f>
        <v>Scarus iserti</v>
      </c>
      <c r="K215" s="54" t="str">
        <f>VLOOKUP(H215,'Fish Species List'!$A$2:$I$107,4,0)</f>
        <v>Scaridae</v>
      </c>
      <c r="L215" s="54" t="str">
        <f>VLOOKUP(H215,'Fish Species List'!$A$2:$I$107,5,0)</f>
        <v>Herbivores</v>
      </c>
      <c r="M215">
        <v>5</v>
      </c>
      <c r="N215">
        <f>1</f>
        <v>1</v>
      </c>
      <c r="O215" t="s">
        <v>284</v>
      </c>
      <c r="P215">
        <f>VLOOKUP(H215,'Fish Species List'!$A$2:$I$107,6,0)</f>
        <v>1.0959999999999999E-2</v>
      </c>
      <c r="Q215">
        <f>VLOOKUP(H215,'Fish Species List'!$A$2:$I$107,7,0)</f>
        <v>3.01</v>
      </c>
      <c r="R215">
        <f t="shared" si="3"/>
        <v>1.3922276900362347</v>
      </c>
    </row>
    <row r="216" spans="1:18">
      <c r="A216" s="2">
        <v>42953</v>
      </c>
      <c r="B216" s="18">
        <v>0.45833333333333331</v>
      </c>
      <c r="C216" t="s">
        <v>9</v>
      </c>
      <c r="D216" t="s">
        <v>7</v>
      </c>
      <c r="E216" t="s">
        <v>10</v>
      </c>
      <c r="F216">
        <v>5</v>
      </c>
      <c r="H216" t="s">
        <v>283</v>
      </c>
      <c r="I216" t="str">
        <f>VLOOKUP(H216,'Fish Species List'!$A$2:$I$107,2,0)</f>
        <v>Stoplight Parrotfish</v>
      </c>
      <c r="J216" s="54" t="str">
        <f>VLOOKUP(H216,'Fish Species List'!$A$2:$I$107,3,0)</f>
        <v>Sparisoma viride</v>
      </c>
      <c r="K216" s="54" t="str">
        <f>VLOOKUP(H216,'Fish Species List'!$A$2:$I$107,4,0)</f>
        <v>Scaridae</v>
      </c>
      <c r="L216" s="54" t="str">
        <f>VLOOKUP(H216,'Fish Species List'!$A$2:$I$107,5,0)</f>
        <v>Herbivores</v>
      </c>
      <c r="M216">
        <v>5</v>
      </c>
      <c r="N216">
        <f>1</f>
        <v>1</v>
      </c>
      <c r="O216" t="s">
        <v>284</v>
      </c>
      <c r="P216">
        <f>VLOOKUP(H216,'Fish Species List'!$A$2:$I$107,6,0)</f>
        <v>1.38E-2</v>
      </c>
      <c r="Q216">
        <f>VLOOKUP(H216,'Fish Species List'!$A$2:$I$107,7,0)</f>
        <v>3.04</v>
      </c>
      <c r="R216">
        <f t="shared" si="3"/>
        <v>1.8397037753094332</v>
      </c>
    </row>
    <row r="217" spans="1:18">
      <c r="A217" s="2">
        <v>42953</v>
      </c>
      <c r="B217" s="18">
        <v>0.45833333333333331</v>
      </c>
      <c r="C217" t="s">
        <v>9</v>
      </c>
      <c r="D217" t="s">
        <v>7</v>
      </c>
      <c r="E217" t="s">
        <v>10</v>
      </c>
      <c r="F217">
        <v>5</v>
      </c>
      <c r="H217" t="s">
        <v>21</v>
      </c>
      <c r="I217" t="str">
        <f>VLOOKUP(H217,'Fish Species List'!$A$2:$I$107,2,0)</f>
        <v>Brown Chromis</v>
      </c>
      <c r="J217" s="54" t="str">
        <f>VLOOKUP(H217,'Fish Species List'!$A$2:$I$107,3,0)</f>
        <v>Chromis multilineata</v>
      </c>
      <c r="K217" s="54" t="str">
        <f>VLOOKUP(H217,'Fish Species List'!$A$2:$I$107,4,0)</f>
        <v>Pomacentridae</v>
      </c>
      <c r="L217" s="54" t="str">
        <f>VLOOKUP(H217,'Fish Species List'!$A$2:$I$107,5,0)</f>
        <v>Planktivore</v>
      </c>
      <c r="M217">
        <v>2</v>
      </c>
      <c r="N217">
        <v>50</v>
      </c>
      <c r="P217">
        <f>VLOOKUP(H217,'Fish Species List'!$A$2:$I$107,6,0)</f>
        <v>1.4789999999999999E-2</v>
      </c>
      <c r="Q217">
        <f>VLOOKUP(H217,'Fish Species List'!$A$2:$I$107,7,0)</f>
        <v>2.98</v>
      </c>
      <c r="R217">
        <f t="shared" si="3"/>
        <v>0.11669105359565421</v>
      </c>
    </row>
    <row r="218" spans="1:18">
      <c r="A218" s="2">
        <v>42953</v>
      </c>
      <c r="B218" s="18">
        <v>0.45833333333333331</v>
      </c>
      <c r="C218" t="s">
        <v>9</v>
      </c>
      <c r="D218" t="s">
        <v>7</v>
      </c>
      <c r="E218" t="s">
        <v>10</v>
      </c>
      <c r="F218">
        <v>5</v>
      </c>
      <c r="H218" t="s">
        <v>17</v>
      </c>
      <c r="I218" t="str">
        <f>VLOOKUP(H218,'Fish Species List'!$A$2:$I$107,2,0)</f>
        <v>Bluehead Wrasse</v>
      </c>
      <c r="J218" s="54" t="str">
        <f>VLOOKUP(H218,'Fish Species List'!$A$2:$I$107,3,0)</f>
        <v>Thalassoma bifasciatum</v>
      </c>
      <c r="K218" s="54" t="str">
        <f>VLOOKUP(H218,'Fish Species List'!$A$2:$I$107,4,0)</f>
        <v>Labridae</v>
      </c>
      <c r="L218" s="54" t="str">
        <f>VLOOKUP(H218,'Fish Species List'!$A$2:$I$107,5,0)</f>
        <v>Carnivores</v>
      </c>
      <c r="M218">
        <v>4</v>
      </c>
      <c r="N218">
        <v>50</v>
      </c>
      <c r="P218">
        <f>VLOOKUP(H218,'Fish Species List'!$A$2:$I$107,6,0)</f>
        <v>8.9099999999999995E-3</v>
      </c>
      <c r="Q218">
        <f>VLOOKUP(H218,'Fish Species List'!$A$2:$I$107,7,0)</f>
        <v>3.01</v>
      </c>
      <c r="R218">
        <f t="shared" si="3"/>
        <v>0.5782002537554658</v>
      </c>
    </row>
    <row r="219" spans="1:18">
      <c r="A219" s="2">
        <v>42953</v>
      </c>
      <c r="B219" s="18">
        <v>0.45833333333333331</v>
      </c>
      <c r="C219" t="s">
        <v>9</v>
      </c>
      <c r="D219" t="s">
        <v>7</v>
      </c>
      <c r="E219" t="s">
        <v>10</v>
      </c>
      <c r="F219">
        <v>5</v>
      </c>
      <c r="H219" t="s">
        <v>295</v>
      </c>
      <c r="I219" t="str">
        <f>VLOOKUP(H219,'Fish Species List'!$A$2:$I$107,2,0)</f>
        <v>Clown Wrasse</v>
      </c>
      <c r="J219" s="54" t="str">
        <f>VLOOKUP(H219,'Fish Species List'!$A$2:$I$107,3,0)</f>
        <v>Halichoeres maculipinna </v>
      </c>
      <c r="K219" s="54" t="str">
        <f>VLOOKUP(H219,'Fish Species List'!$A$2:$I$107,4,0)</f>
        <v>Labridae</v>
      </c>
      <c r="L219" s="54" t="str">
        <f>VLOOKUP(H219,'Fish Species List'!$A$2:$I$107,5,0)</f>
        <v>Carnivores</v>
      </c>
      <c r="M219">
        <v>10</v>
      </c>
      <c r="N219">
        <f>1</f>
        <v>1</v>
      </c>
      <c r="P219">
        <f>VLOOKUP(H219,'Fish Species List'!$A$2:$I$107,6,0)</f>
        <v>1.047E-2</v>
      </c>
      <c r="Q219">
        <f>VLOOKUP(H219,'Fish Species List'!$A$2:$I$107,7,0)</f>
        <v>3.2</v>
      </c>
      <c r="R219">
        <f t="shared" si="3"/>
        <v>16.593831725067879</v>
      </c>
    </row>
    <row r="220" spans="1:18">
      <c r="A220" s="2">
        <v>42953</v>
      </c>
      <c r="B220" s="18">
        <v>0.45833333333333331</v>
      </c>
      <c r="C220" t="s">
        <v>9</v>
      </c>
      <c r="D220" t="s">
        <v>7</v>
      </c>
      <c r="E220" t="s">
        <v>10</v>
      </c>
      <c r="F220">
        <v>5</v>
      </c>
      <c r="H220" t="s">
        <v>295</v>
      </c>
      <c r="I220" t="str">
        <f>VLOOKUP(H220,'Fish Species List'!$A$2:$I$107,2,0)</f>
        <v>Clown Wrasse</v>
      </c>
      <c r="J220" s="54" t="str">
        <f>VLOOKUP(H220,'Fish Species List'!$A$2:$I$107,3,0)</f>
        <v>Halichoeres maculipinna </v>
      </c>
      <c r="K220" s="54" t="str">
        <f>VLOOKUP(H220,'Fish Species List'!$A$2:$I$107,4,0)</f>
        <v>Labridae</v>
      </c>
      <c r="L220" s="54" t="str">
        <f>VLOOKUP(H220,'Fish Species List'!$A$2:$I$107,5,0)</f>
        <v>Carnivores</v>
      </c>
      <c r="M220">
        <v>5</v>
      </c>
      <c r="N220">
        <v>15</v>
      </c>
      <c r="P220">
        <f>VLOOKUP(H220,'Fish Species List'!$A$2:$I$107,6,0)</f>
        <v>1.047E-2</v>
      </c>
      <c r="Q220">
        <f>VLOOKUP(H220,'Fish Species List'!$A$2:$I$107,7,0)</f>
        <v>3.2</v>
      </c>
      <c r="R220">
        <f t="shared" si="3"/>
        <v>1.8057211944373652</v>
      </c>
    </row>
    <row r="221" spans="1:18">
      <c r="A221" s="2">
        <v>42953</v>
      </c>
      <c r="B221" s="18">
        <v>0.45833333333333331</v>
      </c>
      <c r="C221" t="s">
        <v>9</v>
      </c>
      <c r="D221" t="s">
        <v>7</v>
      </c>
      <c r="E221" t="s">
        <v>10</v>
      </c>
      <c r="F221">
        <v>5</v>
      </c>
      <c r="H221" t="s">
        <v>36</v>
      </c>
      <c r="I221" t="str">
        <f>VLOOKUP(H221,'Fish Species List'!$A$2:$I$107,2,0)</f>
        <v>Blue Chromis</v>
      </c>
      <c r="J221" s="54" t="str">
        <f>VLOOKUP(H221,'Fish Species List'!$A$2:$I$107,3,0)</f>
        <v>Chromis cyanea</v>
      </c>
      <c r="K221" s="54" t="str">
        <f>VLOOKUP(H221,'Fish Species List'!$A$2:$I$107,4,0)</f>
        <v>Pomacentridae</v>
      </c>
      <c r="L221" s="54" t="str">
        <f>VLOOKUP(H221,'Fish Species List'!$A$2:$I$107,5,0)</f>
        <v>Planktivore</v>
      </c>
      <c r="M221">
        <v>3</v>
      </c>
      <c r="N221">
        <v>15</v>
      </c>
      <c r="P221">
        <f>VLOOKUP(H221,'Fish Species List'!$A$2:$I$107,6,0)</f>
        <v>1.4789999999999999E-2</v>
      </c>
      <c r="Q221">
        <f>VLOOKUP(H221,'Fish Species List'!$A$2:$I$107,7,0)</f>
        <v>2.98</v>
      </c>
      <c r="R221">
        <f t="shared" si="3"/>
        <v>0.39065151514322999</v>
      </c>
    </row>
    <row r="222" spans="1:18">
      <c r="A222" s="2">
        <v>42953</v>
      </c>
      <c r="B222" s="18">
        <v>0.45833333333333331</v>
      </c>
      <c r="C222" t="s">
        <v>9</v>
      </c>
      <c r="D222" t="s">
        <v>7</v>
      </c>
      <c r="E222" t="s">
        <v>10</v>
      </c>
      <c r="F222">
        <v>5</v>
      </c>
      <c r="H222" t="s">
        <v>393</v>
      </c>
      <c r="I222" t="str">
        <f>VLOOKUP(H222,'Fish Species List'!$A$2:$I$107,2,0)</f>
        <v xml:space="preserve">Caribbean sharp-nose puffer </v>
      </c>
      <c r="J222" s="54" t="str">
        <f>VLOOKUP(H222,'Fish Species List'!$A$2:$I$107,3,0)</f>
        <v>Canthigaster rostrata</v>
      </c>
      <c r="K222" s="54" t="str">
        <f>VLOOKUP(H222,'Fish Species List'!$A$2:$I$107,4,0)</f>
        <v>Tetraodontidae</v>
      </c>
      <c r="L222" s="54" t="str">
        <f>VLOOKUP(H222,'Fish Species List'!$A$2:$I$107,5,0)</f>
        <v>Omnivores</v>
      </c>
      <c r="M222">
        <v>5</v>
      </c>
      <c r="N222">
        <f>1</f>
        <v>1</v>
      </c>
      <c r="P222">
        <f>VLOOKUP(H222,'Fish Species List'!$A$2:$I$107,6,0)</f>
        <v>2.239E-2</v>
      </c>
      <c r="Q222">
        <f>VLOOKUP(H222,'Fish Species List'!$A$2:$I$107,7,0)</f>
        <v>2.96</v>
      </c>
      <c r="R222">
        <f t="shared" si="3"/>
        <v>2.6242506075131411</v>
      </c>
    </row>
    <row r="223" spans="1:18">
      <c r="A223" s="2">
        <v>42953</v>
      </c>
      <c r="B223" s="18">
        <v>0.45833333333333331</v>
      </c>
      <c r="C223" t="s">
        <v>9</v>
      </c>
      <c r="D223" t="s">
        <v>7</v>
      </c>
      <c r="E223" t="s">
        <v>10</v>
      </c>
      <c r="F223">
        <v>5</v>
      </c>
      <c r="H223" t="s">
        <v>17</v>
      </c>
      <c r="I223" t="str">
        <f>VLOOKUP(H223,'Fish Species List'!$A$2:$I$107,2,0)</f>
        <v>Bluehead Wrasse</v>
      </c>
      <c r="J223" s="54" t="str">
        <f>VLOOKUP(H223,'Fish Species List'!$A$2:$I$107,3,0)</f>
        <v>Thalassoma bifasciatum</v>
      </c>
      <c r="K223" s="54" t="str">
        <f>VLOOKUP(H223,'Fish Species List'!$A$2:$I$107,4,0)</f>
        <v>Labridae</v>
      </c>
      <c r="L223" s="54" t="str">
        <f>VLOOKUP(H223,'Fish Species List'!$A$2:$I$107,5,0)</f>
        <v>Carnivores</v>
      </c>
      <c r="M223">
        <v>5</v>
      </c>
      <c r="N223">
        <v>40</v>
      </c>
      <c r="P223">
        <f>VLOOKUP(H223,'Fish Species List'!$A$2:$I$107,6,0)</f>
        <v>8.9099999999999995E-3</v>
      </c>
      <c r="Q223">
        <f>VLOOKUP(H223,'Fish Species List'!$A$2:$I$107,7,0)</f>
        <v>3.01</v>
      </c>
      <c r="R223">
        <f t="shared" si="3"/>
        <v>1.1318201385239828</v>
      </c>
    </row>
    <row r="224" spans="1:18">
      <c r="A224" s="2">
        <v>42953</v>
      </c>
      <c r="B224" s="18">
        <v>0.45833333333333331</v>
      </c>
      <c r="C224" t="s">
        <v>9</v>
      </c>
      <c r="D224" t="s">
        <v>7</v>
      </c>
      <c r="E224" t="s">
        <v>10</v>
      </c>
      <c r="F224">
        <v>5</v>
      </c>
      <c r="H224" t="s">
        <v>391</v>
      </c>
      <c r="I224" t="str">
        <f>VLOOKUP(H224,'Fish Species List'!$A$2:$I$107,2,0)</f>
        <v>Harlequin Basslet</v>
      </c>
      <c r="J224" s="54" t="str">
        <f>VLOOKUP(H224,'Fish Species List'!$A$2:$I$107,3,0)</f>
        <v>Serranus tigrinus</v>
      </c>
      <c r="K224" s="54" t="str">
        <f>VLOOKUP(H224,'Fish Species List'!$A$2:$I$107,4,0)</f>
        <v>Serranidae</v>
      </c>
      <c r="L224" s="54" t="str">
        <f>VLOOKUP(H224,'Fish Species List'!$A$2:$I$107,5,0)</f>
        <v>Carnivores</v>
      </c>
      <c r="M224">
        <v>5</v>
      </c>
      <c r="N224">
        <f>1</f>
        <v>1</v>
      </c>
      <c r="P224">
        <f>VLOOKUP(H224,'Fish Species List'!$A$2:$I$107,6,0)</f>
        <v>0</v>
      </c>
      <c r="Q224">
        <f>VLOOKUP(H224,'Fish Species List'!$A$2:$I$107,7,0)</f>
        <v>0</v>
      </c>
      <c r="R224">
        <f t="shared" si="3"/>
        <v>0</v>
      </c>
    </row>
    <row r="225" spans="1:18">
      <c r="A225" s="2">
        <v>42953</v>
      </c>
      <c r="B225" s="18">
        <v>0.45833333333333331</v>
      </c>
      <c r="C225" t="s">
        <v>9</v>
      </c>
      <c r="D225" t="s">
        <v>7</v>
      </c>
      <c r="E225" t="s">
        <v>10</v>
      </c>
      <c r="F225">
        <v>5</v>
      </c>
      <c r="H225" t="s">
        <v>35</v>
      </c>
      <c r="I225" t="str">
        <f>VLOOKUP(H225,'Fish Species List'!$A$2:$I$107,2,0)</f>
        <v>Yellowhead Wrasse</v>
      </c>
      <c r="J225" s="54" t="str">
        <f>VLOOKUP(H225,'Fish Species List'!$A$2:$I$107,3,0)</f>
        <v>Halichoeres garnoti</v>
      </c>
      <c r="K225" s="54" t="str">
        <f>VLOOKUP(H225,'Fish Species List'!$A$2:$I$107,4,0)</f>
        <v>Labridae</v>
      </c>
      <c r="L225" s="54" t="str">
        <f>VLOOKUP(H225,'Fish Species List'!$A$2:$I$107,5,0)</f>
        <v>Carnivores</v>
      </c>
      <c r="M225">
        <v>10</v>
      </c>
      <c r="N225">
        <f>1</f>
        <v>1</v>
      </c>
      <c r="P225">
        <f>VLOOKUP(H225,'Fish Species List'!$A$2:$I$107,6,0)</f>
        <v>0.01</v>
      </c>
      <c r="Q225">
        <f>VLOOKUP(H225,'Fish Species List'!$A$2:$I$107,7,0)</f>
        <v>3.13</v>
      </c>
      <c r="R225">
        <f t="shared" si="3"/>
        <v>13.48962882591654</v>
      </c>
    </row>
    <row r="226" spans="1:18">
      <c r="A226" s="2">
        <v>42953</v>
      </c>
      <c r="B226" s="18">
        <v>0.45833333333333331</v>
      </c>
      <c r="C226" t="s">
        <v>9</v>
      </c>
      <c r="D226" t="s">
        <v>7</v>
      </c>
      <c r="E226" t="s">
        <v>10</v>
      </c>
      <c r="F226">
        <v>5</v>
      </c>
      <c r="H226" t="s">
        <v>35</v>
      </c>
      <c r="I226" t="str">
        <f>VLOOKUP(H226,'Fish Species List'!$A$2:$I$107,2,0)</f>
        <v>Yellowhead Wrasse</v>
      </c>
      <c r="J226" s="54" t="str">
        <f>VLOOKUP(H226,'Fish Species List'!$A$2:$I$107,3,0)</f>
        <v>Halichoeres garnoti</v>
      </c>
      <c r="K226" s="54" t="str">
        <f>VLOOKUP(H226,'Fish Species List'!$A$2:$I$107,4,0)</f>
        <v>Labridae</v>
      </c>
      <c r="L226" s="54" t="str">
        <f>VLOOKUP(H226,'Fish Species List'!$A$2:$I$107,5,0)</f>
        <v>Carnivores</v>
      </c>
      <c r="M226">
        <v>8</v>
      </c>
      <c r="N226">
        <f>1</f>
        <v>1</v>
      </c>
      <c r="P226">
        <f>VLOOKUP(H226,'Fish Species List'!$A$2:$I$107,6,0)</f>
        <v>0.01</v>
      </c>
      <c r="Q226">
        <f>VLOOKUP(H226,'Fish Species List'!$A$2:$I$107,7,0)</f>
        <v>3.13</v>
      </c>
      <c r="R226">
        <f t="shared" si="3"/>
        <v>6.7092142277548126</v>
      </c>
    </row>
    <row r="227" spans="1:18">
      <c r="A227" s="2">
        <v>42953</v>
      </c>
      <c r="B227" s="18">
        <v>0.45833333333333331</v>
      </c>
      <c r="C227" t="s">
        <v>9</v>
      </c>
      <c r="D227" t="s">
        <v>7</v>
      </c>
      <c r="E227" t="s">
        <v>10</v>
      </c>
      <c r="F227">
        <v>5</v>
      </c>
      <c r="H227" t="s">
        <v>35</v>
      </c>
      <c r="I227" t="str">
        <f>VLOOKUP(H227,'Fish Species List'!$A$2:$I$107,2,0)</f>
        <v>Yellowhead Wrasse</v>
      </c>
      <c r="J227" s="54" t="str">
        <f>VLOOKUP(H227,'Fish Species List'!$A$2:$I$107,3,0)</f>
        <v>Halichoeres garnoti</v>
      </c>
      <c r="K227" s="54" t="str">
        <f>VLOOKUP(H227,'Fish Species List'!$A$2:$I$107,4,0)</f>
        <v>Labridae</v>
      </c>
      <c r="L227" s="54" t="str">
        <f>VLOOKUP(H227,'Fish Species List'!$A$2:$I$107,5,0)</f>
        <v>Carnivores</v>
      </c>
      <c r="M227">
        <v>16</v>
      </c>
      <c r="N227">
        <f>1</f>
        <v>1</v>
      </c>
      <c r="P227">
        <f>VLOOKUP(H227,'Fish Species List'!$A$2:$I$107,6,0)</f>
        <v>0.01</v>
      </c>
      <c r="Q227">
        <f>VLOOKUP(H227,'Fish Species List'!$A$2:$I$107,7,0)</f>
        <v>3.13</v>
      </c>
      <c r="R227">
        <f t="shared" si="3"/>
        <v>58.734806958728235</v>
      </c>
    </row>
    <row r="228" spans="1:18">
      <c r="A228" s="2">
        <v>42953</v>
      </c>
      <c r="B228" s="18">
        <v>0.45833333333333331</v>
      </c>
      <c r="C228" t="s">
        <v>9</v>
      </c>
      <c r="D228" t="s">
        <v>7</v>
      </c>
      <c r="E228" t="s">
        <v>10</v>
      </c>
      <c r="F228">
        <v>5</v>
      </c>
      <c r="H228" t="s">
        <v>19</v>
      </c>
      <c r="I228" t="str">
        <f>VLOOKUP(H228,'Fish Species List'!$A$2:$I$107,2,0)</f>
        <v>Ocean Surgeonfish</v>
      </c>
      <c r="J228" s="54" t="str">
        <f>VLOOKUP(H228,'Fish Species List'!$A$2:$I$107,3,0)</f>
        <v>Acanthurus bahianus</v>
      </c>
      <c r="K228" s="54" t="str">
        <f>VLOOKUP(H228,'Fish Species List'!$A$2:$I$107,4,0)</f>
        <v>Acanthuridae</v>
      </c>
      <c r="L228" s="54" t="str">
        <f>VLOOKUP(H228,'Fish Species List'!$A$2:$I$107,5,0)</f>
        <v>Herbivores</v>
      </c>
      <c r="M228">
        <v>15</v>
      </c>
      <c r="N228">
        <f>1</f>
        <v>1</v>
      </c>
      <c r="P228">
        <f>VLOOKUP(H228,'Fish Species List'!$A$2:$I$107,6,0)</f>
        <v>1.8620000000000001E-2</v>
      </c>
      <c r="Q228">
        <f>VLOOKUP(H228,'Fish Species List'!$A$2:$I$107,7,0)</f>
        <v>2.91</v>
      </c>
      <c r="R228">
        <f t="shared" si="3"/>
        <v>49.249887240092868</v>
      </c>
    </row>
    <row r="229" spans="1:18">
      <c r="A229" s="2">
        <v>42953</v>
      </c>
      <c r="B229" s="18">
        <v>0.57430555555555551</v>
      </c>
      <c r="C229" t="s">
        <v>9</v>
      </c>
      <c r="D229" t="s">
        <v>288</v>
      </c>
      <c r="E229" t="s">
        <v>10</v>
      </c>
      <c r="F229">
        <v>1</v>
      </c>
      <c r="G229">
        <v>15</v>
      </c>
      <c r="H229" t="s">
        <v>19</v>
      </c>
      <c r="I229" t="str">
        <f>VLOOKUP(H229,'Fish Species List'!$A$2:$I$107,2,0)</f>
        <v>Ocean Surgeonfish</v>
      </c>
      <c r="J229" s="54" t="str">
        <f>VLOOKUP(H229,'Fish Species List'!$A$2:$I$107,3,0)</f>
        <v>Acanthurus bahianus</v>
      </c>
      <c r="K229" s="54" t="str">
        <f>VLOOKUP(H229,'Fish Species List'!$A$2:$I$107,4,0)</f>
        <v>Acanthuridae</v>
      </c>
      <c r="L229" s="54" t="str">
        <f>VLOOKUP(H229,'Fish Species List'!$A$2:$I$107,5,0)</f>
        <v>Herbivores</v>
      </c>
      <c r="M229">
        <v>14</v>
      </c>
      <c r="N229">
        <f>1</f>
        <v>1</v>
      </c>
      <c r="P229">
        <f>VLOOKUP(H229,'Fish Species List'!$A$2:$I$107,6,0)</f>
        <v>1.8620000000000001E-2</v>
      </c>
      <c r="Q229">
        <f>VLOOKUP(H229,'Fish Species List'!$A$2:$I$107,7,0)</f>
        <v>2.91</v>
      </c>
      <c r="R229">
        <f t="shared" si="3"/>
        <v>40.291390949391584</v>
      </c>
    </row>
    <row r="230" spans="1:18">
      <c r="A230" s="2">
        <v>42953</v>
      </c>
      <c r="B230" s="18">
        <v>0.57430555555555551</v>
      </c>
      <c r="C230" t="s">
        <v>9</v>
      </c>
      <c r="D230" t="s">
        <v>288</v>
      </c>
      <c r="E230" t="s">
        <v>10</v>
      </c>
      <c r="F230">
        <v>1</v>
      </c>
      <c r="G230">
        <v>15</v>
      </c>
      <c r="H230" t="s">
        <v>19</v>
      </c>
      <c r="I230" t="str">
        <f>VLOOKUP(H230,'Fish Species List'!$A$2:$I$107,2,0)</f>
        <v>Ocean Surgeonfish</v>
      </c>
      <c r="J230" s="54" t="str">
        <f>VLOOKUP(H230,'Fish Species List'!$A$2:$I$107,3,0)</f>
        <v>Acanthurus bahianus</v>
      </c>
      <c r="K230" s="54" t="str">
        <f>VLOOKUP(H230,'Fish Species List'!$A$2:$I$107,4,0)</f>
        <v>Acanthuridae</v>
      </c>
      <c r="L230" s="54" t="str">
        <f>VLOOKUP(H230,'Fish Species List'!$A$2:$I$107,5,0)</f>
        <v>Herbivores</v>
      </c>
      <c r="M230">
        <v>16</v>
      </c>
      <c r="N230">
        <v>7</v>
      </c>
      <c r="P230">
        <f>VLOOKUP(H230,'Fish Species List'!$A$2:$I$107,6,0)</f>
        <v>1.8620000000000001E-2</v>
      </c>
      <c r="Q230">
        <f>VLOOKUP(H230,'Fish Species List'!$A$2:$I$107,7,0)</f>
        <v>2.91</v>
      </c>
      <c r="R230">
        <f t="shared" si="3"/>
        <v>59.424950162548789</v>
      </c>
    </row>
    <row r="231" spans="1:18">
      <c r="A231" s="2">
        <v>42953</v>
      </c>
      <c r="B231" s="18">
        <v>0.57430555555555551</v>
      </c>
      <c r="C231" t="s">
        <v>9</v>
      </c>
      <c r="D231" t="s">
        <v>288</v>
      </c>
      <c r="E231" t="s">
        <v>10</v>
      </c>
      <c r="F231">
        <v>1</v>
      </c>
      <c r="G231">
        <v>15</v>
      </c>
      <c r="H231" t="s">
        <v>19</v>
      </c>
      <c r="I231" t="str">
        <f>VLOOKUP(H231,'Fish Species List'!$A$2:$I$107,2,0)</f>
        <v>Ocean Surgeonfish</v>
      </c>
      <c r="J231" s="54" t="str">
        <f>VLOOKUP(H231,'Fish Species List'!$A$2:$I$107,3,0)</f>
        <v>Acanthurus bahianus</v>
      </c>
      <c r="K231" s="54" t="str">
        <f>VLOOKUP(H231,'Fish Species List'!$A$2:$I$107,4,0)</f>
        <v>Acanthuridae</v>
      </c>
      <c r="L231" s="54" t="str">
        <f>VLOOKUP(H231,'Fish Species List'!$A$2:$I$107,5,0)</f>
        <v>Herbivores</v>
      </c>
      <c r="M231">
        <v>17</v>
      </c>
      <c r="N231">
        <v>6</v>
      </c>
      <c r="P231">
        <f>VLOOKUP(H231,'Fish Species List'!$A$2:$I$107,6,0)</f>
        <v>1.8620000000000001E-2</v>
      </c>
      <c r="Q231">
        <f>VLOOKUP(H231,'Fish Species List'!$A$2:$I$107,7,0)</f>
        <v>2.91</v>
      </c>
      <c r="R231">
        <f t="shared" si="3"/>
        <v>70.890173269794147</v>
      </c>
    </row>
    <row r="232" spans="1:18">
      <c r="A232" s="2">
        <v>42953</v>
      </c>
      <c r="B232" s="18">
        <v>0.57430555555555551</v>
      </c>
      <c r="C232" t="s">
        <v>9</v>
      </c>
      <c r="D232" t="s">
        <v>288</v>
      </c>
      <c r="E232" t="s">
        <v>10</v>
      </c>
      <c r="F232">
        <v>1</v>
      </c>
      <c r="G232">
        <v>15</v>
      </c>
      <c r="H232" t="s">
        <v>19</v>
      </c>
      <c r="I232" t="str">
        <f>VLOOKUP(H232,'Fish Species List'!$A$2:$I$107,2,0)</f>
        <v>Ocean Surgeonfish</v>
      </c>
      <c r="J232" s="54" t="str">
        <f>VLOOKUP(H232,'Fish Species List'!$A$2:$I$107,3,0)</f>
        <v>Acanthurus bahianus</v>
      </c>
      <c r="K232" s="54" t="str">
        <f>VLOOKUP(H232,'Fish Species List'!$A$2:$I$107,4,0)</f>
        <v>Acanthuridae</v>
      </c>
      <c r="L232" s="54" t="str">
        <f>VLOOKUP(H232,'Fish Species List'!$A$2:$I$107,5,0)</f>
        <v>Herbivores</v>
      </c>
      <c r="M232">
        <v>18</v>
      </c>
      <c r="N232">
        <v>3</v>
      </c>
      <c r="P232">
        <f>VLOOKUP(H232,'Fish Species List'!$A$2:$I$107,6,0)</f>
        <v>1.8620000000000001E-2</v>
      </c>
      <c r="Q232">
        <f>VLOOKUP(H232,'Fish Species List'!$A$2:$I$107,7,0)</f>
        <v>2.91</v>
      </c>
      <c r="R232">
        <f t="shared" si="3"/>
        <v>83.718736738929394</v>
      </c>
    </row>
    <row r="233" spans="1:18">
      <c r="A233" s="2">
        <v>42953</v>
      </c>
      <c r="B233" s="18">
        <v>0.57430555555555551</v>
      </c>
      <c r="C233" t="s">
        <v>9</v>
      </c>
      <c r="D233" t="s">
        <v>288</v>
      </c>
      <c r="E233" t="s">
        <v>10</v>
      </c>
      <c r="F233">
        <v>1</v>
      </c>
      <c r="G233">
        <v>15</v>
      </c>
      <c r="H233" t="s">
        <v>19</v>
      </c>
      <c r="I233" t="str">
        <f>VLOOKUP(H233,'Fish Species List'!$A$2:$I$107,2,0)</f>
        <v>Ocean Surgeonfish</v>
      </c>
      <c r="J233" s="54" t="str">
        <f>VLOOKUP(H233,'Fish Species List'!$A$2:$I$107,3,0)</f>
        <v>Acanthurus bahianus</v>
      </c>
      <c r="K233" s="54" t="str">
        <f>VLOOKUP(H233,'Fish Species List'!$A$2:$I$107,4,0)</f>
        <v>Acanthuridae</v>
      </c>
      <c r="L233" s="54" t="str">
        <f>VLOOKUP(H233,'Fish Species List'!$A$2:$I$107,5,0)</f>
        <v>Herbivores</v>
      </c>
      <c r="M233">
        <v>12</v>
      </c>
      <c r="N233">
        <f>1</f>
        <v>1</v>
      </c>
      <c r="P233">
        <f>VLOOKUP(H233,'Fish Species List'!$A$2:$I$107,6,0)</f>
        <v>1.8620000000000001E-2</v>
      </c>
      <c r="Q233">
        <f>VLOOKUP(H233,'Fish Species List'!$A$2:$I$107,7,0)</f>
        <v>2.91</v>
      </c>
      <c r="R233">
        <f t="shared" si="3"/>
        <v>25.727471314413222</v>
      </c>
    </row>
    <row r="234" spans="1:18">
      <c r="A234" s="2">
        <v>42953</v>
      </c>
      <c r="B234" s="18">
        <v>0.57430555555555551</v>
      </c>
      <c r="C234" t="s">
        <v>9</v>
      </c>
      <c r="D234" t="s">
        <v>288</v>
      </c>
      <c r="E234" t="s">
        <v>10</v>
      </c>
      <c r="F234">
        <v>1</v>
      </c>
      <c r="G234">
        <v>15</v>
      </c>
      <c r="H234" t="s">
        <v>12</v>
      </c>
      <c r="I234" t="str">
        <f>VLOOKUP(H234,'Fish Species List'!$A$2:$I$107,2,0)</f>
        <v>Doctorfish</v>
      </c>
      <c r="J234" s="54" t="str">
        <f>VLOOKUP(H234,'Fish Species List'!$A$2:$I$107,3,0)</f>
        <v>Acanthurus chirurgus</v>
      </c>
      <c r="K234" s="54" t="str">
        <f>VLOOKUP(H234,'Fish Species List'!$A$2:$I$107,4,0)</f>
        <v>Acanthuridae</v>
      </c>
      <c r="L234" s="54" t="str">
        <f>VLOOKUP(H234,'Fish Species List'!$A$2:$I$107,5,0)</f>
        <v>Herbivores</v>
      </c>
      <c r="M234">
        <v>15</v>
      </c>
      <c r="N234">
        <v>4</v>
      </c>
      <c r="P234">
        <f>VLOOKUP(H234,'Fish Species List'!$A$2:$I$107,6,0)</f>
        <v>2.0889999999999999E-2</v>
      </c>
      <c r="Q234">
        <f>VLOOKUP(H234,'Fish Species List'!$A$2:$I$107,7,0)</f>
        <v>2.96</v>
      </c>
      <c r="R234">
        <f t="shared" si="3"/>
        <v>63.265736295491713</v>
      </c>
    </row>
    <row r="235" spans="1:18">
      <c r="A235" s="2">
        <v>42953</v>
      </c>
      <c r="B235" s="18">
        <v>0.57430555555555551</v>
      </c>
      <c r="C235" t="s">
        <v>9</v>
      </c>
      <c r="D235" t="s">
        <v>288</v>
      </c>
      <c r="E235" t="s">
        <v>10</v>
      </c>
      <c r="F235">
        <v>1</v>
      </c>
      <c r="G235">
        <v>15</v>
      </c>
      <c r="H235" t="s">
        <v>35</v>
      </c>
      <c r="I235" t="str">
        <f>VLOOKUP(H235,'Fish Species List'!$A$2:$I$107,2,0)</f>
        <v>Yellowhead Wrasse</v>
      </c>
      <c r="J235" s="54" t="str">
        <f>VLOOKUP(H235,'Fish Species List'!$A$2:$I$107,3,0)</f>
        <v>Halichoeres garnoti</v>
      </c>
      <c r="K235" s="54" t="str">
        <f>VLOOKUP(H235,'Fish Species List'!$A$2:$I$107,4,0)</f>
        <v>Labridae</v>
      </c>
      <c r="L235" s="54" t="str">
        <f>VLOOKUP(H235,'Fish Species List'!$A$2:$I$107,5,0)</f>
        <v>Carnivores</v>
      </c>
      <c r="M235">
        <v>20</v>
      </c>
      <c r="N235">
        <f>1</f>
        <v>1</v>
      </c>
      <c r="P235">
        <f>VLOOKUP(H235,'Fish Species List'!$A$2:$I$107,6,0)</f>
        <v>0.01</v>
      </c>
      <c r="Q235">
        <f>VLOOKUP(H235,'Fish Species List'!$A$2:$I$107,7,0)</f>
        <v>3.13</v>
      </c>
      <c r="R235">
        <f t="shared" si="3"/>
        <v>118.09292685236611</v>
      </c>
    </row>
    <row r="236" spans="1:18">
      <c r="A236" s="2">
        <v>42953</v>
      </c>
      <c r="B236" s="18">
        <v>0.57430555555555551</v>
      </c>
      <c r="C236" t="s">
        <v>9</v>
      </c>
      <c r="D236" t="s">
        <v>288</v>
      </c>
      <c r="E236" t="s">
        <v>10</v>
      </c>
      <c r="F236">
        <v>1</v>
      </c>
      <c r="G236">
        <v>15</v>
      </c>
      <c r="H236" t="s">
        <v>35</v>
      </c>
      <c r="I236" t="str">
        <f>VLOOKUP(H236,'Fish Species List'!$A$2:$I$107,2,0)</f>
        <v>Yellowhead Wrasse</v>
      </c>
      <c r="J236" s="54" t="str">
        <f>VLOOKUP(H236,'Fish Species List'!$A$2:$I$107,3,0)</f>
        <v>Halichoeres garnoti</v>
      </c>
      <c r="K236" s="54" t="str">
        <f>VLOOKUP(H236,'Fish Species List'!$A$2:$I$107,4,0)</f>
        <v>Labridae</v>
      </c>
      <c r="L236" s="54" t="str">
        <f>VLOOKUP(H236,'Fish Species List'!$A$2:$I$107,5,0)</f>
        <v>Carnivores</v>
      </c>
      <c r="M236">
        <v>18</v>
      </c>
      <c r="N236">
        <f>1</f>
        <v>1</v>
      </c>
      <c r="P236">
        <f>VLOOKUP(H236,'Fish Species List'!$A$2:$I$107,6,0)</f>
        <v>0.01</v>
      </c>
      <c r="Q236">
        <f>VLOOKUP(H236,'Fish Species List'!$A$2:$I$107,7,0)</f>
        <v>3.13</v>
      </c>
      <c r="R236">
        <f t="shared" si="3"/>
        <v>84.918622557127222</v>
      </c>
    </row>
    <row r="237" spans="1:18">
      <c r="A237" s="2">
        <v>42953</v>
      </c>
      <c r="B237" s="18">
        <v>0.57430555555555551</v>
      </c>
      <c r="C237" t="s">
        <v>9</v>
      </c>
      <c r="D237" t="s">
        <v>288</v>
      </c>
      <c r="E237" t="s">
        <v>10</v>
      </c>
      <c r="F237">
        <v>1</v>
      </c>
      <c r="G237">
        <v>15</v>
      </c>
      <c r="H237" t="s">
        <v>25</v>
      </c>
      <c r="I237" t="str">
        <f>VLOOKUP(H237,'Fish Species List'!$A$2:$I$107,2,0)</f>
        <v>Redband Parrotfish</v>
      </c>
      <c r="J237" s="54" t="str">
        <f>VLOOKUP(H237,'Fish Species List'!$A$2:$I$107,3,0)</f>
        <v>Sparisoma aurofrenatum</v>
      </c>
      <c r="K237" s="54" t="str">
        <f>VLOOKUP(H237,'Fish Species List'!$A$2:$I$107,4,0)</f>
        <v>Scaridae</v>
      </c>
      <c r="L237" s="54" t="str">
        <f>VLOOKUP(H237,'Fish Species List'!$A$2:$I$107,5,0)</f>
        <v>Herbivores</v>
      </c>
      <c r="M237">
        <v>18</v>
      </c>
      <c r="N237">
        <f>1</f>
        <v>1</v>
      </c>
      <c r="O237" t="s">
        <v>16</v>
      </c>
      <c r="P237">
        <f>VLOOKUP(H237,'Fish Species List'!$A$2:$I$107,6,0)</f>
        <v>1.072E-2</v>
      </c>
      <c r="Q237">
        <f>VLOOKUP(H237,'Fish Species List'!$A$2:$I$107,7,0)</f>
        <v>3.12</v>
      </c>
      <c r="R237">
        <f t="shared" si="3"/>
        <v>88.43923988864465</v>
      </c>
    </row>
    <row r="238" spans="1:18">
      <c r="A238" s="2">
        <v>42953</v>
      </c>
      <c r="B238" s="18">
        <v>0.57430555555555551</v>
      </c>
      <c r="C238" t="s">
        <v>9</v>
      </c>
      <c r="D238" t="s">
        <v>288</v>
      </c>
      <c r="E238" t="s">
        <v>10</v>
      </c>
      <c r="F238">
        <v>1</v>
      </c>
      <c r="G238">
        <v>15</v>
      </c>
      <c r="H238" t="s">
        <v>25</v>
      </c>
      <c r="I238" t="str">
        <f>VLOOKUP(H238,'Fish Species List'!$A$2:$I$107,2,0)</f>
        <v>Redband Parrotfish</v>
      </c>
      <c r="J238" s="54" t="str">
        <f>VLOOKUP(H238,'Fish Species List'!$A$2:$I$107,3,0)</f>
        <v>Sparisoma aurofrenatum</v>
      </c>
      <c r="K238" s="54" t="str">
        <f>VLOOKUP(H238,'Fish Species List'!$A$2:$I$107,4,0)</f>
        <v>Scaridae</v>
      </c>
      <c r="L238" s="54" t="str">
        <f>VLOOKUP(H238,'Fish Species List'!$A$2:$I$107,5,0)</f>
        <v>Herbivores</v>
      </c>
      <c r="M238">
        <v>20</v>
      </c>
      <c r="N238">
        <f>1</f>
        <v>1</v>
      </c>
      <c r="P238">
        <f>VLOOKUP(H238,'Fish Species List'!$A$2:$I$107,6,0)</f>
        <v>1.072E-2</v>
      </c>
      <c r="Q238">
        <f>VLOOKUP(H238,'Fish Species List'!$A$2:$I$107,7,0)</f>
        <v>3.12</v>
      </c>
      <c r="R238">
        <f t="shared" si="3"/>
        <v>122.85939484389488</v>
      </c>
    </row>
    <row r="239" spans="1:18">
      <c r="A239" s="2">
        <v>42953</v>
      </c>
      <c r="B239" s="18">
        <v>0.57430555555555551</v>
      </c>
      <c r="C239" t="s">
        <v>9</v>
      </c>
      <c r="D239" t="s">
        <v>288</v>
      </c>
      <c r="E239" t="s">
        <v>10</v>
      </c>
      <c r="F239">
        <v>1</v>
      </c>
      <c r="G239">
        <v>15</v>
      </c>
      <c r="H239" t="s">
        <v>23</v>
      </c>
      <c r="I239" t="str">
        <f>VLOOKUP(H239,'Fish Species List'!$A$2:$I$107,2,0)</f>
        <v>Blue Tang</v>
      </c>
      <c r="J239" s="54" t="str">
        <f>VLOOKUP(H239,'Fish Species List'!$A$2:$I$107,3,0)</f>
        <v>Acanthurus coeruleus</v>
      </c>
      <c r="K239" s="54" t="str">
        <f>VLOOKUP(H239,'Fish Species List'!$A$2:$I$107,4,0)</f>
        <v>Acanthuridae</v>
      </c>
      <c r="L239" s="54" t="str">
        <f>VLOOKUP(H239,'Fish Species List'!$A$2:$I$107,5,0)</f>
        <v>Herbivores</v>
      </c>
      <c r="M239">
        <v>16</v>
      </c>
      <c r="N239">
        <v>2</v>
      </c>
      <c r="P239">
        <f>VLOOKUP(H239,'Fish Species List'!$A$2:$I$107,6,0)</f>
        <v>2.512E-2</v>
      </c>
      <c r="Q239">
        <f>VLOOKUP(H239,'Fish Species List'!$A$2:$I$107,7,0)</f>
        <v>2.96</v>
      </c>
      <c r="R239">
        <f t="shared" si="3"/>
        <v>92.090489985886919</v>
      </c>
    </row>
    <row r="240" spans="1:18">
      <c r="A240" s="2">
        <v>42953</v>
      </c>
      <c r="B240" s="18">
        <v>0.57430555555555551</v>
      </c>
      <c r="C240" t="s">
        <v>9</v>
      </c>
      <c r="D240" t="s">
        <v>288</v>
      </c>
      <c r="E240" t="s">
        <v>10</v>
      </c>
      <c r="F240">
        <v>1</v>
      </c>
      <c r="G240">
        <v>15</v>
      </c>
      <c r="H240" t="s">
        <v>23</v>
      </c>
      <c r="I240" t="str">
        <f>VLOOKUP(H240,'Fish Species List'!$A$2:$I$107,2,0)</f>
        <v>Blue Tang</v>
      </c>
      <c r="J240" s="54" t="str">
        <f>VLOOKUP(H240,'Fish Species List'!$A$2:$I$107,3,0)</f>
        <v>Acanthurus coeruleus</v>
      </c>
      <c r="K240" s="54" t="str">
        <f>VLOOKUP(H240,'Fish Species List'!$A$2:$I$107,4,0)</f>
        <v>Acanthuridae</v>
      </c>
      <c r="L240" s="54" t="str">
        <f>VLOOKUP(H240,'Fish Species List'!$A$2:$I$107,5,0)</f>
        <v>Herbivores</v>
      </c>
      <c r="M240">
        <v>20</v>
      </c>
      <c r="N240">
        <v>3</v>
      </c>
      <c r="P240">
        <f>VLOOKUP(H240,'Fish Species List'!$A$2:$I$107,6,0)</f>
        <v>2.512E-2</v>
      </c>
      <c r="Q240">
        <f>VLOOKUP(H240,'Fish Species List'!$A$2:$I$107,7,0)</f>
        <v>2.96</v>
      </c>
      <c r="R240">
        <f t="shared" si="3"/>
        <v>178.26595997942468</v>
      </c>
    </row>
    <row r="241" spans="1:18">
      <c r="A241" s="2">
        <v>42953</v>
      </c>
      <c r="B241" s="18">
        <v>0.57430555555555551</v>
      </c>
      <c r="C241" t="s">
        <v>9</v>
      </c>
      <c r="D241" t="s">
        <v>288</v>
      </c>
      <c r="E241" t="s">
        <v>10</v>
      </c>
      <c r="F241">
        <v>1</v>
      </c>
      <c r="G241">
        <v>15</v>
      </c>
      <c r="H241" t="s">
        <v>31</v>
      </c>
      <c r="I241" t="str">
        <f>VLOOKUP(H241,'Fish Species List'!$A$2:$I$107,2,0)</f>
        <v>Striped Parrotfish</v>
      </c>
      <c r="J241" s="54" t="str">
        <f>VLOOKUP(H241,'Fish Species List'!$A$2:$I$107,3,0)</f>
        <v>Scarus iserti</v>
      </c>
      <c r="K241" s="54" t="str">
        <f>VLOOKUP(H241,'Fish Species List'!$A$2:$I$107,4,0)</f>
        <v>Scaridae</v>
      </c>
      <c r="L241" s="54" t="str">
        <f>VLOOKUP(H241,'Fish Species List'!$A$2:$I$107,5,0)</f>
        <v>Herbivores</v>
      </c>
      <c r="M241">
        <v>20</v>
      </c>
      <c r="N241">
        <f>1</f>
        <v>1</v>
      </c>
      <c r="O241" t="s">
        <v>22</v>
      </c>
      <c r="P241">
        <f>VLOOKUP(H241,'Fish Species List'!$A$2:$I$107,6,0)</f>
        <v>1.0959999999999999E-2</v>
      </c>
      <c r="Q241">
        <f>VLOOKUP(H241,'Fish Species List'!$A$2:$I$107,7,0)</f>
        <v>3.01</v>
      </c>
      <c r="R241">
        <f t="shared" si="3"/>
        <v>90.346397717658547</v>
      </c>
    </row>
    <row r="242" spans="1:18">
      <c r="A242" s="2">
        <v>42953</v>
      </c>
      <c r="B242" s="18">
        <v>0.57430555555555551</v>
      </c>
      <c r="C242" t="s">
        <v>9</v>
      </c>
      <c r="D242" t="s">
        <v>288</v>
      </c>
      <c r="E242" t="s">
        <v>10</v>
      </c>
      <c r="F242">
        <v>1</v>
      </c>
      <c r="G242">
        <v>15</v>
      </c>
      <c r="H242" t="s">
        <v>31</v>
      </c>
      <c r="I242" t="str">
        <f>VLOOKUP(H242,'Fish Species List'!$A$2:$I$107,2,0)</f>
        <v>Striped Parrotfish</v>
      </c>
      <c r="J242" s="54" t="str">
        <f>VLOOKUP(H242,'Fish Species List'!$A$2:$I$107,3,0)</f>
        <v>Scarus iserti</v>
      </c>
      <c r="K242" s="54" t="str">
        <f>VLOOKUP(H242,'Fish Species List'!$A$2:$I$107,4,0)</f>
        <v>Scaridae</v>
      </c>
      <c r="L242" s="54" t="str">
        <f>VLOOKUP(H242,'Fish Species List'!$A$2:$I$107,5,0)</f>
        <v>Herbivores</v>
      </c>
      <c r="M242">
        <v>18</v>
      </c>
      <c r="N242">
        <f>1</f>
        <v>1</v>
      </c>
      <c r="P242">
        <f>VLOOKUP(H242,'Fish Species List'!$A$2:$I$107,6,0)</f>
        <v>1.0959999999999999E-2</v>
      </c>
      <c r="Q242">
        <f>VLOOKUP(H242,'Fish Species List'!$A$2:$I$107,7,0)</f>
        <v>3.01</v>
      </c>
      <c r="R242">
        <f t="shared" si="3"/>
        <v>65.793167384954558</v>
      </c>
    </row>
    <row r="243" spans="1:18">
      <c r="A243" s="2">
        <v>42953</v>
      </c>
      <c r="B243" s="18">
        <v>0.57430555555555551</v>
      </c>
      <c r="C243" t="s">
        <v>9</v>
      </c>
      <c r="D243" t="s">
        <v>288</v>
      </c>
      <c r="E243" t="s">
        <v>10</v>
      </c>
      <c r="F243">
        <v>1</v>
      </c>
      <c r="G243">
        <v>15</v>
      </c>
      <c r="H243" t="s">
        <v>31</v>
      </c>
      <c r="I243" t="str">
        <f>VLOOKUP(H243,'Fish Species List'!$A$2:$I$107,2,0)</f>
        <v>Striped Parrotfish</v>
      </c>
      <c r="J243" s="54" t="str">
        <f>VLOOKUP(H243,'Fish Species List'!$A$2:$I$107,3,0)</f>
        <v>Scarus iserti</v>
      </c>
      <c r="K243" s="54" t="str">
        <f>VLOOKUP(H243,'Fish Species List'!$A$2:$I$107,4,0)</f>
        <v>Scaridae</v>
      </c>
      <c r="L243" s="54" t="str">
        <f>VLOOKUP(H243,'Fish Species List'!$A$2:$I$107,5,0)</f>
        <v>Herbivores</v>
      </c>
      <c r="M243">
        <v>12</v>
      </c>
      <c r="N243">
        <f>1</f>
        <v>1</v>
      </c>
      <c r="O243" t="s">
        <v>16</v>
      </c>
      <c r="P243">
        <f>VLOOKUP(H243,'Fish Species List'!$A$2:$I$107,6,0)</f>
        <v>1.0959999999999999E-2</v>
      </c>
      <c r="Q243">
        <f>VLOOKUP(H243,'Fish Species List'!$A$2:$I$107,7,0)</f>
        <v>3.01</v>
      </c>
      <c r="R243">
        <f t="shared" si="3"/>
        <v>19.415389375922789</v>
      </c>
    </row>
    <row r="244" spans="1:18">
      <c r="A244" s="2">
        <v>42953</v>
      </c>
      <c r="B244" s="18">
        <v>0.57430555555555551</v>
      </c>
      <c r="C244" t="s">
        <v>9</v>
      </c>
      <c r="D244" t="s">
        <v>288</v>
      </c>
      <c r="E244" t="s">
        <v>10</v>
      </c>
      <c r="F244">
        <v>1</v>
      </c>
      <c r="G244">
        <v>15</v>
      </c>
      <c r="H244" t="s">
        <v>12</v>
      </c>
      <c r="I244" t="str">
        <f>VLOOKUP(H244,'Fish Species List'!$A$2:$I$107,2,0)</f>
        <v>Doctorfish</v>
      </c>
      <c r="J244" s="54" t="str">
        <f>VLOOKUP(H244,'Fish Species List'!$A$2:$I$107,3,0)</f>
        <v>Acanthurus chirurgus</v>
      </c>
      <c r="K244" s="54" t="str">
        <f>VLOOKUP(H244,'Fish Species List'!$A$2:$I$107,4,0)</f>
        <v>Acanthuridae</v>
      </c>
      <c r="L244" s="54" t="str">
        <f>VLOOKUP(H244,'Fish Species List'!$A$2:$I$107,5,0)</f>
        <v>Herbivores</v>
      </c>
      <c r="M244">
        <v>20</v>
      </c>
      <c r="N244">
        <f>1</f>
        <v>1</v>
      </c>
      <c r="P244">
        <f>VLOOKUP(H244,'Fish Species List'!$A$2:$I$107,6,0)</f>
        <v>2.0889999999999999E-2</v>
      </c>
      <c r="Q244">
        <f>VLOOKUP(H244,'Fish Species List'!$A$2:$I$107,7,0)</f>
        <v>2.96</v>
      </c>
      <c r="R244">
        <f t="shared" si="3"/>
        <v>148.24744840645624</v>
      </c>
    </row>
    <row r="245" spans="1:18">
      <c r="A245" s="2">
        <v>42953</v>
      </c>
      <c r="B245" s="18">
        <v>0.57430555555555551</v>
      </c>
      <c r="C245" t="s">
        <v>9</v>
      </c>
      <c r="D245" t="s">
        <v>288</v>
      </c>
      <c r="E245" t="s">
        <v>10</v>
      </c>
      <c r="F245">
        <v>1</v>
      </c>
      <c r="G245">
        <v>15</v>
      </c>
      <c r="H245" t="s">
        <v>12</v>
      </c>
      <c r="I245" t="str">
        <f>VLOOKUP(H245,'Fish Species List'!$A$2:$I$107,2,0)</f>
        <v>Doctorfish</v>
      </c>
      <c r="J245" s="54" t="str">
        <f>VLOOKUP(H245,'Fish Species List'!$A$2:$I$107,3,0)</f>
        <v>Acanthurus chirurgus</v>
      </c>
      <c r="K245" s="54" t="str">
        <f>VLOOKUP(H245,'Fish Species List'!$A$2:$I$107,4,0)</f>
        <v>Acanthuridae</v>
      </c>
      <c r="L245" s="54" t="str">
        <f>VLOOKUP(H245,'Fish Species List'!$A$2:$I$107,5,0)</f>
        <v>Herbivores</v>
      </c>
      <c r="M245">
        <v>18</v>
      </c>
      <c r="N245">
        <v>2</v>
      </c>
      <c r="P245">
        <f>VLOOKUP(H245,'Fish Species List'!$A$2:$I$107,6,0)</f>
        <v>2.0889999999999999E-2</v>
      </c>
      <c r="Q245">
        <f>VLOOKUP(H245,'Fish Species List'!$A$2:$I$107,7,0)</f>
        <v>2.96</v>
      </c>
      <c r="R245">
        <f t="shared" si="3"/>
        <v>108.5288135023759</v>
      </c>
    </row>
    <row r="246" spans="1:18">
      <c r="A246" s="2">
        <v>42953</v>
      </c>
      <c r="B246" s="18">
        <v>0.57430555555555551</v>
      </c>
      <c r="C246" t="s">
        <v>9</v>
      </c>
      <c r="D246" t="s">
        <v>288</v>
      </c>
      <c r="E246" t="s">
        <v>10</v>
      </c>
      <c r="F246">
        <v>1</v>
      </c>
      <c r="G246">
        <v>15</v>
      </c>
      <c r="H246" t="s">
        <v>20</v>
      </c>
      <c r="I246" t="str">
        <f>VLOOKUP(H246,'Fish Species List'!$A$2:$I$107,2,0)</f>
        <v>French Grunt</v>
      </c>
      <c r="J246" s="54" t="str">
        <f>VLOOKUP(H246,'Fish Species List'!$A$2:$I$107,3,0)</f>
        <v>Haemulon flavolineatum</v>
      </c>
      <c r="K246" s="54" t="str">
        <f>VLOOKUP(H246,'Fish Species List'!$A$2:$I$107,4,0)</f>
        <v>Haemulidae</v>
      </c>
      <c r="L246" s="54" t="str">
        <f>VLOOKUP(H246,'Fish Species List'!$A$2:$I$107,5,0)</f>
        <v>Carnivores</v>
      </c>
      <c r="M246">
        <v>28</v>
      </c>
      <c r="N246">
        <v>2</v>
      </c>
      <c r="P246">
        <f>VLOOKUP(H246,'Fish Species List'!$A$2:$I$107,6,0)</f>
        <v>1.349E-2</v>
      </c>
      <c r="Q246">
        <f>VLOOKUP(H246,'Fish Species List'!$A$2:$I$107,7,0)</f>
        <v>3</v>
      </c>
      <c r="R246">
        <f t="shared" si="3"/>
        <v>296.13247999999999</v>
      </c>
    </row>
    <row r="247" spans="1:18">
      <c r="A247" s="2">
        <v>42953</v>
      </c>
      <c r="B247" s="18">
        <v>0.57430555555555551</v>
      </c>
      <c r="C247" t="s">
        <v>9</v>
      </c>
      <c r="D247" t="s">
        <v>288</v>
      </c>
      <c r="E247" t="s">
        <v>10</v>
      </c>
      <c r="F247">
        <v>1</v>
      </c>
      <c r="G247">
        <v>15</v>
      </c>
      <c r="H247" t="s">
        <v>20</v>
      </c>
      <c r="I247" t="str">
        <f>VLOOKUP(H247,'Fish Species List'!$A$2:$I$107,2,0)</f>
        <v>French Grunt</v>
      </c>
      <c r="J247" s="54" t="str">
        <f>VLOOKUP(H247,'Fish Species List'!$A$2:$I$107,3,0)</f>
        <v>Haemulon flavolineatum</v>
      </c>
      <c r="K247" s="54" t="str">
        <f>VLOOKUP(H247,'Fish Species List'!$A$2:$I$107,4,0)</f>
        <v>Haemulidae</v>
      </c>
      <c r="L247" s="54" t="str">
        <f>VLOOKUP(H247,'Fish Species List'!$A$2:$I$107,5,0)</f>
        <v>Carnivores</v>
      </c>
      <c r="M247">
        <v>18</v>
      </c>
      <c r="N247">
        <v>2</v>
      </c>
      <c r="P247">
        <f>VLOOKUP(H247,'Fish Species List'!$A$2:$I$107,6,0)</f>
        <v>1.349E-2</v>
      </c>
      <c r="Q247">
        <f>VLOOKUP(H247,'Fish Species List'!$A$2:$I$107,7,0)</f>
        <v>3</v>
      </c>
      <c r="R247">
        <f t="shared" si="3"/>
        <v>78.673680000000004</v>
      </c>
    </row>
    <row r="248" spans="1:18">
      <c r="A248" s="2">
        <v>42953</v>
      </c>
      <c r="B248" s="18">
        <v>0.57430555555555551</v>
      </c>
      <c r="C248" t="s">
        <v>9</v>
      </c>
      <c r="D248" t="s">
        <v>288</v>
      </c>
      <c r="E248" t="s">
        <v>10</v>
      </c>
      <c r="F248">
        <v>1</v>
      </c>
      <c r="G248">
        <v>15</v>
      </c>
      <c r="H248" t="s">
        <v>20</v>
      </c>
      <c r="I248" t="str">
        <f>VLOOKUP(H248,'Fish Species List'!$A$2:$I$107,2,0)</f>
        <v>French Grunt</v>
      </c>
      <c r="J248" s="54" t="str">
        <f>VLOOKUP(H248,'Fish Species List'!$A$2:$I$107,3,0)</f>
        <v>Haemulon flavolineatum</v>
      </c>
      <c r="K248" s="54" t="str">
        <f>VLOOKUP(H248,'Fish Species List'!$A$2:$I$107,4,0)</f>
        <v>Haemulidae</v>
      </c>
      <c r="L248" s="54" t="str">
        <f>VLOOKUP(H248,'Fish Species List'!$A$2:$I$107,5,0)</f>
        <v>Carnivores</v>
      </c>
      <c r="M248">
        <v>19</v>
      </c>
      <c r="N248">
        <f>1</f>
        <v>1</v>
      </c>
      <c r="P248">
        <f>VLOOKUP(H248,'Fish Species List'!$A$2:$I$107,6,0)</f>
        <v>1.349E-2</v>
      </c>
      <c r="Q248">
        <f>VLOOKUP(H248,'Fish Species List'!$A$2:$I$107,7,0)</f>
        <v>3</v>
      </c>
      <c r="R248">
        <f t="shared" si="3"/>
        <v>92.527910000000006</v>
      </c>
    </row>
    <row r="249" spans="1:18">
      <c r="A249" s="2">
        <v>42953</v>
      </c>
      <c r="B249" s="18">
        <v>0.57430555555555551</v>
      </c>
      <c r="C249" t="s">
        <v>9</v>
      </c>
      <c r="D249" t="s">
        <v>288</v>
      </c>
      <c r="E249" t="s">
        <v>10</v>
      </c>
      <c r="F249">
        <v>1</v>
      </c>
      <c r="G249">
        <v>15</v>
      </c>
      <c r="H249" t="s">
        <v>38</v>
      </c>
      <c r="I249" t="str">
        <f>VLOOKUP(H249,'Fish Species List'!$A$2:$I$107,2,0)</f>
        <v>Sergeant Major</v>
      </c>
      <c r="J249" s="54" t="str">
        <f>VLOOKUP(H249,'Fish Species List'!$A$2:$I$107,3,0)</f>
        <v>Abudefduf saxatilis</v>
      </c>
      <c r="K249" s="54" t="str">
        <f>VLOOKUP(H249,'Fish Species List'!$A$2:$I$107,4,0)</f>
        <v>Pomacentridae</v>
      </c>
      <c r="L249" s="54" t="str">
        <f>VLOOKUP(H249,'Fish Species List'!$A$2:$I$107,5,0)</f>
        <v>Carnivores</v>
      </c>
      <c r="M249">
        <v>16</v>
      </c>
      <c r="N249">
        <v>22</v>
      </c>
      <c r="P249">
        <f>VLOOKUP(H249,'Fish Species List'!$A$2:$I$107,6,0)</f>
        <v>1.8200000000000001E-2</v>
      </c>
      <c r="Q249">
        <f>VLOOKUP(H249,'Fish Species List'!$A$2:$I$107,7,0)</f>
        <v>3.05</v>
      </c>
      <c r="R249">
        <f t="shared" si="3"/>
        <v>85.632246009634912</v>
      </c>
    </row>
    <row r="250" spans="1:18">
      <c r="A250" s="2">
        <v>42953</v>
      </c>
      <c r="B250" s="18">
        <v>0.57430555555555551</v>
      </c>
      <c r="C250" t="s">
        <v>9</v>
      </c>
      <c r="D250" t="s">
        <v>288</v>
      </c>
      <c r="E250" t="s">
        <v>10</v>
      </c>
      <c r="F250">
        <v>1</v>
      </c>
      <c r="G250">
        <v>15</v>
      </c>
      <c r="H250" t="s">
        <v>23</v>
      </c>
      <c r="I250" t="str">
        <f>VLOOKUP(H250,'Fish Species List'!$A$2:$I$107,2,0)</f>
        <v>Blue Tang</v>
      </c>
      <c r="J250" s="54" t="str">
        <f>VLOOKUP(H250,'Fish Species List'!$A$2:$I$107,3,0)</f>
        <v>Acanthurus coeruleus</v>
      </c>
      <c r="K250" s="54" t="str">
        <f>VLOOKUP(H250,'Fish Species List'!$A$2:$I$107,4,0)</f>
        <v>Acanthuridae</v>
      </c>
      <c r="L250" s="54" t="str">
        <f>VLOOKUP(H250,'Fish Species List'!$A$2:$I$107,5,0)</f>
        <v>Herbivores</v>
      </c>
      <c r="M250">
        <v>20</v>
      </c>
      <c r="N250">
        <f>1</f>
        <v>1</v>
      </c>
      <c r="P250">
        <f>VLOOKUP(H250,'Fish Species List'!$A$2:$I$107,6,0)</f>
        <v>2.512E-2</v>
      </c>
      <c r="Q250">
        <f>VLOOKUP(H250,'Fish Species List'!$A$2:$I$107,7,0)</f>
        <v>2.96</v>
      </c>
      <c r="R250">
        <f t="shared" si="3"/>
        <v>178.26595997942468</v>
      </c>
    </row>
    <row r="251" spans="1:18">
      <c r="A251" s="2">
        <v>42953</v>
      </c>
      <c r="B251" s="18">
        <v>0.57430555555555551</v>
      </c>
      <c r="C251" t="s">
        <v>9</v>
      </c>
      <c r="D251" t="s">
        <v>288</v>
      </c>
      <c r="E251" t="s">
        <v>10</v>
      </c>
      <c r="F251">
        <v>1</v>
      </c>
      <c r="G251">
        <v>15</v>
      </c>
      <c r="H251" t="s">
        <v>289</v>
      </c>
      <c r="I251" t="str">
        <f>VLOOKUP(H251,'Fish Species List'!$A$2:$I$107,2,0)</f>
        <v>Longspine squirrelfish</v>
      </c>
      <c r="J251" s="54" t="str">
        <f>VLOOKUP(H251,'Fish Species List'!$A$2:$I$107,3,0)</f>
        <v>Holocentrus rufus</v>
      </c>
      <c r="K251" s="54" t="str">
        <f>VLOOKUP(H251,'Fish Species List'!$A$2:$I$107,4,0)</f>
        <v>Holocentridae</v>
      </c>
      <c r="L251" s="54" t="str">
        <f>VLOOKUP(H251,'Fish Species List'!$A$2:$I$107,5,0)</f>
        <v>Carnivores</v>
      </c>
      <c r="M251">
        <v>19</v>
      </c>
      <c r="N251">
        <f>1</f>
        <v>1</v>
      </c>
      <c r="P251">
        <f>VLOOKUP(H251,'Fish Species List'!$A$2:$I$107,6,0)</f>
        <v>1.1480000000000001E-2</v>
      </c>
      <c r="Q251">
        <f>VLOOKUP(H251,'Fish Species List'!$A$2:$I$107,7,0)</f>
        <v>2.89</v>
      </c>
      <c r="R251">
        <f t="shared" si="3"/>
        <v>56.95604110980463</v>
      </c>
    </row>
    <row r="252" spans="1:18">
      <c r="A252" s="2">
        <v>42953</v>
      </c>
      <c r="B252" s="18">
        <v>0.57430555555555551</v>
      </c>
      <c r="C252" t="s">
        <v>9</v>
      </c>
      <c r="D252" t="s">
        <v>288</v>
      </c>
      <c r="E252" t="s">
        <v>10</v>
      </c>
      <c r="F252">
        <v>1</v>
      </c>
      <c r="G252">
        <v>15</v>
      </c>
      <c r="H252" t="s">
        <v>31</v>
      </c>
      <c r="I252" t="str">
        <f>VLOOKUP(H252,'Fish Species List'!$A$2:$I$107,2,0)</f>
        <v>Striped Parrotfish</v>
      </c>
      <c r="J252" s="54" t="str">
        <f>VLOOKUP(H252,'Fish Species List'!$A$2:$I$107,3,0)</f>
        <v>Scarus iserti</v>
      </c>
      <c r="K252" s="54" t="str">
        <f>VLOOKUP(H252,'Fish Species List'!$A$2:$I$107,4,0)</f>
        <v>Scaridae</v>
      </c>
      <c r="L252" s="54" t="str">
        <f>VLOOKUP(H252,'Fish Species List'!$A$2:$I$107,5,0)</f>
        <v>Herbivores</v>
      </c>
      <c r="M252">
        <v>12</v>
      </c>
      <c r="N252">
        <f>1</f>
        <v>1</v>
      </c>
      <c r="O252" t="s">
        <v>16</v>
      </c>
      <c r="P252">
        <f>VLOOKUP(H252,'Fish Species List'!$A$2:$I$107,6,0)</f>
        <v>1.0959999999999999E-2</v>
      </c>
      <c r="Q252">
        <f>VLOOKUP(H252,'Fish Species List'!$A$2:$I$107,7,0)</f>
        <v>3.01</v>
      </c>
      <c r="R252">
        <f t="shared" si="3"/>
        <v>19.415389375922789</v>
      </c>
    </row>
    <row r="253" spans="1:18">
      <c r="A253" s="2">
        <v>42953</v>
      </c>
      <c r="B253" s="18">
        <v>0.57430555555555551</v>
      </c>
      <c r="C253" t="s">
        <v>9</v>
      </c>
      <c r="D253" t="s">
        <v>288</v>
      </c>
      <c r="E253" t="s">
        <v>10</v>
      </c>
      <c r="F253">
        <v>1</v>
      </c>
      <c r="G253">
        <v>15</v>
      </c>
      <c r="H253" t="s">
        <v>290</v>
      </c>
      <c r="I253" t="str">
        <f>VLOOKUP(H253,'Fish Species List'!$A$2:$I$107,2,0)</f>
        <v>Yellowfin Mojarra</v>
      </c>
      <c r="J253" s="54" t="str">
        <f>VLOOKUP(H253,'Fish Species List'!$A$2:$I$107,3,0)</f>
        <v>Gerres cinereus</v>
      </c>
      <c r="K253" s="54" t="str">
        <f>VLOOKUP(H253,'Fish Species List'!$A$2:$I$107,4,0)</f>
        <v>Gerreidae</v>
      </c>
      <c r="L253" s="54" t="str">
        <f>VLOOKUP(H253,'Fish Species List'!$A$2:$I$107,5,0)</f>
        <v>Carnivores</v>
      </c>
      <c r="M253">
        <v>21</v>
      </c>
      <c r="N253">
        <f>1</f>
        <v>1</v>
      </c>
      <c r="P253">
        <f>VLOOKUP(H253,'Fish Species List'!$A$2:$I$107,6,0)</f>
        <v>1.1480000000000001E-2</v>
      </c>
      <c r="Q253">
        <f>VLOOKUP(H253,'Fish Species List'!$A$2:$I$107,7,0)</f>
        <v>3.07</v>
      </c>
      <c r="R253">
        <f t="shared" si="3"/>
        <v>131.56946929274574</v>
      </c>
    </row>
    <row r="254" spans="1:18">
      <c r="A254" s="2">
        <v>42953</v>
      </c>
      <c r="B254" s="18">
        <v>0.57430555555555551</v>
      </c>
      <c r="C254" t="s">
        <v>9</v>
      </c>
      <c r="D254" t="s">
        <v>288</v>
      </c>
      <c r="E254" t="s">
        <v>10</v>
      </c>
      <c r="F254">
        <v>1</v>
      </c>
      <c r="G254">
        <v>15</v>
      </c>
      <c r="H254" t="s">
        <v>26</v>
      </c>
      <c r="I254" t="str">
        <f>VLOOKUP(H254,'Fish Species List'!$A$2:$I$107,2,0)</f>
        <v>Blackbar soldierfish</v>
      </c>
      <c r="J254" s="54" t="str">
        <f>VLOOKUP(H254,'Fish Species List'!$A$2:$I$107,3,0)</f>
        <v xml:space="preserve">Myripristis jacobus </v>
      </c>
      <c r="K254" s="54" t="str">
        <f>VLOOKUP(H254,'Fish Species List'!$A$2:$I$107,4,0)</f>
        <v>Holocentridae</v>
      </c>
      <c r="L254" s="54" t="str">
        <f>VLOOKUP(H254,'Fish Species List'!$A$2:$I$107,5,0)</f>
        <v>Carnivores</v>
      </c>
      <c r="M254">
        <v>13</v>
      </c>
      <c r="N254">
        <f>1</f>
        <v>1</v>
      </c>
      <c r="P254">
        <f>VLOOKUP(H254,'Fish Species List'!$A$2:$I$107,6,0)</f>
        <v>1.2019999999999999E-2</v>
      </c>
      <c r="Q254">
        <f>VLOOKUP(H254,'Fish Species List'!$A$2:$I$107,7,0)</f>
        <v>3.06</v>
      </c>
      <c r="R254">
        <f t="shared" si="3"/>
        <v>30.801447448523515</v>
      </c>
    </row>
    <row r="255" spans="1:18">
      <c r="A255" s="2">
        <v>42953</v>
      </c>
      <c r="B255" s="18">
        <v>0.57430555555555551</v>
      </c>
      <c r="C255" t="s">
        <v>9</v>
      </c>
      <c r="D255" t="s">
        <v>288</v>
      </c>
      <c r="E255" t="s">
        <v>10</v>
      </c>
      <c r="F255">
        <v>1</v>
      </c>
      <c r="G255">
        <v>15</v>
      </c>
      <c r="H255" t="s">
        <v>23</v>
      </c>
      <c r="I255" t="str">
        <f>VLOOKUP(H255,'Fish Species List'!$A$2:$I$107,2,0)</f>
        <v>Blue Tang</v>
      </c>
      <c r="J255" s="54" t="str">
        <f>VLOOKUP(H255,'Fish Species List'!$A$2:$I$107,3,0)</f>
        <v>Acanthurus coeruleus</v>
      </c>
      <c r="K255" s="54" t="str">
        <f>VLOOKUP(H255,'Fish Species List'!$A$2:$I$107,4,0)</f>
        <v>Acanthuridae</v>
      </c>
      <c r="L255" s="54" t="str">
        <f>VLOOKUP(H255,'Fish Species List'!$A$2:$I$107,5,0)</f>
        <v>Herbivores</v>
      </c>
      <c r="M255">
        <v>15</v>
      </c>
      <c r="N255">
        <f>1</f>
        <v>1</v>
      </c>
      <c r="P255">
        <f>VLOOKUP(H255,'Fish Species List'!$A$2:$I$107,6,0)</f>
        <v>2.512E-2</v>
      </c>
      <c r="Q255">
        <f>VLOOKUP(H255,'Fish Species List'!$A$2:$I$107,7,0)</f>
        <v>2.96</v>
      </c>
      <c r="R255">
        <f t="shared" si="3"/>
        <v>76.076366478829684</v>
      </c>
    </row>
    <row r="256" spans="1:18">
      <c r="A256" s="2">
        <v>42953</v>
      </c>
      <c r="B256" s="18">
        <v>0.57430555555555551</v>
      </c>
      <c r="C256" t="s">
        <v>9</v>
      </c>
      <c r="D256" t="s">
        <v>288</v>
      </c>
      <c r="E256" t="s">
        <v>10</v>
      </c>
      <c r="F256">
        <v>1</v>
      </c>
      <c r="G256">
        <v>15</v>
      </c>
      <c r="H256" t="s">
        <v>297</v>
      </c>
      <c r="I256" t="str">
        <f>VLOOKUP(H256,'Fish Species List'!$A$2:$I$107,2,0)</f>
        <v>Mahogany Snapper</v>
      </c>
      <c r="J256" s="54" t="str">
        <f>VLOOKUP(H256,'Fish Species List'!$A$2:$I$107,3,0)</f>
        <v>Lutjanus mahogoni</v>
      </c>
      <c r="K256" s="54" t="str">
        <f>VLOOKUP(H256,'Fish Species List'!$A$2:$I$107,4,0)</f>
        <v>Lutjanidae</v>
      </c>
      <c r="L256" s="54" t="str">
        <f>VLOOKUP(H256,'Fish Species List'!$A$2:$I$107,5,0)</f>
        <v>Carnivores</v>
      </c>
      <c r="M256">
        <v>22</v>
      </c>
      <c r="N256">
        <f>1</f>
        <v>1</v>
      </c>
      <c r="P256">
        <f>VLOOKUP(H256,'Fish Species List'!$A$2:$I$107,6,0)</f>
        <v>1.6979999999999999E-2</v>
      </c>
      <c r="Q256">
        <f>VLOOKUP(H256,'Fish Species List'!$A$2:$I$107,7,0)</f>
        <v>2.96</v>
      </c>
      <c r="R256">
        <f t="shared" si="3"/>
        <v>159.77499813148464</v>
      </c>
    </row>
    <row r="257" spans="1:18">
      <c r="A257" s="2">
        <v>42953</v>
      </c>
      <c r="B257" s="18">
        <v>0.57430555555555551</v>
      </c>
      <c r="C257" t="s">
        <v>9</v>
      </c>
      <c r="D257" t="s">
        <v>288</v>
      </c>
      <c r="E257" t="s">
        <v>10</v>
      </c>
      <c r="F257">
        <v>1</v>
      </c>
      <c r="G257">
        <v>15</v>
      </c>
      <c r="H257" t="s">
        <v>31</v>
      </c>
      <c r="I257" t="str">
        <f>VLOOKUP(H257,'Fish Species List'!$A$2:$I$107,2,0)</f>
        <v>Striped Parrotfish</v>
      </c>
      <c r="J257" s="54" t="str">
        <f>VLOOKUP(H257,'Fish Species List'!$A$2:$I$107,3,0)</f>
        <v>Scarus iserti</v>
      </c>
      <c r="K257" s="54" t="str">
        <f>VLOOKUP(H257,'Fish Species List'!$A$2:$I$107,4,0)</f>
        <v>Scaridae</v>
      </c>
      <c r="L257" s="54" t="str">
        <f>VLOOKUP(H257,'Fish Species List'!$A$2:$I$107,5,0)</f>
        <v>Herbivores</v>
      </c>
      <c r="M257">
        <v>12</v>
      </c>
      <c r="N257">
        <f>1</f>
        <v>1</v>
      </c>
      <c r="O257" t="s">
        <v>16</v>
      </c>
      <c r="P257">
        <f>VLOOKUP(H257,'Fish Species List'!$A$2:$I$107,6,0)</f>
        <v>1.0959999999999999E-2</v>
      </c>
      <c r="Q257">
        <f>VLOOKUP(H257,'Fish Species List'!$A$2:$I$107,7,0)</f>
        <v>3.01</v>
      </c>
      <c r="R257">
        <f t="shared" si="3"/>
        <v>19.415389375922789</v>
      </c>
    </row>
    <row r="258" spans="1:18">
      <c r="A258" s="2">
        <v>42953</v>
      </c>
      <c r="B258" s="18">
        <v>0.57430555555555551</v>
      </c>
      <c r="C258" t="s">
        <v>9</v>
      </c>
      <c r="D258" t="s">
        <v>288</v>
      </c>
      <c r="E258" t="s">
        <v>10</v>
      </c>
      <c r="F258">
        <v>1</v>
      </c>
      <c r="G258">
        <v>15</v>
      </c>
      <c r="H258" t="s">
        <v>31</v>
      </c>
      <c r="I258" t="str">
        <f>VLOOKUP(H258,'Fish Species List'!$A$2:$I$107,2,0)</f>
        <v>Striped Parrotfish</v>
      </c>
      <c r="J258" s="54" t="str">
        <f>VLOOKUP(H258,'Fish Species List'!$A$2:$I$107,3,0)</f>
        <v>Scarus iserti</v>
      </c>
      <c r="K258" s="54" t="str">
        <f>VLOOKUP(H258,'Fish Species List'!$A$2:$I$107,4,0)</f>
        <v>Scaridae</v>
      </c>
      <c r="L258" s="54" t="str">
        <f>VLOOKUP(H258,'Fish Species List'!$A$2:$I$107,5,0)</f>
        <v>Herbivores</v>
      </c>
      <c r="M258">
        <v>10</v>
      </c>
      <c r="N258">
        <v>2</v>
      </c>
      <c r="P258">
        <f>VLOOKUP(H258,'Fish Species List'!$A$2:$I$107,6,0)</f>
        <v>1.0959999999999999E-2</v>
      </c>
      <c r="Q258">
        <f>VLOOKUP(H258,'Fish Species List'!$A$2:$I$107,7,0)</f>
        <v>3.01</v>
      </c>
      <c r="R258">
        <f t="shared" si="3"/>
        <v>11.21529119539707</v>
      </c>
    </row>
    <row r="259" spans="1:18">
      <c r="A259" s="2">
        <v>42953</v>
      </c>
      <c r="B259" s="18">
        <v>0.57430555555555551</v>
      </c>
      <c r="C259" t="s">
        <v>9</v>
      </c>
      <c r="D259" t="s">
        <v>288</v>
      </c>
      <c r="E259" t="s">
        <v>10</v>
      </c>
      <c r="F259">
        <v>1</v>
      </c>
      <c r="G259">
        <v>15</v>
      </c>
      <c r="H259" t="s">
        <v>13</v>
      </c>
      <c r="I259" t="str">
        <f>VLOOKUP(H259,'Fish Species List'!$A$2:$I$107,2,0)</f>
        <v>Slippery Dick</v>
      </c>
      <c r="J259" s="54" t="str">
        <f>VLOOKUP(H259,'Fish Species List'!$A$2:$I$107,3,0)</f>
        <v>Halichoeres bivittatus</v>
      </c>
      <c r="K259" s="54" t="str">
        <f>VLOOKUP(H259,'Fish Species List'!$A$2:$I$107,4,0)</f>
        <v>Labridae</v>
      </c>
      <c r="L259" s="54" t="str">
        <f>VLOOKUP(H259,'Fish Species List'!$A$2:$I$107,5,0)</f>
        <v>Carnivores</v>
      </c>
      <c r="M259">
        <v>11</v>
      </c>
      <c r="N259">
        <v>3</v>
      </c>
      <c r="P259">
        <f>VLOOKUP(H259,'Fish Species List'!$A$2:$I$107,6,0)</f>
        <v>9.3299999999999998E-3</v>
      </c>
      <c r="Q259">
        <f>VLOOKUP(H259,'Fish Species List'!$A$2:$I$107,7,0)</f>
        <v>3.06</v>
      </c>
      <c r="R259">
        <f t="shared" ref="R259:R322" si="4">(P259*M259^Q259)</f>
        <v>14.339805485939763</v>
      </c>
    </row>
    <row r="260" spans="1:18">
      <c r="A260" s="2">
        <v>42953</v>
      </c>
      <c r="B260" s="18">
        <v>0.57430555555555551</v>
      </c>
      <c r="C260" t="s">
        <v>9</v>
      </c>
      <c r="D260" t="s">
        <v>288</v>
      </c>
      <c r="E260" t="s">
        <v>10</v>
      </c>
      <c r="F260">
        <v>1</v>
      </c>
      <c r="G260">
        <v>15</v>
      </c>
      <c r="H260" t="s">
        <v>13</v>
      </c>
      <c r="I260" t="str">
        <f>VLOOKUP(H260,'Fish Species List'!$A$2:$I$107,2,0)</f>
        <v>Slippery Dick</v>
      </c>
      <c r="J260" s="54" t="str">
        <f>VLOOKUP(H260,'Fish Species List'!$A$2:$I$107,3,0)</f>
        <v>Halichoeres bivittatus</v>
      </c>
      <c r="K260" s="54" t="str">
        <f>VLOOKUP(H260,'Fish Species List'!$A$2:$I$107,4,0)</f>
        <v>Labridae</v>
      </c>
      <c r="L260" s="54" t="str">
        <f>VLOOKUP(H260,'Fish Species List'!$A$2:$I$107,5,0)</f>
        <v>Carnivores</v>
      </c>
      <c r="M260">
        <v>21</v>
      </c>
      <c r="N260">
        <f>1</f>
        <v>1</v>
      </c>
      <c r="P260">
        <f>VLOOKUP(H260,'Fish Species List'!$A$2:$I$107,6,0)</f>
        <v>9.3299999999999998E-3</v>
      </c>
      <c r="Q260">
        <f>VLOOKUP(H260,'Fish Species List'!$A$2:$I$107,7,0)</f>
        <v>3.06</v>
      </c>
      <c r="R260">
        <f t="shared" si="4"/>
        <v>103.72243066937541</v>
      </c>
    </row>
    <row r="261" spans="1:18">
      <c r="A261" s="2">
        <v>42953</v>
      </c>
      <c r="B261" s="18">
        <v>0.57430555555555551</v>
      </c>
      <c r="C261" t="s">
        <v>9</v>
      </c>
      <c r="D261" t="s">
        <v>288</v>
      </c>
      <c r="E261" t="s">
        <v>10</v>
      </c>
      <c r="F261">
        <v>1</v>
      </c>
      <c r="G261">
        <v>15</v>
      </c>
      <c r="H261" t="s">
        <v>35</v>
      </c>
      <c r="I261" t="str">
        <f>VLOOKUP(H261,'Fish Species List'!$A$2:$I$107,2,0)</f>
        <v>Yellowhead Wrasse</v>
      </c>
      <c r="J261" s="54" t="str">
        <f>VLOOKUP(H261,'Fish Species List'!$A$2:$I$107,3,0)</f>
        <v>Halichoeres garnoti</v>
      </c>
      <c r="K261" s="54" t="str">
        <f>VLOOKUP(H261,'Fish Species List'!$A$2:$I$107,4,0)</f>
        <v>Labridae</v>
      </c>
      <c r="L261" s="54" t="str">
        <f>VLOOKUP(H261,'Fish Species List'!$A$2:$I$107,5,0)</f>
        <v>Carnivores</v>
      </c>
      <c r="M261">
        <v>19</v>
      </c>
      <c r="N261">
        <f>1</f>
        <v>1</v>
      </c>
      <c r="P261">
        <f>VLOOKUP(H261,'Fish Species List'!$A$2:$I$107,6,0)</f>
        <v>0.01</v>
      </c>
      <c r="Q261">
        <f>VLOOKUP(H261,'Fish Species List'!$A$2:$I$107,7,0)</f>
        <v>3.13</v>
      </c>
      <c r="R261">
        <f t="shared" si="4"/>
        <v>100.57702167507614</v>
      </c>
    </row>
    <row r="262" spans="1:18">
      <c r="A262" s="2">
        <v>42953</v>
      </c>
      <c r="B262" s="18">
        <v>0.57430555555555551</v>
      </c>
      <c r="C262" t="s">
        <v>9</v>
      </c>
      <c r="D262" t="s">
        <v>288</v>
      </c>
      <c r="E262" t="s">
        <v>10</v>
      </c>
      <c r="F262">
        <v>1</v>
      </c>
      <c r="G262">
        <v>15</v>
      </c>
      <c r="H262" t="s">
        <v>11</v>
      </c>
      <c r="I262" t="str">
        <f>VLOOKUP(H262,'Fish Species List'!$A$2:$I$107,2,0)</f>
        <v>Coney</v>
      </c>
      <c r="J262" s="54" t="str">
        <f>VLOOKUP(H262,'Fish Species List'!$A$2:$I$107,3,0)</f>
        <v>Cephalopholis fulva</v>
      </c>
      <c r="K262" s="54" t="str">
        <f>VLOOKUP(H262,'Fish Species List'!$A$2:$I$107,4,0)</f>
        <v>Serranidae</v>
      </c>
      <c r="L262" s="54" t="str">
        <f>VLOOKUP(H262,'Fish Species List'!$A$2:$I$107,5,0)</f>
        <v>Carnivores</v>
      </c>
      <c r="M262">
        <v>20</v>
      </c>
      <c r="N262">
        <f>1</f>
        <v>1</v>
      </c>
      <c r="P262">
        <f>VLOOKUP(H262,'Fish Species List'!$A$2:$I$107,6,0)</f>
        <v>0.01</v>
      </c>
      <c r="Q262">
        <f>VLOOKUP(H262,'Fish Species List'!$A$2:$I$107,7,0)</f>
        <v>3.02</v>
      </c>
      <c r="R262">
        <f t="shared" si="4"/>
        <v>84.939673428398336</v>
      </c>
    </row>
    <row r="263" spans="1:18">
      <c r="A263" s="2">
        <v>42953</v>
      </c>
      <c r="B263" s="18">
        <v>0.57430555555555551</v>
      </c>
      <c r="C263" t="s">
        <v>9</v>
      </c>
      <c r="D263" t="s">
        <v>288</v>
      </c>
      <c r="E263" t="s">
        <v>10</v>
      </c>
      <c r="F263">
        <v>1</v>
      </c>
      <c r="G263">
        <v>15</v>
      </c>
      <c r="H263" t="s">
        <v>291</v>
      </c>
      <c r="I263" t="str">
        <f>VLOOKUP(H263,'Fish Species List'!$A$2:$I$107,2,0)</f>
        <v>Puddingwife</v>
      </c>
      <c r="J263" s="54" t="str">
        <f>VLOOKUP(H263,'Fish Species List'!$A$2:$I$107,3,0)</f>
        <v>Halichoeres radiatus</v>
      </c>
      <c r="K263" s="54" t="str">
        <f>VLOOKUP(H263,'Fish Species List'!$A$2:$I$107,4,0)</f>
        <v>Labridae</v>
      </c>
      <c r="L263" s="54" t="str">
        <f>VLOOKUP(H263,'Fish Species List'!$A$2:$I$107,5,0)</f>
        <v>Carnivores</v>
      </c>
      <c r="M263">
        <v>12</v>
      </c>
      <c r="N263">
        <f>1</f>
        <v>1</v>
      </c>
      <c r="P263">
        <f>VLOOKUP(H263,'Fish Species List'!$A$2:$I$107,6,0)</f>
        <v>1.3100000000000001E-2</v>
      </c>
      <c r="Q263">
        <f>VLOOKUP(H263,'Fish Species List'!$A$2:$I$107,7,0)</f>
        <v>3.0379999999999998</v>
      </c>
      <c r="R263">
        <f t="shared" si="4"/>
        <v>24.878484491157941</v>
      </c>
    </row>
    <row r="264" spans="1:18">
      <c r="A264" s="2">
        <v>42953</v>
      </c>
      <c r="B264" s="18">
        <v>0.57430555555555551</v>
      </c>
      <c r="C264" t="s">
        <v>9</v>
      </c>
      <c r="D264" t="s">
        <v>288</v>
      </c>
      <c r="E264" t="s">
        <v>10</v>
      </c>
      <c r="F264">
        <v>1</v>
      </c>
      <c r="G264">
        <v>15</v>
      </c>
      <c r="H264" t="s">
        <v>285</v>
      </c>
      <c r="I264" t="str">
        <f>VLOOKUP(H264,'Fish Species List'!$A$2:$I$107,2,0)</f>
        <v>Spotted Goatfish</v>
      </c>
      <c r="J264" s="54" t="str">
        <f>VLOOKUP(H264,'Fish Species List'!$A$2:$I$107,3,0)</f>
        <v>Pseudupeneus maculatus</v>
      </c>
      <c r="K264" s="54" t="str">
        <f>VLOOKUP(H264,'Fish Species List'!$A$2:$I$107,4,0)</f>
        <v>Mullidae</v>
      </c>
      <c r="L264" s="54" t="str">
        <f>VLOOKUP(H264,'Fish Species List'!$A$2:$I$107,5,0)</f>
        <v>Carnivores</v>
      </c>
      <c r="M264">
        <v>18</v>
      </c>
      <c r="N264">
        <f>1</f>
        <v>1</v>
      </c>
      <c r="P264">
        <f>VLOOKUP(H264,'Fish Species List'!$A$2:$I$107,6,0)</f>
        <v>0.01</v>
      </c>
      <c r="Q264">
        <f>VLOOKUP(H264,'Fish Species List'!$A$2:$I$107,7,0)</f>
        <v>3.12</v>
      </c>
      <c r="R264">
        <f t="shared" si="4"/>
        <v>82.499290940899868</v>
      </c>
    </row>
    <row r="265" spans="1:18">
      <c r="A265" s="2">
        <v>42953</v>
      </c>
      <c r="B265" s="18">
        <v>0.57430555555555551</v>
      </c>
      <c r="C265" t="s">
        <v>9</v>
      </c>
      <c r="D265" t="s">
        <v>288</v>
      </c>
      <c r="E265" t="s">
        <v>10</v>
      </c>
      <c r="F265">
        <v>1</v>
      </c>
      <c r="G265">
        <v>15</v>
      </c>
      <c r="H265" t="s">
        <v>17</v>
      </c>
      <c r="I265" t="str">
        <f>VLOOKUP(H265,'Fish Species List'!$A$2:$I$107,2,0)</f>
        <v>Bluehead Wrasse</v>
      </c>
      <c r="J265" s="54" t="str">
        <f>VLOOKUP(H265,'Fish Species List'!$A$2:$I$107,3,0)</f>
        <v>Thalassoma bifasciatum</v>
      </c>
      <c r="K265" s="54" t="str">
        <f>VLOOKUP(H265,'Fish Species List'!$A$2:$I$107,4,0)</f>
        <v>Labridae</v>
      </c>
      <c r="L265" s="54" t="str">
        <f>VLOOKUP(H265,'Fish Species List'!$A$2:$I$107,5,0)</f>
        <v>Carnivores</v>
      </c>
      <c r="M265">
        <v>10</v>
      </c>
      <c r="N265">
        <v>25</v>
      </c>
      <c r="P265">
        <f>VLOOKUP(H265,'Fish Species List'!$A$2:$I$107,6,0)</f>
        <v>8.9099999999999995E-3</v>
      </c>
      <c r="Q265">
        <f>VLOOKUP(H265,'Fish Species List'!$A$2:$I$107,7,0)</f>
        <v>3.01</v>
      </c>
      <c r="R265">
        <f t="shared" si="4"/>
        <v>9.1175405612215243</v>
      </c>
    </row>
    <row r="266" spans="1:18">
      <c r="A266" s="2">
        <v>42953</v>
      </c>
      <c r="B266" s="18">
        <v>0.57430555555555551</v>
      </c>
      <c r="C266" t="s">
        <v>9</v>
      </c>
      <c r="D266" t="s">
        <v>288</v>
      </c>
      <c r="E266" t="s">
        <v>10</v>
      </c>
      <c r="F266">
        <v>1</v>
      </c>
      <c r="G266">
        <v>15</v>
      </c>
      <c r="H266" t="s">
        <v>17</v>
      </c>
      <c r="I266" t="str">
        <f>VLOOKUP(H266,'Fish Species List'!$A$2:$I$107,2,0)</f>
        <v>Bluehead Wrasse</v>
      </c>
      <c r="J266" s="54" t="str">
        <f>VLOOKUP(H266,'Fish Species List'!$A$2:$I$107,3,0)</f>
        <v>Thalassoma bifasciatum</v>
      </c>
      <c r="K266" s="54" t="str">
        <f>VLOOKUP(H266,'Fish Species List'!$A$2:$I$107,4,0)</f>
        <v>Labridae</v>
      </c>
      <c r="L266" s="54" t="str">
        <f>VLOOKUP(H266,'Fish Species List'!$A$2:$I$107,5,0)</f>
        <v>Carnivores</v>
      </c>
      <c r="M266">
        <v>5</v>
      </c>
      <c r="N266">
        <v>30</v>
      </c>
      <c r="P266">
        <f>VLOOKUP(H266,'Fish Species List'!$A$2:$I$107,6,0)</f>
        <v>8.9099999999999995E-3</v>
      </c>
      <c r="Q266">
        <f>VLOOKUP(H266,'Fish Species List'!$A$2:$I$107,7,0)</f>
        <v>3.01</v>
      </c>
      <c r="R266">
        <f t="shared" si="4"/>
        <v>1.1318201385239828</v>
      </c>
    </row>
    <row r="267" spans="1:18">
      <c r="A267" s="2">
        <v>42953</v>
      </c>
      <c r="B267" s="18">
        <v>0.57430555555555551</v>
      </c>
      <c r="C267" t="s">
        <v>9</v>
      </c>
      <c r="D267" t="s">
        <v>288</v>
      </c>
      <c r="E267" t="s">
        <v>10</v>
      </c>
      <c r="F267">
        <v>1</v>
      </c>
      <c r="G267">
        <v>15</v>
      </c>
      <c r="H267" t="s">
        <v>17</v>
      </c>
      <c r="I267" t="str">
        <f>VLOOKUP(H267,'Fish Species List'!$A$2:$I$107,2,0)</f>
        <v>Bluehead Wrasse</v>
      </c>
      <c r="J267" s="54" t="str">
        <f>VLOOKUP(H267,'Fish Species List'!$A$2:$I$107,3,0)</f>
        <v>Thalassoma bifasciatum</v>
      </c>
      <c r="K267" s="54" t="str">
        <f>VLOOKUP(H267,'Fish Species List'!$A$2:$I$107,4,0)</f>
        <v>Labridae</v>
      </c>
      <c r="L267" s="54" t="str">
        <f>VLOOKUP(H267,'Fish Species List'!$A$2:$I$107,5,0)</f>
        <v>Carnivores</v>
      </c>
      <c r="M267">
        <v>5</v>
      </c>
      <c r="N267">
        <v>40</v>
      </c>
      <c r="P267">
        <f>VLOOKUP(H267,'Fish Species List'!$A$2:$I$107,6,0)</f>
        <v>8.9099999999999995E-3</v>
      </c>
      <c r="Q267">
        <f>VLOOKUP(H267,'Fish Species List'!$A$2:$I$107,7,0)</f>
        <v>3.01</v>
      </c>
      <c r="R267">
        <f t="shared" si="4"/>
        <v>1.1318201385239828</v>
      </c>
    </row>
    <row r="268" spans="1:18">
      <c r="A268" s="2">
        <v>42953</v>
      </c>
      <c r="B268" s="18">
        <v>0.57430555555555551</v>
      </c>
      <c r="C268" t="s">
        <v>9</v>
      </c>
      <c r="D268" t="s">
        <v>288</v>
      </c>
      <c r="E268" t="s">
        <v>10</v>
      </c>
      <c r="F268">
        <v>1</v>
      </c>
      <c r="G268">
        <v>15</v>
      </c>
      <c r="H268" t="s">
        <v>36</v>
      </c>
      <c r="I268" t="str">
        <f>VLOOKUP(H268,'Fish Species List'!$A$2:$I$107,2,0)</f>
        <v>Blue Chromis</v>
      </c>
      <c r="J268" s="54" t="str">
        <f>VLOOKUP(H268,'Fish Species List'!$A$2:$I$107,3,0)</f>
        <v>Chromis cyanea</v>
      </c>
      <c r="K268" s="54" t="str">
        <f>VLOOKUP(H268,'Fish Species List'!$A$2:$I$107,4,0)</f>
        <v>Pomacentridae</v>
      </c>
      <c r="L268" s="54" t="str">
        <f>VLOOKUP(H268,'Fish Species List'!$A$2:$I$107,5,0)</f>
        <v>Planktivore</v>
      </c>
      <c r="M268">
        <v>10</v>
      </c>
      <c r="N268">
        <f>1</f>
        <v>1</v>
      </c>
      <c r="P268">
        <f>VLOOKUP(H268,'Fish Species List'!$A$2:$I$107,6,0)</f>
        <v>1.4789999999999999E-2</v>
      </c>
      <c r="Q268">
        <f>VLOOKUP(H268,'Fish Species List'!$A$2:$I$107,7,0)</f>
        <v>2.98</v>
      </c>
      <c r="R268">
        <f t="shared" si="4"/>
        <v>14.124340347257048</v>
      </c>
    </row>
    <row r="269" spans="1:18">
      <c r="A269" s="2">
        <v>42953</v>
      </c>
      <c r="B269" s="18">
        <v>0.57430555555555551</v>
      </c>
      <c r="C269" t="s">
        <v>9</v>
      </c>
      <c r="D269" t="s">
        <v>288</v>
      </c>
      <c r="E269" t="s">
        <v>10</v>
      </c>
      <c r="F269">
        <v>1</v>
      </c>
      <c r="G269">
        <v>15</v>
      </c>
      <c r="H269" t="s">
        <v>13</v>
      </c>
      <c r="I269" t="str">
        <f>VLOOKUP(H269,'Fish Species List'!$A$2:$I$107,2,0)</f>
        <v>Slippery Dick</v>
      </c>
      <c r="J269" s="54" t="str">
        <f>VLOOKUP(H269,'Fish Species List'!$A$2:$I$107,3,0)</f>
        <v>Halichoeres bivittatus</v>
      </c>
      <c r="K269" s="54" t="str">
        <f>VLOOKUP(H269,'Fish Species List'!$A$2:$I$107,4,0)</f>
        <v>Labridae</v>
      </c>
      <c r="L269" s="54" t="str">
        <f>VLOOKUP(H269,'Fish Species List'!$A$2:$I$107,5,0)</f>
        <v>Carnivores</v>
      </c>
      <c r="M269">
        <v>17</v>
      </c>
      <c r="N269">
        <f>1</f>
        <v>1</v>
      </c>
      <c r="P269">
        <f>VLOOKUP(H269,'Fish Species List'!$A$2:$I$107,6,0)</f>
        <v>9.3299999999999998E-3</v>
      </c>
      <c r="Q269">
        <f>VLOOKUP(H269,'Fish Species List'!$A$2:$I$107,7,0)</f>
        <v>3.06</v>
      </c>
      <c r="R269">
        <f t="shared" si="4"/>
        <v>54.331956356691741</v>
      </c>
    </row>
    <row r="270" spans="1:18">
      <c r="A270" s="2">
        <v>42953</v>
      </c>
      <c r="B270" s="18">
        <v>0.57430555555555551</v>
      </c>
      <c r="C270" t="s">
        <v>9</v>
      </c>
      <c r="D270" t="s">
        <v>288</v>
      </c>
      <c r="E270" t="s">
        <v>10</v>
      </c>
      <c r="F270">
        <v>1</v>
      </c>
      <c r="G270">
        <v>15</v>
      </c>
      <c r="H270" t="s">
        <v>283</v>
      </c>
      <c r="I270" t="str">
        <f>VLOOKUP(H270,'Fish Species List'!$A$2:$I$107,2,0)</f>
        <v>Stoplight Parrotfish</v>
      </c>
      <c r="J270" s="54" t="str">
        <f>VLOOKUP(H270,'Fish Species List'!$A$2:$I$107,3,0)</f>
        <v>Sparisoma viride</v>
      </c>
      <c r="K270" s="54" t="str">
        <f>VLOOKUP(H270,'Fish Species List'!$A$2:$I$107,4,0)</f>
        <v>Scaridae</v>
      </c>
      <c r="L270" s="54" t="str">
        <f>VLOOKUP(H270,'Fish Species List'!$A$2:$I$107,5,0)</f>
        <v>Herbivores</v>
      </c>
      <c r="M270">
        <v>5</v>
      </c>
      <c r="N270">
        <f>1</f>
        <v>1</v>
      </c>
      <c r="O270" t="s">
        <v>284</v>
      </c>
      <c r="P270">
        <f>VLOOKUP(H270,'Fish Species List'!$A$2:$I$107,6,0)</f>
        <v>1.38E-2</v>
      </c>
      <c r="Q270">
        <f>VLOOKUP(H270,'Fish Species List'!$A$2:$I$107,7,0)</f>
        <v>3.04</v>
      </c>
      <c r="R270">
        <f t="shared" si="4"/>
        <v>1.8397037753094332</v>
      </c>
    </row>
    <row r="271" spans="1:18">
      <c r="A271" s="2">
        <v>42953</v>
      </c>
      <c r="B271" s="18">
        <v>0.57430555555555551</v>
      </c>
      <c r="C271" t="s">
        <v>9</v>
      </c>
      <c r="D271" t="s">
        <v>288</v>
      </c>
      <c r="E271" t="s">
        <v>10</v>
      </c>
      <c r="F271">
        <v>1</v>
      </c>
      <c r="G271">
        <v>15</v>
      </c>
      <c r="H271" t="s">
        <v>37</v>
      </c>
      <c r="I271" t="str">
        <f>VLOOKUP(H271,'Fish Species List'!$A$2:$I$107,2,0)</f>
        <v>Yellowtail Damselfish</v>
      </c>
      <c r="J271" s="54" t="str">
        <f>VLOOKUP(H271,'Fish Species List'!$A$2:$I$107,3,0)</f>
        <v>Microspathodon chrysurus</v>
      </c>
      <c r="K271" s="54" t="str">
        <f>VLOOKUP(H271,'Fish Species List'!$A$2:$I$107,4,0)</f>
        <v>Pomacentridae</v>
      </c>
      <c r="L271" s="54" t="str">
        <f>VLOOKUP(H271,'Fish Species List'!$A$2:$I$107,5,0)</f>
        <v>Herbivores</v>
      </c>
      <c r="M271">
        <v>15</v>
      </c>
      <c r="N271">
        <f>1</f>
        <v>1</v>
      </c>
      <c r="P271">
        <f>VLOOKUP(H271,'Fish Species List'!$A$2:$I$107,6,0)</f>
        <v>2.291E-2</v>
      </c>
      <c r="Q271">
        <f>VLOOKUP(H271,'Fish Species List'!$A$2:$I$107,7,0)</f>
        <v>3.02</v>
      </c>
      <c r="R271">
        <f t="shared" si="4"/>
        <v>81.62452961405809</v>
      </c>
    </row>
    <row r="272" spans="1:18">
      <c r="A272" s="2">
        <v>42953</v>
      </c>
      <c r="B272" s="18">
        <v>0.57430555555555551</v>
      </c>
      <c r="C272" t="s">
        <v>9</v>
      </c>
      <c r="D272" t="s">
        <v>288</v>
      </c>
      <c r="E272" t="s">
        <v>10</v>
      </c>
      <c r="F272">
        <v>1</v>
      </c>
      <c r="G272">
        <v>15</v>
      </c>
      <c r="H272" t="s">
        <v>36</v>
      </c>
      <c r="I272" t="str">
        <f>VLOOKUP(H272,'Fish Species List'!$A$2:$I$107,2,0)</f>
        <v>Blue Chromis</v>
      </c>
      <c r="J272" s="54" t="str">
        <f>VLOOKUP(H272,'Fish Species List'!$A$2:$I$107,3,0)</f>
        <v>Chromis cyanea</v>
      </c>
      <c r="K272" s="54" t="str">
        <f>VLOOKUP(H272,'Fish Species List'!$A$2:$I$107,4,0)</f>
        <v>Pomacentridae</v>
      </c>
      <c r="L272" s="54" t="str">
        <f>VLOOKUP(H272,'Fish Species List'!$A$2:$I$107,5,0)</f>
        <v>Planktivore</v>
      </c>
      <c r="M272">
        <v>5</v>
      </c>
      <c r="N272">
        <v>6</v>
      </c>
      <c r="P272">
        <f>VLOOKUP(H272,'Fish Species List'!$A$2:$I$107,6,0)</f>
        <v>1.4789999999999999E-2</v>
      </c>
      <c r="Q272">
        <f>VLOOKUP(H272,'Fish Species List'!$A$2:$I$107,7,0)</f>
        <v>2.98</v>
      </c>
      <c r="R272">
        <f t="shared" si="4"/>
        <v>1.7901885988602571</v>
      </c>
    </row>
    <row r="273" spans="1:18">
      <c r="A273" s="2">
        <v>42953</v>
      </c>
      <c r="B273" s="18">
        <v>0.57430555555555551</v>
      </c>
      <c r="C273" t="s">
        <v>9</v>
      </c>
      <c r="D273" t="s">
        <v>288</v>
      </c>
      <c r="E273" t="s">
        <v>10</v>
      </c>
      <c r="F273">
        <v>1</v>
      </c>
      <c r="G273">
        <v>15</v>
      </c>
      <c r="H273" t="s">
        <v>35</v>
      </c>
      <c r="I273" t="str">
        <f>VLOOKUP(H273,'Fish Species List'!$A$2:$I$107,2,0)</f>
        <v>Yellowhead Wrasse</v>
      </c>
      <c r="J273" s="54" t="str">
        <f>VLOOKUP(H273,'Fish Species List'!$A$2:$I$107,3,0)</f>
        <v>Halichoeres garnoti</v>
      </c>
      <c r="K273" s="54" t="str">
        <f>VLOOKUP(H273,'Fish Species List'!$A$2:$I$107,4,0)</f>
        <v>Labridae</v>
      </c>
      <c r="L273" s="54" t="str">
        <f>VLOOKUP(H273,'Fish Species List'!$A$2:$I$107,5,0)</f>
        <v>Carnivores</v>
      </c>
      <c r="M273">
        <v>10</v>
      </c>
      <c r="N273">
        <v>2</v>
      </c>
      <c r="P273">
        <f>VLOOKUP(H273,'Fish Species List'!$A$2:$I$107,6,0)</f>
        <v>0.01</v>
      </c>
      <c r="Q273">
        <f>VLOOKUP(H273,'Fish Species List'!$A$2:$I$107,7,0)</f>
        <v>3.13</v>
      </c>
      <c r="R273">
        <f t="shared" si="4"/>
        <v>13.48962882591654</v>
      </c>
    </row>
    <row r="274" spans="1:18">
      <c r="A274" s="2">
        <v>42953</v>
      </c>
      <c r="B274" s="18">
        <v>0.57430555555555551</v>
      </c>
      <c r="C274" t="s">
        <v>9</v>
      </c>
      <c r="D274" t="s">
        <v>288</v>
      </c>
      <c r="E274" t="s">
        <v>10</v>
      </c>
      <c r="F274">
        <v>1</v>
      </c>
      <c r="G274">
        <v>15</v>
      </c>
      <c r="H274" t="s">
        <v>17</v>
      </c>
      <c r="I274" t="str">
        <f>VLOOKUP(H274,'Fish Species List'!$A$2:$I$107,2,0)</f>
        <v>Bluehead Wrasse</v>
      </c>
      <c r="J274" s="54" t="str">
        <f>VLOOKUP(H274,'Fish Species List'!$A$2:$I$107,3,0)</f>
        <v>Thalassoma bifasciatum</v>
      </c>
      <c r="K274" s="54" t="str">
        <f>VLOOKUP(H274,'Fish Species List'!$A$2:$I$107,4,0)</f>
        <v>Labridae</v>
      </c>
      <c r="L274" s="54" t="str">
        <f>VLOOKUP(H274,'Fish Species List'!$A$2:$I$107,5,0)</f>
        <v>Carnivores</v>
      </c>
      <c r="M274">
        <v>5</v>
      </c>
      <c r="N274">
        <v>25</v>
      </c>
      <c r="P274">
        <f>VLOOKUP(H274,'Fish Species List'!$A$2:$I$107,6,0)</f>
        <v>8.9099999999999995E-3</v>
      </c>
      <c r="Q274">
        <f>VLOOKUP(H274,'Fish Species List'!$A$2:$I$107,7,0)</f>
        <v>3.01</v>
      </c>
      <c r="R274">
        <f t="shared" si="4"/>
        <v>1.1318201385239828</v>
      </c>
    </row>
    <row r="275" spans="1:18">
      <c r="A275" s="2">
        <v>42953</v>
      </c>
      <c r="B275" s="18">
        <v>0.57430555555555551</v>
      </c>
      <c r="C275" t="s">
        <v>9</v>
      </c>
      <c r="D275" t="s">
        <v>288</v>
      </c>
      <c r="E275" t="s">
        <v>10</v>
      </c>
      <c r="F275">
        <v>2</v>
      </c>
      <c r="G275">
        <v>15</v>
      </c>
      <c r="H275" t="s">
        <v>19</v>
      </c>
      <c r="I275" t="str">
        <f>VLOOKUP(H275,'Fish Species List'!$A$2:$I$107,2,0)</f>
        <v>Ocean Surgeonfish</v>
      </c>
      <c r="J275" s="54" t="str">
        <f>VLOOKUP(H275,'Fish Species List'!$A$2:$I$107,3,0)</f>
        <v>Acanthurus bahianus</v>
      </c>
      <c r="K275" s="54" t="str">
        <f>VLOOKUP(H275,'Fish Species List'!$A$2:$I$107,4,0)</f>
        <v>Acanthuridae</v>
      </c>
      <c r="L275" s="54" t="str">
        <f>VLOOKUP(H275,'Fish Species List'!$A$2:$I$107,5,0)</f>
        <v>Herbivores</v>
      </c>
      <c r="M275">
        <v>15</v>
      </c>
      <c r="N275">
        <v>2</v>
      </c>
      <c r="P275">
        <f>VLOOKUP(H275,'Fish Species List'!$A$2:$I$107,6,0)</f>
        <v>1.8620000000000001E-2</v>
      </c>
      <c r="Q275">
        <f>VLOOKUP(H275,'Fish Species List'!$A$2:$I$107,7,0)</f>
        <v>2.91</v>
      </c>
      <c r="R275">
        <f t="shared" si="4"/>
        <v>49.249887240092868</v>
      </c>
    </row>
    <row r="276" spans="1:18">
      <c r="A276" s="2">
        <v>42953</v>
      </c>
      <c r="B276" s="18">
        <v>0.57430555555555551</v>
      </c>
      <c r="C276" t="s">
        <v>9</v>
      </c>
      <c r="D276" t="s">
        <v>288</v>
      </c>
      <c r="E276" t="s">
        <v>10</v>
      </c>
      <c r="F276">
        <v>2</v>
      </c>
      <c r="G276">
        <v>15</v>
      </c>
      <c r="H276" t="s">
        <v>19</v>
      </c>
      <c r="I276" t="str">
        <f>VLOOKUP(H276,'Fish Species List'!$A$2:$I$107,2,0)</f>
        <v>Ocean Surgeonfish</v>
      </c>
      <c r="J276" s="54" t="str">
        <f>VLOOKUP(H276,'Fish Species List'!$A$2:$I$107,3,0)</f>
        <v>Acanthurus bahianus</v>
      </c>
      <c r="K276" s="54" t="str">
        <f>VLOOKUP(H276,'Fish Species List'!$A$2:$I$107,4,0)</f>
        <v>Acanthuridae</v>
      </c>
      <c r="L276" s="54" t="str">
        <f>VLOOKUP(H276,'Fish Species List'!$A$2:$I$107,5,0)</f>
        <v>Herbivores</v>
      </c>
      <c r="M276">
        <v>12</v>
      </c>
      <c r="N276">
        <f>1</f>
        <v>1</v>
      </c>
      <c r="P276">
        <f>VLOOKUP(H276,'Fish Species List'!$A$2:$I$107,6,0)</f>
        <v>1.8620000000000001E-2</v>
      </c>
      <c r="Q276">
        <f>VLOOKUP(H276,'Fish Species List'!$A$2:$I$107,7,0)</f>
        <v>2.91</v>
      </c>
      <c r="R276">
        <f t="shared" si="4"/>
        <v>25.727471314413222</v>
      </c>
    </row>
    <row r="277" spans="1:18">
      <c r="A277" s="2">
        <v>42953</v>
      </c>
      <c r="B277" s="18">
        <v>0.57430555555555551</v>
      </c>
      <c r="C277" t="s">
        <v>9</v>
      </c>
      <c r="D277" t="s">
        <v>288</v>
      </c>
      <c r="E277" t="s">
        <v>10</v>
      </c>
      <c r="F277">
        <v>2</v>
      </c>
      <c r="G277">
        <v>15</v>
      </c>
      <c r="H277" t="s">
        <v>19</v>
      </c>
      <c r="I277" t="str">
        <f>VLOOKUP(H277,'Fish Species List'!$A$2:$I$107,2,0)</f>
        <v>Ocean Surgeonfish</v>
      </c>
      <c r="J277" s="54" t="str">
        <f>VLOOKUP(H277,'Fish Species List'!$A$2:$I$107,3,0)</f>
        <v>Acanthurus bahianus</v>
      </c>
      <c r="K277" s="54" t="str">
        <f>VLOOKUP(H277,'Fish Species List'!$A$2:$I$107,4,0)</f>
        <v>Acanthuridae</v>
      </c>
      <c r="L277" s="54" t="str">
        <f>VLOOKUP(H277,'Fish Species List'!$A$2:$I$107,5,0)</f>
        <v>Herbivores</v>
      </c>
      <c r="M277">
        <v>19</v>
      </c>
      <c r="N277">
        <f>1</f>
        <v>1</v>
      </c>
      <c r="P277">
        <f>VLOOKUP(H277,'Fish Species List'!$A$2:$I$107,6,0)</f>
        <v>1.8620000000000001E-2</v>
      </c>
      <c r="Q277">
        <f>VLOOKUP(H277,'Fish Species List'!$A$2:$I$107,7,0)</f>
        <v>2.91</v>
      </c>
      <c r="R277">
        <f t="shared" si="4"/>
        <v>97.98343387025902</v>
      </c>
    </row>
    <row r="278" spans="1:18">
      <c r="A278" s="2">
        <v>42953</v>
      </c>
      <c r="B278" s="18">
        <v>0.57430555555555551</v>
      </c>
      <c r="C278" t="s">
        <v>9</v>
      </c>
      <c r="D278" t="s">
        <v>288</v>
      </c>
      <c r="E278" t="s">
        <v>10</v>
      </c>
      <c r="F278">
        <v>2</v>
      </c>
      <c r="G278">
        <v>15</v>
      </c>
      <c r="H278" t="s">
        <v>19</v>
      </c>
      <c r="I278" t="str">
        <f>VLOOKUP(H278,'Fish Species List'!$A$2:$I$107,2,0)</f>
        <v>Ocean Surgeonfish</v>
      </c>
      <c r="J278" s="54" t="str">
        <f>VLOOKUP(H278,'Fish Species List'!$A$2:$I$107,3,0)</f>
        <v>Acanthurus bahianus</v>
      </c>
      <c r="K278" s="54" t="str">
        <f>VLOOKUP(H278,'Fish Species List'!$A$2:$I$107,4,0)</f>
        <v>Acanthuridae</v>
      </c>
      <c r="L278" s="54" t="str">
        <f>VLOOKUP(H278,'Fish Species List'!$A$2:$I$107,5,0)</f>
        <v>Herbivores</v>
      </c>
      <c r="M278">
        <v>18</v>
      </c>
      <c r="N278">
        <f>1</f>
        <v>1</v>
      </c>
      <c r="P278">
        <f>VLOOKUP(H278,'Fish Species List'!$A$2:$I$107,6,0)</f>
        <v>1.8620000000000001E-2</v>
      </c>
      <c r="Q278">
        <f>VLOOKUP(H278,'Fish Species List'!$A$2:$I$107,7,0)</f>
        <v>2.91</v>
      </c>
      <c r="R278">
        <f t="shared" si="4"/>
        <v>83.718736738929394</v>
      </c>
    </row>
    <row r="279" spans="1:18">
      <c r="A279" s="2">
        <v>42953</v>
      </c>
      <c r="B279" s="18">
        <v>0.57430555555555551</v>
      </c>
      <c r="C279" t="s">
        <v>9</v>
      </c>
      <c r="D279" t="s">
        <v>288</v>
      </c>
      <c r="E279" t="s">
        <v>10</v>
      </c>
      <c r="F279">
        <v>2</v>
      </c>
      <c r="G279">
        <v>15</v>
      </c>
      <c r="H279" t="s">
        <v>11</v>
      </c>
      <c r="I279" t="str">
        <f>VLOOKUP(H279,'Fish Species List'!$A$2:$I$107,2,0)</f>
        <v>Coney</v>
      </c>
      <c r="J279" s="54" t="str">
        <f>VLOOKUP(H279,'Fish Species List'!$A$2:$I$107,3,0)</f>
        <v>Cephalopholis fulva</v>
      </c>
      <c r="K279" s="54" t="str">
        <f>VLOOKUP(H279,'Fish Species List'!$A$2:$I$107,4,0)</f>
        <v>Serranidae</v>
      </c>
      <c r="L279" s="54" t="str">
        <f>VLOOKUP(H279,'Fish Species List'!$A$2:$I$107,5,0)</f>
        <v>Carnivores</v>
      </c>
      <c r="M279">
        <v>20</v>
      </c>
      <c r="N279">
        <f>1</f>
        <v>1</v>
      </c>
      <c r="P279">
        <f>VLOOKUP(H279,'Fish Species List'!$A$2:$I$107,6,0)</f>
        <v>0.01</v>
      </c>
      <c r="Q279">
        <f>VLOOKUP(H279,'Fish Species List'!$A$2:$I$107,7,0)</f>
        <v>3.02</v>
      </c>
      <c r="R279">
        <f t="shared" si="4"/>
        <v>84.939673428398336</v>
      </c>
    </row>
    <row r="280" spans="1:18">
      <c r="A280" s="2">
        <v>42953</v>
      </c>
      <c r="B280" s="18">
        <v>0.57430555555555551</v>
      </c>
      <c r="C280" t="s">
        <v>9</v>
      </c>
      <c r="D280" t="s">
        <v>288</v>
      </c>
      <c r="E280" t="s">
        <v>10</v>
      </c>
      <c r="F280">
        <v>2</v>
      </c>
      <c r="G280">
        <v>15</v>
      </c>
      <c r="H280" t="s">
        <v>11</v>
      </c>
      <c r="I280" t="str">
        <f>VLOOKUP(H280,'Fish Species List'!$A$2:$I$107,2,0)</f>
        <v>Coney</v>
      </c>
      <c r="J280" s="54" t="str">
        <f>VLOOKUP(H280,'Fish Species List'!$A$2:$I$107,3,0)</f>
        <v>Cephalopholis fulva</v>
      </c>
      <c r="K280" s="54" t="str">
        <f>VLOOKUP(H280,'Fish Species List'!$A$2:$I$107,4,0)</f>
        <v>Serranidae</v>
      </c>
      <c r="L280" s="54" t="str">
        <f>VLOOKUP(H280,'Fish Species List'!$A$2:$I$107,5,0)</f>
        <v>Carnivores</v>
      </c>
      <c r="M280">
        <v>25</v>
      </c>
      <c r="N280">
        <f>1</f>
        <v>1</v>
      </c>
      <c r="P280">
        <f>VLOOKUP(H280,'Fish Species List'!$A$2:$I$107,6,0)</f>
        <v>0.01</v>
      </c>
      <c r="Q280">
        <f>VLOOKUP(H280,'Fish Species List'!$A$2:$I$107,7,0)</f>
        <v>3.02</v>
      </c>
      <c r="R280">
        <f t="shared" si="4"/>
        <v>166.63983472005725</v>
      </c>
    </row>
    <row r="281" spans="1:18">
      <c r="A281" s="2">
        <v>42953</v>
      </c>
      <c r="B281" s="18">
        <v>0.57430555555555551</v>
      </c>
      <c r="C281" t="s">
        <v>9</v>
      </c>
      <c r="D281" t="s">
        <v>288</v>
      </c>
      <c r="E281" t="s">
        <v>10</v>
      </c>
      <c r="F281">
        <v>2</v>
      </c>
      <c r="G281">
        <v>15</v>
      </c>
      <c r="H281" t="s">
        <v>283</v>
      </c>
      <c r="I281" t="str">
        <f>VLOOKUP(H281,'Fish Species List'!$A$2:$I$107,2,0)</f>
        <v>Stoplight Parrotfish</v>
      </c>
      <c r="J281" s="54" t="str">
        <f>VLOOKUP(H281,'Fish Species List'!$A$2:$I$107,3,0)</f>
        <v>Sparisoma viride</v>
      </c>
      <c r="K281" s="54" t="str">
        <f>VLOOKUP(H281,'Fish Species List'!$A$2:$I$107,4,0)</f>
        <v>Scaridae</v>
      </c>
      <c r="L281" s="54" t="str">
        <f>VLOOKUP(H281,'Fish Species List'!$A$2:$I$107,5,0)</f>
        <v>Herbivores</v>
      </c>
      <c r="M281">
        <v>16</v>
      </c>
      <c r="N281">
        <f>1</f>
        <v>1</v>
      </c>
      <c r="O281" t="s">
        <v>16</v>
      </c>
      <c r="P281">
        <f>VLOOKUP(H281,'Fish Species List'!$A$2:$I$107,6,0)</f>
        <v>1.38E-2</v>
      </c>
      <c r="Q281">
        <f>VLOOKUP(H281,'Fish Species List'!$A$2:$I$107,7,0)</f>
        <v>3.04</v>
      </c>
      <c r="R281">
        <f t="shared" si="4"/>
        <v>63.154432022104622</v>
      </c>
    </row>
    <row r="282" spans="1:18">
      <c r="A282" s="2">
        <v>42953</v>
      </c>
      <c r="B282" s="18">
        <v>0.57430555555555551</v>
      </c>
      <c r="C282" t="s">
        <v>9</v>
      </c>
      <c r="D282" t="s">
        <v>288</v>
      </c>
      <c r="E282" t="s">
        <v>10</v>
      </c>
      <c r="F282">
        <v>2</v>
      </c>
      <c r="G282">
        <v>15</v>
      </c>
      <c r="H282" t="s">
        <v>25</v>
      </c>
      <c r="I282" t="str">
        <f>VLOOKUP(H282,'Fish Species List'!$A$2:$I$107,2,0)</f>
        <v>Redband Parrotfish</v>
      </c>
      <c r="J282" s="54" t="str">
        <f>VLOOKUP(H282,'Fish Species List'!$A$2:$I$107,3,0)</f>
        <v>Sparisoma aurofrenatum</v>
      </c>
      <c r="K282" s="54" t="str">
        <f>VLOOKUP(H282,'Fish Species List'!$A$2:$I$107,4,0)</f>
        <v>Scaridae</v>
      </c>
      <c r="L282" s="54" t="str">
        <f>VLOOKUP(H282,'Fish Species List'!$A$2:$I$107,5,0)</f>
        <v>Herbivores</v>
      </c>
      <c r="M282">
        <v>16</v>
      </c>
      <c r="N282">
        <f>1</f>
        <v>1</v>
      </c>
      <c r="O282" t="s">
        <v>22</v>
      </c>
      <c r="P282">
        <f>VLOOKUP(H282,'Fish Species List'!$A$2:$I$107,6,0)</f>
        <v>1.072E-2</v>
      </c>
      <c r="Q282">
        <f>VLOOKUP(H282,'Fish Species List'!$A$2:$I$107,7,0)</f>
        <v>3.12</v>
      </c>
      <c r="R282">
        <f t="shared" si="4"/>
        <v>61.241967015019895</v>
      </c>
    </row>
    <row r="283" spans="1:18">
      <c r="A283" s="2">
        <v>42953</v>
      </c>
      <c r="B283" s="18">
        <v>0.57430555555555551</v>
      </c>
      <c r="C283" t="s">
        <v>9</v>
      </c>
      <c r="D283" t="s">
        <v>288</v>
      </c>
      <c r="E283" t="s">
        <v>10</v>
      </c>
      <c r="F283">
        <v>2</v>
      </c>
      <c r="G283">
        <v>15</v>
      </c>
      <c r="H283" t="s">
        <v>37</v>
      </c>
      <c r="I283" t="str">
        <f>VLOOKUP(H283,'Fish Species List'!$A$2:$I$107,2,0)</f>
        <v>Yellowtail Damselfish</v>
      </c>
      <c r="J283" s="54" t="str">
        <f>VLOOKUP(H283,'Fish Species List'!$A$2:$I$107,3,0)</f>
        <v>Microspathodon chrysurus</v>
      </c>
      <c r="K283" s="54" t="str">
        <f>VLOOKUP(H283,'Fish Species List'!$A$2:$I$107,4,0)</f>
        <v>Pomacentridae</v>
      </c>
      <c r="L283" s="54" t="str">
        <f>VLOOKUP(H283,'Fish Species List'!$A$2:$I$107,5,0)</f>
        <v>Herbivores</v>
      </c>
      <c r="M283">
        <v>12</v>
      </c>
      <c r="N283">
        <f>1</f>
        <v>1</v>
      </c>
      <c r="P283">
        <f>VLOOKUP(H283,'Fish Species List'!$A$2:$I$107,6,0)</f>
        <v>2.291E-2</v>
      </c>
      <c r="Q283">
        <f>VLOOKUP(H283,'Fish Species List'!$A$2:$I$107,7,0)</f>
        <v>3.02</v>
      </c>
      <c r="R283">
        <f t="shared" si="4"/>
        <v>41.605663500638435</v>
      </c>
    </row>
    <row r="284" spans="1:18">
      <c r="A284" s="2">
        <v>42953</v>
      </c>
      <c r="B284" s="18">
        <v>0.57430555555555551</v>
      </c>
      <c r="C284" t="s">
        <v>9</v>
      </c>
      <c r="D284" t="s">
        <v>288</v>
      </c>
      <c r="E284" t="s">
        <v>10</v>
      </c>
      <c r="F284">
        <v>2</v>
      </c>
      <c r="G284">
        <v>15</v>
      </c>
      <c r="H284" t="s">
        <v>37</v>
      </c>
      <c r="I284" t="str">
        <f>VLOOKUP(H284,'Fish Species List'!$A$2:$I$107,2,0)</f>
        <v>Yellowtail Damselfish</v>
      </c>
      <c r="J284" s="54" t="str">
        <f>VLOOKUP(H284,'Fish Species List'!$A$2:$I$107,3,0)</f>
        <v>Microspathodon chrysurus</v>
      </c>
      <c r="K284" s="54" t="str">
        <f>VLOOKUP(H284,'Fish Species List'!$A$2:$I$107,4,0)</f>
        <v>Pomacentridae</v>
      </c>
      <c r="L284" s="54" t="str">
        <f>VLOOKUP(H284,'Fish Species List'!$A$2:$I$107,5,0)</f>
        <v>Herbivores</v>
      </c>
      <c r="M284">
        <v>15</v>
      </c>
      <c r="N284">
        <f>1</f>
        <v>1</v>
      </c>
      <c r="P284">
        <f>VLOOKUP(H284,'Fish Species List'!$A$2:$I$107,6,0)</f>
        <v>2.291E-2</v>
      </c>
      <c r="Q284">
        <f>VLOOKUP(H284,'Fish Species List'!$A$2:$I$107,7,0)</f>
        <v>3.02</v>
      </c>
      <c r="R284">
        <f t="shared" si="4"/>
        <v>81.62452961405809</v>
      </c>
    </row>
    <row r="285" spans="1:18">
      <c r="A285" s="2">
        <v>42953</v>
      </c>
      <c r="B285" s="18">
        <v>0.57430555555555551</v>
      </c>
      <c r="C285" t="s">
        <v>9</v>
      </c>
      <c r="D285" t="s">
        <v>288</v>
      </c>
      <c r="E285" t="s">
        <v>10</v>
      </c>
      <c r="F285">
        <v>2</v>
      </c>
      <c r="G285">
        <v>15</v>
      </c>
      <c r="H285" t="s">
        <v>31</v>
      </c>
      <c r="I285" t="str">
        <f>VLOOKUP(H285,'Fish Species List'!$A$2:$I$107,2,0)</f>
        <v>Striped Parrotfish</v>
      </c>
      <c r="J285" s="54" t="str">
        <f>VLOOKUP(H285,'Fish Species List'!$A$2:$I$107,3,0)</f>
        <v>Scarus iserti</v>
      </c>
      <c r="K285" s="54" t="str">
        <f>VLOOKUP(H285,'Fish Species List'!$A$2:$I$107,4,0)</f>
        <v>Scaridae</v>
      </c>
      <c r="L285" s="54" t="str">
        <f>VLOOKUP(H285,'Fish Species List'!$A$2:$I$107,5,0)</f>
        <v>Herbivores</v>
      </c>
      <c r="M285">
        <v>12</v>
      </c>
      <c r="N285">
        <f>1</f>
        <v>1</v>
      </c>
      <c r="O285" t="s">
        <v>16</v>
      </c>
      <c r="P285">
        <f>VLOOKUP(H285,'Fish Species List'!$A$2:$I$107,6,0)</f>
        <v>1.0959999999999999E-2</v>
      </c>
      <c r="Q285">
        <f>VLOOKUP(H285,'Fish Species List'!$A$2:$I$107,7,0)</f>
        <v>3.01</v>
      </c>
      <c r="R285">
        <f t="shared" si="4"/>
        <v>19.415389375922789</v>
      </c>
    </row>
    <row r="286" spans="1:18">
      <c r="A286" s="2">
        <v>42953</v>
      </c>
      <c r="B286" s="18">
        <v>0.57430555555555551</v>
      </c>
      <c r="C286" t="s">
        <v>9</v>
      </c>
      <c r="D286" t="s">
        <v>288</v>
      </c>
      <c r="E286" t="s">
        <v>10</v>
      </c>
      <c r="F286">
        <v>2</v>
      </c>
      <c r="G286">
        <v>15</v>
      </c>
      <c r="H286" t="s">
        <v>23</v>
      </c>
      <c r="I286" t="str">
        <f>VLOOKUP(H286,'Fish Species List'!$A$2:$I$107,2,0)</f>
        <v>Blue Tang</v>
      </c>
      <c r="J286" s="54" t="str">
        <f>VLOOKUP(H286,'Fish Species List'!$A$2:$I$107,3,0)</f>
        <v>Acanthurus coeruleus</v>
      </c>
      <c r="K286" s="54" t="str">
        <f>VLOOKUP(H286,'Fish Species List'!$A$2:$I$107,4,0)</f>
        <v>Acanthuridae</v>
      </c>
      <c r="L286" s="54" t="str">
        <f>VLOOKUP(H286,'Fish Species List'!$A$2:$I$107,5,0)</f>
        <v>Herbivores</v>
      </c>
      <c r="M286">
        <v>13</v>
      </c>
      <c r="N286">
        <f>1</f>
        <v>1</v>
      </c>
      <c r="P286">
        <f>VLOOKUP(H286,'Fish Species List'!$A$2:$I$107,6,0)</f>
        <v>2.512E-2</v>
      </c>
      <c r="Q286">
        <f>VLOOKUP(H286,'Fish Species List'!$A$2:$I$107,7,0)</f>
        <v>2.96</v>
      </c>
      <c r="R286">
        <f t="shared" si="4"/>
        <v>49.807180515954464</v>
      </c>
    </row>
    <row r="287" spans="1:18">
      <c r="A287" s="2">
        <v>42953</v>
      </c>
      <c r="B287" s="18">
        <v>0.57430555555555551</v>
      </c>
      <c r="C287" t="s">
        <v>9</v>
      </c>
      <c r="D287" t="s">
        <v>288</v>
      </c>
      <c r="E287" t="s">
        <v>10</v>
      </c>
      <c r="F287">
        <v>2</v>
      </c>
      <c r="G287">
        <v>15</v>
      </c>
      <c r="H287" t="s">
        <v>23</v>
      </c>
      <c r="I287" t="str">
        <f>VLOOKUP(H287,'Fish Species List'!$A$2:$I$107,2,0)</f>
        <v>Blue Tang</v>
      </c>
      <c r="J287" s="54" t="str">
        <f>VLOOKUP(H287,'Fish Species List'!$A$2:$I$107,3,0)</f>
        <v>Acanthurus coeruleus</v>
      </c>
      <c r="K287" s="54" t="str">
        <f>VLOOKUP(H287,'Fish Species List'!$A$2:$I$107,4,0)</f>
        <v>Acanthuridae</v>
      </c>
      <c r="L287" s="54" t="str">
        <f>VLOOKUP(H287,'Fish Species List'!$A$2:$I$107,5,0)</f>
        <v>Herbivores</v>
      </c>
      <c r="M287">
        <v>15</v>
      </c>
      <c r="N287">
        <f>1</f>
        <v>1</v>
      </c>
      <c r="P287">
        <f>VLOOKUP(H287,'Fish Species List'!$A$2:$I$107,6,0)</f>
        <v>2.512E-2</v>
      </c>
      <c r="Q287">
        <f>VLOOKUP(H287,'Fish Species List'!$A$2:$I$107,7,0)</f>
        <v>2.96</v>
      </c>
      <c r="R287">
        <f t="shared" si="4"/>
        <v>76.076366478829684</v>
      </c>
    </row>
    <row r="288" spans="1:18">
      <c r="A288" s="2">
        <v>42953</v>
      </c>
      <c r="B288" s="18">
        <v>0.57430555555555551</v>
      </c>
      <c r="C288" t="s">
        <v>9</v>
      </c>
      <c r="D288" t="s">
        <v>288</v>
      </c>
      <c r="E288" t="s">
        <v>10</v>
      </c>
      <c r="F288">
        <v>2</v>
      </c>
      <c r="G288">
        <v>15</v>
      </c>
      <c r="H288" t="s">
        <v>20</v>
      </c>
      <c r="I288" t="str">
        <f>VLOOKUP(H288,'Fish Species List'!$A$2:$I$107,2,0)</f>
        <v>French Grunt</v>
      </c>
      <c r="J288" s="54" t="str">
        <f>VLOOKUP(H288,'Fish Species List'!$A$2:$I$107,3,0)</f>
        <v>Haemulon flavolineatum</v>
      </c>
      <c r="K288" s="54" t="str">
        <f>VLOOKUP(H288,'Fish Species List'!$A$2:$I$107,4,0)</f>
        <v>Haemulidae</v>
      </c>
      <c r="L288" s="54" t="str">
        <f>VLOOKUP(H288,'Fish Species List'!$A$2:$I$107,5,0)</f>
        <v>Carnivores</v>
      </c>
      <c r="M288">
        <v>20</v>
      </c>
      <c r="N288">
        <f>1</f>
        <v>1</v>
      </c>
      <c r="P288">
        <f>VLOOKUP(H288,'Fish Species List'!$A$2:$I$107,6,0)</f>
        <v>1.349E-2</v>
      </c>
      <c r="Q288">
        <f>VLOOKUP(H288,'Fish Species List'!$A$2:$I$107,7,0)</f>
        <v>3</v>
      </c>
      <c r="R288">
        <f t="shared" si="4"/>
        <v>107.92</v>
      </c>
    </row>
    <row r="289" spans="1:18">
      <c r="A289" s="2">
        <v>42953</v>
      </c>
      <c r="B289" s="18">
        <v>0.57430555555555551</v>
      </c>
      <c r="C289" t="s">
        <v>9</v>
      </c>
      <c r="D289" t="s">
        <v>288</v>
      </c>
      <c r="E289" t="s">
        <v>10</v>
      </c>
      <c r="F289">
        <v>2</v>
      </c>
      <c r="G289">
        <v>15</v>
      </c>
      <c r="H289" t="s">
        <v>20</v>
      </c>
      <c r="I289" t="str">
        <f>VLOOKUP(H289,'Fish Species List'!$A$2:$I$107,2,0)</f>
        <v>French Grunt</v>
      </c>
      <c r="J289" s="54" t="str">
        <f>VLOOKUP(H289,'Fish Species List'!$A$2:$I$107,3,0)</f>
        <v>Haemulon flavolineatum</v>
      </c>
      <c r="K289" s="54" t="str">
        <f>VLOOKUP(H289,'Fish Species List'!$A$2:$I$107,4,0)</f>
        <v>Haemulidae</v>
      </c>
      <c r="L289" s="54" t="str">
        <f>VLOOKUP(H289,'Fish Species List'!$A$2:$I$107,5,0)</f>
        <v>Carnivores</v>
      </c>
      <c r="M289">
        <v>22</v>
      </c>
      <c r="N289">
        <v>2</v>
      </c>
      <c r="P289">
        <f>VLOOKUP(H289,'Fish Species List'!$A$2:$I$107,6,0)</f>
        <v>1.349E-2</v>
      </c>
      <c r="Q289">
        <f>VLOOKUP(H289,'Fish Species List'!$A$2:$I$107,7,0)</f>
        <v>3</v>
      </c>
      <c r="R289">
        <f t="shared" si="4"/>
        <v>143.64152000000001</v>
      </c>
    </row>
    <row r="290" spans="1:18">
      <c r="A290" s="2">
        <v>42953</v>
      </c>
      <c r="B290" s="18">
        <v>0.57430555555555551</v>
      </c>
      <c r="C290" t="s">
        <v>9</v>
      </c>
      <c r="D290" t="s">
        <v>288</v>
      </c>
      <c r="E290" t="s">
        <v>10</v>
      </c>
      <c r="F290">
        <v>2</v>
      </c>
      <c r="G290">
        <v>15</v>
      </c>
      <c r="H290" t="s">
        <v>20</v>
      </c>
      <c r="I290" t="str">
        <f>VLOOKUP(H290,'Fish Species List'!$A$2:$I$107,2,0)</f>
        <v>French Grunt</v>
      </c>
      <c r="J290" s="54" t="str">
        <f>VLOOKUP(H290,'Fish Species List'!$A$2:$I$107,3,0)</f>
        <v>Haemulon flavolineatum</v>
      </c>
      <c r="K290" s="54" t="str">
        <f>VLOOKUP(H290,'Fish Species List'!$A$2:$I$107,4,0)</f>
        <v>Haemulidae</v>
      </c>
      <c r="L290" s="54" t="str">
        <f>VLOOKUP(H290,'Fish Species List'!$A$2:$I$107,5,0)</f>
        <v>Carnivores</v>
      </c>
      <c r="M290">
        <v>19</v>
      </c>
      <c r="N290">
        <f>1</f>
        <v>1</v>
      </c>
      <c r="P290">
        <f>VLOOKUP(H290,'Fish Species List'!$A$2:$I$107,6,0)</f>
        <v>1.349E-2</v>
      </c>
      <c r="Q290">
        <f>VLOOKUP(H290,'Fish Species List'!$A$2:$I$107,7,0)</f>
        <v>3</v>
      </c>
      <c r="R290">
        <f t="shared" si="4"/>
        <v>92.527910000000006</v>
      </c>
    </row>
    <row r="291" spans="1:18">
      <c r="A291" s="2">
        <v>42953</v>
      </c>
      <c r="B291" s="18">
        <v>0.57430555555555551</v>
      </c>
      <c r="C291" t="s">
        <v>9</v>
      </c>
      <c r="D291" t="s">
        <v>288</v>
      </c>
      <c r="E291" t="s">
        <v>10</v>
      </c>
      <c r="F291">
        <v>2</v>
      </c>
      <c r="G291">
        <v>15</v>
      </c>
      <c r="H291" t="s">
        <v>29</v>
      </c>
      <c r="I291" t="str">
        <f>VLOOKUP(H291,'Fish Species List'!$A$2:$I$107,2,0)</f>
        <v>Smallmouth Grunt</v>
      </c>
      <c r="J291" s="54" t="str">
        <f>VLOOKUP(H291,'Fish Species List'!$A$2:$I$107,3,0)</f>
        <v>Haemulon chrysargyreum</v>
      </c>
      <c r="K291" s="54" t="str">
        <f>VLOOKUP(H291,'Fish Species List'!$A$2:$I$107,4,0)</f>
        <v>Haemulidae</v>
      </c>
      <c r="L291" s="54" t="str">
        <f>VLOOKUP(H291,'Fish Species List'!$A$2:$I$107,5,0)</f>
        <v>Carnivores</v>
      </c>
      <c r="M291">
        <v>20</v>
      </c>
      <c r="N291">
        <f>1</f>
        <v>1</v>
      </c>
      <c r="P291">
        <f>VLOOKUP(H291,'Fish Species List'!$A$2:$I$107,6,0)</f>
        <v>1.259E-2</v>
      </c>
      <c r="Q291">
        <f>VLOOKUP(H291,'Fish Species List'!$A$2:$I$107,7,0)</f>
        <v>2.99</v>
      </c>
      <c r="R291">
        <f t="shared" si="4"/>
        <v>97.747445643579013</v>
      </c>
    </row>
    <row r="292" spans="1:18">
      <c r="A292" s="2">
        <v>42953</v>
      </c>
      <c r="B292" s="18">
        <v>0.57430555555555551</v>
      </c>
      <c r="C292" t="s">
        <v>9</v>
      </c>
      <c r="D292" t="s">
        <v>288</v>
      </c>
      <c r="E292" t="s">
        <v>10</v>
      </c>
      <c r="F292">
        <v>2</v>
      </c>
      <c r="G292">
        <v>15</v>
      </c>
      <c r="H292" t="s">
        <v>395</v>
      </c>
      <c r="I292" t="str">
        <f>VLOOKUP(H292,'Fish Species List'!$A$2:$I$107,2,0)</f>
        <v>Porcupinefish</v>
      </c>
      <c r="J292" s="54" t="str">
        <f>VLOOKUP(H292,'Fish Species List'!$A$2:$I$107,3,0)</f>
        <v>Diodon hystrix</v>
      </c>
      <c r="K292" s="54" t="str">
        <f>VLOOKUP(H292,'Fish Species List'!$A$2:$I$107,4,0)</f>
        <v>Diodontidae</v>
      </c>
      <c r="L292" s="54" t="str">
        <f>VLOOKUP(H292,'Fish Species List'!$A$2:$I$107,5,0)</f>
        <v>Carnivores</v>
      </c>
      <c r="M292">
        <v>27</v>
      </c>
      <c r="N292">
        <f>1</f>
        <v>1</v>
      </c>
      <c r="P292">
        <f>VLOOKUP(H292,'Fish Species List'!$A$2:$I$107,6,0)</f>
        <v>6.6070000000000004E-2</v>
      </c>
      <c r="Q292">
        <f>VLOOKUP(H292,'Fish Species List'!$A$2:$I$107,7,0)</f>
        <v>2.84</v>
      </c>
      <c r="R292">
        <f t="shared" si="4"/>
        <v>767.49825551331764</v>
      </c>
    </row>
    <row r="293" spans="1:18">
      <c r="A293" s="2">
        <v>42953</v>
      </c>
      <c r="B293" s="18">
        <v>0.57430555555555551</v>
      </c>
      <c r="C293" t="s">
        <v>9</v>
      </c>
      <c r="D293" t="s">
        <v>288</v>
      </c>
      <c r="E293" t="s">
        <v>10</v>
      </c>
      <c r="F293">
        <v>2</v>
      </c>
      <c r="G293">
        <v>15</v>
      </c>
      <c r="H293" t="s">
        <v>25</v>
      </c>
      <c r="I293" t="str">
        <f>VLOOKUP(H293,'Fish Species List'!$A$2:$I$107,2,0)</f>
        <v>Redband Parrotfish</v>
      </c>
      <c r="J293" s="54" t="str">
        <f>VLOOKUP(H293,'Fish Species List'!$A$2:$I$107,3,0)</f>
        <v>Sparisoma aurofrenatum</v>
      </c>
      <c r="K293" s="54" t="str">
        <f>VLOOKUP(H293,'Fish Species List'!$A$2:$I$107,4,0)</f>
        <v>Scaridae</v>
      </c>
      <c r="L293" s="54" t="str">
        <f>VLOOKUP(H293,'Fish Species List'!$A$2:$I$107,5,0)</f>
        <v>Herbivores</v>
      </c>
      <c r="M293">
        <v>20</v>
      </c>
      <c r="N293">
        <f>1</f>
        <v>1</v>
      </c>
      <c r="O293" t="s">
        <v>22</v>
      </c>
      <c r="P293">
        <f>VLOOKUP(H293,'Fish Species List'!$A$2:$I$107,6,0)</f>
        <v>1.072E-2</v>
      </c>
      <c r="Q293">
        <f>VLOOKUP(H293,'Fish Species List'!$A$2:$I$107,7,0)</f>
        <v>3.12</v>
      </c>
      <c r="R293">
        <f t="shared" si="4"/>
        <v>122.85939484389488</v>
      </c>
    </row>
    <row r="294" spans="1:18">
      <c r="A294" s="2">
        <v>42953</v>
      </c>
      <c r="B294" s="18">
        <v>0.57430555555555551</v>
      </c>
      <c r="C294" t="s">
        <v>9</v>
      </c>
      <c r="D294" t="s">
        <v>288</v>
      </c>
      <c r="E294" t="s">
        <v>10</v>
      </c>
      <c r="F294">
        <v>2</v>
      </c>
      <c r="G294">
        <v>15</v>
      </c>
      <c r="H294" t="s">
        <v>25</v>
      </c>
      <c r="I294" t="str">
        <f>VLOOKUP(H294,'Fish Species List'!$A$2:$I$107,2,0)</f>
        <v>Redband Parrotfish</v>
      </c>
      <c r="J294" s="54" t="str">
        <f>VLOOKUP(H294,'Fish Species List'!$A$2:$I$107,3,0)</f>
        <v>Sparisoma aurofrenatum</v>
      </c>
      <c r="K294" s="54" t="str">
        <f>VLOOKUP(H294,'Fish Species List'!$A$2:$I$107,4,0)</f>
        <v>Scaridae</v>
      </c>
      <c r="L294" s="54" t="str">
        <f>VLOOKUP(H294,'Fish Species List'!$A$2:$I$107,5,0)</f>
        <v>Herbivores</v>
      </c>
      <c r="M294">
        <v>18</v>
      </c>
      <c r="N294">
        <f>1</f>
        <v>1</v>
      </c>
      <c r="O294" t="s">
        <v>16</v>
      </c>
      <c r="P294">
        <f>VLOOKUP(H294,'Fish Species List'!$A$2:$I$107,6,0)</f>
        <v>1.072E-2</v>
      </c>
      <c r="Q294">
        <f>VLOOKUP(H294,'Fish Species List'!$A$2:$I$107,7,0)</f>
        <v>3.12</v>
      </c>
      <c r="R294">
        <f t="shared" si="4"/>
        <v>88.43923988864465</v>
      </c>
    </row>
    <row r="295" spans="1:18">
      <c r="A295" s="2">
        <v>42953</v>
      </c>
      <c r="B295" s="18">
        <v>0.57430555555555551</v>
      </c>
      <c r="C295" t="s">
        <v>9</v>
      </c>
      <c r="D295" t="s">
        <v>288</v>
      </c>
      <c r="E295" t="s">
        <v>10</v>
      </c>
      <c r="F295">
        <v>2</v>
      </c>
      <c r="G295">
        <v>15</v>
      </c>
      <c r="H295" t="s">
        <v>25</v>
      </c>
      <c r="I295" t="str">
        <f>VLOOKUP(H295,'Fish Species List'!$A$2:$I$107,2,0)</f>
        <v>Redband Parrotfish</v>
      </c>
      <c r="J295" s="54" t="str">
        <f>VLOOKUP(H295,'Fish Species List'!$A$2:$I$107,3,0)</f>
        <v>Sparisoma aurofrenatum</v>
      </c>
      <c r="K295" s="54" t="str">
        <f>VLOOKUP(H295,'Fish Species List'!$A$2:$I$107,4,0)</f>
        <v>Scaridae</v>
      </c>
      <c r="L295" s="54" t="str">
        <f>VLOOKUP(H295,'Fish Species List'!$A$2:$I$107,5,0)</f>
        <v>Herbivores</v>
      </c>
      <c r="M295">
        <v>15</v>
      </c>
      <c r="N295">
        <f>1</f>
        <v>1</v>
      </c>
      <c r="P295">
        <f>VLOOKUP(H295,'Fish Species List'!$A$2:$I$107,6,0)</f>
        <v>1.072E-2</v>
      </c>
      <c r="Q295">
        <f>VLOOKUP(H295,'Fish Species List'!$A$2:$I$107,7,0)</f>
        <v>3.12</v>
      </c>
      <c r="R295">
        <f t="shared" si="4"/>
        <v>50.072527485111436</v>
      </c>
    </row>
    <row r="296" spans="1:18">
      <c r="A296" s="2">
        <v>42953</v>
      </c>
      <c r="B296" s="18">
        <v>0.57430555555555551</v>
      </c>
      <c r="C296" t="s">
        <v>9</v>
      </c>
      <c r="D296" t="s">
        <v>288</v>
      </c>
      <c r="E296" t="s">
        <v>10</v>
      </c>
      <c r="F296">
        <v>2</v>
      </c>
      <c r="G296">
        <v>15</v>
      </c>
      <c r="H296" t="s">
        <v>35</v>
      </c>
      <c r="I296" t="str">
        <f>VLOOKUP(H296,'Fish Species List'!$A$2:$I$107,2,0)</f>
        <v>Yellowhead Wrasse</v>
      </c>
      <c r="J296" s="54" t="str">
        <f>VLOOKUP(H296,'Fish Species List'!$A$2:$I$107,3,0)</f>
        <v>Halichoeres garnoti</v>
      </c>
      <c r="K296" s="54" t="str">
        <f>VLOOKUP(H296,'Fish Species List'!$A$2:$I$107,4,0)</f>
        <v>Labridae</v>
      </c>
      <c r="L296" s="54" t="str">
        <f>VLOOKUP(H296,'Fish Species List'!$A$2:$I$107,5,0)</f>
        <v>Carnivores</v>
      </c>
      <c r="M296">
        <v>20</v>
      </c>
      <c r="N296">
        <f>1</f>
        <v>1</v>
      </c>
      <c r="P296">
        <f>VLOOKUP(H296,'Fish Species List'!$A$2:$I$107,6,0)</f>
        <v>0.01</v>
      </c>
      <c r="Q296">
        <f>VLOOKUP(H296,'Fish Species List'!$A$2:$I$107,7,0)</f>
        <v>3.13</v>
      </c>
      <c r="R296">
        <f t="shared" si="4"/>
        <v>118.09292685236611</v>
      </c>
    </row>
    <row r="297" spans="1:18">
      <c r="A297" s="2">
        <v>42953</v>
      </c>
      <c r="B297" s="18">
        <v>0.57430555555555551</v>
      </c>
      <c r="C297" t="s">
        <v>9</v>
      </c>
      <c r="D297" t="s">
        <v>288</v>
      </c>
      <c r="E297" t="s">
        <v>10</v>
      </c>
      <c r="F297">
        <v>2</v>
      </c>
      <c r="G297">
        <v>15</v>
      </c>
      <c r="H297" t="s">
        <v>31</v>
      </c>
      <c r="I297" t="str">
        <f>VLOOKUP(H297,'Fish Species List'!$A$2:$I$107,2,0)</f>
        <v>Striped Parrotfish</v>
      </c>
      <c r="J297" s="54" t="str">
        <f>VLOOKUP(H297,'Fish Species List'!$A$2:$I$107,3,0)</f>
        <v>Scarus iserti</v>
      </c>
      <c r="K297" s="54" t="str">
        <f>VLOOKUP(H297,'Fish Species List'!$A$2:$I$107,4,0)</f>
        <v>Scaridae</v>
      </c>
      <c r="L297" s="54" t="str">
        <f>VLOOKUP(H297,'Fish Species List'!$A$2:$I$107,5,0)</f>
        <v>Herbivores</v>
      </c>
      <c r="M297">
        <v>22</v>
      </c>
      <c r="N297">
        <f>1</f>
        <v>1</v>
      </c>
      <c r="O297" t="s">
        <v>22</v>
      </c>
      <c r="P297">
        <f>VLOOKUP(H297,'Fish Species List'!$A$2:$I$107,6,0)</f>
        <v>1.0959999999999999E-2</v>
      </c>
      <c r="Q297">
        <f>VLOOKUP(H297,'Fish Species List'!$A$2:$I$107,7,0)</f>
        <v>3.01</v>
      </c>
      <c r="R297">
        <f t="shared" si="4"/>
        <v>120.36572149485421</v>
      </c>
    </row>
    <row r="298" spans="1:18">
      <c r="A298" s="2">
        <v>42953</v>
      </c>
      <c r="B298" s="18">
        <v>0.57430555555555551</v>
      </c>
      <c r="C298" t="s">
        <v>9</v>
      </c>
      <c r="D298" t="s">
        <v>288</v>
      </c>
      <c r="E298" t="s">
        <v>10</v>
      </c>
      <c r="F298">
        <v>2</v>
      </c>
      <c r="G298">
        <v>15</v>
      </c>
      <c r="H298" t="s">
        <v>23</v>
      </c>
      <c r="I298" t="str">
        <f>VLOOKUP(H298,'Fish Species List'!$A$2:$I$107,2,0)</f>
        <v>Blue Tang</v>
      </c>
      <c r="J298" s="54" t="str">
        <f>VLOOKUP(H298,'Fish Species List'!$A$2:$I$107,3,0)</f>
        <v>Acanthurus coeruleus</v>
      </c>
      <c r="K298" s="54" t="str">
        <f>VLOOKUP(H298,'Fish Species List'!$A$2:$I$107,4,0)</f>
        <v>Acanthuridae</v>
      </c>
      <c r="L298" s="54" t="str">
        <f>VLOOKUP(H298,'Fish Species List'!$A$2:$I$107,5,0)</f>
        <v>Herbivores</v>
      </c>
      <c r="M298">
        <v>16</v>
      </c>
      <c r="N298">
        <v>2</v>
      </c>
      <c r="P298">
        <f>VLOOKUP(H298,'Fish Species List'!$A$2:$I$107,6,0)</f>
        <v>2.512E-2</v>
      </c>
      <c r="Q298">
        <f>VLOOKUP(H298,'Fish Species List'!$A$2:$I$107,7,0)</f>
        <v>2.96</v>
      </c>
      <c r="R298">
        <f t="shared" si="4"/>
        <v>92.090489985886919</v>
      </c>
    </row>
    <row r="299" spans="1:18">
      <c r="A299" s="2">
        <v>42953</v>
      </c>
      <c r="B299" s="18">
        <v>0.57430555555555551</v>
      </c>
      <c r="C299" t="s">
        <v>9</v>
      </c>
      <c r="D299" t="s">
        <v>288</v>
      </c>
      <c r="E299" t="s">
        <v>10</v>
      </c>
      <c r="F299">
        <v>2</v>
      </c>
      <c r="G299">
        <v>15</v>
      </c>
      <c r="H299" t="s">
        <v>23</v>
      </c>
      <c r="I299" t="str">
        <f>VLOOKUP(H299,'Fish Species List'!$A$2:$I$107,2,0)</f>
        <v>Blue Tang</v>
      </c>
      <c r="J299" s="54" t="str">
        <f>VLOOKUP(H299,'Fish Species List'!$A$2:$I$107,3,0)</f>
        <v>Acanthurus coeruleus</v>
      </c>
      <c r="K299" s="54" t="str">
        <f>VLOOKUP(H299,'Fish Species List'!$A$2:$I$107,4,0)</f>
        <v>Acanthuridae</v>
      </c>
      <c r="L299" s="54" t="str">
        <f>VLOOKUP(H299,'Fish Species List'!$A$2:$I$107,5,0)</f>
        <v>Herbivores</v>
      </c>
      <c r="M299">
        <v>15</v>
      </c>
      <c r="N299">
        <f>1</f>
        <v>1</v>
      </c>
      <c r="P299">
        <f>VLOOKUP(H299,'Fish Species List'!$A$2:$I$107,6,0)</f>
        <v>2.512E-2</v>
      </c>
      <c r="Q299">
        <f>VLOOKUP(H299,'Fish Species List'!$A$2:$I$107,7,0)</f>
        <v>2.96</v>
      </c>
      <c r="R299">
        <f t="shared" si="4"/>
        <v>76.076366478829684</v>
      </c>
    </row>
    <row r="300" spans="1:18">
      <c r="A300" s="2">
        <v>42953</v>
      </c>
      <c r="B300" s="18">
        <v>0.57430555555555551</v>
      </c>
      <c r="C300" t="s">
        <v>9</v>
      </c>
      <c r="D300" t="s">
        <v>288</v>
      </c>
      <c r="E300" t="s">
        <v>10</v>
      </c>
      <c r="F300">
        <v>2</v>
      </c>
      <c r="G300">
        <v>15</v>
      </c>
      <c r="H300" t="s">
        <v>379</v>
      </c>
      <c r="I300" t="str">
        <f>VLOOKUP(H300,'Fish Species List'!$A$2:$I$107,2,0)</f>
        <v>Goatfish</v>
      </c>
      <c r="J300" s="54" t="str">
        <f>VLOOKUP(H300,'Fish Species List'!$A$2:$I$107,3,0)</f>
        <v>Mulloidichthys martinicus</v>
      </c>
      <c r="K300" s="54" t="str">
        <f>VLOOKUP(H300,'Fish Species List'!$A$2:$I$107,4,0)</f>
        <v>Mullidae</v>
      </c>
      <c r="L300" s="54" t="str">
        <f>VLOOKUP(H300,'Fish Species List'!$A$2:$I$107,5,0)</f>
        <v>Carnivores</v>
      </c>
      <c r="M300">
        <v>22</v>
      </c>
      <c r="N300">
        <v>2</v>
      </c>
      <c r="P300">
        <f>VLOOKUP(H300,'Fish Species List'!$A$2:$I$107,6,0)</f>
        <v>9.7699999999999992E-3</v>
      </c>
      <c r="Q300">
        <f>VLOOKUP(H300,'Fish Species List'!$A$2:$I$107,7,0)</f>
        <v>3.12</v>
      </c>
      <c r="R300">
        <f t="shared" si="4"/>
        <v>150.74861400230986</v>
      </c>
    </row>
    <row r="301" spans="1:18">
      <c r="A301" s="2">
        <v>42953</v>
      </c>
      <c r="B301" s="18">
        <v>0.57430555555555551</v>
      </c>
      <c r="C301" t="s">
        <v>9</v>
      </c>
      <c r="D301" t="s">
        <v>288</v>
      </c>
      <c r="E301" t="s">
        <v>10</v>
      </c>
      <c r="F301">
        <v>2</v>
      </c>
      <c r="G301">
        <v>15</v>
      </c>
      <c r="H301" t="s">
        <v>12</v>
      </c>
      <c r="I301" t="str">
        <f>VLOOKUP(H301,'Fish Species List'!$A$2:$I$107,2,0)</f>
        <v>Doctorfish</v>
      </c>
      <c r="J301" s="54" t="str">
        <f>VLOOKUP(H301,'Fish Species List'!$A$2:$I$107,3,0)</f>
        <v>Acanthurus chirurgus</v>
      </c>
      <c r="K301" s="54" t="str">
        <f>VLOOKUP(H301,'Fish Species List'!$A$2:$I$107,4,0)</f>
        <v>Acanthuridae</v>
      </c>
      <c r="L301" s="54" t="str">
        <f>VLOOKUP(H301,'Fish Species List'!$A$2:$I$107,5,0)</f>
        <v>Herbivores</v>
      </c>
      <c r="M301">
        <v>18</v>
      </c>
      <c r="N301">
        <f>1</f>
        <v>1</v>
      </c>
      <c r="P301">
        <f>VLOOKUP(H301,'Fish Species List'!$A$2:$I$107,6,0)</f>
        <v>2.0889999999999999E-2</v>
      </c>
      <c r="Q301">
        <f>VLOOKUP(H301,'Fish Species List'!$A$2:$I$107,7,0)</f>
        <v>2.96</v>
      </c>
      <c r="R301">
        <f t="shared" si="4"/>
        <v>108.5288135023759</v>
      </c>
    </row>
    <row r="302" spans="1:18">
      <c r="A302" s="2">
        <v>42953</v>
      </c>
      <c r="B302" s="18">
        <v>0.57430555555555551</v>
      </c>
      <c r="C302" t="s">
        <v>9</v>
      </c>
      <c r="D302" t="s">
        <v>288</v>
      </c>
      <c r="E302" t="s">
        <v>10</v>
      </c>
      <c r="F302">
        <v>2</v>
      </c>
      <c r="G302">
        <v>15</v>
      </c>
      <c r="H302" t="s">
        <v>12</v>
      </c>
      <c r="I302" t="str">
        <f>VLOOKUP(H302,'Fish Species List'!$A$2:$I$107,2,0)</f>
        <v>Doctorfish</v>
      </c>
      <c r="J302" s="54" t="str">
        <f>VLOOKUP(H302,'Fish Species List'!$A$2:$I$107,3,0)</f>
        <v>Acanthurus chirurgus</v>
      </c>
      <c r="K302" s="54" t="str">
        <f>VLOOKUP(H302,'Fish Species List'!$A$2:$I$107,4,0)</f>
        <v>Acanthuridae</v>
      </c>
      <c r="L302" s="54" t="str">
        <f>VLOOKUP(H302,'Fish Species List'!$A$2:$I$107,5,0)</f>
        <v>Herbivores</v>
      </c>
      <c r="M302">
        <v>16</v>
      </c>
      <c r="N302">
        <f>1</f>
        <v>1</v>
      </c>
      <c r="P302">
        <f>VLOOKUP(H302,'Fish Species List'!$A$2:$I$107,6,0)</f>
        <v>2.0889999999999999E-2</v>
      </c>
      <c r="Q302">
        <f>VLOOKUP(H302,'Fish Species List'!$A$2:$I$107,7,0)</f>
        <v>2.96</v>
      </c>
      <c r="R302">
        <f t="shared" si="4"/>
        <v>76.583214004983191</v>
      </c>
    </row>
    <row r="303" spans="1:18">
      <c r="A303" s="2">
        <v>42953</v>
      </c>
      <c r="B303" s="18">
        <v>0.57430555555555551</v>
      </c>
      <c r="C303" t="s">
        <v>9</v>
      </c>
      <c r="D303" t="s">
        <v>288</v>
      </c>
      <c r="E303" t="s">
        <v>10</v>
      </c>
      <c r="F303">
        <v>2</v>
      </c>
      <c r="G303">
        <v>15</v>
      </c>
      <c r="H303" t="s">
        <v>20</v>
      </c>
      <c r="I303" t="str">
        <f>VLOOKUP(H303,'Fish Species List'!$A$2:$I$107,2,0)</f>
        <v>French Grunt</v>
      </c>
      <c r="J303" s="54" t="str">
        <f>VLOOKUP(H303,'Fish Species List'!$A$2:$I$107,3,0)</f>
        <v>Haemulon flavolineatum</v>
      </c>
      <c r="K303" s="54" t="str">
        <f>VLOOKUP(H303,'Fish Species List'!$A$2:$I$107,4,0)</f>
        <v>Haemulidae</v>
      </c>
      <c r="L303" s="54" t="str">
        <f>VLOOKUP(H303,'Fish Species List'!$A$2:$I$107,5,0)</f>
        <v>Carnivores</v>
      </c>
      <c r="M303">
        <v>16</v>
      </c>
      <c r="N303">
        <f>1</f>
        <v>1</v>
      </c>
      <c r="P303">
        <f>VLOOKUP(H303,'Fish Species List'!$A$2:$I$107,6,0)</f>
        <v>1.349E-2</v>
      </c>
      <c r="Q303">
        <f>VLOOKUP(H303,'Fish Species List'!$A$2:$I$107,7,0)</f>
        <v>3</v>
      </c>
      <c r="R303">
        <f t="shared" si="4"/>
        <v>55.255040000000001</v>
      </c>
    </row>
    <row r="304" spans="1:18">
      <c r="A304" s="2">
        <v>42953</v>
      </c>
      <c r="B304" s="18">
        <v>0.57430555555555551</v>
      </c>
      <c r="C304" t="s">
        <v>9</v>
      </c>
      <c r="D304" t="s">
        <v>288</v>
      </c>
      <c r="E304" t="s">
        <v>10</v>
      </c>
      <c r="F304">
        <v>2</v>
      </c>
      <c r="G304">
        <v>15</v>
      </c>
      <c r="H304" t="s">
        <v>20</v>
      </c>
      <c r="I304" t="str">
        <f>VLOOKUP(H304,'Fish Species List'!$A$2:$I$107,2,0)</f>
        <v>French Grunt</v>
      </c>
      <c r="J304" s="54" t="str">
        <f>VLOOKUP(H304,'Fish Species List'!$A$2:$I$107,3,0)</f>
        <v>Haemulon flavolineatum</v>
      </c>
      <c r="K304" s="54" t="str">
        <f>VLOOKUP(H304,'Fish Species List'!$A$2:$I$107,4,0)</f>
        <v>Haemulidae</v>
      </c>
      <c r="L304" s="54" t="str">
        <f>VLOOKUP(H304,'Fish Species List'!$A$2:$I$107,5,0)</f>
        <v>Carnivores</v>
      </c>
      <c r="M304">
        <v>15</v>
      </c>
      <c r="N304">
        <f>1</f>
        <v>1</v>
      </c>
      <c r="P304">
        <f>VLOOKUP(H304,'Fish Species List'!$A$2:$I$107,6,0)</f>
        <v>1.349E-2</v>
      </c>
      <c r="Q304">
        <f>VLOOKUP(H304,'Fish Species List'!$A$2:$I$107,7,0)</f>
        <v>3</v>
      </c>
      <c r="R304">
        <f t="shared" si="4"/>
        <v>45.528750000000002</v>
      </c>
    </row>
    <row r="305" spans="1:18">
      <c r="A305" s="2">
        <v>42953</v>
      </c>
      <c r="B305" s="18">
        <v>0.57430555555555551</v>
      </c>
      <c r="C305" t="s">
        <v>9</v>
      </c>
      <c r="D305" t="s">
        <v>288</v>
      </c>
      <c r="E305" t="s">
        <v>10</v>
      </c>
      <c r="F305">
        <v>2</v>
      </c>
      <c r="G305">
        <v>15</v>
      </c>
      <c r="H305" t="s">
        <v>35</v>
      </c>
      <c r="I305" t="str">
        <f>VLOOKUP(H305,'Fish Species List'!$A$2:$I$107,2,0)</f>
        <v>Yellowhead Wrasse</v>
      </c>
      <c r="J305" s="54" t="str">
        <f>VLOOKUP(H305,'Fish Species List'!$A$2:$I$107,3,0)</f>
        <v>Halichoeres garnoti</v>
      </c>
      <c r="K305" s="54" t="str">
        <f>VLOOKUP(H305,'Fish Species List'!$A$2:$I$107,4,0)</f>
        <v>Labridae</v>
      </c>
      <c r="L305" s="54" t="str">
        <f>VLOOKUP(H305,'Fish Species List'!$A$2:$I$107,5,0)</f>
        <v>Carnivores</v>
      </c>
      <c r="M305">
        <v>21</v>
      </c>
      <c r="N305">
        <f>1</f>
        <v>1</v>
      </c>
      <c r="P305">
        <f>VLOOKUP(H305,'Fish Species List'!$A$2:$I$107,6,0)</f>
        <v>0.01</v>
      </c>
      <c r="Q305">
        <f>VLOOKUP(H305,'Fish Species List'!$A$2:$I$107,7,0)</f>
        <v>3.13</v>
      </c>
      <c r="R305">
        <f t="shared" si="4"/>
        <v>137.57717661060875</v>
      </c>
    </row>
    <row r="306" spans="1:18">
      <c r="A306" s="2">
        <v>42953</v>
      </c>
      <c r="B306" s="18">
        <v>0.57430555555555551</v>
      </c>
      <c r="C306" t="s">
        <v>9</v>
      </c>
      <c r="D306" t="s">
        <v>288</v>
      </c>
      <c r="E306" t="s">
        <v>10</v>
      </c>
      <c r="F306">
        <v>2</v>
      </c>
      <c r="G306">
        <v>15</v>
      </c>
      <c r="H306" t="s">
        <v>295</v>
      </c>
      <c r="I306" t="str">
        <f>VLOOKUP(H306,'Fish Species List'!$A$2:$I$107,2,0)</f>
        <v>Clown Wrasse</v>
      </c>
      <c r="J306" s="54" t="str">
        <f>VLOOKUP(H306,'Fish Species List'!$A$2:$I$107,3,0)</f>
        <v>Halichoeres maculipinna </v>
      </c>
      <c r="K306" s="54" t="str">
        <f>VLOOKUP(H306,'Fish Species List'!$A$2:$I$107,4,0)</f>
        <v>Labridae</v>
      </c>
      <c r="L306" s="54" t="str">
        <f>VLOOKUP(H306,'Fish Species List'!$A$2:$I$107,5,0)</f>
        <v>Carnivores</v>
      </c>
      <c r="M306">
        <v>12</v>
      </c>
      <c r="N306">
        <f>1</f>
        <v>1</v>
      </c>
      <c r="P306">
        <f>VLOOKUP(H306,'Fish Species List'!$A$2:$I$107,6,0)</f>
        <v>1.047E-2</v>
      </c>
      <c r="Q306">
        <f>VLOOKUP(H306,'Fish Species List'!$A$2:$I$107,7,0)</f>
        <v>3.2</v>
      </c>
      <c r="R306">
        <f t="shared" si="4"/>
        <v>29.739021099918382</v>
      </c>
    </row>
    <row r="307" spans="1:18">
      <c r="A307" s="2">
        <v>42953</v>
      </c>
      <c r="B307" s="18">
        <v>0.57430555555555551</v>
      </c>
      <c r="C307" t="s">
        <v>9</v>
      </c>
      <c r="D307" t="s">
        <v>288</v>
      </c>
      <c r="E307" t="s">
        <v>10</v>
      </c>
      <c r="F307">
        <v>2</v>
      </c>
      <c r="G307">
        <v>15</v>
      </c>
      <c r="H307" t="s">
        <v>12</v>
      </c>
      <c r="I307" t="str">
        <f>VLOOKUP(H307,'Fish Species List'!$A$2:$I$107,2,0)</f>
        <v>Doctorfish</v>
      </c>
      <c r="J307" s="54" t="str">
        <f>VLOOKUP(H307,'Fish Species List'!$A$2:$I$107,3,0)</f>
        <v>Acanthurus chirurgus</v>
      </c>
      <c r="K307" s="54" t="str">
        <f>VLOOKUP(H307,'Fish Species List'!$A$2:$I$107,4,0)</f>
        <v>Acanthuridae</v>
      </c>
      <c r="L307" s="54" t="str">
        <f>VLOOKUP(H307,'Fish Species List'!$A$2:$I$107,5,0)</f>
        <v>Herbivores</v>
      </c>
      <c r="M307">
        <v>13</v>
      </c>
      <c r="N307">
        <v>2</v>
      </c>
      <c r="P307">
        <f>VLOOKUP(H307,'Fish Species List'!$A$2:$I$107,6,0)</f>
        <v>2.0889999999999999E-2</v>
      </c>
      <c r="Q307">
        <f>VLOOKUP(H307,'Fish Species List'!$A$2:$I$107,7,0)</f>
        <v>2.96</v>
      </c>
      <c r="R307">
        <f t="shared" si="4"/>
        <v>41.420063733212132</v>
      </c>
    </row>
    <row r="308" spans="1:18">
      <c r="A308" s="2">
        <v>42953</v>
      </c>
      <c r="B308" s="18">
        <v>0.57430555555555551</v>
      </c>
      <c r="C308" t="s">
        <v>9</v>
      </c>
      <c r="D308" t="s">
        <v>288</v>
      </c>
      <c r="E308" t="s">
        <v>10</v>
      </c>
      <c r="F308">
        <v>2</v>
      </c>
      <c r="G308">
        <v>15</v>
      </c>
      <c r="H308" t="s">
        <v>19</v>
      </c>
      <c r="I308" t="str">
        <f>VLOOKUP(H308,'Fish Species List'!$A$2:$I$107,2,0)</f>
        <v>Ocean Surgeonfish</v>
      </c>
      <c r="J308" s="54" t="str">
        <f>VLOOKUP(H308,'Fish Species List'!$A$2:$I$107,3,0)</f>
        <v>Acanthurus bahianus</v>
      </c>
      <c r="K308" s="54" t="str">
        <f>VLOOKUP(H308,'Fish Species List'!$A$2:$I$107,4,0)</f>
        <v>Acanthuridae</v>
      </c>
      <c r="L308" s="54" t="str">
        <f>VLOOKUP(H308,'Fish Species List'!$A$2:$I$107,5,0)</f>
        <v>Herbivores</v>
      </c>
      <c r="M308">
        <v>18</v>
      </c>
      <c r="N308">
        <v>2</v>
      </c>
      <c r="P308">
        <f>VLOOKUP(H308,'Fish Species List'!$A$2:$I$107,6,0)</f>
        <v>1.8620000000000001E-2</v>
      </c>
      <c r="Q308">
        <f>VLOOKUP(H308,'Fish Species List'!$A$2:$I$107,7,0)</f>
        <v>2.91</v>
      </c>
      <c r="R308">
        <f t="shared" si="4"/>
        <v>83.718736738929394</v>
      </c>
    </row>
    <row r="309" spans="1:18">
      <c r="A309" s="2">
        <v>42953</v>
      </c>
      <c r="B309" s="18">
        <v>0.57430555555555551</v>
      </c>
      <c r="C309" t="s">
        <v>9</v>
      </c>
      <c r="D309" t="s">
        <v>288</v>
      </c>
      <c r="E309" t="s">
        <v>10</v>
      </c>
      <c r="F309">
        <v>2</v>
      </c>
      <c r="G309">
        <v>15</v>
      </c>
      <c r="H309" t="s">
        <v>31</v>
      </c>
      <c r="I309" t="str">
        <f>VLOOKUP(H309,'Fish Species List'!$A$2:$I$107,2,0)</f>
        <v>Striped Parrotfish</v>
      </c>
      <c r="J309" s="54" t="str">
        <f>VLOOKUP(H309,'Fish Species List'!$A$2:$I$107,3,0)</f>
        <v>Scarus iserti</v>
      </c>
      <c r="K309" s="54" t="str">
        <f>VLOOKUP(H309,'Fish Species List'!$A$2:$I$107,4,0)</f>
        <v>Scaridae</v>
      </c>
      <c r="L309" s="54" t="str">
        <f>VLOOKUP(H309,'Fish Species List'!$A$2:$I$107,5,0)</f>
        <v>Herbivores</v>
      </c>
      <c r="M309">
        <v>12</v>
      </c>
      <c r="N309">
        <v>2</v>
      </c>
      <c r="O309" t="s">
        <v>16</v>
      </c>
      <c r="P309">
        <f>VLOOKUP(H309,'Fish Species List'!$A$2:$I$107,6,0)</f>
        <v>1.0959999999999999E-2</v>
      </c>
      <c r="Q309">
        <f>VLOOKUP(H309,'Fish Species List'!$A$2:$I$107,7,0)</f>
        <v>3.01</v>
      </c>
      <c r="R309">
        <f t="shared" si="4"/>
        <v>19.415389375922789</v>
      </c>
    </row>
    <row r="310" spans="1:18">
      <c r="A310" s="2">
        <v>42953</v>
      </c>
      <c r="B310" s="18">
        <v>0.57430555555555551</v>
      </c>
      <c r="C310" t="s">
        <v>9</v>
      </c>
      <c r="D310" t="s">
        <v>288</v>
      </c>
      <c r="E310" t="s">
        <v>10</v>
      </c>
      <c r="F310">
        <v>2</v>
      </c>
      <c r="G310">
        <v>15</v>
      </c>
      <c r="H310" t="s">
        <v>35</v>
      </c>
      <c r="I310" t="str">
        <f>VLOOKUP(H310,'Fish Species List'!$A$2:$I$107,2,0)</f>
        <v>Yellowhead Wrasse</v>
      </c>
      <c r="J310" s="54" t="str">
        <f>VLOOKUP(H310,'Fish Species List'!$A$2:$I$107,3,0)</f>
        <v>Halichoeres garnoti</v>
      </c>
      <c r="K310" s="54" t="str">
        <f>VLOOKUP(H310,'Fish Species List'!$A$2:$I$107,4,0)</f>
        <v>Labridae</v>
      </c>
      <c r="L310" s="54" t="str">
        <f>VLOOKUP(H310,'Fish Species List'!$A$2:$I$107,5,0)</f>
        <v>Carnivores</v>
      </c>
      <c r="M310">
        <v>12</v>
      </c>
      <c r="N310">
        <f>1</f>
        <v>1</v>
      </c>
      <c r="P310">
        <f>VLOOKUP(H310,'Fish Species List'!$A$2:$I$107,6,0)</f>
        <v>0.01</v>
      </c>
      <c r="Q310">
        <f>VLOOKUP(H310,'Fish Species List'!$A$2:$I$107,7,0)</f>
        <v>3.13</v>
      </c>
      <c r="R310">
        <f t="shared" si="4"/>
        <v>23.869169040031956</v>
      </c>
    </row>
    <row r="311" spans="1:18">
      <c r="A311" s="2">
        <v>42953</v>
      </c>
      <c r="B311" s="18">
        <v>0.57430555555555551</v>
      </c>
      <c r="C311" t="s">
        <v>9</v>
      </c>
      <c r="D311" t="s">
        <v>288</v>
      </c>
      <c r="E311" t="s">
        <v>10</v>
      </c>
      <c r="F311">
        <v>2</v>
      </c>
      <c r="G311">
        <v>15</v>
      </c>
      <c r="H311" t="s">
        <v>35</v>
      </c>
      <c r="I311" t="str">
        <f>VLOOKUP(H311,'Fish Species List'!$A$2:$I$107,2,0)</f>
        <v>Yellowhead Wrasse</v>
      </c>
      <c r="J311" s="54" t="str">
        <f>VLOOKUP(H311,'Fish Species List'!$A$2:$I$107,3,0)</f>
        <v>Halichoeres garnoti</v>
      </c>
      <c r="K311" s="54" t="str">
        <f>VLOOKUP(H311,'Fish Species List'!$A$2:$I$107,4,0)</f>
        <v>Labridae</v>
      </c>
      <c r="L311" s="54" t="str">
        <f>VLOOKUP(H311,'Fish Species List'!$A$2:$I$107,5,0)</f>
        <v>Carnivores</v>
      </c>
      <c r="M311">
        <v>5</v>
      </c>
      <c r="N311">
        <v>5</v>
      </c>
      <c r="P311">
        <f>VLOOKUP(H311,'Fish Species List'!$A$2:$I$107,6,0)</f>
        <v>0.01</v>
      </c>
      <c r="Q311">
        <f>VLOOKUP(H311,'Fish Species List'!$A$2:$I$107,7,0)</f>
        <v>3.13</v>
      </c>
      <c r="R311">
        <f t="shared" si="4"/>
        <v>1.540905884130453</v>
      </c>
    </row>
    <row r="312" spans="1:18">
      <c r="A312" s="2">
        <v>42953</v>
      </c>
      <c r="B312" s="18">
        <v>0.57430555555555551</v>
      </c>
      <c r="C312" t="s">
        <v>9</v>
      </c>
      <c r="D312" t="s">
        <v>288</v>
      </c>
      <c r="E312" t="s">
        <v>10</v>
      </c>
      <c r="F312">
        <v>2</v>
      </c>
      <c r="G312">
        <v>15</v>
      </c>
      <c r="H312" t="s">
        <v>17</v>
      </c>
      <c r="I312" t="str">
        <f>VLOOKUP(H312,'Fish Species List'!$A$2:$I$107,2,0)</f>
        <v>Bluehead Wrasse</v>
      </c>
      <c r="J312" s="54" t="str">
        <f>VLOOKUP(H312,'Fish Species List'!$A$2:$I$107,3,0)</f>
        <v>Thalassoma bifasciatum</v>
      </c>
      <c r="K312" s="54" t="str">
        <f>VLOOKUP(H312,'Fish Species List'!$A$2:$I$107,4,0)</f>
        <v>Labridae</v>
      </c>
      <c r="L312" s="54" t="str">
        <f>VLOOKUP(H312,'Fish Species List'!$A$2:$I$107,5,0)</f>
        <v>Carnivores</v>
      </c>
      <c r="M312">
        <v>3</v>
      </c>
      <c r="N312">
        <v>15</v>
      </c>
      <c r="P312">
        <f>VLOOKUP(H312,'Fish Species List'!$A$2:$I$107,6,0)</f>
        <v>8.9099999999999995E-3</v>
      </c>
      <c r="Q312">
        <f>VLOOKUP(H312,'Fish Species List'!$A$2:$I$107,7,0)</f>
        <v>3.01</v>
      </c>
      <c r="R312">
        <f t="shared" si="4"/>
        <v>0.24322750267948948</v>
      </c>
    </row>
    <row r="313" spans="1:18">
      <c r="A313" s="2">
        <v>42953</v>
      </c>
      <c r="B313" s="18">
        <v>0.57430555555555551</v>
      </c>
      <c r="C313" t="s">
        <v>9</v>
      </c>
      <c r="D313" t="s">
        <v>288</v>
      </c>
      <c r="E313" t="s">
        <v>10</v>
      </c>
      <c r="F313">
        <v>2</v>
      </c>
      <c r="G313">
        <v>15</v>
      </c>
      <c r="H313" t="s">
        <v>17</v>
      </c>
      <c r="I313" t="str">
        <f>VLOOKUP(H313,'Fish Species List'!$A$2:$I$107,2,0)</f>
        <v>Bluehead Wrasse</v>
      </c>
      <c r="J313" s="54" t="str">
        <f>VLOOKUP(H313,'Fish Species List'!$A$2:$I$107,3,0)</f>
        <v>Thalassoma bifasciatum</v>
      </c>
      <c r="K313" s="54" t="str">
        <f>VLOOKUP(H313,'Fish Species List'!$A$2:$I$107,4,0)</f>
        <v>Labridae</v>
      </c>
      <c r="L313" s="54" t="str">
        <f>VLOOKUP(H313,'Fish Species List'!$A$2:$I$107,5,0)</f>
        <v>Carnivores</v>
      </c>
      <c r="M313">
        <v>6</v>
      </c>
      <c r="N313">
        <v>20</v>
      </c>
      <c r="P313">
        <f>VLOOKUP(H313,'Fish Species List'!$A$2:$I$107,6,0)</f>
        <v>8.9099999999999995E-3</v>
      </c>
      <c r="Q313">
        <f>VLOOKUP(H313,'Fish Species List'!$A$2:$I$107,7,0)</f>
        <v>3.01</v>
      </c>
      <c r="R313">
        <f t="shared" si="4"/>
        <v>1.9593542699963782</v>
      </c>
    </row>
    <row r="314" spans="1:18">
      <c r="A314" s="2">
        <v>42953</v>
      </c>
      <c r="B314" s="18">
        <v>0.57430555555555551</v>
      </c>
      <c r="C314" t="s">
        <v>9</v>
      </c>
      <c r="D314" t="s">
        <v>288</v>
      </c>
      <c r="E314" t="s">
        <v>10</v>
      </c>
      <c r="F314">
        <v>2</v>
      </c>
      <c r="G314">
        <v>15</v>
      </c>
      <c r="H314" t="s">
        <v>17</v>
      </c>
      <c r="I314" t="str">
        <f>VLOOKUP(H314,'Fish Species List'!$A$2:$I$107,2,0)</f>
        <v>Bluehead Wrasse</v>
      </c>
      <c r="J314" s="54" t="str">
        <f>VLOOKUP(H314,'Fish Species List'!$A$2:$I$107,3,0)</f>
        <v>Thalassoma bifasciatum</v>
      </c>
      <c r="K314" s="54" t="str">
        <f>VLOOKUP(H314,'Fish Species List'!$A$2:$I$107,4,0)</f>
        <v>Labridae</v>
      </c>
      <c r="L314" s="54" t="str">
        <f>VLOOKUP(H314,'Fish Species List'!$A$2:$I$107,5,0)</f>
        <v>Carnivores</v>
      </c>
      <c r="M314">
        <v>4</v>
      </c>
      <c r="N314">
        <v>60</v>
      </c>
      <c r="P314">
        <f>VLOOKUP(H314,'Fish Species List'!$A$2:$I$107,6,0)</f>
        <v>8.9099999999999995E-3</v>
      </c>
      <c r="Q314">
        <f>VLOOKUP(H314,'Fish Species List'!$A$2:$I$107,7,0)</f>
        <v>3.01</v>
      </c>
      <c r="R314">
        <f t="shared" si="4"/>
        <v>0.5782002537554658</v>
      </c>
    </row>
    <row r="315" spans="1:18">
      <c r="A315" s="2">
        <v>42953</v>
      </c>
      <c r="B315" s="18">
        <v>0.57430555555555551</v>
      </c>
      <c r="C315" t="s">
        <v>9</v>
      </c>
      <c r="D315" t="s">
        <v>288</v>
      </c>
      <c r="E315" t="s">
        <v>10</v>
      </c>
      <c r="F315">
        <v>2</v>
      </c>
      <c r="G315">
        <v>15</v>
      </c>
      <c r="H315" t="s">
        <v>36</v>
      </c>
      <c r="I315" t="str">
        <f>VLOOKUP(H315,'Fish Species List'!$A$2:$I$107,2,0)</f>
        <v>Blue Chromis</v>
      </c>
      <c r="J315" s="54" t="str">
        <f>VLOOKUP(H315,'Fish Species List'!$A$2:$I$107,3,0)</f>
        <v>Chromis cyanea</v>
      </c>
      <c r="K315" s="54" t="str">
        <f>VLOOKUP(H315,'Fish Species List'!$A$2:$I$107,4,0)</f>
        <v>Pomacentridae</v>
      </c>
      <c r="L315" s="54" t="str">
        <f>VLOOKUP(H315,'Fish Species List'!$A$2:$I$107,5,0)</f>
        <v>Planktivore</v>
      </c>
      <c r="M315">
        <v>5</v>
      </c>
      <c r="N315">
        <v>5</v>
      </c>
      <c r="P315">
        <f>VLOOKUP(H315,'Fish Species List'!$A$2:$I$107,6,0)</f>
        <v>1.4789999999999999E-2</v>
      </c>
      <c r="Q315">
        <f>VLOOKUP(H315,'Fish Species List'!$A$2:$I$107,7,0)</f>
        <v>2.98</v>
      </c>
      <c r="R315">
        <f t="shared" si="4"/>
        <v>1.7901885988602571</v>
      </c>
    </row>
    <row r="316" spans="1:18">
      <c r="A316" s="2">
        <v>42953</v>
      </c>
      <c r="B316" s="18">
        <v>0.57430555555555551</v>
      </c>
      <c r="C316" t="s">
        <v>9</v>
      </c>
      <c r="D316" t="s">
        <v>288</v>
      </c>
      <c r="E316" t="s">
        <v>10</v>
      </c>
      <c r="F316">
        <v>2</v>
      </c>
      <c r="G316">
        <v>15</v>
      </c>
      <c r="H316" t="s">
        <v>396</v>
      </c>
      <c r="I316" t="str">
        <f>VLOOKUP(H316,'Fish Species List'!$A$2:$I$107,2,0)</f>
        <v>Beaugregory</v>
      </c>
      <c r="J316" s="54" t="str">
        <f>VLOOKUP(H316,'Fish Species List'!$A$2:$I$107,3,0)</f>
        <v>Stegastes leucostictus</v>
      </c>
      <c r="K316" s="54" t="str">
        <f>VLOOKUP(H316,'Fish Species List'!$A$2:$I$107,4,0)</f>
        <v>Pomacentridae</v>
      </c>
      <c r="L316" s="54" t="str">
        <f>VLOOKUP(H316,'Fish Species List'!$A$2:$I$107,5,0)</f>
        <v>Omnivores</v>
      </c>
      <c r="M316">
        <v>5</v>
      </c>
      <c r="N316">
        <f>1</f>
        <v>1</v>
      </c>
      <c r="P316">
        <f>VLOOKUP(H316,'Fish Species List'!$A$2:$I$107,6,0)</f>
        <v>1.9949999999999999E-2</v>
      </c>
      <c r="Q316">
        <f>VLOOKUP(H316,'Fish Species List'!$A$2:$I$107,7,0)</f>
        <v>2.95</v>
      </c>
      <c r="R316">
        <f t="shared" si="4"/>
        <v>2.3009353312602805</v>
      </c>
    </row>
    <row r="317" spans="1:18">
      <c r="A317" s="2">
        <v>42953</v>
      </c>
      <c r="B317" s="18">
        <v>0.57430555555555551</v>
      </c>
      <c r="C317" t="s">
        <v>9</v>
      </c>
      <c r="D317" t="s">
        <v>288</v>
      </c>
      <c r="E317" t="s">
        <v>10</v>
      </c>
      <c r="F317">
        <v>2</v>
      </c>
      <c r="G317">
        <v>15</v>
      </c>
      <c r="H317" t="s">
        <v>13</v>
      </c>
      <c r="I317" t="str">
        <f>VLOOKUP(H317,'Fish Species List'!$A$2:$I$107,2,0)</f>
        <v>Slippery Dick</v>
      </c>
      <c r="J317" s="54" t="str">
        <f>VLOOKUP(H317,'Fish Species List'!$A$2:$I$107,3,0)</f>
        <v>Halichoeres bivittatus</v>
      </c>
      <c r="K317" s="54" t="str">
        <f>VLOOKUP(H317,'Fish Species List'!$A$2:$I$107,4,0)</f>
        <v>Labridae</v>
      </c>
      <c r="L317" s="54" t="str">
        <f>VLOOKUP(H317,'Fish Species List'!$A$2:$I$107,5,0)</f>
        <v>Carnivores</v>
      </c>
      <c r="M317">
        <v>10</v>
      </c>
      <c r="N317">
        <v>3</v>
      </c>
      <c r="P317">
        <f>VLOOKUP(H317,'Fish Species List'!$A$2:$I$107,6,0)</f>
        <v>9.3299999999999998E-3</v>
      </c>
      <c r="Q317">
        <f>VLOOKUP(H317,'Fish Species List'!$A$2:$I$107,7,0)</f>
        <v>3.06</v>
      </c>
      <c r="R317">
        <f t="shared" si="4"/>
        <v>10.712273288565926</v>
      </c>
    </row>
    <row r="318" spans="1:18">
      <c r="A318" s="2">
        <v>42953</v>
      </c>
      <c r="B318" s="18">
        <v>0.57430555555555551</v>
      </c>
      <c r="C318" t="s">
        <v>9</v>
      </c>
      <c r="D318" t="s">
        <v>288</v>
      </c>
      <c r="E318" t="s">
        <v>10</v>
      </c>
      <c r="F318">
        <v>2</v>
      </c>
      <c r="G318">
        <v>15</v>
      </c>
      <c r="H318" t="s">
        <v>291</v>
      </c>
      <c r="I318" t="str">
        <f>VLOOKUP(H318,'Fish Species List'!$A$2:$I$107,2,0)</f>
        <v>Puddingwife</v>
      </c>
      <c r="J318" s="54" t="str">
        <f>VLOOKUP(H318,'Fish Species List'!$A$2:$I$107,3,0)</f>
        <v>Halichoeres radiatus</v>
      </c>
      <c r="K318" s="54" t="str">
        <f>VLOOKUP(H318,'Fish Species List'!$A$2:$I$107,4,0)</f>
        <v>Labridae</v>
      </c>
      <c r="L318" s="54" t="str">
        <f>VLOOKUP(H318,'Fish Species List'!$A$2:$I$107,5,0)</f>
        <v>Carnivores</v>
      </c>
      <c r="M318">
        <v>10</v>
      </c>
      <c r="N318">
        <f>1</f>
        <v>1</v>
      </c>
      <c r="P318">
        <f>VLOOKUP(H318,'Fish Species List'!$A$2:$I$107,6,0)</f>
        <v>1.3100000000000001E-2</v>
      </c>
      <c r="Q318">
        <f>VLOOKUP(H318,'Fish Species List'!$A$2:$I$107,7,0)</f>
        <v>3.0379999999999998</v>
      </c>
      <c r="R318">
        <f t="shared" si="4"/>
        <v>14.297868407478722</v>
      </c>
    </row>
    <row r="319" spans="1:18">
      <c r="A319" s="2">
        <v>42953</v>
      </c>
      <c r="B319" s="18">
        <v>0.57430555555555551</v>
      </c>
      <c r="C319" t="s">
        <v>9</v>
      </c>
      <c r="D319" t="s">
        <v>288</v>
      </c>
      <c r="E319" t="s">
        <v>10</v>
      </c>
      <c r="F319">
        <v>2</v>
      </c>
      <c r="G319">
        <v>15</v>
      </c>
      <c r="H319" t="s">
        <v>21</v>
      </c>
      <c r="I319" t="str">
        <f>VLOOKUP(H319,'Fish Species List'!$A$2:$I$107,2,0)</f>
        <v>Brown Chromis</v>
      </c>
      <c r="J319" s="54" t="str">
        <f>VLOOKUP(H319,'Fish Species List'!$A$2:$I$107,3,0)</f>
        <v>Chromis multilineata</v>
      </c>
      <c r="K319" s="54" t="str">
        <f>VLOOKUP(H319,'Fish Species List'!$A$2:$I$107,4,0)</f>
        <v>Pomacentridae</v>
      </c>
      <c r="L319" s="54" t="str">
        <f>VLOOKUP(H319,'Fish Species List'!$A$2:$I$107,5,0)</f>
        <v>Planktivore</v>
      </c>
      <c r="M319">
        <v>5</v>
      </c>
      <c r="N319">
        <v>15</v>
      </c>
      <c r="P319">
        <f>VLOOKUP(H319,'Fish Species List'!$A$2:$I$107,6,0)</f>
        <v>1.4789999999999999E-2</v>
      </c>
      <c r="Q319">
        <f>VLOOKUP(H319,'Fish Species List'!$A$2:$I$107,7,0)</f>
        <v>2.98</v>
      </c>
      <c r="R319">
        <f t="shared" si="4"/>
        <v>1.7901885988602571</v>
      </c>
    </row>
    <row r="320" spans="1:18">
      <c r="A320" s="2">
        <v>42953</v>
      </c>
      <c r="B320" s="18">
        <v>0.57430555555555551</v>
      </c>
      <c r="C320" t="s">
        <v>9</v>
      </c>
      <c r="D320" t="s">
        <v>288</v>
      </c>
      <c r="E320" t="s">
        <v>10</v>
      </c>
      <c r="F320">
        <v>2</v>
      </c>
      <c r="G320">
        <v>15</v>
      </c>
      <c r="H320" t="s">
        <v>23</v>
      </c>
      <c r="I320" t="str">
        <f>VLOOKUP(H320,'Fish Species List'!$A$2:$I$107,2,0)</f>
        <v>Blue Tang</v>
      </c>
      <c r="J320" s="54" t="str">
        <f>VLOOKUP(H320,'Fish Species List'!$A$2:$I$107,3,0)</f>
        <v>Acanthurus coeruleus</v>
      </c>
      <c r="K320" s="54" t="str">
        <f>VLOOKUP(H320,'Fish Species List'!$A$2:$I$107,4,0)</f>
        <v>Acanthuridae</v>
      </c>
      <c r="L320" s="54" t="str">
        <f>VLOOKUP(H320,'Fish Species List'!$A$2:$I$107,5,0)</f>
        <v>Herbivores</v>
      </c>
      <c r="M320">
        <v>15</v>
      </c>
      <c r="N320">
        <f>1</f>
        <v>1</v>
      </c>
      <c r="P320">
        <f>VLOOKUP(H320,'Fish Species List'!$A$2:$I$107,6,0)</f>
        <v>2.512E-2</v>
      </c>
      <c r="Q320">
        <f>VLOOKUP(H320,'Fish Species List'!$A$2:$I$107,7,0)</f>
        <v>2.96</v>
      </c>
      <c r="R320">
        <f t="shared" si="4"/>
        <v>76.076366478829684</v>
      </c>
    </row>
    <row r="321" spans="1:18">
      <c r="A321" s="2">
        <v>42953</v>
      </c>
      <c r="B321" s="18">
        <v>0.57430555555555551</v>
      </c>
      <c r="C321" t="s">
        <v>9</v>
      </c>
      <c r="D321" t="s">
        <v>288</v>
      </c>
      <c r="E321" t="s">
        <v>10</v>
      </c>
      <c r="F321">
        <v>3</v>
      </c>
      <c r="G321">
        <v>15</v>
      </c>
      <c r="H321" t="s">
        <v>19</v>
      </c>
      <c r="I321" t="str">
        <f>VLOOKUP(H321,'Fish Species List'!$A$2:$I$107,2,0)</f>
        <v>Ocean Surgeonfish</v>
      </c>
      <c r="J321" s="54" t="str">
        <f>VLOOKUP(H321,'Fish Species List'!$A$2:$I$107,3,0)</f>
        <v>Acanthurus bahianus</v>
      </c>
      <c r="K321" s="54" t="str">
        <f>VLOOKUP(H321,'Fish Species List'!$A$2:$I$107,4,0)</f>
        <v>Acanthuridae</v>
      </c>
      <c r="L321" s="54" t="str">
        <f>VLOOKUP(H321,'Fish Species List'!$A$2:$I$107,5,0)</f>
        <v>Herbivores</v>
      </c>
      <c r="M321">
        <v>15</v>
      </c>
      <c r="N321">
        <f>1</f>
        <v>1</v>
      </c>
      <c r="P321">
        <f>VLOOKUP(H321,'Fish Species List'!$A$2:$I$107,6,0)</f>
        <v>1.8620000000000001E-2</v>
      </c>
      <c r="Q321">
        <f>VLOOKUP(H321,'Fish Species List'!$A$2:$I$107,7,0)</f>
        <v>2.91</v>
      </c>
      <c r="R321">
        <f t="shared" si="4"/>
        <v>49.249887240092868</v>
      </c>
    </row>
    <row r="322" spans="1:18">
      <c r="A322" s="2">
        <v>42953</v>
      </c>
      <c r="B322" s="18">
        <v>0.57430555555555551</v>
      </c>
      <c r="C322" t="s">
        <v>9</v>
      </c>
      <c r="D322" t="s">
        <v>288</v>
      </c>
      <c r="E322" t="s">
        <v>10</v>
      </c>
      <c r="F322">
        <v>3</v>
      </c>
      <c r="G322">
        <v>15</v>
      </c>
      <c r="H322" t="s">
        <v>19</v>
      </c>
      <c r="I322" t="str">
        <f>VLOOKUP(H322,'Fish Species List'!$A$2:$I$107,2,0)</f>
        <v>Ocean Surgeonfish</v>
      </c>
      <c r="J322" s="54" t="str">
        <f>VLOOKUP(H322,'Fish Species List'!$A$2:$I$107,3,0)</f>
        <v>Acanthurus bahianus</v>
      </c>
      <c r="K322" s="54" t="str">
        <f>VLOOKUP(H322,'Fish Species List'!$A$2:$I$107,4,0)</f>
        <v>Acanthuridae</v>
      </c>
      <c r="L322" s="54" t="str">
        <f>VLOOKUP(H322,'Fish Species List'!$A$2:$I$107,5,0)</f>
        <v>Herbivores</v>
      </c>
      <c r="M322">
        <v>16</v>
      </c>
      <c r="N322">
        <v>2</v>
      </c>
      <c r="P322">
        <f>VLOOKUP(H322,'Fish Species List'!$A$2:$I$107,6,0)</f>
        <v>1.8620000000000001E-2</v>
      </c>
      <c r="Q322">
        <f>VLOOKUP(H322,'Fish Species List'!$A$2:$I$107,7,0)</f>
        <v>2.91</v>
      </c>
      <c r="R322">
        <f t="shared" si="4"/>
        <v>59.424950162548789</v>
      </c>
    </row>
    <row r="323" spans="1:18">
      <c r="A323" s="2">
        <v>42953</v>
      </c>
      <c r="B323" s="18">
        <v>0.57430555555555551</v>
      </c>
      <c r="C323" t="s">
        <v>9</v>
      </c>
      <c r="D323" t="s">
        <v>288</v>
      </c>
      <c r="E323" t="s">
        <v>10</v>
      </c>
      <c r="F323">
        <v>3</v>
      </c>
      <c r="G323">
        <v>15</v>
      </c>
      <c r="H323" t="s">
        <v>19</v>
      </c>
      <c r="I323" t="str">
        <f>VLOOKUP(H323,'Fish Species List'!$A$2:$I$107,2,0)</f>
        <v>Ocean Surgeonfish</v>
      </c>
      <c r="J323" s="54" t="str">
        <f>VLOOKUP(H323,'Fish Species List'!$A$2:$I$107,3,0)</f>
        <v>Acanthurus bahianus</v>
      </c>
      <c r="K323" s="54" t="str">
        <f>VLOOKUP(H323,'Fish Species List'!$A$2:$I$107,4,0)</f>
        <v>Acanthuridae</v>
      </c>
      <c r="L323" s="54" t="str">
        <f>VLOOKUP(H323,'Fish Species List'!$A$2:$I$107,5,0)</f>
        <v>Herbivores</v>
      </c>
      <c r="M323">
        <v>17</v>
      </c>
      <c r="N323">
        <f>1</f>
        <v>1</v>
      </c>
      <c r="P323">
        <f>VLOOKUP(H323,'Fish Species List'!$A$2:$I$107,6,0)</f>
        <v>1.8620000000000001E-2</v>
      </c>
      <c r="Q323">
        <f>VLOOKUP(H323,'Fish Species List'!$A$2:$I$107,7,0)</f>
        <v>2.91</v>
      </c>
      <c r="R323">
        <f t="shared" ref="R323:R386" si="5">(P323*M323^Q323)</f>
        <v>70.890173269794147</v>
      </c>
    </row>
    <row r="324" spans="1:18">
      <c r="A324" s="2">
        <v>42953</v>
      </c>
      <c r="B324" s="18">
        <v>0.57430555555555551</v>
      </c>
      <c r="C324" t="s">
        <v>9</v>
      </c>
      <c r="D324" t="s">
        <v>288</v>
      </c>
      <c r="E324" t="s">
        <v>10</v>
      </c>
      <c r="F324">
        <v>3</v>
      </c>
      <c r="G324">
        <v>15</v>
      </c>
      <c r="H324" t="s">
        <v>12</v>
      </c>
      <c r="I324" t="str">
        <f>VLOOKUP(H324,'Fish Species List'!$A$2:$I$107,2,0)</f>
        <v>Doctorfish</v>
      </c>
      <c r="J324" s="54" t="str">
        <f>VLOOKUP(H324,'Fish Species List'!$A$2:$I$107,3,0)</f>
        <v>Acanthurus chirurgus</v>
      </c>
      <c r="K324" s="54" t="str">
        <f>VLOOKUP(H324,'Fish Species List'!$A$2:$I$107,4,0)</f>
        <v>Acanthuridae</v>
      </c>
      <c r="L324" s="54" t="str">
        <f>VLOOKUP(H324,'Fish Species List'!$A$2:$I$107,5,0)</f>
        <v>Herbivores</v>
      </c>
      <c r="M324">
        <v>16</v>
      </c>
      <c r="N324">
        <f>1</f>
        <v>1</v>
      </c>
      <c r="P324">
        <f>VLOOKUP(H324,'Fish Species List'!$A$2:$I$107,6,0)</f>
        <v>2.0889999999999999E-2</v>
      </c>
      <c r="Q324">
        <f>VLOOKUP(H324,'Fish Species List'!$A$2:$I$107,7,0)</f>
        <v>2.96</v>
      </c>
      <c r="R324">
        <f t="shared" si="5"/>
        <v>76.583214004983191</v>
      </c>
    </row>
    <row r="325" spans="1:18">
      <c r="A325" s="2">
        <v>42953</v>
      </c>
      <c r="B325" s="18">
        <v>0.57430555555555551</v>
      </c>
      <c r="C325" t="s">
        <v>9</v>
      </c>
      <c r="D325" t="s">
        <v>288</v>
      </c>
      <c r="E325" t="s">
        <v>10</v>
      </c>
      <c r="F325">
        <v>3</v>
      </c>
      <c r="G325">
        <v>15</v>
      </c>
      <c r="H325" t="s">
        <v>12</v>
      </c>
      <c r="I325" t="str">
        <f>VLOOKUP(H325,'Fish Species List'!$A$2:$I$107,2,0)</f>
        <v>Doctorfish</v>
      </c>
      <c r="J325" s="54" t="str">
        <f>VLOOKUP(H325,'Fish Species List'!$A$2:$I$107,3,0)</f>
        <v>Acanthurus chirurgus</v>
      </c>
      <c r="K325" s="54" t="str">
        <f>VLOOKUP(H325,'Fish Species List'!$A$2:$I$107,4,0)</f>
        <v>Acanthuridae</v>
      </c>
      <c r="L325" s="54" t="str">
        <f>VLOOKUP(H325,'Fish Species List'!$A$2:$I$107,5,0)</f>
        <v>Herbivores</v>
      </c>
      <c r="M325">
        <v>15</v>
      </c>
      <c r="N325">
        <v>2</v>
      </c>
      <c r="P325">
        <f>VLOOKUP(H325,'Fish Species List'!$A$2:$I$107,6,0)</f>
        <v>2.0889999999999999E-2</v>
      </c>
      <c r="Q325">
        <f>VLOOKUP(H325,'Fish Species List'!$A$2:$I$107,7,0)</f>
        <v>2.96</v>
      </c>
      <c r="R325">
        <f t="shared" si="5"/>
        <v>63.265736295491713</v>
      </c>
    </row>
    <row r="326" spans="1:18">
      <c r="A326" s="2">
        <v>42953</v>
      </c>
      <c r="B326" s="18">
        <v>0.57430555555555551</v>
      </c>
      <c r="C326" t="s">
        <v>9</v>
      </c>
      <c r="D326" t="s">
        <v>288</v>
      </c>
      <c r="E326" t="s">
        <v>10</v>
      </c>
      <c r="F326">
        <v>3</v>
      </c>
      <c r="G326">
        <v>15</v>
      </c>
      <c r="H326" t="s">
        <v>12</v>
      </c>
      <c r="I326" t="str">
        <f>VLOOKUP(H326,'Fish Species List'!$A$2:$I$107,2,0)</f>
        <v>Doctorfish</v>
      </c>
      <c r="J326" s="54" t="str">
        <f>VLOOKUP(H326,'Fish Species List'!$A$2:$I$107,3,0)</f>
        <v>Acanthurus chirurgus</v>
      </c>
      <c r="K326" s="54" t="str">
        <f>VLOOKUP(H326,'Fish Species List'!$A$2:$I$107,4,0)</f>
        <v>Acanthuridae</v>
      </c>
      <c r="L326" s="54" t="str">
        <f>VLOOKUP(H326,'Fish Species List'!$A$2:$I$107,5,0)</f>
        <v>Herbivores</v>
      </c>
      <c r="M326">
        <v>12</v>
      </c>
      <c r="N326">
        <f>1</f>
        <v>1</v>
      </c>
      <c r="P326">
        <f>VLOOKUP(H326,'Fish Species List'!$A$2:$I$107,6,0)</f>
        <v>2.0889999999999999E-2</v>
      </c>
      <c r="Q326">
        <f>VLOOKUP(H326,'Fish Species List'!$A$2:$I$107,7,0)</f>
        <v>2.96</v>
      </c>
      <c r="R326">
        <f t="shared" si="5"/>
        <v>32.682474295385305</v>
      </c>
    </row>
    <row r="327" spans="1:18">
      <c r="A327" s="2">
        <v>42953</v>
      </c>
      <c r="B327" s="18">
        <v>0.57430555555555551</v>
      </c>
      <c r="C327" t="s">
        <v>9</v>
      </c>
      <c r="D327" t="s">
        <v>288</v>
      </c>
      <c r="E327" t="s">
        <v>10</v>
      </c>
      <c r="F327">
        <v>3</v>
      </c>
      <c r="G327">
        <v>15</v>
      </c>
      <c r="H327" t="s">
        <v>379</v>
      </c>
      <c r="I327" t="str">
        <f>VLOOKUP(H327,'Fish Species List'!$A$2:$I$107,2,0)</f>
        <v>Goatfish</v>
      </c>
      <c r="J327" s="54" t="str">
        <f>VLOOKUP(H327,'Fish Species List'!$A$2:$I$107,3,0)</f>
        <v>Mulloidichthys martinicus</v>
      </c>
      <c r="K327" s="54" t="str">
        <f>VLOOKUP(H327,'Fish Species List'!$A$2:$I$107,4,0)</f>
        <v>Mullidae</v>
      </c>
      <c r="L327" s="54" t="str">
        <f>VLOOKUP(H327,'Fish Species List'!$A$2:$I$107,5,0)</f>
        <v>Carnivores</v>
      </c>
      <c r="M327">
        <v>20</v>
      </c>
      <c r="N327">
        <v>12</v>
      </c>
      <c r="P327">
        <f>VLOOKUP(H327,'Fish Species List'!$A$2:$I$107,6,0)</f>
        <v>9.7699999999999992E-3</v>
      </c>
      <c r="Q327">
        <f>VLOOKUP(H327,'Fish Species List'!$A$2:$I$107,7,0)</f>
        <v>3.12</v>
      </c>
      <c r="R327">
        <f t="shared" si="5"/>
        <v>111.97166862172135</v>
      </c>
    </row>
    <row r="328" spans="1:18">
      <c r="A328" s="2">
        <v>42953</v>
      </c>
      <c r="B328" s="18">
        <v>0.57430555555555551</v>
      </c>
      <c r="C328" t="s">
        <v>9</v>
      </c>
      <c r="D328" t="s">
        <v>288</v>
      </c>
      <c r="E328" t="s">
        <v>10</v>
      </c>
      <c r="F328">
        <v>3</v>
      </c>
      <c r="G328">
        <v>15</v>
      </c>
      <c r="H328" t="s">
        <v>20</v>
      </c>
      <c r="I328" t="str">
        <f>VLOOKUP(H328,'Fish Species List'!$A$2:$I$107,2,0)</f>
        <v>French Grunt</v>
      </c>
      <c r="J328" s="54" t="str">
        <f>VLOOKUP(H328,'Fish Species List'!$A$2:$I$107,3,0)</f>
        <v>Haemulon flavolineatum</v>
      </c>
      <c r="K328" s="54" t="str">
        <f>VLOOKUP(H328,'Fish Species List'!$A$2:$I$107,4,0)</f>
        <v>Haemulidae</v>
      </c>
      <c r="L328" s="54" t="str">
        <f>VLOOKUP(H328,'Fish Species List'!$A$2:$I$107,5,0)</f>
        <v>Carnivores</v>
      </c>
      <c r="M328">
        <v>20</v>
      </c>
      <c r="N328">
        <v>2</v>
      </c>
      <c r="P328">
        <f>VLOOKUP(H328,'Fish Species List'!$A$2:$I$107,6,0)</f>
        <v>1.349E-2</v>
      </c>
      <c r="Q328">
        <f>VLOOKUP(H328,'Fish Species List'!$A$2:$I$107,7,0)</f>
        <v>3</v>
      </c>
      <c r="R328">
        <f t="shared" si="5"/>
        <v>107.92</v>
      </c>
    </row>
    <row r="329" spans="1:18">
      <c r="A329" s="2">
        <v>42953</v>
      </c>
      <c r="B329" s="18">
        <v>0.57430555555555551</v>
      </c>
      <c r="C329" t="s">
        <v>9</v>
      </c>
      <c r="D329" t="s">
        <v>288</v>
      </c>
      <c r="E329" t="s">
        <v>10</v>
      </c>
      <c r="F329">
        <v>3</v>
      </c>
      <c r="G329">
        <v>15</v>
      </c>
      <c r="H329" t="s">
        <v>287</v>
      </c>
      <c r="I329" t="str">
        <f>VLOOKUP(H329,'Fish Species List'!$A$2:$I$107,2,0)</f>
        <v>Bar Jack</v>
      </c>
      <c r="J329" s="54" t="str">
        <f>VLOOKUP(H329,'Fish Species List'!$A$2:$I$107,3,0)</f>
        <v>Caranx ruber</v>
      </c>
      <c r="K329" s="54" t="str">
        <f>VLOOKUP(H329,'Fish Species List'!$A$2:$I$107,4,0)</f>
        <v>Carangidae</v>
      </c>
      <c r="L329" s="54" t="str">
        <f>VLOOKUP(H329,'Fish Species List'!$A$2:$I$107,5,0)</f>
        <v>Carnivores</v>
      </c>
      <c r="M329">
        <v>21</v>
      </c>
      <c r="N329">
        <f>1</f>
        <v>1</v>
      </c>
      <c r="P329">
        <f>VLOOKUP(H329,'Fish Species List'!$A$2:$I$107,6,0)</f>
        <v>1.6979999999999999E-2</v>
      </c>
      <c r="Q329">
        <f>VLOOKUP(H329,'Fish Species List'!$A$2:$I$107,7,0)</f>
        <v>2.95</v>
      </c>
      <c r="R329">
        <f t="shared" si="5"/>
        <v>135.0468956341102</v>
      </c>
    </row>
    <row r="330" spans="1:18">
      <c r="A330" s="2">
        <v>42953</v>
      </c>
      <c r="B330" s="18">
        <v>0.57430555555555551</v>
      </c>
      <c r="C330" t="s">
        <v>9</v>
      </c>
      <c r="D330" t="s">
        <v>288</v>
      </c>
      <c r="E330" t="s">
        <v>10</v>
      </c>
      <c r="F330">
        <v>3</v>
      </c>
      <c r="G330">
        <v>15</v>
      </c>
      <c r="H330" t="s">
        <v>11</v>
      </c>
      <c r="I330" t="str">
        <f>VLOOKUP(H330,'Fish Species List'!$A$2:$I$107,2,0)</f>
        <v>Coney</v>
      </c>
      <c r="J330" s="54" t="str">
        <f>VLOOKUP(H330,'Fish Species List'!$A$2:$I$107,3,0)</f>
        <v>Cephalopholis fulva</v>
      </c>
      <c r="K330" s="54" t="str">
        <f>VLOOKUP(H330,'Fish Species List'!$A$2:$I$107,4,0)</f>
        <v>Serranidae</v>
      </c>
      <c r="L330" s="54" t="str">
        <f>VLOOKUP(H330,'Fish Species List'!$A$2:$I$107,5,0)</f>
        <v>Carnivores</v>
      </c>
      <c r="M330">
        <v>21</v>
      </c>
      <c r="N330">
        <f>1</f>
        <v>1</v>
      </c>
      <c r="P330">
        <f>VLOOKUP(H330,'Fish Species List'!$A$2:$I$107,6,0)</f>
        <v>0.01</v>
      </c>
      <c r="Q330">
        <f>VLOOKUP(H330,'Fish Species List'!$A$2:$I$107,7,0)</f>
        <v>3.02</v>
      </c>
      <c r="R330">
        <f t="shared" si="5"/>
        <v>98.424285349185794</v>
      </c>
    </row>
    <row r="331" spans="1:18">
      <c r="A331" s="2">
        <v>42953</v>
      </c>
      <c r="B331" s="18">
        <v>0.57430555555555551</v>
      </c>
      <c r="C331" t="s">
        <v>9</v>
      </c>
      <c r="D331" t="s">
        <v>288</v>
      </c>
      <c r="E331" t="s">
        <v>10</v>
      </c>
      <c r="F331">
        <v>3</v>
      </c>
      <c r="G331">
        <v>15</v>
      </c>
      <c r="H331" t="s">
        <v>11</v>
      </c>
      <c r="I331" t="str">
        <f>VLOOKUP(H331,'Fish Species List'!$A$2:$I$107,2,0)</f>
        <v>Coney</v>
      </c>
      <c r="J331" s="54" t="str">
        <f>VLOOKUP(H331,'Fish Species List'!$A$2:$I$107,3,0)</f>
        <v>Cephalopholis fulva</v>
      </c>
      <c r="K331" s="54" t="str">
        <f>VLOOKUP(H331,'Fish Species List'!$A$2:$I$107,4,0)</f>
        <v>Serranidae</v>
      </c>
      <c r="L331" s="54" t="str">
        <f>VLOOKUP(H331,'Fish Species List'!$A$2:$I$107,5,0)</f>
        <v>Carnivores</v>
      </c>
      <c r="M331">
        <v>24</v>
      </c>
      <c r="N331">
        <f>1</f>
        <v>1</v>
      </c>
      <c r="P331">
        <f>VLOOKUP(H331,'Fish Species List'!$A$2:$I$107,6,0)</f>
        <v>0.01</v>
      </c>
      <c r="Q331">
        <f>VLOOKUP(H331,'Fish Species List'!$A$2:$I$107,7,0)</f>
        <v>3.02</v>
      </c>
      <c r="R331">
        <f t="shared" si="5"/>
        <v>147.31194035591929</v>
      </c>
    </row>
    <row r="332" spans="1:18">
      <c r="A332" s="2">
        <v>42953</v>
      </c>
      <c r="B332" s="18">
        <v>0.57430555555555551</v>
      </c>
      <c r="C332" t="s">
        <v>9</v>
      </c>
      <c r="D332" t="s">
        <v>288</v>
      </c>
      <c r="E332" t="s">
        <v>10</v>
      </c>
      <c r="F332">
        <v>3</v>
      </c>
      <c r="G332">
        <v>15</v>
      </c>
      <c r="H332" t="s">
        <v>11</v>
      </c>
      <c r="I332" t="str">
        <f>VLOOKUP(H332,'Fish Species List'!$A$2:$I$107,2,0)</f>
        <v>Coney</v>
      </c>
      <c r="J332" s="54" t="str">
        <f>VLOOKUP(H332,'Fish Species List'!$A$2:$I$107,3,0)</f>
        <v>Cephalopholis fulva</v>
      </c>
      <c r="K332" s="54" t="str">
        <f>VLOOKUP(H332,'Fish Species List'!$A$2:$I$107,4,0)</f>
        <v>Serranidae</v>
      </c>
      <c r="L332" s="54" t="str">
        <f>VLOOKUP(H332,'Fish Species List'!$A$2:$I$107,5,0)</f>
        <v>Carnivores</v>
      </c>
      <c r="M332">
        <v>20</v>
      </c>
      <c r="N332">
        <f>1</f>
        <v>1</v>
      </c>
      <c r="P332">
        <f>VLOOKUP(H332,'Fish Species List'!$A$2:$I$107,6,0)</f>
        <v>0.01</v>
      </c>
      <c r="Q332">
        <f>VLOOKUP(H332,'Fish Species List'!$A$2:$I$107,7,0)</f>
        <v>3.02</v>
      </c>
      <c r="R332">
        <f t="shared" si="5"/>
        <v>84.939673428398336</v>
      </c>
    </row>
    <row r="333" spans="1:18">
      <c r="A333" s="2">
        <v>42953</v>
      </c>
      <c r="B333" s="18">
        <v>0.57430555555555551</v>
      </c>
      <c r="C333" t="s">
        <v>9</v>
      </c>
      <c r="D333" t="s">
        <v>288</v>
      </c>
      <c r="E333" t="s">
        <v>10</v>
      </c>
      <c r="F333">
        <v>3</v>
      </c>
      <c r="G333">
        <v>15</v>
      </c>
      <c r="H333" t="s">
        <v>31</v>
      </c>
      <c r="I333" t="str">
        <f>VLOOKUP(H333,'Fish Species List'!$A$2:$I$107,2,0)</f>
        <v>Striped Parrotfish</v>
      </c>
      <c r="J333" s="54" t="str">
        <f>VLOOKUP(H333,'Fish Species List'!$A$2:$I$107,3,0)</f>
        <v>Scarus iserti</v>
      </c>
      <c r="K333" s="54" t="str">
        <f>VLOOKUP(H333,'Fish Species List'!$A$2:$I$107,4,0)</f>
        <v>Scaridae</v>
      </c>
      <c r="L333" s="54" t="str">
        <f>VLOOKUP(H333,'Fish Species List'!$A$2:$I$107,5,0)</f>
        <v>Herbivores</v>
      </c>
      <c r="M333">
        <v>18</v>
      </c>
      <c r="N333">
        <f>1</f>
        <v>1</v>
      </c>
      <c r="O333" t="s">
        <v>22</v>
      </c>
      <c r="P333">
        <f>VLOOKUP(H333,'Fish Species List'!$A$2:$I$107,6,0)</f>
        <v>1.0959999999999999E-2</v>
      </c>
      <c r="Q333">
        <f>VLOOKUP(H333,'Fish Species List'!$A$2:$I$107,7,0)</f>
        <v>3.01</v>
      </c>
      <c r="R333">
        <f t="shared" si="5"/>
        <v>65.793167384954558</v>
      </c>
    </row>
    <row r="334" spans="1:18">
      <c r="A334" s="2">
        <v>42953</v>
      </c>
      <c r="B334" s="18">
        <v>0.57430555555555551</v>
      </c>
      <c r="C334" t="s">
        <v>9</v>
      </c>
      <c r="D334" t="s">
        <v>288</v>
      </c>
      <c r="E334" t="s">
        <v>10</v>
      </c>
      <c r="F334">
        <v>3</v>
      </c>
      <c r="G334">
        <v>15</v>
      </c>
      <c r="H334" t="s">
        <v>31</v>
      </c>
      <c r="I334" t="str">
        <f>VLOOKUP(H334,'Fish Species List'!$A$2:$I$107,2,0)</f>
        <v>Striped Parrotfish</v>
      </c>
      <c r="J334" s="54" t="str">
        <f>VLOOKUP(H334,'Fish Species List'!$A$2:$I$107,3,0)</f>
        <v>Scarus iserti</v>
      </c>
      <c r="K334" s="54" t="str">
        <f>VLOOKUP(H334,'Fish Species List'!$A$2:$I$107,4,0)</f>
        <v>Scaridae</v>
      </c>
      <c r="L334" s="54" t="str">
        <f>VLOOKUP(H334,'Fish Species List'!$A$2:$I$107,5,0)</f>
        <v>Herbivores</v>
      </c>
      <c r="M334">
        <v>12</v>
      </c>
      <c r="N334">
        <v>2</v>
      </c>
      <c r="O334" t="s">
        <v>16</v>
      </c>
      <c r="P334">
        <f>VLOOKUP(H334,'Fish Species List'!$A$2:$I$107,6,0)</f>
        <v>1.0959999999999999E-2</v>
      </c>
      <c r="Q334">
        <f>VLOOKUP(H334,'Fish Species List'!$A$2:$I$107,7,0)</f>
        <v>3.01</v>
      </c>
      <c r="R334">
        <f t="shared" si="5"/>
        <v>19.415389375922789</v>
      </c>
    </row>
    <row r="335" spans="1:18">
      <c r="A335" s="2">
        <v>42953</v>
      </c>
      <c r="B335" s="18">
        <v>0.57430555555555551</v>
      </c>
      <c r="C335" t="s">
        <v>9</v>
      </c>
      <c r="D335" t="s">
        <v>288</v>
      </c>
      <c r="E335" t="s">
        <v>10</v>
      </c>
      <c r="F335">
        <v>3</v>
      </c>
      <c r="G335">
        <v>15</v>
      </c>
      <c r="H335" t="s">
        <v>29</v>
      </c>
      <c r="I335" t="str">
        <f>VLOOKUP(H335,'Fish Species List'!$A$2:$I$107,2,0)</f>
        <v>Smallmouth Grunt</v>
      </c>
      <c r="J335" s="54" t="str">
        <f>VLOOKUP(H335,'Fish Species List'!$A$2:$I$107,3,0)</f>
        <v>Haemulon chrysargyreum</v>
      </c>
      <c r="K335" s="54" t="str">
        <f>VLOOKUP(H335,'Fish Species List'!$A$2:$I$107,4,0)</f>
        <v>Haemulidae</v>
      </c>
      <c r="L335" s="54" t="str">
        <f>VLOOKUP(H335,'Fish Species List'!$A$2:$I$107,5,0)</f>
        <v>Carnivores</v>
      </c>
      <c r="M335">
        <v>18</v>
      </c>
      <c r="N335">
        <f>1</f>
        <v>1</v>
      </c>
      <c r="P335">
        <f>VLOOKUP(H335,'Fish Species List'!$A$2:$I$107,6,0)</f>
        <v>1.259E-2</v>
      </c>
      <c r="Q335">
        <f>VLOOKUP(H335,'Fish Species List'!$A$2:$I$107,7,0)</f>
        <v>2.99</v>
      </c>
      <c r="R335">
        <f t="shared" si="5"/>
        <v>71.333005117288693</v>
      </c>
    </row>
    <row r="336" spans="1:18">
      <c r="A336" s="2">
        <v>42953</v>
      </c>
      <c r="B336" s="18">
        <v>0.57430555555555551</v>
      </c>
      <c r="C336" t="s">
        <v>9</v>
      </c>
      <c r="D336" t="s">
        <v>288</v>
      </c>
      <c r="E336" t="s">
        <v>10</v>
      </c>
      <c r="F336">
        <v>3</v>
      </c>
      <c r="G336">
        <v>15</v>
      </c>
      <c r="H336" t="s">
        <v>29</v>
      </c>
      <c r="I336" t="str">
        <f>VLOOKUP(H336,'Fish Species List'!$A$2:$I$107,2,0)</f>
        <v>Smallmouth Grunt</v>
      </c>
      <c r="J336" s="54" t="str">
        <f>VLOOKUP(H336,'Fish Species List'!$A$2:$I$107,3,0)</f>
        <v>Haemulon chrysargyreum</v>
      </c>
      <c r="K336" s="54" t="str">
        <f>VLOOKUP(H336,'Fish Species List'!$A$2:$I$107,4,0)</f>
        <v>Haemulidae</v>
      </c>
      <c r="L336" s="54" t="str">
        <f>VLOOKUP(H336,'Fish Species List'!$A$2:$I$107,5,0)</f>
        <v>Carnivores</v>
      </c>
      <c r="M336">
        <v>15</v>
      </c>
      <c r="N336">
        <v>2</v>
      </c>
      <c r="P336">
        <f>VLOOKUP(H336,'Fish Species List'!$A$2:$I$107,6,0)</f>
        <v>1.259E-2</v>
      </c>
      <c r="Q336">
        <f>VLOOKUP(H336,'Fish Species List'!$A$2:$I$107,7,0)</f>
        <v>2.99</v>
      </c>
      <c r="R336">
        <f t="shared" si="5"/>
        <v>41.356006478222746</v>
      </c>
    </row>
    <row r="337" spans="1:18">
      <c r="A337" s="2">
        <v>42953</v>
      </c>
      <c r="B337" s="18">
        <v>0.57430555555555551</v>
      </c>
      <c r="C337" t="s">
        <v>9</v>
      </c>
      <c r="D337" t="s">
        <v>288</v>
      </c>
      <c r="E337" t="s">
        <v>10</v>
      </c>
      <c r="F337">
        <v>3</v>
      </c>
      <c r="G337">
        <v>15</v>
      </c>
      <c r="H337" t="s">
        <v>38</v>
      </c>
      <c r="I337" t="str">
        <f>VLOOKUP(H337,'Fish Species List'!$A$2:$I$107,2,0)</f>
        <v>Sergeant Major</v>
      </c>
      <c r="J337" s="54" t="str">
        <f>VLOOKUP(H337,'Fish Species List'!$A$2:$I$107,3,0)</f>
        <v>Abudefduf saxatilis</v>
      </c>
      <c r="K337" s="54" t="str">
        <f>VLOOKUP(H337,'Fish Species List'!$A$2:$I$107,4,0)</f>
        <v>Pomacentridae</v>
      </c>
      <c r="L337" s="54" t="str">
        <f>VLOOKUP(H337,'Fish Species List'!$A$2:$I$107,5,0)</f>
        <v>Carnivores</v>
      </c>
      <c r="M337">
        <v>16</v>
      </c>
      <c r="N337">
        <v>2</v>
      </c>
      <c r="P337">
        <f>VLOOKUP(H337,'Fish Species List'!$A$2:$I$107,6,0)</f>
        <v>1.8200000000000001E-2</v>
      </c>
      <c r="Q337">
        <f>VLOOKUP(H337,'Fish Species List'!$A$2:$I$107,7,0)</f>
        <v>3.05</v>
      </c>
      <c r="R337">
        <f t="shared" si="5"/>
        <v>85.632246009634912</v>
      </c>
    </row>
    <row r="338" spans="1:18">
      <c r="A338" s="2">
        <v>42953</v>
      </c>
      <c r="B338" s="18">
        <v>0.57430555555555551</v>
      </c>
      <c r="C338" t="s">
        <v>9</v>
      </c>
      <c r="D338" t="s">
        <v>288</v>
      </c>
      <c r="E338" t="s">
        <v>10</v>
      </c>
      <c r="F338">
        <v>3</v>
      </c>
      <c r="G338">
        <v>15</v>
      </c>
      <c r="H338" t="s">
        <v>38</v>
      </c>
      <c r="I338" t="str">
        <f>VLOOKUP(H338,'Fish Species List'!$A$2:$I$107,2,0)</f>
        <v>Sergeant Major</v>
      </c>
      <c r="J338" s="54" t="str">
        <f>VLOOKUP(H338,'Fish Species List'!$A$2:$I$107,3,0)</f>
        <v>Abudefduf saxatilis</v>
      </c>
      <c r="K338" s="54" t="str">
        <f>VLOOKUP(H338,'Fish Species List'!$A$2:$I$107,4,0)</f>
        <v>Pomacentridae</v>
      </c>
      <c r="L338" s="54" t="str">
        <f>VLOOKUP(H338,'Fish Species List'!$A$2:$I$107,5,0)</f>
        <v>Carnivores</v>
      </c>
      <c r="M338">
        <v>15</v>
      </c>
      <c r="N338">
        <v>2</v>
      </c>
      <c r="P338">
        <f>VLOOKUP(H338,'Fish Species List'!$A$2:$I$107,6,0)</f>
        <v>1.8200000000000001E-2</v>
      </c>
      <c r="Q338">
        <f>VLOOKUP(H338,'Fish Species List'!$A$2:$I$107,7,0)</f>
        <v>3.05</v>
      </c>
      <c r="R338">
        <f t="shared" si="5"/>
        <v>70.331475408232407</v>
      </c>
    </row>
    <row r="339" spans="1:18">
      <c r="A339" s="2">
        <v>42953</v>
      </c>
      <c r="B339" s="18">
        <v>0.57430555555555551</v>
      </c>
      <c r="C339" t="s">
        <v>9</v>
      </c>
      <c r="D339" t="s">
        <v>288</v>
      </c>
      <c r="E339" t="s">
        <v>10</v>
      </c>
      <c r="F339">
        <v>3</v>
      </c>
      <c r="G339">
        <v>15</v>
      </c>
      <c r="H339" t="s">
        <v>28</v>
      </c>
      <c r="I339" t="str">
        <f>VLOOKUP(H339,'Fish Species List'!$A$2:$I$107,2,0)</f>
        <v>Foureye Butterflyfish</v>
      </c>
      <c r="J339" s="54" t="str">
        <f>VLOOKUP(H339,'Fish Species List'!$A$2:$I$107,3,0)</f>
        <v>Chaetodon capistratus</v>
      </c>
      <c r="K339" s="54" t="str">
        <f>VLOOKUP(H339,'Fish Species List'!$A$2:$I$107,4,0)</f>
        <v>Chaetodontidae</v>
      </c>
      <c r="L339" s="54" t="str">
        <f>VLOOKUP(H339,'Fish Species List'!$A$2:$I$107,5,0)</f>
        <v>Carnivores</v>
      </c>
      <c r="M339">
        <v>10</v>
      </c>
      <c r="N339">
        <f>1</f>
        <v>1</v>
      </c>
      <c r="P339">
        <f>VLOOKUP(H339,'Fish Species List'!$A$2:$I$107,6,0)</f>
        <v>2.512E-2</v>
      </c>
      <c r="Q339">
        <f>VLOOKUP(H339,'Fish Species List'!$A$2:$I$107,7,0)</f>
        <v>3.1</v>
      </c>
      <c r="R339">
        <f t="shared" si="5"/>
        <v>31.624206344269499</v>
      </c>
    </row>
    <row r="340" spans="1:18">
      <c r="A340" s="2">
        <v>42953</v>
      </c>
      <c r="B340" s="18">
        <v>0.57430555555555551</v>
      </c>
      <c r="C340" t="s">
        <v>9</v>
      </c>
      <c r="D340" t="s">
        <v>288</v>
      </c>
      <c r="E340" t="s">
        <v>10</v>
      </c>
      <c r="F340">
        <v>3</v>
      </c>
      <c r="G340">
        <v>15</v>
      </c>
      <c r="H340" t="s">
        <v>37</v>
      </c>
      <c r="I340" t="str">
        <f>VLOOKUP(H340,'Fish Species List'!$A$2:$I$107,2,0)</f>
        <v>Yellowtail Damselfish</v>
      </c>
      <c r="J340" s="54" t="str">
        <f>VLOOKUP(H340,'Fish Species List'!$A$2:$I$107,3,0)</f>
        <v>Microspathodon chrysurus</v>
      </c>
      <c r="K340" s="54" t="str">
        <f>VLOOKUP(H340,'Fish Species List'!$A$2:$I$107,4,0)</f>
        <v>Pomacentridae</v>
      </c>
      <c r="L340" s="54" t="str">
        <f>VLOOKUP(H340,'Fish Species List'!$A$2:$I$107,5,0)</f>
        <v>Herbivores</v>
      </c>
      <c r="M340">
        <v>15</v>
      </c>
      <c r="N340">
        <f>1</f>
        <v>1</v>
      </c>
      <c r="P340">
        <f>VLOOKUP(H340,'Fish Species List'!$A$2:$I$107,6,0)</f>
        <v>2.291E-2</v>
      </c>
      <c r="Q340">
        <f>VLOOKUP(H340,'Fish Species List'!$A$2:$I$107,7,0)</f>
        <v>3.02</v>
      </c>
      <c r="R340">
        <f t="shared" si="5"/>
        <v>81.62452961405809</v>
      </c>
    </row>
    <row r="341" spans="1:18">
      <c r="A341" s="2">
        <v>42953</v>
      </c>
      <c r="B341" s="18">
        <v>0.57430555555555551</v>
      </c>
      <c r="C341" t="s">
        <v>9</v>
      </c>
      <c r="D341" t="s">
        <v>288</v>
      </c>
      <c r="E341" t="s">
        <v>10</v>
      </c>
      <c r="F341">
        <v>3</v>
      </c>
      <c r="G341">
        <v>15</v>
      </c>
      <c r="H341" t="s">
        <v>19</v>
      </c>
      <c r="I341" t="str">
        <f>VLOOKUP(H341,'Fish Species List'!$A$2:$I$107,2,0)</f>
        <v>Ocean Surgeonfish</v>
      </c>
      <c r="J341" s="54" t="str">
        <f>VLOOKUP(H341,'Fish Species List'!$A$2:$I$107,3,0)</f>
        <v>Acanthurus bahianus</v>
      </c>
      <c r="K341" s="54" t="str">
        <f>VLOOKUP(H341,'Fish Species List'!$A$2:$I$107,4,0)</f>
        <v>Acanthuridae</v>
      </c>
      <c r="L341" s="54" t="str">
        <f>VLOOKUP(H341,'Fish Species List'!$A$2:$I$107,5,0)</f>
        <v>Herbivores</v>
      </c>
      <c r="M341">
        <v>15</v>
      </c>
      <c r="N341">
        <v>2</v>
      </c>
      <c r="P341">
        <f>VLOOKUP(H341,'Fish Species List'!$A$2:$I$107,6,0)</f>
        <v>1.8620000000000001E-2</v>
      </c>
      <c r="Q341">
        <f>VLOOKUP(H341,'Fish Species List'!$A$2:$I$107,7,0)</f>
        <v>2.91</v>
      </c>
      <c r="R341">
        <f t="shared" si="5"/>
        <v>49.249887240092868</v>
      </c>
    </row>
    <row r="342" spans="1:18">
      <c r="A342" s="2">
        <v>42953</v>
      </c>
      <c r="B342" s="18">
        <v>0.57430555555555551</v>
      </c>
      <c r="C342" t="s">
        <v>9</v>
      </c>
      <c r="D342" t="s">
        <v>288</v>
      </c>
      <c r="E342" t="s">
        <v>10</v>
      </c>
      <c r="F342">
        <v>3</v>
      </c>
      <c r="G342">
        <v>15</v>
      </c>
      <c r="H342" t="s">
        <v>19</v>
      </c>
      <c r="I342" t="str">
        <f>VLOOKUP(H342,'Fish Species List'!$A$2:$I$107,2,0)</f>
        <v>Ocean Surgeonfish</v>
      </c>
      <c r="J342" s="54" t="str">
        <f>VLOOKUP(H342,'Fish Species List'!$A$2:$I$107,3,0)</f>
        <v>Acanthurus bahianus</v>
      </c>
      <c r="K342" s="54" t="str">
        <f>VLOOKUP(H342,'Fish Species List'!$A$2:$I$107,4,0)</f>
        <v>Acanthuridae</v>
      </c>
      <c r="L342" s="54" t="str">
        <f>VLOOKUP(H342,'Fish Species List'!$A$2:$I$107,5,0)</f>
        <v>Herbivores</v>
      </c>
      <c r="M342">
        <v>16</v>
      </c>
      <c r="N342">
        <v>4</v>
      </c>
      <c r="P342">
        <f>VLOOKUP(H342,'Fish Species List'!$A$2:$I$107,6,0)</f>
        <v>1.8620000000000001E-2</v>
      </c>
      <c r="Q342">
        <f>VLOOKUP(H342,'Fish Species List'!$A$2:$I$107,7,0)</f>
        <v>2.91</v>
      </c>
      <c r="R342">
        <f t="shared" si="5"/>
        <v>59.424950162548789</v>
      </c>
    </row>
    <row r="343" spans="1:18">
      <c r="A343" s="2">
        <v>42953</v>
      </c>
      <c r="B343" s="18">
        <v>0.57430555555555551</v>
      </c>
      <c r="C343" t="s">
        <v>9</v>
      </c>
      <c r="D343" t="s">
        <v>288</v>
      </c>
      <c r="E343" t="s">
        <v>10</v>
      </c>
      <c r="F343">
        <v>3</v>
      </c>
      <c r="G343">
        <v>15</v>
      </c>
      <c r="H343" t="s">
        <v>31</v>
      </c>
      <c r="I343" t="str">
        <f>VLOOKUP(H343,'Fish Species List'!$A$2:$I$107,2,0)</f>
        <v>Striped Parrotfish</v>
      </c>
      <c r="J343" s="54" t="str">
        <f>VLOOKUP(H343,'Fish Species List'!$A$2:$I$107,3,0)</f>
        <v>Scarus iserti</v>
      </c>
      <c r="K343" s="54" t="str">
        <f>VLOOKUP(H343,'Fish Species List'!$A$2:$I$107,4,0)</f>
        <v>Scaridae</v>
      </c>
      <c r="L343" s="54" t="str">
        <f>VLOOKUP(H343,'Fish Species List'!$A$2:$I$107,5,0)</f>
        <v>Herbivores</v>
      </c>
      <c r="M343">
        <v>18</v>
      </c>
      <c r="N343">
        <f>1</f>
        <v>1</v>
      </c>
      <c r="O343" t="s">
        <v>16</v>
      </c>
      <c r="P343">
        <f>VLOOKUP(H343,'Fish Species List'!$A$2:$I$107,6,0)</f>
        <v>1.0959999999999999E-2</v>
      </c>
      <c r="Q343">
        <f>VLOOKUP(H343,'Fish Species List'!$A$2:$I$107,7,0)</f>
        <v>3.01</v>
      </c>
      <c r="R343">
        <f t="shared" si="5"/>
        <v>65.793167384954558</v>
      </c>
    </row>
    <row r="344" spans="1:18">
      <c r="A344" s="2">
        <v>42953</v>
      </c>
      <c r="B344" s="18">
        <v>0.57430555555555551</v>
      </c>
      <c r="C344" t="s">
        <v>9</v>
      </c>
      <c r="D344" t="s">
        <v>288</v>
      </c>
      <c r="E344" t="s">
        <v>10</v>
      </c>
      <c r="F344">
        <v>3</v>
      </c>
      <c r="G344">
        <v>15</v>
      </c>
      <c r="H344" t="s">
        <v>23</v>
      </c>
      <c r="I344" t="str">
        <f>VLOOKUP(H344,'Fish Species List'!$A$2:$I$107,2,0)</f>
        <v>Blue Tang</v>
      </c>
      <c r="J344" s="54" t="str">
        <f>VLOOKUP(H344,'Fish Species List'!$A$2:$I$107,3,0)</f>
        <v>Acanthurus coeruleus</v>
      </c>
      <c r="K344" s="54" t="str">
        <f>VLOOKUP(H344,'Fish Species List'!$A$2:$I$107,4,0)</f>
        <v>Acanthuridae</v>
      </c>
      <c r="L344" s="54" t="str">
        <f>VLOOKUP(H344,'Fish Species List'!$A$2:$I$107,5,0)</f>
        <v>Herbivores</v>
      </c>
      <c r="M344">
        <v>16</v>
      </c>
      <c r="N344">
        <f>1</f>
        <v>1</v>
      </c>
      <c r="P344">
        <f>VLOOKUP(H344,'Fish Species List'!$A$2:$I$107,6,0)</f>
        <v>2.512E-2</v>
      </c>
      <c r="Q344">
        <f>VLOOKUP(H344,'Fish Species List'!$A$2:$I$107,7,0)</f>
        <v>2.96</v>
      </c>
      <c r="R344">
        <f t="shared" si="5"/>
        <v>92.090489985886919</v>
      </c>
    </row>
    <row r="345" spans="1:18">
      <c r="A345" s="2">
        <v>42953</v>
      </c>
      <c r="B345" s="18">
        <v>0.57430555555555551</v>
      </c>
      <c r="C345" t="s">
        <v>9</v>
      </c>
      <c r="D345" t="s">
        <v>288</v>
      </c>
      <c r="E345" t="s">
        <v>10</v>
      </c>
      <c r="F345">
        <v>3</v>
      </c>
      <c r="G345">
        <v>15</v>
      </c>
      <c r="H345" t="s">
        <v>23</v>
      </c>
      <c r="I345" t="str">
        <f>VLOOKUP(H345,'Fish Species List'!$A$2:$I$107,2,0)</f>
        <v>Blue Tang</v>
      </c>
      <c r="J345" s="54" t="str">
        <f>VLOOKUP(H345,'Fish Species List'!$A$2:$I$107,3,0)</f>
        <v>Acanthurus coeruleus</v>
      </c>
      <c r="K345" s="54" t="str">
        <f>VLOOKUP(H345,'Fish Species List'!$A$2:$I$107,4,0)</f>
        <v>Acanthuridae</v>
      </c>
      <c r="L345" s="54" t="str">
        <f>VLOOKUP(H345,'Fish Species List'!$A$2:$I$107,5,0)</f>
        <v>Herbivores</v>
      </c>
      <c r="M345">
        <v>15</v>
      </c>
      <c r="N345">
        <f>1</f>
        <v>1</v>
      </c>
      <c r="P345">
        <f>VLOOKUP(H345,'Fish Species List'!$A$2:$I$107,6,0)</f>
        <v>2.512E-2</v>
      </c>
      <c r="Q345">
        <f>VLOOKUP(H345,'Fish Species List'!$A$2:$I$107,7,0)</f>
        <v>2.96</v>
      </c>
      <c r="R345">
        <f t="shared" si="5"/>
        <v>76.076366478829684</v>
      </c>
    </row>
    <row r="346" spans="1:18">
      <c r="A346" s="2">
        <v>42953</v>
      </c>
      <c r="B346" s="18">
        <v>0.57430555555555551</v>
      </c>
      <c r="C346" t="s">
        <v>9</v>
      </c>
      <c r="D346" t="s">
        <v>288</v>
      </c>
      <c r="E346" t="s">
        <v>10</v>
      </c>
      <c r="F346">
        <v>3</v>
      </c>
      <c r="G346">
        <v>15</v>
      </c>
      <c r="H346" t="s">
        <v>23</v>
      </c>
      <c r="I346" t="str">
        <f>VLOOKUP(H346,'Fish Species List'!$A$2:$I$107,2,0)</f>
        <v>Blue Tang</v>
      </c>
      <c r="J346" s="54" t="str">
        <f>VLOOKUP(H346,'Fish Species List'!$A$2:$I$107,3,0)</f>
        <v>Acanthurus coeruleus</v>
      </c>
      <c r="K346" s="54" t="str">
        <f>VLOOKUP(H346,'Fish Species List'!$A$2:$I$107,4,0)</f>
        <v>Acanthuridae</v>
      </c>
      <c r="L346" s="54" t="str">
        <f>VLOOKUP(H346,'Fish Species List'!$A$2:$I$107,5,0)</f>
        <v>Herbivores</v>
      </c>
      <c r="M346">
        <v>12</v>
      </c>
      <c r="N346">
        <f>1</f>
        <v>1</v>
      </c>
      <c r="P346">
        <f>VLOOKUP(H346,'Fish Species List'!$A$2:$I$107,6,0)</f>
        <v>2.512E-2</v>
      </c>
      <c r="Q346">
        <f>VLOOKUP(H346,'Fish Species List'!$A$2:$I$107,7,0)</f>
        <v>2.96</v>
      </c>
      <c r="R346">
        <f t="shared" si="5"/>
        <v>39.300323326954469</v>
      </c>
    </row>
    <row r="347" spans="1:18">
      <c r="A347" s="2">
        <v>42953</v>
      </c>
      <c r="B347" s="18">
        <v>0.57430555555555551</v>
      </c>
      <c r="C347" t="s">
        <v>9</v>
      </c>
      <c r="D347" t="s">
        <v>288</v>
      </c>
      <c r="E347" t="s">
        <v>10</v>
      </c>
      <c r="F347">
        <v>3</v>
      </c>
      <c r="G347">
        <v>15</v>
      </c>
      <c r="H347" t="s">
        <v>12</v>
      </c>
      <c r="I347" t="str">
        <f>VLOOKUP(H347,'Fish Species List'!$A$2:$I$107,2,0)</f>
        <v>Doctorfish</v>
      </c>
      <c r="J347" s="54" t="str">
        <f>VLOOKUP(H347,'Fish Species List'!$A$2:$I$107,3,0)</f>
        <v>Acanthurus chirurgus</v>
      </c>
      <c r="K347" s="54" t="str">
        <f>VLOOKUP(H347,'Fish Species List'!$A$2:$I$107,4,0)</f>
        <v>Acanthuridae</v>
      </c>
      <c r="L347" s="54" t="str">
        <f>VLOOKUP(H347,'Fish Species List'!$A$2:$I$107,5,0)</f>
        <v>Herbivores</v>
      </c>
      <c r="M347">
        <v>18</v>
      </c>
      <c r="N347">
        <f>1</f>
        <v>1</v>
      </c>
      <c r="P347">
        <f>VLOOKUP(H347,'Fish Species List'!$A$2:$I$107,6,0)</f>
        <v>2.0889999999999999E-2</v>
      </c>
      <c r="Q347">
        <f>VLOOKUP(H347,'Fish Species List'!$A$2:$I$107,7,0)</f>
        <v>2.96</v>
      </c>
      <c r="R347">
        <f t="shared" si="5"/>
        <v>108.5288135023759</v>
      </c>
    </row>
    <row r="348" spans="1:18">
      <c r="A348" s="2">
        <v>42953</v>
      </c>
      <c r="B348" s="18">
        <v>0.57430555555555551</v>
      </c>
      <c r="C348" t="s">
        <v>9</v>
      </c>
      <c r="D348" t="s">
        <v>288</v>
      </c>
      <c r="E348" t="s">
        <v>10</v>
      </c>
      <c r="F348">
        <v>3</v>
      </c>
      <c r="G348">
        <v>15</v>
      </c>
      <c r="H348" t="s">
        <v>17</v>
      </c>
      <c r="I348" t="str">
        <f>VLOOKUP(H348,'Fish Species List'!$A$2:$I$107,2,0)</f>
        <v>Bluehead Wrasse</v>
      </c>
      <c r="J348" s="54" t="str">
        <f>VLOOKUP(H348,'Fish Species List'!$A$2:$I$107,3,0)</f>
        <v>Thalassoma bifasciatum</v>
      </c>
      <c r="K348" s="54" t="str">
        <f>VLOOKUP(H348,'Fish Species List'!$A$2:$I$107,4,0)</f>
        <v>Labridae</v>
      </c>
      <c r="L348" s="54" t="str">
        <f>VLOOKUP(H348,'Fish Species List'!$A$2:$I$107,5,0)</f>
        <v>Carnivores</v>
      </c>
      <c r="M348">
        <v>5</v>
      </c>
      <c r="N348">
        <v>4</v>
      </c>
      <c r="P348">
        <f>VLOOKUP(H348,'Fish Species List'!$A$2:$I$107,6,0)</f>
        <v>8.9099999999999995E-3</v>
      </c>
      <c r="Q348">
        <f>VLOOKUP(H348,'Fish Species List'!$A$2:$I$107,7,0)</f>
        <v>3.01</v>
      </c>
      <c r="R348">
        <f t="shared" si="5"/>
        <v>1.1318201385239828</v>
      </c>
    </row>
    <row r="349" spans="1:18">
      <c r="A349" s="2">
        <v>42953</v>
      </c>
      <c r="B349" s="18">
        <v>0.57430555555555551</v>
      </c>
      <c r="C349" t="s">
        <v>9</v>
      </c>
      <c r="D349" t="s">
        <v>288</v>
      </c>
      <c r="E349" t="s">
        <v>10</v>
      </c>
      <c r="F349">
        <v>3</v>
      </c>
      <c r="G349">
        <v>15</v>
      </c>
      <c r="H349" t="s">
        <v>17</v>
      </c>
      <c r="I349" t="str">
        <f>VLOOKUP(H349,'Fish Species List'!$A$2:$I$107,2,0)</f>
        <v>Bluehead Wrasse</v>
      </c>
      <c r="J349" s="54" t="str">
        <f>VLOOKUP(H349,'Fish Species List'!$A$2:$I$107,3,0)</f>
        <v>Thalassoma bifasciatum</v>
      </c>
      <c r="K349" s="54" t="str">
        <f>VLOOKUP(H349,'Fish Species List'!$A$2:$I$107,4,0)</f>
        <v>Labridae</v>
      </c>
      <c r="L349" s="54" t="str">
        <f>VLOOKUP(H349,'Fish Species List'!$A$2:$I$107,5,0)</f>
        <v>Carnivores</v>
      </c>
      <c r="M349">
        <v>6</v>
      </c>
      <c r="N349">
        <v>6</v>
      </c>
      <c r="P349">
        <f>VLOOKUP(H349,'Fish Species List'!$A$2:$I$107,6,0)</f>
        <v>8.9099999999999995E-3</v>
      </c>
      <c r="Q349">
        <f>VLOOKUP(H349,'Fish Species List'!$A$2:$I$107,7,0)</f>
        <v>3.01</v>
      </c>
      <c r="R349">
        <f t="shared" si="5"/>
        <v>1.9593542699963782</v>
      </c>
    </row>
    <row r="350" spans="1:18">
      <c r="A350" s="2">
        <v>42953</v>
      </c>
      <c r="B350" s="18">
        <v>0.57430555555555551</v>
      </c>
      <c r="C350" t="s">
        <v>9</v>
      </c>
      <c r="D350" t="s">
        <v>288</v>
      </c>
      <c r="E350" t="s">
        <v>10</v>
      </c>
      <c r="F350">
        <v>3</v>
      </c>
      <c r="G350">
        <v>15</v>
      </c>
      <c r="H350" t="s">
        <v>17</v>
      </c>
      <c r="I350" t="str">
        <f>VLOOKUP(H350,'Fish Species List'!$A$2:$I$107,2,0)</f>
        <v>Bluehead Wrasse</v>
      </c>
      <c r="J350" s="54" t="str">
        <f>VLOOKUP(H350,'Fish Species List'!$A$2:$I$107,3,0)</f>
        <v>Thalassoma bifasciatum</v>
      </c>
      <c r="K350" s="54" t="str">
        <f>VLOOKUP(H350,'Fish Species List'!$A$2:$I$107,4,0)</f>
        <v>Labridae</v>
      </c>
      <c r="L350" s="54" t="str">
        <f>VLOOKUP(H350,'Fish Species List'!$A$2:$I$107,5,0)</f>
        <v>Carnivores</v>
      </c>
      <c r="M350">
        <v>10</v>
      </c>
      <c r="N350">
        <f>1</f>
        <v>1</v>
      </c>
      <c r="P350">
        <f>VLOOKUP(H350,'Fish Species List'!$A$2:$I$107,6,0)</f>
        <v>8.9099999999999995E-3</v>
      </c>
      <c r="Q350">
        <f>VLOOKUP(H350,'Fish Species List'!$A$2:$I$107,7,0)</f>
        <v>3.01</v>
      </c>
      <c r="R350">
        <f t="shared" si="5"/>
        <v>9.1175405612215243</v>
      </c>
    </row>
    <row r="351" spans="1:18">
      <c r="A351" s="2">
        <v>42953</v>
      </c>
      <c r="B351" s="18">
        <v>0.57430555555555551</v>
      </c>
      <c r="C351" t="s">
        <v>9</v>
      </c>
      <c r="D351" t="s">
        <v>288</v>
      </c>
      <c r="E351" t="s">
        <v>10</v>
      </c>
      <c r="F351">
        <v>3</v>
      </c>
      <c r="G351">
        <v>15</v>
      </c>
      <c r="H351" t="s">
        <v>18</v>
      </c>
      <c r="I351" t="str">
        <f>VLOOKUP(H351,'Fish Species List'!$A$2:$I$107,2,0)</f>
        <v>Bicolour Damselfish</v>
      </c>
      <c r="J351" s="54" t="str">
        <f>VLOOKUP(H351,'Fish Species List'!$A$2:$I$107,3,0)</f>
        <v>Stegastes partitus</v>
      </c>
      <c r="K351" s="54" t="str">
        <f>VLOOKUP(H351,'Fish Species List'!$A$2:$I$107,4,0)</f>
        <v>Pomacentridae</v>
      </c>
      <c r="L351" s="54" t="str">
        <f>VLOOKUP(H351,'Fish Species List'!$A$2:$I$107,5,0)</f>
        <v>Herbivores</v>
      </c>
      <c r="M351">
        <v>5</v>
      </c>
      <c r="N351">
        <v>3</v>
      </c>
      <c r="P351">
        <f>VLOOKUP(H351,'Fish Species List'!$A$2:$I$107,6,0)</f>
        <v>1.4789999999999999E-2</v>
      </c>
      <c r="Q351">
        <f>VLOOKUP(H351,'Fish Species List'!$A$2:$I$107,7,0)</f>
        <v>3.01</v>
      </c>
      <c r="R351">
        <f t="shared" si="5"/>
        <v>1.8787452131054665</v>
      </c>
    </row>
    <row r="352" spans="1:18">
      <c r="A352" s="2">
        <v>42953</v>
      </c>
      <c r="B352" s="18">
        <v>0.57430555555555551</v>
      </c>
      <c r="C352" t="s">
        <v>9</v>
      </c>
      <c r="D352" t="s">
        <v>288</v>
      </c>
      <c r="E352" t="s">
        <v>10</v>
      </c>
      <c r="F352">
        <v>3</v>
      </c>
      <c r="G352">
        <v>15</v>
      </c>
      <c r="H352" t="s">
        <v>35</v>
      </c>
      <c r="I352" t="str">
        <f>VLOOKUP(H352,'Fish Species List'!$A$2:$I$107,2,0)</f>
        <v>Yellowhead Wrasse</v>
      </c>
      <c r="J352" s="54" t="str">
        <f>VLOOKUP(H352,'Fish Species List'!$A$2:$I$107,3,0)</f>
        <v>Halichoeres garnoti</v>
      </c>
      <c r="K352" s="54" t="str">
        <f>VLOOKUP(H352,'Fish Species List'!$A$2:$I$107,4,0)</f>
        <v>Labridae</v>
      </c>
      <c r="L352" s="54" t="str">
        <f>VLOOKUP(H352,'Fish Species List'!$A$2:$I$107,5,0)</f>
        <v>Carnivores</v>
      </c>
      <c r="M352">
        <v>8</v>
      </c>
      <c r="N352">
        <f>1</f>
        <v>1</v>
      </c>
      <c r="P352">
        <f>VLOOKUP(H352,'Fish Species List'!$A$2:$I$107,6,0)</f>
        <v>0.01</v>
      </c>
      <c r="Q352">
        <f>VLOOKUP(H352,'Fish Species List'!$A$2:$I$107,7,0)</f>
        <v>3.13</v>
      </c>
      <c r="R352">
        <f t="shared" si="5"/>
        <v>6.7092142277548126</v>
      </c>
    </row>
    <row r="353" spans="1:18">
      <c r="A353" s="2">
        <v>42953</v>
      </c>
      <c r="B353" s="18">
        <v>0.57430555555555551</v>
      </c>
      <c r="C353" t="s">
        <v>9</v>
      </c>
      <c r="D353" t="s">
        <v>288</v>
      </c>
      <c r="E353" t="s">
        <v>10</v>
      </c>
      <c r="F353">
        <v>3</v>
      </c>
      <c r="G353">
        <v>15</v>
      </c>
      <c r="H353" t="s">
        <v>35</v>
      </c>
      <c r="I353" t="str">
        <f>VLOOKUP(H353,'Fish Species List'!$A$2:$I$107,2,0)</f>
        <v>Yellowhead Wrasse</v>
      </c>
      <c r="J353" s="54" t="str">
        <f>VLOOKUP(H353,'Fish Species List'!$A$2:$I$107,3,0)</f>
        <v>Halichoeres garnoti</v>
      </c>
      <c r="K353" s="54" t="str">
        <f>VLOOKUP(H353,'Fish Species List'!$A$2:$I$107,4,0)</f>
        <v>Labridae</v>
      </c>
      <c r="L353" s="54" t="str">
        <f>VLOOKUP(H353,'Fish Species List'!$A$2:$I$107,5,0)</f>
        <v>Carnivores</v>
      </c>
      <c r="M353">
        <v>6</v>
      </c>
      <c r="N353">
        <v>2</v>
      </c>
      <c r="P353">
        <f>VLOOKUP(H353,'Fish Species List'!$A$2:$I$107,6,0)</f>
        <v>0.01</v>
      </c>
      <c r="Q353">
        <f>VLOOKUP(H353,'Fish Species List'!$A$2:$I$107,7,0)</f>
        <v>3.13</v>
      </c>
      <c r="R353">
        <f t="shared" si="5"/>
        <v>2.7265496699528886</v>
      </c>
    </row>
    <row r="354" spans="1:18">
      <c r="A354" s="2">
        <v>42953</v>
      </c>
      <c r="B354" s="18">
        <v>0.57430555555555551</v>
      </c>
      <c r="C354" t="s">
        <v>9</v>
      </c>
      <c r="D354" t="s">
        <v>288</v>
      </c>
      <c r="E354" t="s">
        <v>10</v>
      </c>
      <c r="F354">
        <v>3</v>
      </c>
      <c r="G354">
        <v>15</v>
      </c>
      <c r="H354" t="s">
        <v>407</v>
      </c>
      <c r="I354" t="str">
        <f>VLOOKUP(H354,'Fish Species List'!$A$2:$I$107,2,0)</f>
        <v>Fairy Basslet</v>
      </c>
      <c r="J354" s="54" t="str">
        <f>VLOOKUP(H354,'Fish Species List'!$A$2:$I$107,3,0)</f>
        <v>Gramma loreto</v>
      </c>
      <c r="K354" s="54" t="str">
        <f>VLOOKUP(H354,'Fish Species List'!$A$2:$I$107,4,0)</f>
        <v>Serranidae</v>
      </c>
      <c r="L354" s="54" t="str">
        <f>VLOOKUP(H354,'Fish Species List'!$A$2:$I$107,5,0)</f>
        <v>Carnivores</v>
      </c>
      <c r="M354">
        <v>3</v>
      </c>
      <c r="N354">
        <f>1</f>
        <v>1</v>
      </c>
      <c r="P354">
        <f>VLOOKUP(H354,'Fish Species List'!$A$2:$I$107,6,0)</f>
        <v>0</v>
      </c>
      <c r="Q354">
        <f>VLOOKUP(H354,'Fish Species List'!$A$2:$I$107,7,0)</f>
        <v>0</v>
      </c>
      <c r="R354">
        <f t="shared" si="5"/>
        <v>0</v>
      </c>
    </row>
    <row r="355" spans="1:18">
      <c r="A355" s="2">
        <v>42953</v>
      </c>
      <c r="B355" s="18">
        <v>0.57430555555555551</v>
      </c>
      <c r="C355" t="s">
        <v>9</v>
      </c>
      <c r="D355" t="s">
        <v>288</v>
      </c>
      <c r="E355" t="s">
        <v>10</v>
      </c>
      <c r="F355">
        <v>3</v>
      </c>
      <c r="G355">
        <v>15</v>
      </c>
      <c r="H355" t="s">
        <v>13</v>
      </c>
      <c r="I355" t="str">
        <f>VLOOKUP(H355,'Fish Species List'!$A$2:$I$107,2,0)</f>
        <v>Slippery Dick</v>
      </c>
      <c r="J355" s="54" t="str">
        <f>VLOOKUP(H355,'Fish Species List'!$A$2:$I$107,3,0)</f>
        <v>Halichoeres bivittatus</v>
      </c>
      <c r="K355" s="54" t="str">
        <f>VLOOKUP(H355,'Fish Species List'!$A$2:$I$107,4,0)</f>
        <v>Labridae</v>
      </c>
      <c r="L355" s="54" t="str">
        <f>VLOOKUP(H355,'Fish Species List'!$A$2:$I$107,5,0)</f>
        <v>Carnivores</v>
      </c>
      <c r="M355">
        <v>6</v>
      </c>
      <c r="N355">
        <v>3</v>
      </c>
      <c r="P355">
        <f>VLOOKUP(H355,'Fish Species List'!$A$2:$I$107,6,0)</f>
        <v>9.3299999999999998E-3</v>
      </c>
      <c r="Q355">
        <f>VLOOKUP(H355,'Fish Species List'!$A$2:$I$107,7,0)</f>
        <v>3.06</v>
      </c>
      <c r="R355">
        <f t="shared" si="5"/>
        <v>2.2440083567938895</v>
      </c>
    </row>
    <row r="356" spans="1:18">
      <c r="A356" s="2">
        <v>42953</v>
      </c>
      <c r="B356" s="18">
        <v>0.57430555555555551</v>
      </c>
      <c r="C356" t="s">
        <v>9</v>
      </c>
      <c r="D356" t="s">
        <v>288</v>
      </c>
      <c r="E356" t="s">
        <v>10</v>
      </c>
      <c r="F356">
        <v>3</v>
      </c>
      <c r="G356">
        <v>15</v>
      </c>
      <c r="H356" t="s">
        <v>13</v>
      </c>
      <c r="I356" t="str">
        <f>VLOOKUP(H356,'Fish Species List'!$A$2:$I$107,2,0)</f>
        <v>Slippery Dick</v>
      </c>
      <c r="J356" s="54" t="str">
        <f>VLOOKUP(H356,'Fish Species List'!$A$2:$I$107,3,0)</f>
        <v>Halichoeres bivittatus</v>
      </c>
      <c r="K356" s="54" t="str">
        <f>VLOOKUP(H356,'Fish Species List'!$A$2:$I$107,4,0)</f>
        <v>Labridae</v>
      </c>
      <c r="L356" s="54" t="str">
        <f>VLOOKUP(H356,'Fish Species List'!$A$2:$I$107,5,0)</f>
        <v>Carnivores</v>
      </c>
      <c r="M356">
        <v>10</v>
      </c>
      <c r="N356">
        <f>1</f>
        <v>1</v>
      </c>
      <c r="P356">
        <f>VLOOKUP(H356,'Fish Species List'!$A$2:$I$107,6,0)</f>
        <v>9.3299999999999998E-3</v>
      </c>
      <c r="Q356">
        <f>VLOOKUP(H356,'Fish Species List'!$A$2:$I$107,7,0)</f>
        <v>3.06</v>
      </c>
      <c r="R356">
        <f t="shared" si="5"/>
        <v>10.712273288565926</v>
      </c>
    </row>
    <row r="357" spans="1:18">
      <c r="A357" s="2">
        <v>42953</v>
      </c>
      <c r="B357" s="18">
        <v>0.57430555555555551</v>
      </c>
      <c r="C357" t="s">
        <v>9</v>
      </c>
      <c r="D357" t="s">
        <v>288</v>
      </c>
      <c r="E357" t="s">
        <v>10</v>
      </c>
      <c r="F357">
        <v>3</v>
      </c>
      <c r="G357">
        <v>15</v>
      </c>
      <c r="H357" t="s">
        <v>31</v>
      </c>
      <c r="I357" t="str">
        <f>VLOOKUP(H357,'Fish Species List'!$A$2:$I$107,2,0)</f>
        <v>Striped Parrotfish</v>
      </c>
      <c r="J357" s="54" t="str">
        <f>VLOOKUP(H357,'Fish Species List'!$A$2:$I$107,3,0)</f>
        <v>Scarus iserti</v>
      </c>
      <c r="K357" s="54" t="str">
        <f>VLOOKUP(H357,'Fish Species List'!$A$2:$I$107,4,0)</f>
        <v>Scaridae</v>
      </c>
      <c r="L357" s="54" t="str">
        <f>VLOOKUP(H357,'Fish Species List'!$A$2:$I$107,5,0)</f>
        <v>Herbivores</v>
      </c>
      <c r="M357">
        <v>12</v>
      </c>
      <c r="N357">
        <v>2</v>
      </c>
      <c r="O357" t="s">
        <v>16</v>
      </c>
      <c r="P357">
        <f>VLOOKUP(H357,'Fish Species List'!$A$2:$I$107,6,0)</f>
        <v>1.0959999999999999E-2</v>
      </c>
      <c r="Q357">
        <f>VLOOKUP(H357,'Fish Species List'!$A$2:$I$107,7,0)</f>
        <v>3.01</v>
      </c>
      <c r="R357">
        <f t="shared" si="5"/>
        <v>19.415389375922789</v>
      </c>
    </row>
    <row r="358" spans="1:18">
      <c r="A358" s="2">
        <v>42953</v>
      </c>
      <c r="B358" s="18">
        <v>0.57430555555555551</v>
      </c>
      <c r="C358" t="s">
        <v>9</v>
      </c>
      <c r="D358" t="s">
        <v>288</v>
      </c>
      <c r="E358" t="s">
        <v>10</v>
      </c>
      <c r="F358">
        <v>3</v>
      </c>
      <c r="G358">
        <v>15</v>
      </c>
      <c r="H358" t="s">
        <v>17</v>
      </c>
      <c r="I358" t="str">
        <f>VLOOKUP(H358,'Fish Species List'!$A$2:$I$107,2,0)</f>
        <v>Bluehead Wrasse</v>
      </c>
      <c r="J358" s="54" t="str">
        <f>VLOOKUP(H358,'Fish Species List'!$A$2:$I$107,3,0)</f>
        <v>Thalassoma bifasciatum</v>
      </c>
      <c r="K358" s="54" t="str">
        <f>VLOOKUP(H358,'Fish Species List'!$A$2:$I$107,4,0)</f>
        <v>Labridae</v>
      </c>
      <c r="L358" s="54" t="str">
        <f>VLOOKUP(H358,'Fish Species List'!$A$2:$I$107,5,0)</f>
        <v>Carnivores</v>
      </c>
      <c r="M358">
        <v>12</v>
      </c>
      <c r="N358">
        <f>1</f>
        <v>1</v>
      </c>
      <c r="P358">
        <f>VLOOKUP(H358,'Fish Species List'!$A$2:$I$107,6,0)</f>
        <v>8.9099999999999995E-3</v>
      </c>
      <c r="Q358">
        <f>VLOOKUP(H358,'Fish Species List'!$A$2:$I$107,7,0)</f>
        <v>3.01</v>
      </c>
      <c r="R358">
        <f t="shared" si="5"/>
        <v>15.783861253601465</v>
      </c>
    </row>
    <row r="359" spans="1:18">
      <c r="A359" s="2">
        <v>42953</v>
      </c>
      <c r="B359" s="18">
        <v>0.57430555555555551</v>
      </c>
      <c r="C359" t="s">
        <v>9</v>
      </c>
      <c r="D359" t="s">
        <v>288</v>
      </c>
      <c r="E359" t="s">
        <v>10</v>
      </c>
      <c r="F359">
        <v>3</v>
      </c>
      <c r="G359">
        <v>15</v>
      </c>
      <c r="H359" t="s">
        <v>404</v>
      </c>
      <c r="I359" t="str">
        <f>VLOOKUP(H359,'Fish Species List'!$A$2:$I$107,2,0)</f>
        <v>Cocoa Damselfish</v>
      </c>
      <c r="J359" s="54" t="str">
        <f>VLOOKUP(H359,'Fish Species List'!$A$2:$I$107,3,0)</f>
        <v>Stegastes variabilis</v>
      </c>
      <c r="K359" s="54" t="str">
        <f>VLOOKUP(H359,'Fish Species List'!$A$2:$I$107,4,0)</f>
        <v>Pomacentridae</v>
      </c>
      <c r="L359" s="54" t="str">
        <f>VLOOKUP(H359,'Fish Species List'!$A$2:$I$107,5,0)</f>
        <v>Herbivores</v>
      </c>
      <c r="M359">
        <v>12</v>
      </c>
      <c r="N359">
        <f>1</f>
        <v>1</v>
      </c>
      <c r="P359">
        <f>VLOOKUP(H359,'Fish Species List'!$A$2:$I$107,6,0)</f>
        <v>0</v>
      </c>
      <c r="Q359">
        <f>VLOOKUP(H359,'Fish Species List'!$A$2:$I$107,7,0)</f>
        <v>0</v>
      </c>
      <c r="R359">
        <f t="shared" si="5"/>
        <v>0</v>
      </c>
    </row>
    <row r="360" spans="1:18">
      <c r="A360" s="2">
        <v>42953</v>
      </c>
      <c r="B360" s="18">
        <v>0.57430555555555551</v>
      </c>
      <c r="C360" t="s">
        <v>9</v>
      </c>
      <c r="D360" t="s">
        <v>288</v>
      </c>
      <c r="E360" t="s">
        <v>10</v>
      </c>
      <c r="F360">
        <v>3</v>
      </c>
      <c r="G360">
        <v>15</v>
      </c>
      <c r="H360" t="s">
        <v>13</v>
      </c>
      <c r="I360" t="str">
        <f>VLOOKUP(H360,'Fish Species List'!$A$2:$I$107,2,0)</f>
        <v>Slippery Dick</v>
      </c>
      <c r="J360" s="54" t="str">
        <f>VLOOKUP(H360,'Fish Species List'!$A$2:$I$107,3,0)</f>
        <v>Halichoeres bivittatus</v>
      </c>
      <c r="K360" s="54" t="str">
        <f>VLOOKUP(H360,'Fish Species List'!$A$2:$I$107,4,0)</f>
        <v>Labridae</v>
      </c>
      <c r="L360" s="54" t="str">
        <f>VLOOKUP(H360,'Fish Species List'!$A$2:$I$107,5,0)</f>
        <v>Carnivores</v>
      </c>
      <c r="M360">
        <v>12</v>
      </c>
      <c r="N360">
        <f>1</f>
        <v>1</v>
      </c>
      <c r="P360">
        <f>VLOOKUP(H360,'Fish Species List'!$A$2:$I$107,6,0)</f>
        <v>9.3299999999999998E-3</v>
      </c>
      <c r="Q360">
        <f>VLOOKUP(H360,'Fish Species List'!$A$2:$I$107,7,0)</f>
        <v>3.06</v>
      </c>
      <c r="R360">
        <f t="shared" si="5"/>
        <v>18.714415031991813</v>
      </c>
    </row>
    <row r="361" spans="1:18">
      <c r="A361" s="2">
        <v>42953</v>
      </c>
      <c r="B361" s="18">
        <v>0.57430555555555551</v>
      </c>
      <c r="C361" t="s">
        <v>9</v>
      </c>
      <c r="D361" t="s">
        <v>288</v>
      </c>
      <c r="E361" t="s">
        <v>10</v>
      </c>
      <c r="F361">
        <v>3</v>
      </c>
      <c r="G361">
        <v>15</v>
      </c>
      <c r="H361" t="s">
        <v>17</v>
      </c>
      <c r="I361" t="str">
        <f>VLOOKUP(H361,'Fish Species List'!$A$2:$I$107,2,0)</f>
        <v>Bluehead Wrasse</v>
      </c>
      <c r="J361" s="54" t="str">
        <f>VLOOKUP(H361,'Fish Species List'!$A$2:$I$107,3,0)</f>
        <v>Thalassoma bifasciatum</v>
      </c>
      <c r="K361" s="54" t="str">
        <f>VLOOKUP(H361,'Fish Species List'!$A$2:$I$107,4,0)</f>
        <v>Labridae</v>
      </c>
      <c r="L361" s="54" t="str">
        <f>VLOOKUP(H361,'Fish Species List'!$A$2:$I$107,5,0)</f>
        <v>Carnivores</v>
      </c>
      <c r="M361">
        <v>5</v>
      </c>
      <c r="N361">
        <v>15</v>
      </c>
      <c r="P361">
        <f>VLOOKUP(H361,'Fish Species List'!$A$2:$I$107,6,0)</f>
        <v>8.9099999999999995E-3</v>
      </c>
      <c r="Q361">
        <f>VLOOKUP(H361,'Fish Species List'!$A$2:$I$107,7,0)</f>
        <v>3.01</v>
      </c>
      <c r="R361">
        <f t="shared" si="5"/>
        <v>1.1318201385239828</v>
      </c>
    </row>
    <row r="362" spans="1:18">
      <c r="A362" s="2">
        <v>42953</v>
      </c>
      <c r="B362" s="18">
        <v>0.57430555555555551</v>
      </c>
      <c r="C362" t="s">
        <v>9</v>
      </c>
      <c r="D362" t="s">
        <v>288</v>
      </c>
      <c r="E362" t="s">
        <v>10</v>
      </c>
      <c r="F362">
        <v>3</v>
      </c>
      <c r="G362">
        <v>15</v>
      </c>
      <c r="H362" t="s">
        <v>17</v>
      </c>
      <c r="I362" t="str">
        <f>VLOOKUP(H362,'Fish Species List'!$A$2:$I$107,2,0)</f>
        <v>Bluehead Wrasse</v>
      </c>
      <c r="J362" s="54" t="str">
        <f>VLOOKUP(H362,'Fish Species List'!$A$2:$I$107,3,0)</f>
        <v>Thalassoma bifasciatum</v>
      </c>
      <c r="K362" s="54" t="str">
        <f>VLOOKUP(H362,'Fish Species List'!$A$2:$I$107,4,0)</f>
        <v>Labridae</v>
      </c>
      <c r="L362" s="54" t="str">
        <f>VLOOKUP(H362,'Fish Species List'!$A$2:$I$107,5,0)</f>
        <v>Carnivores</v>
      </c>
      <c r="M362">
        <v>7</v>
      </c>
      <c r="N362">
        <v>3</v>
      </c>
      <c r="P362">
        <f>VLOOKUP(H362,'Fish Species List'!$A$2:$I$107,6,0)</f>
        <v>8.9099999999999995E-3</v>
      </c>
      <c r="Q362">
        <f>VLOOKUP(H362,'Fish Species List'!$A$2:$I$107,7,0)</f>
        <v>3.01</v>
      </c>
      <c r="R362">
        <f t="shared" si="5"/>
        <v>3.1161819272016391</v>
      </c>
    </row>
    <row r="363" spans="1:18">
      <c r="A363" s="2">
        <v>42953</v>
      </c>
      <c r="B363" s="18">
        <v>0.57430555555555551</v>
      </c>
      <c r="C363" t="s">
        <v>9</v>
      </c>
      <c r="D363" t="s">
        <v>288</v>
      </c>
      <c r="E363" t="s">
        <v>10</v>
      </c>
      <c r="F363">
        <v>3</v>
      </c>
      <c r="G363">
        <v>15</v>
      </c>
      <c r="H363" t="s">
        <v>17</v>
      </c>
      <c r="I363" t="str">
        <f>VLOOKUP(H363,'Fish Species List'!$A$2:$I$107,2,0)</f>
        <v>Bluehead Wrasse</v>
      </c>
      <c r="J363" s="54" t="str">
        <f>VLOOKUP(H363,'Fish Species List'!$A$2:$I$107,3,0)</f>
        <v>Thalassoma bifasciatum</v>
      </c>
      <c r="K363" s="54" t="str">
        <f>VLOOKUP(H363,'Fish Species List'!$A$2:$I$107,4,0)</f>
        <v>Labridae</v>
      </c>
      <c r="L363" s="54" t="str">
        <f>VLOOKUP(H363,'Fish Species List'!$A$2:$I$107,5,0)</f>
        <v>Carnivores</v>
      </c>
      <c r="M363">
        <v>3</v>
      </c>
      <c r="N363">
        <v>40</v>
      </c>
      <c r="P363">
        <f>VLOOKUP(H363,'Fish Species List'!$A$2:$I$107,6,0)</f>
        <v>8.9099999999999995E-3</v>
      </c>
      <c r="Q363">
        <f>VLOOKUP(H363,'Fish Species List'!$A$2:$I$107,7,0)</f>
        <v>3.01</v>
      </c>
      <c r="R363">
        <f t="shared" si="5"/>
        <v>0.24322750267948948</v>
      </c>
    </row>
    <row r="364" spans="1:18">
      <c r="A364" s="2">
        <v>42953</v>
      </c>
      <c r="B364" s="18">
        <v>0.57430555555555551</v>
      </c>
      <c r="C364" t="s">
        <v>9</v>
      </c>
      <c r="D364" t="s">
        <v>288</v>
      </c>
      <c r="E364" t="s">
        <v>10</v>
      </c>
      <c r="F364">
        <v>3</v>
      </c>
      <c r="G364">
        <v>15</v>
      </c>
      <c r="H364" t="s">
        <v>399</v>
      </c>
      <c r="I364" t="str">
        <f>VLOOKUP(H364,'Fish Species List'!$A$2:$I$107,2,0)</f>
        <v>Grunt (juvenile)</v>
      </c>
      <c r="J364" s="54" t="str">
        <f>VLOOKUP(H364,'Fish Species List'!$A$2:$I$107,3,0)</f>
        <v>Haemulon spp.</v>
      </c>
      <c r="K364" s="54" t="str">
        <f>VLOOKUP(H364,'Fish Species List'!$A$2:$I$107,4,0)</f>
        <v>Haemulidae</v>
      </c>
      <c r="L364" s="54" t="str">
        <f>VLOOKUP(H364,'Fish Species List'!$A$2:$I$107,5,0)</f>
        <v>Carnivores</v>
      </c>
      <c r="M364">
        <v>6</v>
      </c>
      <c r="N364">
        <v>12</v>
      </c>
      <c r="P364">
        <f>VLOOKUP(H364,'Fish Species List'!$A$2:$I$107,6,0)</f>
        <v>1.349E-2</v>
      </c>
      <c r="Q364">
        <f>VLOOKUP(H364,'Fish Species List'!$A$2:$I$107,7,0)</f>
        <v>3</v>
      </c>
      <c r="R364">
        <f t="shared" si="5"/>
        <v>2.91384</v>
      </c>
    </row>
    <row r="365" spans="1:18">
      <c r="A365" s="2">
        <v>42953</v>
      </c>
      <c r="B365" s="18">
        <v>0.57430555555555551</v>
      </c>
      <c r="C365" t="s">
        <v>9</v>
      </c>
      <c r="D365" t="s">
        <v>288</v>
      </c>
      <c r="E365" t="s">
        <v>10</v>
      </c>
      <c r="F365">
        <v>3</v>
      </c>
      <c r="G365">
        <v>15</v>
      </c>
      <c r="H365" t="s">
        <v>399</v>
      </c>
      <c r="I365" t="str">
        <f>VLOOKUP(H365,'Fish Species List'!$A$2:$I$107,2,0)</f>
        <v>Grunt (juvenile)</v>
      </c>
      <c r="J365" s="54" t="str">
        <f>VLOOKUP(H365,'Fish Species List'!$A$2:$I$107,3,0)</f>
        <v>Haemulon spp.</v>
      </c>
      <c r="K365" s="54" t="str">
        <f>VLOOKUP(H365,'Fish Species List'!$A$2:$I$107,4,0)</f>
        <v>Haemulidae</v>
      </c>
      <c r="L365" s="54" t="str">
        <f>VLOOKUP(H365,'Fish Species List'!$A$2:$I$107,5,0)</f>
        <v>Carnivores</v>
      </c>
      <c r="M365">
        <v>4</v>
      </c>
      <c r="N365">
        <v>15</v>
      </c>
      <c r="P365">
        <f>VLOOKUP(H365,'Fish Species List'!$A$2:$I$107,6,0)</f>
        <v>1.349E-2</v>
      </c>
      <c r="Q365">
        <f>VLOOKUP(H365,'Fish Species List'!$A$2:$I$107,7,0)</f>
        <v>3</v>
      </c>
      <c r="R365">
        <f t="shared" si="5"/>
        <v>0.86336000000000002</v>
      </c>
    </row>
    <row r="366" spans="1:18">
      <c r="A366" s="2">
        <v>42953</v>
      </c>
      <c r="B366" s="18">
        <v>0.57430555555555551</v>
      </c>
      <c r="C366" t="s">
        <v>9</v>
      </c>
      <c r="D366" t="s">
        <v>288</v>
      </c>
      <c r="E366" t="s">
        <v>10</v>
      </c>
      <c r="F366">
        <v>3</v>
      </c>
      <c r="G366">
        <v>15</v>
      </c>
      <c r="H366" t="s">
        <v>399</v>
      </c>
      <c r="I366" t="str">
        <f>VLOOKUP(H366,'Fish Species List'!$A$2:$I$107,2,0)</f>
        <v>Grunt (juvenile)</v>
      </c>
      <c r="J366" s="54" t="str">
        <f>VLOOKUP(H366,'Fish Species List'!$A$2:$I$107,3,0)</f>
        <v>Haemulon spp.</v>
      </c>
      <c r="K366" s="54" t="str">
        <f>VLOOKUP(H366,'Fish Species List'!$A$2:$I$107,4,0)</f>
        <v>Haemulidae</v>
      </c>
      <c r="L366" s="54" t="str">
        <f>VLOOKUP(H366,'Fish Species List'!$A$2:$I$107,5,0)</f>
        <v>Carnivores</v>
      </c>
      <c r="M366">
        <v>10</v>
      </c>
      <c r="N366">
        <v>15</v>
      </c>
      <c r="P366">
        <f>VLOOKUP(H366,'Fish Species List'!$A$2:$I$107,6,0)</f>
        <v>1.349E-2</v>
      </c>
      <c r="Q366">
        <f>VLOOKUP(H366,'Fish Species List'!$A$2:$I$107,7,0)</f>
        <v>3</v>
      </c>
      <c r="R366">
        <f t="shared" si="5"/>
        <v>13.49</v>
      </c>
    </row>
    <row r="367" spans="1:18">
      <c r="A367" s="2">
        <v>42953</v>
      </c>
      <c r="B367" s="18">
        <v>0.57430555555555551</v>
      </c>
      <c r="C367" t="s">
        <v>9</v>
      </c>
      <c r="D367" t="s">
        <v>288</v>
      </c>
      <c r="E367" t="s">
        <v>10</v>
      </c>
      <c r="F367">
        <v>3</v>
      </c>
      <c r="G367">
        <v>15</v>
      </c>
      <c r="H367" t="s">
        <v>21</v>
      </c>
      <c r="I367" t="str">
        <f>VLOOKUP(H367,'Fish Species List'!$A$2:$I$107,2,0)</f>
        <v>Brown Chromis</v>
      </c>
      <c r="J367" s="54" t="str">
        <f>VLOOKUP(H367,'Fish Species List'!$A$2:$I$107,3,0)</f>
        <v>Chromis multilineata</v>
      </c>
      <c r="K367" s="54" t="str">
        <f>VLOOKUP(H367,'Fish Species List'!$A$2:$I$107,4,0)</f>
        <v>Pomacentridae</v>
      </c>
      <c r="L367" s="54" t="str">
        <f>VLOOKUP(H367,'Fish Species List'!$A$2:$I$107,5,0)</f>
        <v>Planktivore</v>
      </c>
      <c r="M367">
        <v>5</v>
      </c>
      <c r="N367">
        <v>40</v>
      </c>
      <c r="P367">
        <f>VLOOKUP(H367,'Fish Species List'!$A$2:$I$107,6,0)</f>
        <v>1.4789999999999999E-2</v>
      </c>
      <c r="Q367">
        <f>VLOOKUP(H367,'Fish Species List'!$A$2:$I$107,7,0)</f>
        <v>2.98</v>
      </c>
      <c r="R367">
        <f t="shared" si="5"/>
        <v>1.7901885988602571</v>
      </c>
    </row>
    <row r="368" spans="1:18">
      <c r="A368" s="2">
        <v>42953</v>
      </c>
      <c r="B368" s="18">
        <v>0.57430555555555551</v>
      </c>
      <c r="C368" t="s">
        <v>9</v>
      </c>
      <c r="D368" t="s">
        <v>288</v>
      </c>
      <c r="E368" t="s">
        <v>10</v>
      </c>
      <c r="F368">
        <v>3</v>
      </c>
      <c r="G368">
        <v>15</v>
      </c>
      <c r="H368" t="s">
        <v>283</v>
      </c>
      <c r="I368" t="str">
        <f>VLOOKUP(H368,'Fish Species List'!$A$2:$I$107,2,0)</f>
        <v>Stoplight Parrotfish</v>
      </c>
      <c r="J368" s="54" t="str">
        <f>VLOOKUP(H368,'Fish Species List'!$A$2:$I$107,3,0)</f>
        <v>Sparisoma viride</v>
      </c>
      <c r="K368" s="54" t="str">
        <f>VLOOKUP(H368,'Fish Species List'!$A$2:$I$107,4,0)</f>
        <v>Scaridae</v>
      </c>
      <c r="L368" s="54" t="str">
        <f>VLOOKUP(H368,'Fish Species List'!$A$2:$I$107,5,0)</f>
        <v>Herbivores</v>
      </c>
      <c r="M368">
        <v>5</v>
      </c>
      <c r="N368">
        <f>1</f>
        <v>1</v>
      </c>
      <c r="O368" t="s">
        <v>284</v>
      </c>
      <c r="P368">
        <f>VLOOKUP(H368,'Fish Species List'!$A$2:$I$107,6,0)</f>
        <v>1.38E-2</v>
      </c>
      <c r="Q368">
        <f>VLOOKUP(H368,'Fish Species List'!$A$2:$I$107,7,0)</f>
        <v>3.04</v>
      </c>
      <c r="R368">
        <f t="shared" si="5"/>
        <v>1.8397037753094332</v>
      </c>
    </row>
    <row r="369" spans="1:18">
      <c r="A369" s="2">
        <v>42953</v>
      </c>
      <c r="B369" s="18">
        <v>0.57430555555555551</v>
      </c>
      <c r="C369" t="s">
        <v>9</v>
      </c>
      <c r="D369" t="s">
        <v>288</v>
      </c>
      <c r="E369" t="s">
        <v>10</v>
      </c>
      <c r="F369">
        <v>3</v>
      </c>
      <c r="G369">
        <v>15</v>
      </c>
      <c r="H369" t="s">
        <v>283</v>
      </c>
      <c r="I369" t="str">
        <f>VLOOKUP(H369,'Fish Species List'!$A$2:$I$107,2,0)</f>
        <v>Stoplight Parrotfish</v>
      </c>
      <c r="J369" s="54" t="str">
        <f>VLOOKUP(H369,'Fish Species List'!$A$2:$I$107,3,0)</f>
        <v>Sparisoma viride</v>
      </c>
      <c r="K369" s="54" t="str">
        <f>VLOOKUP(H369,'Fish Species List'!$A$2:$I$107,4,0)</f>
        <v>Scaridae</v>
      </c>
      <c r="L369" s="54" t="str">
        <f>VLOOKUP(H369,'Fish Species List'!$A$2:$I$107,5,0)</f>
        <v>Herbivores</v>
      </c>
      <c r="M369">
        <v>3</v>
      </c>
      <c r="N369">
        <v>2</v>
      </c>
      <c r="O369" t="s">
        <v>284</v>
      </c>
      <c r="P369">
        <f>VLOOKUP(H369,'Fish Species List'!$A$2:$I$107,6,0)</f>
        <v>1.38E-2</v>
      </c>
      <c r="Q369">
        <f>VLOOKUP(H369,'Fish Species List'!$A$2:$I$107,7,0)</f>
        <v>3.04</v>
      </c>
      <c r="R369">
        <f t="shared" si="5"/>
        <v>0.38933881323628722</v>
      </c>
    </row>
    <row r="370" spans="1:18">
      <c r="A370" s="2">
        <v>42953</v>
      </c>
      <c r="B370" s="18">
        <v>0.57430555555555551</v>
      </c>
      <c r="C370" t="s">
        <v>9</v>
      </c>
      <c r="D370" t="s">
        <v>288</v>
      </c>
      <c r="E370" t="s">
        <v>10</v>
      </c>
      <c r="F370">
        <v>3</v>
      </c>
      <c r="G370">
        <v>15</v>
      </c>
      <c r="H370" t="s">
        <v>35</v>
      </c>
      <c r="I370" t="str">
        <f>VLOOKUP(H370,'Fish Species List'!$A$2:$I$107,2,0)</f>
        <v>Yellowhead Wrasse</v>
      </c>
      <c r="J370" s="54" t="str">
        <f>VLOOKUP(H370,'Fish Species List'!$A$2:$I$107,3,0)</f>
        <v>Halichoeres garnoti</v>
      </c>
      <c r="K370" s="54" t="str">
        <f>VLOOKUP(H370,'Fish Species List'!$A$2:$I$107,4,0)</f>
        <v>Labridae</v>
      </c>
      <c r="L370" s="54" t="str">
        <f>VLOOKUP(H370,'Fish Species List'!$A$2:$I$107,5,0)</f>
        <v>Carnivores</v>
      </c>
      <c r="M370">
        <v>10</v>
      </c>
      <c r="N370">
        <v>2</v>
      </c>
      <c r="P370">
        <f>VLOOKUP(H370,'Fish Species List'!$A$2:$I$107,6,0)</f>
        <v>0.01</v>
      </c>
      <c r="Q370">
        <f>VLOOKUP(H370,'Fish Species List'!$A$2:$I$107,7,0)</f>
        <v>3.13</v>
      </c>
      <c r="R370">
        <f t="shared" si="5"/>
        <v>13.48962882591654</v>
      </c>
    </row>
    <row r="371" spans="1:18">
      <c r="A371" s="2">
        <v>42953</v>
      </c>
      <c r="B371" s="18">
        <v>0.57430555555555551</v>
      </c>
      <c r="C371" t="s">
        <v>9</v>
      </c>
      <c r="D371" t="s">
        <v>288</v>
      </c>
      <c r="E371" t="s">
        <v>10</v>
      </c>
      <c r="F371">
        <v>3</v>
      </c>
      <c r="G371">
        <v>15</v>
      </c>
      <c r="H371" t="s">
        <v>21</v>
      </c>
      <c r="I371" t="str">
        <f>VLOOKUP(H371,'Fish Species List'!$A$2:$I$107,2,0)</f>
        <v>Brown Chromis</v>
      </c>
      <c r="J371" s="54" t="str">
        <f>VLOOKUP(H371,'Fish Species List'!$A$2:$I$107,3,0)</f>
        <v>Chromis multilineata</v>
      </c>
      <c r="K371" s="54" t="str">
        <f>VLOOKUP(H371,'Fish Species List'!$A$2:$I$107,4,0)</f>
        <v>Pomacentridae</v>
      </c>
      <c r="L371" s="54" t="str">
        <f>VLOOKUP(H371,'Fish Species List'!$A$2:$I$107,5,0)</f>
        <v>Planktivore</v>
      </c>
      <c r="M371">
        <v>7</v>
      </c>
      <c r="N371">
        <f>1</f>
        <v>1</v>
      </c>
      <c r="P371">
        <f>VLOOKUP(H371,'Fish Species List'!$A$2:$I$107,6,0)</f>
        <v>1.4789999999999999E-2</v>
      </c>
      <c r="Q371">
        <f>VLOOKUP(H371,'Fish Species List'!$A$2:$I$107,7,0)</f>
        <v>2.98</v>
      </c>
      <c r="R371">
        <f t="shared" si="5"/>
        <v>4.8793315934340233</v>
      </c>
    </row>
    <row r="372" spans="1:18">
      <c r="A372" s="2">
        <v>42953</v>
      </c>
      <c r="B372" s="18">
        <v>0.57430555555555551</v>
      </c>
      <c r="C372" t="s">
        <v>9</v>
      </c>
      <c r="D372" t="s">
        <v>288</v>
      </c>
      <c r="E372" t="s">
        <v>10</v>
      </c>
      <c r="F372">
        <v>3</v>
      </c>
      <c r="G372">
        <v>15</v>
      </c>
      <c r="H372" t="s">
        <v>21</v>
      </c>
      <c r="I372" t="str">
        <f>VLOOKUP(H372,'Fish Species List'!$A$2:$I$107,2,0)</f>
        <v>Brown Chromis</v>
      </c>
      <c r="J372" s="54" t="str">
        <f>VLOOKUP(H372,'Fish Species List'!$A$2:$I$107,3,0)</f>
        <v>Chromis multilineata</v>
      </c>
      <c r="K372" s="54" t="str">
        <f>VLOOKUP(H372,'Fish Species List'!$A$2:$I$107,4,0)</f>
        <v>Pomacentridae</v>
      </c>
      <c r="L372" s="54" t="str">
        <f>VLOOKUP(H372,'Fish Species List'!$A$2:$I$107,5,0)</f>
        <v>Planktivore</v>
      </c>
      <c r="M372">
        <v>5</v>
      </c>
      <c r="N372">
        <v>15</v>
      </c>
      <c r="P372">
        <f>VLOOKUP(H372,'Fish Species List'!$A$2:$I$107,6,0)</f>
        <v>1.4789999999999999E-2</v>
      </c>
      <c r="Q372">
        <f>VLOOKUP(H372,'Fish Species List'!$A$2:$I$107,7,0)</f>
        <v>2.98</v>
      </c>
      <c r="R372">
        <f t="shared" si="5"/>
        <v>1.7901885988602571</v>
      </c>
    </row>
    <row r="373" spans="1:18">
      <c r="A373" s="2">
        <v>42953</v>
      </c>
      <c r="B373" s="18">
        <v>0.57430555555555551</v>
      </c>
      <c r="C373" t="s">
        <v>9</v>
      </c>
      <c r="D373" t="s">
        <v>288</v>
      </c>
      <c r="E373" t="s">
        <v>10</v>
      </c>
      <c r="F373">
        <v>3</v>
      </c>
      <c r="G373">
        <v>15</v>
      </c>
      <c r="H373" t="s">
        <v>17</v>
      </c>
      <c r="I373" t="str">
        <f>VLOOKUP(H373,'Fish Species List'!$A$2:$I$107,2,0)</f>
        <v>Bluehead Wrasse</v>
      </c>
      <c r="J373" s="54" t="str">
        <f>VLOOKUP(H373,'Fish Species List'!$A$2:$I$107,3,0)</f>
        <v>Thalassoma bifasciatum</v>
      </c>
      <c r="K373" s="54" t="str">
        <f>VLOOKUP(H373,'Fish Species List'!$A$2:$I$107,4,0)</f>
        <v>Labridae</v>
      </c>
      <c r="L373" s="54" t="str">
        <f>VLOOKUP(H373,'Fish Species List'!$A$2:$I$107,5,0)</f>
        <v>Carnivores</v>
      </c>
      <c r="M373">
        <v>6</v>
      </c>
      <c r="N373">
        <v>10</v>
      </c>
      <c r="P373">
        <f>VLOOKUP(H373,'Fish Species List'!$A$2:$I$107,6,0)</f>
        <v>8.9099999999999995E-3</v>
      </c>
      <c r="Q373">
        <f>VLOOKUP(H373,'Fish Species List'!$A$2:$I$107,7,0)</f>
        <v>3.01</v>
      </c>
      <c r="R373">
        <f t="shared" si="5"/>
        <v>1.9593542699963782</v>
      </c>
    </row>
    <row r="374" spans="1:18">
      <c r="A374" s="2">
        <v>42953</v>
      </c>
      <c r="B374" s="18">
        <v>0.57430555555555551</v>
      </c>
      <c r="C374" t="s">
        <v>9</v>
      </c>
      <c r="D374" t="s">
        <v>288</v>
      </c>
      <c r="E374" t="s">
        <v>10</v>
      </c>
      <c r="F374">
        <v>3</v>
      </c>
      <c r="G374">
        <v>15</v>
      </c>
      <c r="H374" t="s">
        <v>17</v>
      </c>
      <c r="I374" t="str">
        <f>VLOOKUP(H374,'Fish Species List'!$A$2:$I$107,2,0)</f>
        <v>Bluehead Wrasse</v>
      </c>
      <c r="J374" s="54" t="str">
        <f>VLOOKUP(H374,'Fish Species List'!$A$2:$I$107,3,0)</f>
        <v>Thalassoma bifasciatum</v>
      </c>
      <c r="K374" s="54" t="str">
        <f>VLOOKUP(H374,'Fish Species List'!$A$2:$I$107,4,0)</f>
        <v>Labridae</v>
      </c>
      <c r="L374" s="54" t="str">
        <f>VLOOKUP(H374,'Fish Species List'!$A$2:$I$107,5,0)</f>
        <v>Carnivores</v>
      </c>
      <c r="M374">
        <v>4</v>
      </c>
      <c r="N374">
        <v>20</v>
      </c>
      <c r="P374">
        <f>VLOOKUP(H374,'Fish Species List'!$A$2:$I$107,6,0)</f>
        <v>8.9099999999999995E-3</v>
      </c>
      <c r="Q374">
        <f>VLOOKUP(H374,'Fish Species List'!$A$2:$I$107,7,0)</f>
        <v>3.01</v>
      </c>
      <c r="R374">
        <f t="shared" si="5"/>
        <v>0.5782002537554658</v>
      </c>
    </row>
    <row r="375" spans="1:18">
      <c r="A375" s="2">
        <v>42953</v>
      </c>
      <c r="B375" s="18">
        <v>0.57430555555555551</v>
      </c>
      <c r="C375" t="s">
        <v>9</v>
      </c>
      <c r="D375" t="s">
        <v>288</v>
      </c>
      <c r="E375" t="s">
        <v>10</v>
      </c>
      <c r="F375">
        <v>3</v>
      </c>
      <c r="G375">
        <v>15</v>
      </c>
      <c r="H375" t="s">
        <v>293</v>
      </c>
      <c r="I375" t="str">
        <f>VLOOKUP(H375,'Fish Species List'!$A$2:$I$107,2,0)</f>
        <v>Spanish Hogfish</v>
      </c>
      <c r="J375" s="54" t="str">
        <f>VLOOKUP(H375,'Fish Species List'!$A$2:$I$107,3,0)</f>
        <v>Bodianus rufus</v>
      </c>
      <c r="K375" s="54" t="str">
        <f>VLOOKUP(H375,'Fish Species List'!$A$2:$I$107,4,0)</f>
        <v>Labridae</v>
      </c>
      <c r="L375" s="54" t="str">
        <f>VLOOKUP(H375,'Fish Species List'!$A$2:$I$107,5,0)</f>
        <v>Carnivores</v>
      </c>
      <c r="M375">
        <v>22</v>
      </c>
      <c r="N375">
        <f>1</f>
        <v>1</v>
      </c>
      <c r="P375">
        <f>VLOOKUP(H375,'Fish Species List'!$A$2:$I$107,6,0)</f>
        <v>1.44E-2</v>
      </c>
      <c r="Q375">
        <f>VLOOKUP(H375,'Fish Species List'!$A$2:$I$107,7,0)</f>
        <v>3.0531999999999999</v>
      </c>
      <c r="R375">
        <f t="shared" si="5"/>
        <v>180.73714644873016</v>
      </c>
    </row>
    <row r="376" spans="1:18">
      <c r="A376" s="2">
        <v>42953</v>
      </c>
      <c r="B376" s="18">
        <v>0.57430555555555551</v>
      </c>
      <c r="C376" t="s">
        <v>9</v>
      </c>
      <c r="D376" t="s">
        <v>288</v>
      </c>
      <c r="E376" t="s">
        <v>10</v>
      </c>
      <c r="F376">
        <v>4</v>
      </c>
      <c r="G376">
        <v>15</v>
      </c>
      <c r="H376" t="s">
        <v>390</v>
      </c>
      <c r="I376" t="str">
        <f>VLOOKUP(H376,'Fish Species List'!$A$2:$I$107,2,0)</f>
        <v>Pluma Porgy</v>
      </c>
      <c r="J376" s="54" t="str">
        <f>VLOOKUP(H376,'Fish Species List'!$A$2:$I$107,3,0)</f>
        <v>Calamus pennatula</v>
      </c>
      <c r="K376" s="54" t="str">
        <f>VLOOKUP(H376,'Fish Species List'!$A$2:$I$107,4,0)</f>
        <v>Sparidae</v>
      </c>
      <c r="L376" s="54" t="str">
        <f>VLOOKUP(H376,'Fish Species List'!$A$2:$I$107,5,0)</f>
        <v>Carnivores</v>
      </c>
      <c r="M376">
        <v>20</v>
      </c>
      <c r="N376">
        <v>2</v>
      </c>
      <c r="P376">
        <f>VLOOKUP(H376,'Fish Species List'!$A$2:$I$107,6,0)</f>
        <v>2.0420000000000001E-2</v>
      </c>
      <c r="Q376">
        <f>VLOOKUP(H376,'Fish Species List'!$A$2:$I$107,7,0)</f>
        <v>2.94</v>
      </c>
      <c r="R376">
        <f t="shared" si="5"/>
        <v>136.48468602021521</v>
      </c>
    </row>
    <row r="377" spans="1:18">
      <c r="A377" s="2">
        <v>42953</v>
      </c>
      <c r="B377" s="18">
        <v>0.57430555555555551</v>
      </c>
      <c r="C377" t="s">
        <v>9</v>
      </c>
      <c r="D377" t="s">
        <v>288</v>
      </c>
      <c r="E377" t="s">
        <v>10</v>
      </c>
      <c r="F377">
        <v>4</v>
      </c>
      <c r="G377">
        <v>15</v>
      </c>
      <c r="H377" t="s">
        <v>11</v>
      </c>
      <c r="I377" t="str">
        <f>VLOOKUP(H377,'Fish Species List'!$A$2:$I$107,2,0)</f>
        <v>Coney</v>
      </c>
      <c r="J377" s="54" t="str">
        <f>VLOOKUP(H377,'Fish Species List'!$A$2:$I$107,3,0)</f>
        <v>Cephalopholis fulva</v>
      </c>
      <c r="K377" s="54" t="str">
        <f>VLOOKUP(H377,'Fish Species List'!$A$2:$I$107,4,0)</f>
        <v>Serranidae</v>
      </c>
      <c r="L377" s="54" t="str">
        <f>VLOOKUP(H377,'Fish Species List'!$A$2:$I$107,5,0)</f>
        <v>Carnivores</v>
      </c>
      <c r="M377">
        <v>20</v>
      </c>
      <c r="N377">
        <f>1</f>
        <v>1</v>
      </c>
      <c r="P377">
        <f>VLOOKUP(H377,'Fish Species List'!$A$2:$I$107,6,0)</f>
        <v>0.01</v>
      </c>
      <c r="Q377">
        <f>VLOOKUP(H377,'Fish Species List'!$A$2:$I$107,7,0)</f>
        <v>3.02</v>
      </c>
      <c r="R377">
        <f t="shared" si="5"/>
        <v>84.939673428398336</v>
      </c>
    </row>
    <row r="378" spans="1:18">
      <c r="A378" s="2">
        <v>42953</v>
      </c>
      <c r="B378" s="18">
        <v>0.57430555555555551</v>
      </c>
      <c r="C378" t="s">
        <v>9</v>
      </c>
      <c r="D378" t="s">
        <v>288</v>
      </c>
      <c r="E378" t="s">
        <v>10</v>
      </c>
      <c r="F378">
        <v>4</v>
      </c>
      <c r="G378">
        <v>15</v>
      </c>
      <c r="H378" t="s">
        <v>23</v>
      </c>
      <c r="I378" t="str">
        <f>VLOOKUP(H378,'Fish Species List'!$A$2:$I$107,2,0)</f>
        <v>Blue Tang</v>
      </c>
      <c r="J378" s="54" t="str">
        <f>VLOOKUP(H378,'Fish Species List'!$A$2:$I$107,3,0)</f>
        <v>Acanthurus coeruleus</v>
      </c>
      <c r="K378" s="54" t="str">
        <f>VLOOKUP(H378,'Fish Species List'!$A$2:$I$107,4,0)</f>
        <v>Acanthuridae</v>
      </c>
      <c r="L378" s="54" t="str">
        <f>VLOOKUP(H378,'Fish Species List'!$A$2:$I$107,5,0)</f>
        <v>Herbivores</v>
      </c>
      <c r="M378">
        <v>15</v>
      </c>
      <c r="N378">
        <v>2</v>
      </c>
      <c r="P378">
        <f>VLOOKUP(H378,'Fish Species List'!$A$2:$I$107,6,0)</f>
        <v>2.512E-2</v>
      </c>
      <c r="Q378">
        <f>VLOOKUP(H378,'Fish Species List'!$A$2:$I$107,7,0)</f>
        <v>2.96</v>
      </c>
      <c r="R378">
        <f t="shared" si="5"/>
        <v>76.076366478829684</v>
      </c>
    </row>
    <row r="379" spans="1:18">
      <c r="A379" s="2">
        <v>42953</v>
      </c>
      <c r="B379" s="18">
        <v>0.57430555555555551</v>
      </c>
      <c r="C379" t="s">
        <v>9</v>
      </c>
      <c r="D379" t="s">
        <v>288</v>
      </c>
      <c r="E379" t="s">
        <v>10</v>
      </c>
      <c r="F379">
        <v>4</v>
      </c>
      <c r="G379">
        <v>15</v>
      </c>
      <c r="H379" t="s">
        <v>23</v>
      </c>
      <c r="I379" t="str">
        <f>VLOOKUP(H379,'Fish Species List'!$A$2:$I$107,2,0)</f>
        <v>Blue Tang</v>
      </c>
      <c r="J379" s="54" t="str">
        <f>VLOOKUP(H379,'Fish Species List'!$A$2:$I$107,3,0)</f>
        <v>Acanthurus coeruleus</v>
      </c>
      <c r="K379" s="54" t="str">
        <f>VLOOKUP(H379,'Fish Species List'!$A$2:$I$107,4,0)</f>
        <v>Acanthuridae</v>
      </c>
      <c r="L379" s="54" t="str">
        <f>VLOOKUP(H379,'Fish Species List'!$A$2:$I$107,5,0)</f>
        <v>Herbivores</v>
      </c>
      <c r="M379">
        <v>16</v>
      </c>
      <c r="N379">
        <f>1</f>
        <v>1</v>
      </c>
      <c r="P379">
        <f>VLOOKUP(H379,'Fish Species List'!$A$2:$I$107,6,0)</f>
        <v>2.512E-2</v>
      </c>
      <c r="Q379">
        <f>VLOOKUP(H379,'Fish Species List'!$A$2:$I$107,7,0)</f>
        <v>2.96</v>
      </c>
      <c r="R379">
        <f t="shared" si="5"/>
        <v>92.090489985886919</v>
      </c>
    </row>
    <row r="380" spans="1:18">
      <c r="A380" s="2">
        <v>42953</v>
      </c>
      <c r="B380" s="18">
        <v>0.57430555555555551</v>
      </c>
      <c r="C380" t="s">
        <v>9</v>
      </c>
      <c r="D380" t="s">
        <v>288</v>
      </c>
      <c r="E380" t="s">
        <v>10</v>
      </c>
      <c r="F380">
        <v>4</v>
      </c>
      <c r="G380">
        <v>15</v>
      </c>
      <c r="H380" t="s">
        <v>31</v>
      </c>
      <c r="I380" t="str">
        <f>VLOOKUP(H380,'Fish Species List'!$A$2:$I$107,2,0)</f>
        <v>Striped Parrotfish</v>
      </c>
      <c r="J380" s="54" t="str">
        <f>VLOOKUP(H380,'Fish Species List'!$A$2:$I$107,3,0)</f>
        <v>Scarus iserti</v>
      </c>
      <c r="K380" s="54" t="str">
        <f>VLOOKUP(H380,'Fish Species List'!$A$2:$I$107,4,0)</f>
        <v>Scaridae</v>
      </c>
      <c r="L380" s="54" t="str">
        <f>VLOOKUP(H380,'Fish Species List'!$A$2:$I$107,5,0)</f>
        <v>Herbivores</v>
      </c>
      <c r="M380">
        <v>14</v>
      </c>
      <c r="N380">
        <f>1</f>
        <v>1</v>
      </c>
      <c r="O380" t="s">
        <v>22</v>
      </c>
      <c r="P380">
        <f>VLOOKUP(H380,'Fish Species List'!$A$2:$I$107,6,0)</f>
        <v>1.0959999999999999E-2</v>
      </c>
      <c r="Q380">
        <f>VLOOKUP(H380,'Fish Species List'!$A$2:$I$107,7,0)</f>
        <v>3.01</v>
      </c>
      <c r="R380">
        <f t="shared" si="5"/>
        <v>30.878481961786903</v>
      </c>
    </row>
    <row r="381" spans="1:18">
      <c r="A381" s="2">
        <v>42953</v>
      </c>
      <c r="B381" s="18">
        <v>0.57430555555555551</v>
      </c>
      <c r="C381" t="s">
        <v>9</v>
      </c>
      <c r="D381" t="s">
        <v>288</v>
      </c>
      <c r="E381" t="s">
        <v>10</v>
      </c>
      <c r="F381">
        <v>4</v>
      </c>
      <c r="G381">
        <v>15</v>
      </c>
      <c r="H381" t="s">
        <v>28</v>
      </c>
      <c r="I381" t="str">
        <f>VLOOKUP(H381,'Fish Species List'!$A$2:$I$107,2,0)</f>
        <v>Foureye Butterflyfish</v>
      </c>
      <c r="J381" s="54" t="str">
        <f>VLOOKUP(H381,'Fish Species List'!$A$2:$I$107,3,0)</f>
        <v>Chaetodon capistratus</v>
      </c>
      <c r="K381" s="54" t="str">
        <f>VLOOKUP(H381,'Fish Species List'!$A$2:$I$107,4,0)</f>
        <v>Chaetodontidae</v>
      </c>
      <c r="L381" s="54" t="str">
        <f>VLOOKUP(H381,'Fish Species List'!$A$2:$I$107,5,0)</f>
        <v>Carnivores</v>
      </c>
      <c r="M381">
        <v>10</v>
      </c>
      <c r="N381">
        <v>2</v>
      </c>
      <c r="P381">
        <f>VLOOKUP(H381,'Fish Species List'!$A$2:$I$107,6,0)</f>
        <v>2.512E-2</v>
      </c>
      <c r="Q381">
        <f>VLOOKUP(H381,'Fish Species List'!$A$2:$I$107,7,0)</f>
        <v>3.1</v>
      </c>
      <c r="R381">
        <f t="shared" si="5"/>
        <v>31.624206344269499</v>
      </c>
    </row>
    <row r="382" spans="1:18">
      <c r="A382" s="2">
        <v>42953</v>
      </c>
      <c r="B382" s="18">
        <v>0.57430555555555551</v>
      </c>
      <c r="C382" t="s">
        <v>9</v>
      </c>
      <c r="D382" t="s">
        <v>288</v>
      </c>
      <c r="E382" t="s">
        <v>10</v>
      </c>
      <c r="F382">
        <v>4</v>
      </c>
      <c r="G382">
        <v>15</v>
      </c>
      <c r="H382" t="s">
        <v>25</v>
      </c>
      <c r="I382" t="str">
        <f>VLOOKUP(H382,'Fish Species List'!$A$2:$I$107,2,0)</f>
        <v>Redband Parrotfish</v>
      </c>
      <c r="J382" s="54" t="str">
        <f>VLOOKUP(H382,'Fish Species List'!$A$2:$I$107,3,0)</f>
        <v>Sparisoma aurofrenatum</v>
      </c>
      <c r="K382" s="54" t="str">
        <f>VLOOKUP(H382,'Fish Species List'!$A$2:$I$107,4,0)</f>
        <v>Scaridae</v>
      </c>
      <c r="L382" s="54" t="str">
        <f>VLOOKUP(H382,'Fish Species List'!$A$2:$I$107,5,0)</f>
        <v>Herbivores</v>
      </c>
      <c r="M382">
        <v>15</v>
      </c>
      <c r="N382">
        <v>2</v>
      </c>
      <c r="O382" t="s">
        <v>16</v>
      </c>
      <c r="P382">
        <f>VLOOKUP(H382,'Fish Species List'!$A$2:$I$107,6,0)</f>
        <v>1.072E-2</v>
      </c>
      <c r="Q382">
        <f>VLOOKUP(H382,'Fish Species List'!$A$2:$I$107,7,0)</f>
        <v>3.12</v>
      </c>
      <c r="R382">
        <f t="shared" si="5"/>
        <v>50.072527485111436</v>
      </c>
    </row>
    <row r="383" spans="1:18">
      <c r="A383" s="2">
        <v>42953</v>
      </c>
      <c r="B383" s="18">
        <v>0.57430555555555551</v>
      </c>
      <c r="C383" t="s">
        <v>9</v>
      </c>
      <c r="D383" t="s">
        <v>288</v>
      </c>
      <c r="E383" t="s">
        <v>10</v>
      </c>
      <c r="F383">
        <v>4</v>
      </c>
      <c r="G383">
        <v>15</v>
      </c>
      <c r="H383" t="s">
        <v>19</v>
      </c>
      <c r="I383" t="str">
        <f>VLOOKUP(H383,'Fish Species List'!$A$2:$I$107,2,0)</f>
        <v>Ocean Surgeonfish</v>
      </c>
      <c r="J383" s="54" t="str">
        <f>VLOOKUP(H383,'Fish Species List'!$A$2:$I$107,3,0)</f>
        <v>Acanthurus bahianus</v>
      </c>
      <c r="K383" s="54" t="str">
        <f>VLOOKUP(H383,'Fish Species List'!$A$2:$I$107,4,0)</f>
        <v>Acanthuridae</v>
      </c>
      <c r="L383" s="54" t="str">
        <f>VLOOKUP(H383,'Fish Species List'!$A$2:$I$107,5,0)</f>
        <v>Herbivores</v>
      </c>
      <c r="M383">
        <v>16</v>
      </c>
      <c r="N383">
        <v>4</v>
      </c>
      <c r="P383">
        <f>VLOOKUP(H383,'Fish Species List'!$A$2:$I$107,6,0)</f>
        <v>1.8620000000000001E-2</v>
      </c>
      <c r="Q383">
        <f>VLOOKUP(H383,'Fish Species List'!$A$2:$I$107,7,0)</f>
        <v>2.91</v>
      </c>
      <c r="R383">
        <f t="shared" si="5"/>
        <v>59.424950162548789</v>
      </c>
    </row>
    <row r="384" spans="1:18">
      <c r="A384" s="2">
        <v>42953</v>
      </c>
      <c r="B384" s="18">
        <v>0.57430555555555551</v>
      </c>
      <c r="C384" t="s">
        <v>9</v>
      </c>
      <c r="D384" t="s">
        <v>288</v>
      </c>
      <c r="E384" t="s">
        <v>10</v>
      </c>
      <c r="F384">
        <v>4</v>
      </c>
      <c r="G384">
        <v>15</v>
      </c>
      <c r="H384" t="s">
        <v>19</v>
      </c>
      <c r="I384" t="str">
        <f>VLOOKUP(H384,'Fish Species List'!$A$2:$I$107,2,0)</f>
        <v>Ocean Surgeonfish</v>
      </c>
      <c r="J384" s="54" t="str">
        <f>VLOOKUP(H384,'Fish Species List'!$A$2:$I$107,3,0)</f>
        <v>Acanthurus bahianus</v>
      </c>
      <c r="K384" s="54" t="str">
        <f>VLOOKUP(H384,'Fish Species List'!$A$2:$I$107,4,0)</f>
        <v>Acanthuridae</v>
      </c>
      <c r="L384" s="54" t="str">
        <f>VLOOKUP(H384,'Fish Species List'!$A$2:$I$107,5,0)</f>
        <v>Herbivores</v>
      </c>
      <c r="M384">
        <v>15</v>
      </c>
      <c r="N384">
        <v>5</v>
      </c>
      <c r="P384">
        <f>VLOOKUP(H384,'Fish Species List'!$A$2:$I$107,6,0)</f>
        <v>1.8620000000000001E-2</v>
      </c>
      <c r="Q384">
        <f>VLOOKUP(H384,'Fish Species List'!$A$2:$I$107,7,0)</f>
        <v>2.91</v>
      </c>
      <c r="R384">
        <f t="shared" si="5"/>
        <v>49.249887240092868</v>
      </c>
    </row>
    <row r="385" spans="1:18">
      <c r="A385" s="2">
        <v>42953</v>
      </c>
      <c r="B385" s="18">
        <v>0.57430555555555551</v>
      </c>
      <c r="C385" t="s">
        <v>9</v>
      </c>
      <c r="D385" t="s">
        <v>288</v>
      </c>
      <c r="E385" t="s">
        <v>10</v>
      </c>
      <c r="F385">
        <v>4</v>
      </c>
      <c r="G385">
        <v>15</v>
      </c>
      <c r="H385" t="s">
        <v>19</v>
      </c>
      <c r="I385" t="str">
        <f>VLOOKUP(H385,'Fish Species List'!$A$2:$I$107,2,0)</f>
        <v>Ocean Surgeonfish</v>
      </c>
      <c r="J385" s="54" t="str">
        <f>VLOOKUP(H385,'Fish Species List'!$A$2:$I$107,3,0)</f>
        <v>Acanthurus bahianus</v>
      </c>
      <c r="K385" s="54" t="str">
        <f>VLOOKUP(H385,'Fish Species List'!$A$2:$I$107,4,0)</f>
        <v>Acanthuridae</v>
      </c>
      <c r="L385" s="54" t="str">
        <f>VLOOKUP(H385,'Fish Species List'!$A$2:$I$107,5,0)</f>
        <v>Herbivores</v>
      </c>
      <c r="M385">
        <v>21</v>
      </c>
      <c r="N385">
        <f>1</f>
        <v>1</v>
      </c>
      <c r="P385">
        <f>VLOOKUP(H385,'Fish Species List'!$A$2:$I$107,6,0)</f>
        <v>1.8620000000000001E-2</v>
      </c>
      <c r="Q385">
        <f>VLOOKUP(H385,'Fish Species List'!$A$2:$I$107,7,0)</f>
        <v>2.91</v>
      </c>
      <c r="R385">
        <f t="shared" si="5"/>
        <v>131.11060587783737</v>
      </c>
    </row>
    <row r="386" spans="1:18">
      <c r="A386" s="2">
        <v>42953</v>
      </c>
      <c r="B386" s="18">
        <v>0.57430555555555551</v>
      </c>
      <c r="C386" t="s">
        <v>9</v>
      </c>
      <c r="D386" t="s">
        <v>288</v>
      </c>
      <c r="E386" t="s">
        <v>10</v>
      </c>
      <c r="F386">
        <v>4</v>
      </c>
      <c r="G386">
        <v>15</v>
      </c>
      <c r="H386" t="s">
        <v>19</v>
      </c>
      <c r="I386" t="str">
        <f>VLOOKUP(H386,'Fish Species List'!$A$2:$I$107,2,0)</f>
        <v>Ocean Surgeonfish</v>
      </c>
      <c r="J386" s="54" t="str">
        <f>VLOOKUP(H386,'Fish Species List'!$A$2:$I$107,3,0)</f>
        <v>Acanthurus bahianus</v>
      </c>
      <c r="K386" s="54" t="str">
        <f>VLOOKUP(H386,'Fish Species List'!$A$2:$I$107,4,0)</f>
        <v>Acanthuridae</v>
      </c>
      <c r="L386" s="54" t="str">
        <f>VLOOKUP(H386,'Fish Species List'!$A$2:$I$107,5,0)</f>
        <v>Herbivores</v>
      </c>
      <c r="M386">
        <v>17</v>
      </c>
      <c r="N386">
        <f>1</f>
        <v>1</v>
      </c>
      <c r="P386">
        <f>VLOOKUP(H386,'Fish Species List'!$A$2:$I$107,6,0)</f>
        <v>1.8620000000000001E-2</v>
      </c>
      <c r="Q386">
        <f>VLOOKUP(H386,'Fish Species List'!$A$2:$I$107,7,0)</f>
        <v>2.91</v>
      </c>
      <c r="R386">
        <f t="shared" si="5"/>
        <v>70.890173269794147</v>
      </c>
    </row>
    <row r="387" spans="1:18">
      <c r="A387" s="2">
        <v>42953</v>
      </c>
      <c r="B387" s="18">
        <v>0.57430555555555551</v>
      </c>
      <c r="C387" t="s">
        <v>9</v>
      </c>
      <c r="D387" t="s">
        <v>288</v>
      </c>
      <c r="E387" t="s">
        <v>10</v>
      </c>
      <c r="F387">
        <v>4</v>
      </c>
      <c r="G387">
        <v>15</v>
      </c>
      <c r="H387" t="s">
        <v>23</v>
      </c>
      <c r="I387" t="str">
        <f>VLOOKUP(H387,'Fish Species List'!$A$2:$I$107,2,0)</f>
        <v>Blue Tang</v>
      </c>
      <c r="J387" s="54" t="str">
        <f>VLOOKUP(H387,'Fish Species List'!$A$2:$I$107,3,0)</f>
        <v>Acanthurus coeruleus</v>
      </c>
      <c r="K387" s="54" t="str">
        <f>VLOOKUP(H387,'Fish Species List'!$A$2:$I$107,4,0)</f>
        <v>Acanthuridae</v>
      </c>
      <c r="L387" s="54" t="str">
        <f>VLOOKUP(H387,'Fish Species List'!$A$2:$I$107,5,0)</f>
        <v>Herbivores</v>
      </c>
      <c r="M387">
        <v>15</v>
      </c>
      <c r="N387">
        <v>3</v>
      </c>
      <c r="P387">
        <f>VLOOKUP(H387,'Fish Species List'!$A$2:$I$107,6,0)</f>
        <v>2.512E-2</v>
      </c>
      <c r="Q387">
        <f>VLOOKUP(H387,'Fish Species List'!$A$2:$I$107,7,0)</f>
        <v>2.96</v>
      </c>
      <c r="R387">
        <f t="shared" ref="R387:R450" si="6">(P387*M387^Q387)</f>
        <v>76.076366478829684</v>
      </c>
    </row>
    <row r="388" spans="1:18">
      <c r="A388" s="2">
        <v>42953</v>
      </c>
      <c r="B388" s="18">
        <v>0.57430555555555551</v>
      </c>
      <c r="C388" t="s">
        <v>9</v>
      </c>
      <c r="D388" t="s">
        <v>288</v>
      </c>
      <c r="E388" t="s">
        <v>10</v>
      </c>
      <c r="F388">
        <v>4</v>
      </c>
      <c r="G388">
        <v>15</v>
      </c>
      <c r="H388" t="s">
        <v>20</v>
      </c>
      <c r="I388" t="str">
        <f>VLOOKUP(H388,'Fish Species List'!$A$2:$I$107,2,0)</f>
        <v>French Grunt</v>
      </c>
      <c r="J388" s="54" t="str">
        <f>VLOOKUP(H388,'Fish Species List'!$A$2:$I$107,3,0)</f>
        <v>Haemulon flavolineatum</v>
      </c>
      <c r="K388" s="54" t="str">
        <f>VLOOKUP(H388,'Fish Species List'!$A$2:$I$107,4,0)</f>
        <v>Haemulidae</v>
      </c>
      <c r="L388" s="54" t="str">
        <f>VLOOKUP(H388,'Fish Species List'!$A$2:$I$107,5,0)</f>
        <v>Carnivores</v>
      </c>
      <c r="M388">
        <v>20</v>
      </c>
      <c r="N388">
        <f>1</f>
        <v>1</v>
      </c>
      <c r="P388">
        <f>VLOOKUP(H388,'Fish Species List'!$A$2:$I$107,6,0)</f>
        <v>1.349E-2</v>
      </c>
      <c r="Q388">
        <f>VLOOKUP(H388,'Fish Species List'!$A$2:$I$107,7,0)</f>
        <v>3</v>
      </c>
      <c r="R388">
        <f t="shared" si="6"/>
        <v>107.92</v>
      </c>
    </row>
    <row r="389" spans="1:18">
      <c r="A389" s="2">
        <v>42953</v>
      </c>
      <c r="B389" s="18">
        <v>0.57430555555555551</v>
      </c>
      <c r="C389" t="s">
        <v>9</v>
      </c>
      <c r="D389" t="s">
        <v>288</v>
      </c>
      <c r="E389" t="s">
        <v>10</v>
      </c>
      <c r="F389">
        <v>4</v>
      </c>
      <c r="G389">
        <v>15</v>
      </c>
      <c r="H389" t="s">
        <v>20</v>
      </c>
      <c r="I389" t="str">
        <f>VLOOKUP(H389,'Fish Species List'!$A$2:$I$107,2,0)</f>
        <v>French Grunt</v>
      </c>
      <c r="J389" s="54" t="str">
        <f>VLOOKUP(H389,'Fish Species List'!$A$2:$I$107,3,0)</f>
        <v>Haemulon flavolineatum</v>
      </c>
      <c r="K389" s="54" t="str">
        <f>VLOOKUP(H389,'Fish Species List'!$A$2:$I$107,4,0)</f>
        <v>Haemulidae</v>
      </c>
      <c r="L389" s="54" t="str">
        <f>VLOOKUP(H389,'Fish Species List'!$A$2:$I$107,5,0)</f>
        <v>Carnivores</v>
      </c>
      <c r="M389">
        <v>18</v>
      </c>
      <c r="N389">
        <f>1</f>
        <v>1</v>
      </c>
      <c r="P389">
        <f>VLOOKUP(H389,'Fish Species List'!$A$2:$I$107,6,0)</f>
        <v>1.349E-2</v>
      </c>
      <c r="Q389">
        <f>VLOOKUP(H389,'Fish Species List'!$A$2:$I$107,7,0)</f>
        <v>3</v>
      </c>
      <c r="R389">
        <f t="shared" si="6"/>
        <v>78.673680000000004</v>
      </c>
    </row>
    <row r="390" spans="1:18">
      <c r="A390" s="2">
        <v>42953</v>
      </c>
      <c r="B390" s="18">
        <v>0.57430555555555551</v>
      </c>
      <c r="C390" t="s">
        <v>9</v>
      </c>
      <c r="D390" t="s">
        <v>288</v>
      </c>
      <c r="E390" t="s">
        <v>10</v>
      </c>
      <c r="F390">
        <v>4</v>
      </c>
      <c r="G390">
        <v>15</v>
      </c>
      <c r="H390" t="s">
        <v>408</v>
      </c>
      <c r="I390" t="str">
        <f>VLOOKUP(H390,'Fish Species List'!$A$2:$I$107,2,0)</f>
        <v>Trumpet Fish</v>
      </c>
      <c r="J390" s="54" t="str">
        <f>VLOOKUP(H390,'Fish Species List'!$A$2:$I$107,3,0)</f>
        <v>Aulostomus maculatus</v>
      </c>
      <c r="K390" s="54" t="str">
        <f>VLOOKUP(H390,'Fish Species List'!$A$2:$I$107,4,0)</f>
        <v>Aulostomidae</v>
      </c>
      <c r="L390" s="54" t="str">
        <f>VLOOKUP(H390,'Fish Species List'!$A$2:$I$107,5,0)</f>
        <v>Carnivores</v>
      </c>
      <c r="M390">
        <v>37</v>
      </c>
      <c r="N390">
        <f>1</f>
        <v>1</v>
      </c>
      <c r="P390">
        <f>VLOOKUP(H390,'Fish Species List'!$A$2:$I$107,6,0)</f>
        <v>1E-4</v>
      </c>
      <c r="Q390">
        <f>VLOOKUP(H390,'Fish Species List'!$A$2:$I$107,7,0)</f>
        <v>3.5539999999999998</v>
      </c>
      <c r="R390">
        <f t="shared" si="6"/>
        <v>37.444576868650636</v>
      </c>
    </row>
    <row r="391" spans="1:18">
      <c r="A391" s="2">
        <v>42953</v>
      </c>
      <c r="B391" s="18">
        <v>0.57430555555555551</v>
      </c>
      <c r="C391" t="s">
        <v>9</v>
      </c>
      <c r="D391" t="s">
        <v>288</v>
      </c>
      <c r="E391" t="s">
        <v>10</v>
      </c>
      <c r="F391">
        <v>4</v>
      </c>
      <c r="G391">
        <v>15</v>
      </c>
      <c r="H391" t="s">
        <v>294</v>
      </c>
      <c r="I391" t="str">
        <f>VLOOKUP(H391,'Fish Species List'!$A$2:$I$107,2,0)</f>
        <v>Banded Butterflyfish</v>
      </c>
      <c r="J391" s="54" t="str">
        <f>VLOOKUP(H391,'Fish Species List'!$A$2:$I$107,3,0)</f>
        <v>Chaetodan striatus</v>
      </c>
      <c r="K391" s="54" t="str">
        <f>VLOOKUP(H391,'Fish Species List'!$A$2:$I$107,4,0)</f>
        <v>Chaetodontidae</v>
      </c>
      <c r="L391" s="54" t="str">
        <f>VLOOKUP(H391,'Fish Species List'!$A$2:$I$107,5,0)</f>
        <v>Carnivores</v>
      </c>
      <c r="M391">
        <v>14</v>
      </c>
      <c r="N391">
        <v>2</v>
      </c>
      <c r="P391">
        <f>VLOOKUP(H391,'Fish Species List'!$A$2:$I$107,6,0)</f>
        <v>2.239E-2</v>
      </c>
      <c r="Q391">
        <f>VLOOKUP(H391,'Fish Species List'!$A$2:$I$107,7,0)</f>
        <v>3.03</v>
      </c>
      <c r="R391">
        <f t="shared" si="6"/>
        <v>66.500060694640908</v>
      </c>
    </row>
    <row r="392" spans="1:18">
      <c r="A392" s="2">
        <v>42953</v>
      </c>
      <c r="B392" s="18">
        <v>0.57430555555555551</v>
      </c>
      <c r="C392" t="s">
        <v>9</v>
      </c>
      <c r="D392" t="s">
        <v>288</v>
      </c>
      <c r="E392" t="s">
        <v>10</v>
      </c>
      <c r="F392">
        <v>4</v>
      </c>
      <c r="G392">
        <v>15</v>
      </c>
      <c r="H392" t="s">
        <v>38</v>
      </c>
      <c r="I392" t="str">
        <f>VLOOKUP(H392,'Fish Species List'!$A$2:$I$107,2,0)</f>
        <v>Sergeant Major</v>
      </c>
      <c r="J392" s="54" t="str">
        <f>VLOOKUP(H392,'Fish Species List'!$A$2:$I$107,3,0)</f>
        <v>Abudefduf saxatilis</v>
      </c>
      <c r="K392" s="54" t="str">
        <f>VLOOKUP(H392,'Fish Species List'!$A$2:$I$107,4,0)</f>
        <v>Pomacentridae</v>
      </c>
      <c r="L392" s="54" t="str">
        <f>VLOOKUP(H392,'Fish Species List'!$A$2:$I$107,5,0)</f>
        <v>Carnivores</v>
      </c>
      <c r="M392">
        <v>17</v>
      </c>
      <c r="N392">
        <f>1</f>
        <v>1</v>
      </c>
      <c r="P392">
        <f>VLOOKUP(H392,'Fish Species List'!$A$2:$I$107,6,0)</f>
        <v>1.8200000000000001E-2</v>
      </c>
      <c r="Q392">
        <f>VLOOKUP(H392,'Fish Species List'!$A$2:$I$107,7,0)</f>
        <v>3.05</v>
      </c>
      <c r="R392">
        <f t="shared" si="6"/>
        <v>103.02451962101182</v>
      </c>
    </row>
    <row r="393" spans="1:18">
      <c r="A393" s="2">
        <v>42953</v>
      </c>
      <c r="B393" s="18">
        <v>0.57430555555555551</v>
      </c>
      <c r="C393" t="s">
        <v>9</v>
      </c>
      <c r="D393" t="s">
        <v>288</v>
      </c>
      <c r="E393" t="s">
        <v>10</v>
      </c>
      <c r="F393">
        <v>4</v>
      </c>
      <c r="G393">
        <v>15</v>
      </c>
      <c r="H393" t="s">
        <v>32</v>
      </c>
      <c r="I393" t="str">
        <f>VLOOKUP(H393,'Fish Species List'!$A$2:$I$107,2,0)</f>
        <v>Redtail Parrotfish</v>
      </c>
      <c r="J393" s="54" t="str">
        <f>VLOOKUP(H393,'Fish Species List'!$A$2:$I$107,3,0)</f>
        <v>Sparisoma chrysopterum</v>
      </c>
      <c r="K393" s="54" t="str">
        <f>VLOOKUP(H393,'Fish Species List'!$A$2:$I$107,4,0)</f>
        <v>Scaridae</v>
      </c>
      <c r="L393" s="54" t="str">
        <f>VLOOKUP(H393,'Fish Species List'!$A$2:$I$107,5,0)</f>
        <v>Herbivores</v>
      </c>
      <c r="M393">
        <v>22</v>
      </c>
      <c r="N393">
        <f>1</f>
        <v>1</v>
      </c>
      <c r="O393" t="s">
        <v>16</v>
      </c>
      <c r="P393">
        <f>VLOOKUP(H393,'Fish Species List'!$A$2:$I$107,6,0)</f>
        <v>1.072E-2</v>
      </c>
      <c r="Q393">
        <f>VLOOKUP(H393,'Fish Species List'!$A$2:$I$107,7,0)</f>
        <v>3.09</v>
      </c>
      <c r="R393">
        <f t="shared" si="6"/>
        <v>150.75817417761863</v>
      </c>
    </row>
    <row r="394" spans="1:18">
      <c r="A394" s="2">
        <v>42953</v>
      </c>
      <c r="B394" s="18">
        <v>0.57430555555555551</v>
      </c>
      <c r="C394" t="s">
        <v>9</v>
      </c>
      <c r="D394" t="s">
        <v>288</v>
      </c>
      <c r="E394" t="s">
        <v>10</v>
      </c>
      <c r="F394">
        <v>4</v>
      </c>
      <c r="G394">
        <v>15</v>
      </c>
      <c r="H394" t="s">
        <v>32</v>
      </c>
      <c r="I394" t="str">
        <f>VLOOKUP(H394,'Fish Species List'!$A$2:$I$107,2,0)</f>
        <v>Redtail Parrotfish</v>
      </c>
      <c r="J394" s="54" t="str">
        <f>VLOOKUP(H394,'Fish Species List'!$A$2:$I$107,3,0)</f>
        <v>Sparisoma chrysopterum</v>
      </c>
      <c r="K394" s="54" t="str">
        <f>VLOOKUP(H394,'Fish Species List'!$A$2:$I$107,4,0)</f>
        <v>Scaridae</v>
      </c>
      <c r="L394" s="54" t="str">
        <f>VLOOKUP(H394,'Fish Species List'!$A$2:$I$107,5,0)</f>
        <v>Herbivores</v>
      </c>
      <c r="M394">
        <v>27</v>
      </c>
      <c r="N394">
        <f>1</f>
        <v>1</v>
      </c>
      <c r="O394" t="s">
        <v>16</v>
      </c>
      <c r="P394">
        <f>VLOOKUP(H394,'Fish Species List'!$A$2:$I$107,6,0)</f>
        <v>1.072E-2</v>
      </c>
      <c r="Q394">
        <f>VLOOKUP(H394,'Fish Species List'!$A$2:$I$107,7,0)</f>
        <v>3.09</v>
      </c>
      <c r="R394">
        <f t="shared" si="6"/>
        <v>283.86301851027559</v>
      </c>
    </row>
    <row r="395" spans="1:18">
      <c r="A395" s="2">
        <v>42953</v>
      </c>
      <c r="B395" s="18">
        <v>0.57430555555555551</v>
      </c>
      <c r="C395" t="s">
        <v>9</v>
      </c>
      <c r="D395" t="s">
        <v>288</v>
      </c>
      <c r="E395" t="s">
        <v>10</v>
      </c>
      <c r="F395">
        <v>4</v>
      </c>
      <c r="G395">
        <v>15</v>
      </c>
      <c r="H395" t="s">
        <v>23</v>
      </c>
      <c r="I395" t="str">
        <f>VLOOKUP(H395,'Fish Species List'!$A$2:$I$107,2,0)</f>
        <v>Blue Tang</v>
      </c>
      <c r="J395" s="54" t="str">
        <f>VLOOKUP(H395,'Fish Species List'!$A$2:$I$107,3,0)</f>
        <v>Acanthurus coeruleus</v>
      </c>
      <c r="K395" s="54" t="str">
        <f>VLOOKUP(H395,'Fish Species List'!$A$2:$I$107,4,0)</f>
        <v>Acanthuridae</v>
      </c>
      <c r="L395" s="54" t="str">
        <f>VLOOKUP(H395,'Fish Species List'!$A$2:$I$107,5,0)</f>
        <v>Herbivores</v>
      </c>
      <c r="M395">
        <v>12</v>
      </c>
      <c r="N395">
        <f>1</f>
        <v>1</v>
      </c>
      <c r="P395">
        <f>VLOOKUP(H395,'Fish Species List'!$A$2:$I$107,6,0)</f>
        <v>2.512E-2</v>
      </c>
      <c r="Q395">
        <f>VLOOKUP(H395,'Fish Species List'!$A$2:$I$107,7,0)</f>
        <v>2.96</v>
      </c>
      <c r="R395">
        <f t="shared" si="6"/>
        <v>39.300323326954469</v>
      </c>
    </row>
    <row r="396" spans="1:18">
      <c r="A396" s="2">
        <v>42953</v>
      </c>
      <c r="B396" s="18">
        <v>0.57430555555555551</v>
      </c>
      <c r="C396" t="s">
        <v>9</v>
      </c>
      <c r="D396" t="s">
        <v>288</v>
      </c>
      <c r="E396" t="s">
        <v>10</v>
      </c>
      <c r="F396">
        <v>4</v>
      </c>
      <c r="G396">
        <v>15</v>
      </c>
      <c r="H396" t="s">
        <v>23</v>
      </c>
      <c r="I396" t="str">
        <f>VLOOKUP(H396,'Fish Species List'!$A$2:$I$107,2,0)</f>
        <v>Blue Tang</v>
      </c>
      <c r="J396" s="54" t="str">
        <f>VLOOKUP(H396,'Fish Species List'!$A$2:$I$107,3,0)</f>
        <v>Acanthurus coeruleus</v>
      </c>
      <c r="K396" s="54" t="str">
        <f>VLOOKUP(H396,'Fish Species List'!$A$2:$I$107,4,0)</f>
        <v>Acanthuridae</v>
      </c>
      <c r="L396" s="54" t="str">
        <f>VLOOKUP(H396,'Fish Species List'!$A$2:$I$107,5,0)</f>
        <v>Herbivores</v>
      </c>
      <c r="M396">
        <v>15</v>
      </c>
      <c r="N396">
        <f>1</f>
        <v>1</v>
      </c>
      <c r="P396">
        <f>VLOOKUP(H396,'Fish Species List'!$A$2:$I$107,6,0)</f>
        <v>2.512E-2</v>
      </c>
      <c r="Q396">
        <f>VLOOKUP(H396,'Fish Species List'!$A$2:$I$107,7,0)</f>
        <v>2.96</v>
      </c>
      <c r="R396">
        <f t="shared" si="6"/>
        <v>76.076366478829684</v>
      </c>
    </row>
    <row r="397" spans="1:18">
      <c r="A397" s="2">
        <v>42953</v>
      </c>
      <c r="B397" s="18">
        <v>0.57430555555555551</v>
      </c>
      <c r="C397" t="s">
        <v>9</v>
      </c>
      <c r="D397" t="s">
        <v>288</v>
      </c>
      <c r="E397" t="s">
        <v>10</v>
      </c>
      <c r="F397">
        <v>4</v>
      </c>
      <c r="G397">
        <v>15</v>
      </c>
      <c r="H397" t="s">
        <v>379</v>
      </c>
      <c r="I397" t="str">
        <f>VLOOKUP(H397,'Fish Species List'!$A$2:$I$107,2,0)</f>
        <v>Goatfish</v>
      </c>
      <c r="J397" s="54" t="str">
        <f>VLOOKUP(H397,'Fish Species List'!$A$2:$I$107,3,0)</f>
        <v>Mulloidichthys martinicus</v>
      </c>
      <c r="K397" s="54" t="str">
        <f>VLOOKUP(H397,'Fish Species List'!$A$2:$I$107,4,0)</f>
        <v>Mullidae</v>
      </c>
      <c r="L397" s="54" t="str">
        <f>VLOOKUP(H397,'Fish Species List'!$A$2:$I$107,5,0)</f>
        <v>Carnivores</v>
      </c>
      <c r="M397">
        <v>25</v>
      </c>
      <c r="N397">
        <f>1</f>
        <v>1</v>
      </c>
      <c r="P397">
        <f>VLOOKUP(H397,'Fish Species List'!$A$2:$I$107,6,0)</f>
        <v>9.7699999999999992E-3</v>
      </c>
      <c r="Q397">
        <f>VLOOKUP(H397,'Fish Species List'!$A$2:$I$107,7,0)</f>
        <v>3.12</v>
      </c>
      <c r="R397">
        <f t="shared" si="6"/>
        <v>224.62981052113943</v>
      </c>
    </row>
    <row r="398" spans="1:18">
      <c r="A398" s="2">
        <v>42953</v>
      </c>
      <c r="B398" s="18">
        <v>0.57430555555555551</v>
      </c>
      <c r="C398" t="s">
        <v>9</v>
      </c>
      <c r="D398" t="s">
        <v>288</v>
      </c>
      <c r="E398" t="s">
        <v>10</v>
      </c>
      <c r="F398">
        <v>4</v>
      </c>
      <c r="G398">
        <v>15</v>
      </c>
      <c r="H398" t="s">
        <v>27</v>
      </c>
      <c r="I398" t="str">
        <f>VLOOKUP(H398,'Fish Species List'!$A$2:$I$107,2,0)</f>
        <v>Yellowtail Snapper</v>
      </c>
      <c r="J398" s="54" t="str">
        <f>VLOOKUP(H398,'Fish Species List'!$A$2:$I$107,3,0)</f>
        <v>Ocyurus chrysurus</v>
      </c>
      <c r="K398" s="54" t="str">
        <f>VLOOKUP(H398,'Fish Species List'!$A$2:$I$107,4,0)</f>
        <v>Lutjanidae</v>
      </c>
      <c r="L398" s="54" t="str">
        <f>VLOOKUP(H398,'Fish Species List'!$A$2:$I$107,5,0)</f>
        <v>Carnivores</v>
      </c>
      <c r="M398">
        <v>29</v>
      </c>
      <c r="N398">
        <f>1</f>
        <v>1</v>
      </c>
      <c r="P398">
        <f>VLOOKUP(H398,'Fish Species List'!$A$2:$I$107,6,0)</f>
        <v>1.4789999999999999E-2</v>
      </c>
      <c r="Q398">
        <f>VLOOKUP(H398,'Fish Species List'!$A$2:$I$107,7,0)</f>
        <v>2.95</v>
      </c>
      <c r="R398">
        <f t="shared" si="6"/>
        <v>304.81916410635716</v>
      </c>
    </row>
    <row r="399" spans="1:18">
      <c r="A399" s="2">
        <v>42953</v>
      </c>
      <c r="B399" s="18">
        <v>0.57430555555555551</v>
      </c>
      <c r="C399" t="s">
        <v>9</v>
      </c>
      <c r="D399" t="s">
        <v>288</v>
      </c>
      <c r="E399" t="s">
        <v>10</v>
      </c>
      <c r="F399">
        <v>4</v>
      </c>
      <c r="G399">
        <v>15</v>
      </c>
      <c r="H399" t="s">
        <v>37</v>
      </c>
      <c r="I399" t="str">
        <f>VLOOKUP(H399,'Fish Species List'!$A$2:$I$107,2,0)</f>
        <v>Yellowtail Damselfish</v>
      </c>
      <c r="J399" s="54" t="str">
        <f>VLOOKUP(H399,'Fish Species List'!$A$2:$I$107,3,0)</f>
        <v>Microspathodon chrysurus</v>
      </c>
      <c r="K399" s="54" t="str">
        <f>VLOOKUP(H399,'Fish Species List'!$A$2:$I$107,4,0)</f>
        <v>Pomacentridae</v>
      </c>
      <c r="L399" s="54" t="str">
        <f>VLOOKUP(H399,'Fish Species List'!$A$2:$I$107,5,0)</f>
        <v>Herbivores</v>
      </c>
      <c r="M399">
        <v>12</v>
      </c>
      <c r="N399">
        <f>1</f>
        <v>1</v>
      </c>
      <c r="P399">
        <f>VLOOKUP(H399,'Fish Species List'!$A$2:$I$107,6,0)</f>
        <v>2.291E-2</v>
      </c>
      <c r="Q399">
        <f>VLOOKUP(H399,'Fish Species List'!$A$2:$I$107,7,0)</f>
        <v>3.02</v>
      </c>
      <c r="R399">
        <f t="shared" si="6"/>
        <v>41.605663500638435</v>
      </c>
    </row>
    <row r="400" spans="1:18">
      <c r="A400" s="2">
        <v>42953</v>
      </c>
      <c r="B400" s="18">
        <v>0.57430555555555551</v>
      </c>
      <c r="C400" t="s">
        <v>9</v>
      </c>
      <c r="D400" t="s">
        <v>288</v>
      </c>
      <c r="E400" t="s">
        <v>10</v>
      </c>
      <c r="F400">
        <v>4</v>
      </c>
      <c r="G400">
        <v>15</v>
      </c>
      <c r="H400" t="s">
        <v>17</v>
      </c>
      <c r="I400" t="str">
        <f>VLOOKUP(H400,'Fish Species List'!$A$2:$I$107,2,0)</f>
        <v>Bluehead Wrasse</v>
      </c>
      <c r="J400" s="54" t="str">
        <f>VLOOKUP(H400,'Fish Species List'!$A$2:$I$107,3,0)</f>
        <v>Thalassoma bifasciatum</v>
      </c>
      <c r="K400" s="54" t="str">
        <f>VLOOKUP(H400,'Fish Species List'!$A$2:$I$107,4,0)</f>
        <v>Labridae</v>
      </c>
      <c r="L400" s="54" t="str">
        <f>VLOOKUP(H400,'Fish Species List'!$A$2:$I$107,5,0)</f>
        <v>Carnivores</v>
      </c>
      <c r="M400">
        <v>5</v>
      </c>
      <c r="N400">
        <v>60</v>
      </c>
      <c r="P400">
        <f>VLOOKUP(H400,'Fish Species List'!$A$2:$I$107,6,0)</f>
        <v>8.9099999999999995E-3</v>
      </c>
      <c r="Q400">
        <f>VLOOKUP(H400,'Fish Species List'!$A$2:$I$107,7,0)</f>
        <v>3.01</v>
      </c>
      <c r="R400">
        <f t="shared" si="6"/>
        <v>1.1318201385239828</v>
      </c>
    </row>
    <row r="401" spans="1:18">
      <c r="A401" s="2">
        <v>42953</v>
      </c>
      <c r="B401" s="18">
        <v>0.57430555555555551</v>
      </c>
      <c r="C401" t="s">
        <v>9</v>
      </c>
      <c r="D401" t="s">
        <v>288</v>
      </c>
      <c r="E401" t="s">
        <v>10</v>
      </c>
      <c r="F401">
        <v>4</v>
      </c>
      <c r="G401">
        <v>15</v>
      </c>
      <c r="H401" t="s">
        <v>17</v>
      </c>
      <c r="I401" t="str">
        <f>VLOOKUP(H401,'Fish Species List'!$A$2:$I$107,2,0)</f>
        <v>Bluehead Wrasse</v>
      </c>
      <c r="J401" s="54" t="str">
        <f>VLOOKUP(H401,'Fish Species List'!$A$2:$I$107,3,0)</f>
        <v>Thalassoma bifasciatum</v>
      </c>
      <c r="K401" s="54" t="str">
        <f>VLOOKUP(H401,'Fish Species List'!$A$2:$I$107,4,0)</f>
        <v>Labridae</v>
      </c>
      <c r="L401" s="54" t="str">
        <f>VLOOKUP(H401,'Fish Species List'!$A$2:$I$107,5,0)</f>
        <v>Carnivores</v>
      </c>
      <c r="M401">
        <v>3</v>
      </c>
      <c r="N401">
        <v>80</v>
      </c>
      <c r="P401">
        <f>VLOOKUP(H401,'Fish Species List'!$A$2:$I$107,6,0)</f>
        <v>8.9099999999999995E-3</v>
      </c>
      <c r="Q401">
        <f>VLOOKUP(H401,'Fish Species List'!$A$2:$I$107,7,0)</f>
        <v>3.01</v>
      </c>
      <c r="R401">
        <f t="shared" si="6"/>
        <v>0.24322750267948948</v>
      </c>
    </row>
    <row r="402" spans="1:18">
      <c r="A402" s="2">
        <v>42953</v>
      </c>
      <c r="B402" s="18">
        <v>0.57430555555555551</v>
      </c>
      <c r="C402" t="s">
        <v>9</v>
      </c>
      <c r="D402" t="s">
        <v>288</v>
      </c>
      <c r="E402" t="s">
        <v>10</v>
      </c>
      <c r="F402">
        <v>4</v>
      </c>
      <c r="G402">
        <v>15</v>
      </c>
      <c r="H402" t="s">
        <v>404</v>
      </c>
      <c r="I402" t="str">
        <f>VLOOKUP(H402,'Fish Species List'!$A$2:$I$107,2,0)</f>
        <v>Cocoa Damselfish</v>
      </c>
      <c r="J402" s="54" t="str">
        <f>VLOOKUP(H402,'Fish Species List'!$A$2:$I$107,3,0)</f>
        <v>Stegastes variabilis</v>
      </c>
      <c r="K402" s="54" t="str">
        <f>VLOOKUP(H402,'Fish Species List'!$A$2:$I$107,4,0)</f>
        <v>Pomacentridae</v>
      </c>
      <c r="L402" s="54" t="str">
        <f>VLOOKUP(H402,'Fish Species List'!$A$2:$I$107,5,0)</f>
        <v>Herbivores</v>
      </c>
      <c r="M402">
        <v>10</v>
      </c>
      <c r="N402">
        <v>2</v>
      </c>
      <c r="P402">
        <f>VLOOKUP(H402,'Fish Species List'!$A$2:$I$107,6,0)</f>
        <v>0</v>
      </c>
      <c r="Q402">
        <f>VLOOKUP(H402,'Fish Species List'!$A$2:$I$107,7,0)</f>
        <v>0</v>
      </c>
      <c r="R402">
        <f t="shared" si="6"/>
        <v>0</v>
      </c>
    </row>
    <row r="403" spans="1:18">
      <c r="A403" s="2">
        <v>42953</v>
      </c>
      <c r="B403" s="18">
        <v>0.57430555555555551</v>
      </c>
      <c r="C403" t="s">
        <v>9</v>
      </c>
      <c r="D403" t="s">
        <v>288</v>
      </c>
      <c r="E403" t="s">
        <v>10</v>
      </c>
      <c r="F403">
        <v>4</v>
      </c>
      <c r="G403">
        <v>15</v>
      </c>
      <c r="H403" t="s">
        <v>404</v>
      </c>
      <c r="I403" t="str">
        <f>VLOOKUP(H403,'Fish Species List'!$A$2:$I$107,2,0)</f>
        <v>Cocoa Damselfish</v>
      </c>
      <c r="J403" s="54" t="str">
        <f>VLOOKUP(H403,'Fish Species List'!$A$2:$I$107,3,0)</f>
        <v>Stegastes variabilis</v>
      </c>
      <c r="K403" s="54" t="str">
        <f>VLOOKUP(H403,'Fish Species List'!$A$2:$I$107,4,0)</f>
        <v>Pomacentridae</v>
      </c>
      <c r="L403" s="54" t="str">
        <f>VLOOKUP(H403,'Fish Species List'!$A$2:$I$107,5,0)</f>
        <v>Herbivores</v>
      </c>
      <c r="M403">
        <v>5</v>
      </c>
      <c r="N403">
        <f>1</f>
        <v>1</v>
      </c>
      <c r="P403">
        <f>VLOOKUP(H403,'Fish Species List'!$A$2:$I$107,6,0)</f>
        <v>0</v>
      </c>
      <c r="Q403">
        <f>VLOOKUP(H403,'Fish Species List'!$A$2:$I$107,7,0)</f>
        <v>0</v>
      </c>
      <c r="R403">
        <f t="shared" si="6"/>
        <v>0</v>
      </c>
    </row>
    <row r="404" spans="1:18">
      <c r="A404" s="2">
        <v>42953</v>
      </c>
      <c r="B404" s="18">
        <v>0.57430555555555551</v>
      </c>
      <c r="C404" t="s">
        <v>9</v>
      </c>
      <c r="D404" t="s">
        <v>288</v>
      </c>
      <c r="E404" t="s">
        <v>10</v>
      </c>
      <c r="F404">
        <v>4</v>
      </c>
      <c r="G404">
        <v>15</v>
      </c>
      <c r="H404" t="s">
        <v>407</v>
      </c>
      <c r="I404" t="str">
        <f>VLOOKUP(H404,'Fish Species List'!$A$2:$I$107,2,0)</f>
        <v>Fairy Basslet</v>
      </c>
      <c r="J404" s="54" t="str">
        <f>VLOOKUP(H404,'Fish Species List'!$A$2:$I$107,3,0)</f>
        <v>Gramma loreto</v>
      </c>
      <c r="K404" s="54" t="str">
        <f>VLOOKUP(H404,'Fish Species List'!$A$2:$I$107,4,0)</f>
        <v>Serranidae</v>
      </c>
      <c r="L404" s="54" t="str">
        <f>VLOOKUP(H404,'Fish Species List'!$A$2:$I$107,5,0)</f>
        <v>Carnivores</v>
      </c>
      <c r="M404">
        <v>4</v>
      </c>
      <c r="N404">
        <f>1</f>
        <v>1</v>
      </c>
      <c r="P404">
        <f>VLOOKUP(H404,'Fish Species List'!$A$2:$I$107,6,0)</f>
        <v>0</v>
      </c>
      <c r="Q404">
        <f>VLOOKUP(H404,'Fish Species List'!$A$2:$I$107,7,0)</f>
        <v>0</v>
      </c>
      <c r="R404">
        <f t="shared" si="6"/>
        <v>0</v>
      </c>
    </row>
    <row r="405" spans="1:18">
      <c r="A405" s="2">
        <v>42953</v>
      </c>
      <c r="B405" s="18">
        <v>0.57430555555555551</v>
      </c>
      <c r="C405" t="s">
        <v>9</v>
      </c>
      <c r="D405" t="s">
        <v>288</v>
      </c>
      <c r="E405" t="s">
        <v>10</v>
      </c>
      <c r="F405">
        <v>4</v>
      </c>
      <c r="G405">
        <v>15</v>
      </c>
      <c r="H405" t="s">
        <v>35</v>
      </c>
      <c r="I405" t="str">
        <f>VLOOKUP(H405,'Fish Species List'!$A$2:$I$107,2,0)</f>
        <v>Yellowhead Wrasse</v>
      </c>
      <c r="J405" s="54" t="str">
        <f>VLOOKUP(H405,'Fish Species List'!$A$2:$I$107,3,0)</f>
        <v>Halichoeres garnoti</v>
      </c>
      <c r="K405" s="54" t="str">
        <f>VLOOKUP(H405,'Fish Species List'!$A$2:$I$107,4,0)</f>
        <v>Labridae</v>
      </c>
      <c r="L405" s="54" t="str">
        <f>VLOOKUP(H405,'Fish Species List'!$A$2:$I$107,5,0)</f>
        <v>Carnivores</v>
      </c>
      <c r="M405">
        <v>11</v>
      </c>
      <c r="N405">
        <f>1</f>
        <v>1</v>
      </c>
      <c r="P405">
        <f>VLOOKUP(H405,'Fish Species List'!$A$2:$I$107,6,0)</f>
        <v>0.01</v>
      </c>
      <c r="Q405">
        <f>VLOOKUP(H405,'Fish Species List'!$A$2:$I$107,7,0)</f>
        <v>3.13</v>
      </c>
      <c r="R405">
        <f t="shared" si="6"/>
        <v>18.17854436970601</v>
      </c>
    </row>
    <row r="406" spans="1:18">
      <c r="A406" s="2">
        <v>42953</v>
      </c>
      <c r="B406" s="18">
        <v>0.57430555555555551</v>
      </c>
      <c r="C406" t="s">
        <v>9</v>
      </c>
      <c r="D406" t="s">
        <v>288</v>
      </c>
      <c r="E406" t="s">
        <v>10</v>
      </c>
      <c r="F406">
        <v>4</v>
      </c>
      <c r="G406">
        <v>15</v>
      </c>
      <c r="H406" t="s">
        <v>35</v>
      </c>
      <c r="I406" t="str">
        <f>VLOOKUP(H406,'Fish Species List'!$A$2:$I$107,2,0)</f>
        <v>Yellowhead Wrasse</v>
      </c>
      <c r="J406" s="54" t="str">
        <f>VLOOKUP(H406,'Fish Species List'!$A$2:$I$107,3,0)</f>
        <v>Halichoeres garnoti</v>
      </c>
      <c r="K406" s="54" t="str">
        <f>VLOOKUP(H406,'Fish Species List'!$A$2:$I$107,4,0)</f>
        <v>Labridae</v>
      </c>
      <c r="L406" s="54" t="str">
        <f>VLOOKUP(H406,'Fish Species List'!$A$2:$I$107,5,0)</f>
        <v>Carnivores</v>
      </c>
      <c r="M406">
        <v>6</v>
      </c>
      <c r="N406">
        <v>3</v>
      </c>
      <c r="P406">
        <f>VLOOKUP(H406,'Fish Species List'!$A$2:$I$107,6,0)</f>
        <v>0.01</v>
      </c>
      <c r="Q406">
        <f>VLOOKUP(H406,'Fish Species List'!$A$2:$I$107,7,0)</f>
        <v>3.13</v>
      </c>
      <c r="R406">
        <f t="shared" si="6"/>
        <v>2.7265496699528886</v>
      </c>
    </row>
    <row r="407" spans="1:18">
      <c r="A407" s="2">
        <v>42953</v>
      </c>
      <c r="B407" s="18">
        <v>0.57430555555555551</v>
      </c>
      <c r="C407" t="s">
        <v>9</v>
      </c>
      <c r="D407" t="s">
        <v>288</v>
      </c>
      <c r="E407" t="s">
        <v>10</v>
      </c>
      <c r="F407">
        <v>4</v>
      </c>
      <c r="G407">
        <v>15</v>
      </c>
      <c r="H407" t="s">
        <v>35</v>
      </c>
      <c r="I407" t="str">
        <f>VLOOKUP(H407,'Fish Species List'!$A$2:$I$107,2,0)</f>
        <v>Yellowhead Wrasse</v>
      </c>
      <c r="J407" s="54" t="str">
        <f>VLOOKUP(H407,'Fish Species List'!$A$2:$I$107,3,0)</f>
        <v>Halichoeres garnoti</v>
      </c>
      <c r="K407" s="54" t="str">
        <f>VLOOKUP(H407,'Fish Species List'!$A$2:$I$107,4,0)</f>
        <v>Labridae</v>
      </c>
      <c r="L407" s="54" t="str">
        <f>VLOOKUP(H407,'Fish Species List'!$A$2:$I$107,5,0)</f>
        <v>Carnivores</v>
      </c>
      <c r="M407">
        <v>12</v>
      </c>
      <c r="N407">
        <f>1</f>
        <v>1</v>
      </c>
      <c r="P407">
        <f>VLOOKUP(H407,'Fish Species List'!$A$2:$I$107,6,0)</f>
        <v>0.01</v>
      </c>
      <c r="Q407">
        <f>VLOOKUP(H407,'Fish Species List'!$A$2:$I$107,7,0)</f>
        <v>3.13</v>
      </c>
      <c r="R407">
        <f t="shared" si="6"/>
        <v>23.869169040031956</v>
      </c>
    </row>
    <row r="408" spans="1:18">
      <c r="A408" s="2">
        <v>42953</v>
      </c>
      <c r="B408" s="18">
        <v>0.57430555555555551</v>
      </c>
      <c r="C408" t="s">
        <v>9</v>
      </c>
      <c r="D408" t="s">
        <v>288</v>
      </c>
      <c r="E408" t="s">
        <v>10</v>
      </c>
      <c r="F408">
        <v>4</v>
      </c>
      <c r="G408">
        <v>15</v>
      </c>
      <c r="H408" t="s">
        <v>35</v>
      </c>
      <c r="I408" t="str">
        <f>VLOOKUP(H408,'Fish Species List'!$A$2:$I$107,2,0)</f>
        <v>Yellowhead Wrasse</v>
      </c>
      <c r="J408" s="54" t="str">
        <f>VLOOKUP(H408,'Fish Species List'!$A$2:$I$107,3,0)</f>
        <v>Halichoeres garnoti</v>
      </c>
      <c r="K408" s="54" t="str">
        <f>VLOOKUP(H408,'Fish Species List'!$A$2:$I$107,4,0)</f>
        <v>Labridae</v>
      </c>
      <c r="L408" s="54" t="str">
        <f>VLOOKUP(H408,'Fish Species List'!$A$2:$I$107,5,0)</f>
        <v>Carnivores</v>
      </c>
      <c r="M408">
        <v>8</v>
      </c>
      <c r="N408">
        <f>1</f>
        <v>1</v>
      </c>
      <c r="P408">
        <f>VLOOKUP(H408,'Fish Species List'!$A$2:$I$107,6,0)</f>
        <v>0.01</v>
      </c>
      <c r="Q408">
        <f>VLOOKUP(H408,'Fish Species List'!$A$2:$I$107,7,0)</f>
        <v>3.13</v>
      </c>
      <c r="R408">
        <f t="shared" si="6"/>
        <v>6.7092142277548126</v>
      </c>
    </row>
    <row r="409" spans="1:18">
      <c r="A409" s="2">
        <v>42953</v>
      </c>
      <c r="B409" s="18">
        <v>0.57430555555555551</v>
      </c>
      <c r="C409" t="s">
        <v>9</v>
      </c>
      <c r="D409" t="s">
        <v>288</v>
      </c>
      <c r="E409" t="s">
        <v>10</v>
      </c>
      <c r="F409">
        <v>4</v>
      </c>
      <c r="G409">
        <v>15</v>
      </c>
      <c r="H409" t="s">
        <v>21</v>
      </c>
      <c r="I409" t="str">
        <f>VLOOKUP(H409,'Fish Species List'!$A$2:$I$107,2,0)</f>
        <v>Brown Chromis</v>
      </c>
      <c r="J409" s="54" t="str">
        <f>VLOOKUP(H409,'Fish Species List'!$A$2:$I$107,3,0)</f>
        <v>Chromis multilineata</v>
      </c>
      <c r="K409" s="54" t="str">
        <f>VLOOKUP(H409,'Fish Species List'!$A$2:$I$107,4,0)</f>
        <v>Pomacentridae</v>
      </c>
      <c r="L409" s="54" t="str">
        <f>VLOOKUP(H409,'Fish Species List'!$A$2:$I$107,5,0)</f>
        <v>Planktivore</v>
      </c>
      <c r="M409">
        <v>5</v>
      </c>
      <c r="N409">
        <v>40</v>
      </c>
      <c r="P409">
        <f>VLOOKUP(H409,'Fish Species List'!$A$2:$I$107,6,0)</f>
        <v>1.4789999999999999E-2</v>
      </c>
      <c r="Q409">
        <f>VLOOKUP(H409,'Fish Species List'!$A$2:$I$107,7,0)</f>
        <v>2.98</v>
      </c>
      <c r="R409">
        <f t="shared" si="6"/>
        <v>1.7901885988602571</v>
      </c>
    </row>
    <row r="410" spans="1:18">
      <c r="A410" s="2">
        <v>42953</v>
      </c>
      <c r="B410" s="18">
        <v>0.57430555555555551</v>
      </c>
      <c r="C410" t="s">
        <v>9</v>
      </c>
      <c r="D410" t="s">
        <v>288</v>
      </c>
      <c r="E410" t="s">
        <v>10</v>
      </c>
      <c r="F410">
        <v>4</v>
      </c>
      <c r="G410">
        <v>15</v>
      </c>
      <c r="H410" t="s">
        <v>21</v>
      </c>
      <c r="I410" t="str">
        <f>VLOOKUP(H410,'Fish Species List'!$A$2:$I$107,2,0)</f>
        <v>Brown Chromis</v>
      </c>
      <c r="J410" s="54" t="str">
        <f>VLOOKUP(H410,'Fish Species List'!$A$2:$I$107,3,0)</f>
        <v>Chromis multilineata</v>
      </c>
      <c r="K410" s="54" t="str">
        <f>VLOOKUP(H410,'Fish Species List'!$A$2:$I$107,4,0)</f>
        <v>Pomacentridae</v>
      </c>
      <c r="L410" s="54" t="str">
        <f>VLOOKUP(H410,'Fish Species List'!$A$2:$I$107,5,0)</f>
        <v>Planktivore</v>
      </c>
      <c r="M410">
        <v>8</v>
      </c>
      <c r="N410">
        <v>10</v>
      </c>
      <c r="P410">
        <f>VLOOKUP(H410,'Fish Species List'!$A$2:$I$107,6,0)</f>
        <v>1.4789999999999999E-2</v>
      </c>
      <c r="Q410">
        <f>VLOOKUP(H410,'Fish Species List'!$A$2:$I$107,7,0)</f>
        <v>2.98</v>
      </c>
      <c r="R410">
        <f t="shared" si="6"/>
        <v>7.2640083583081712</v>
      </c>
    </row>
    <row r="411" spans="1:18">
      <c r="A411" s="2">
        <v>42953</v>
      </c>
      <c r="B411" s="18">
        <v>0.57430555555555551</v>
      </c>
      <c r="C411" t="s">
        <v>9</v>
      </c>
      <c r="D411" t="s">
        <v>288</v>
      </c>
      <c r="E411" t="s">
        <v>10</v>
      </c>
      <c r="F411">
        <v>4</v>
      </c>
      <c r="G411">
        <v>15</v>
      </c>
      <c r="H411" t="s">
        <v>13</v>
      </c>
      <c r="I411" t="str">
        <f>VLOOKUP(H411,'Fish Species List'!$A$2:$I$107,2,0)</f>
        <v>Slippery Dick</v>
      </c>
      <c r="J411" s="54" t="str">
        <f>VLOOKUP(H411,'Fish Species List'!$A$2:$I$107,3,0)</f>
        <v>Halichoeres bivittatus</v>
      </c>
      <c r="K411" s="54" t="str">
        <f>VLOOKUP(H411,'Fish Species List'!$A$2:$I$107,4,0)</f>
        <v>Labridae</v>
      </c>
      <c r="L411" s="54" t="str">
        <f>VLOOKUP(H411,'Fish Species List'!$A$2:$I$107,5,0)</f>
        <v>Carnivores</v>
      </c>
      <c r="M411">
        <v>8</v>
      </c>
      <c r="N411">
        <v>3</v>
      </c>
      <c r="P411">
        <f>VLOOKUP(H411,'Fish Species List'!$A$2:$I$107,6,0)</f>
        <v>9.3299999999999998E-3</v>
      </c>
      <c r="Q411">
        <f>VLOOKUP(H411,'Fish Species List'!$A$2:$I$107,7,0)</f>
        <v>3.06</v>
      </c>
      <c r="R411">
        <f t="shared" si="6"/>
        <v>5.4117410047026144</v>
      </c>
    </row>
    <row r="412" spans="1:18">
      <c r="A412" s="2">
        <v>42953</v>
      </c>
      <c r="B412" s="18">
        <v>0.57430555555555551</v>
      </c>
      <c r="C412" t="s">
        <v>9</v>
      </c>
      <c r="D412" t="s">
        <v>288</v>
      </c>
      <c r="E412" t="s">
        <v>10</v>
      </c>
      <c r="F412">
        <v>4</v>
      </c>
      <c r="G412">
        <v>15</v>
      </c>
      <c r="H412" t="s">
        <v>13</v>
      </c>
      <c r="I412" t="str">
        <f>VLOOKUP(H412,'Fish Species List'!$A$2:$I$107,2,0)</f>
        <v>Slippery Dick</v>
      </c>
      <c r="J412" s="54" t="str">
        <f>VLOOKUP(H412,'Fish Species List'!$A$2:$I$107,3,0)</f>
        <v>Halichoeres bivittatus</v>
      </c>
      <c r="K412" s="54" t="str">
        <f>VLOOKUP(H412,'Fish Species List'!$A$2:$I$107,4,0)</f>
        <v>Labridae</v>
      </c>
      <c r="L412" s="54" t="str">
        <f>VLOOKUP(H412,'Fish Species List'!$A$2:$I$107,5,0)</f>
        <v>Carnivores</v>
      </c>
      <c r="M412">
        <v>5</v>
      </c>
      <c r="N412">
        <v>3</v>
      </c>
      <c r="P412">
        <f>VLOOKUP(H412,'Fish Species List'!$A$2:$I$107,6,0)</f>
        <v>9.3299999999999998E-3</v>
      </c>
      <c r="Q412">
        <f>VLOOKUP(H412,'Fish Species List'!$A$2:$I$107,7,0)</f>
        <v>3.06</v>
      </c>
      <c r="R412">
        <f t="shared" si="6"/>
        <v>1.284487425265967</v>
      </c>
    </row>
    <row r="413" spans="1:18">
      <c r="A413" s="2">
        <v>42953</v>
      </c>
      <c r="B413" s="18">
        <v>0.57430555555555551</v>
      </c>
      <c r="C413" t="s">
        <v>9</v>
      </c>
      <c r="D413" t="s">
        <v>288</v>
      </c>
      <c r="E413" t="s">
        <v>10</v>
      </c>
      <c r="F413">
        <v>4</v>
      </c>
      <c r="G413">
        <v>15</v>
      </c>
      <c r="H413" t="s">
        <v>21</v>
      </c>
      <c r="I413" t="str">
        <f>VLOOKUP(H413,'Fish Species List'!$A$2:$I$107,2,0)</f>
        <v>Brown Chromis</v>
      </c>
      <c r="J413" s="54" t="str">
        <f>VLOOKUP(H413,'Fish Species List'!$A$2:$I$107,3,0)</f>
        <v>Chromis multilineata</v>
      </c>
      <c r="K413" s="54" t="str">
        <f>VLOOKUP(H413,'Fish Species List'!$A$2:$I$107,4,0)</f>
        <v>Pomacentridae</v>
      </c>
      <c r="L413" s="54" t="str">
        <f>VLOOKUP(H413,'Fish Species List'!$A$2:$I$107,5,0)</f>
        <v>Planktivore</v>
      </c>
      <c r="M413">
        <v>5</v>
      </c>
      <c r="N413">
        <f>1</f>
        <v>1</v>
      </c>
      <c r="P413">
        <f>VLOOKUP(H413,'Fish Species List'!$A$2:$I$107,6,0)</f>
        <v>1.4789999999999999E-2</v>
      </c>
      <c r="Q413">
        <f>VLOOKUP(H413,'Fish Species List'!$A$2:$I$107,7,0)</f>
        <v>2.98</v>
      </c>
      <c r="R413">
        <f t="shared" si="6"/>
        <v>1.7901885988602571</v>
      </c>
    </row>
    <row r="414" spans="1:18">
      <c r="A414" s="2">
        <v>42953</v>
      </c>
      <c r="B414" s="18">
        <v>0.57430555555555551</v>
      </c>
      <c r="C414" t="s">
        <v>9</v>
      </c>
      <c r="D414" t="s">
        <v>288</v>
      </c>
      <c r="E414" t="s">
        <v>10</v>
      </c>
      <c r="F414">
        <v>4</v>
      </c>
      <c r="G414">
        <v>15</v>
      </c>
      <c r="H414" t="s">
        <v>21</v>
      </c>
      <c r="I414" t="str">
        <f>VLOOKUP(H414,'Fish Species List'!$A$2:$I$107,2,0)</f>
        <v>Brown Chromis</v>
      </c>
      <c r="J414" s="54" t="str">
        <f>VLOOKUP(H414,'Fish Species List'!$A$2:$I$107,3,0)</f>
        <v>Chromis multilineata</v>
      </c>
      <c r="K414" s="54" t="str">
        <f>VLOOKUP(H414,'Fish Species List'!$A$2:$I$107,4,0)</f>
        <v>Pomacentridae</v>
      </c>
      <c r="L414" s="54" t="str">
        <f>VLOOKUP(H414,'Fish Species List'!$A$2:$I$107,5,0)</f>
        <v>Planktivore</v>
      </c>
      <c r="M414">
        <v>2</v>
      </c>
      <c r="N414">
        <v>6</v>
      </c>
      <c r="P414">
        <f>VLOOKUP(H414,'Fish Species List'!$A$2:$I$107,6,0)</f>
        <v>1.4789999999999999E-2</v>
      </c>
      <c r="Q414">
        <f>VLOOKUP(H414,'Fish Species List'!$A$2:$I$107,7,0)</f>
        <v>2.98</v>
      </c>
      <c r="R414">
        <f t="shared" si="6"/>
        <v>0.11669105359565421</v>
      </c>
    </row>
    <row r="415" spans="1:18">
      <c r="A415" s="2">
        <v>42953</v>
      </c>
      <c r="B415" s="18">
        <v>0.57430555555555551</v>
      </c>
      <c r="C415" t="s">
        <v>9</v>
      </c>
      <c r="D415" t="s">
        <v>288</v>
      </c>
      <c r="E415" t="s">
        <v>10</v>
      </c>
      <c r="F415">
        <v>4</v>
      </c>
      <c r="G415">
        <v>15</v>
      </c>
      <c r="H415" t="s">
        <v>291</v>
      </c>
      <c r="I415" t="str">
        <f>VLOOKUP(H415,'Fish Species List'!$A$2:$I$107,2,0)</f>
        <v>Puddingwife</v>
      </c>
      <c r="J415" s="54" t="str">
        <f>VLOOKUP(H415,'Fish Species List'!$A$2:$I$107,3,0)</f>
        <v>Halichoeres radiatus</v>
      </c>
      <c r="K415" s="54" t="str">
        <f>VLOOKUP(H415,'Fish Species List'!$A$2:$I$107,4,0)</f>
        <v>Labridae</v>
      </c>
      <c r="L415" s="54" t="str">
        <f>VLOOKUP(H415,'Fish Species List'!$A$2:$I$107,5,0)</f>
        <v>Carnivores</v>
      </c>
      <c r="M415">
        <v>5</v>
      </c>
      <c r="N415">
        <f>1</f>
        <v>1</v>
      </c>
      <c r="P415">
        <f>VLOOKUP(H415,'Fish Species List'!$A$2:$I$107,6,0)</f>
        <v>1.3100000000000001E-2</v>
      </c>
      <c r="Q415">
        <f>VLOOKUP(H415,'Fish Species List'!$A$2:$I$107,7,0)</f>
        <v>3.0379999999999998</v>
      </c>
      <c r="R415">
        <f t="shared" si="6"/>
        <v>1.7407731074942254</v>
      </c>
    </row>
    <row r="416" spans="1:18">
      <c r="A416" s="2">
        <v>42953</v>
      </c>
      <c r="B416" s="18">
        <v>0.57430555555555551</v>
      </c>
      <c r="C416" t="s">
        <v>9</v>
      </c>
      <c r="D416" t="s">
        <v>288</v>
      </c>
      <c r="E416" t="s">
        <v>10</v>
      </c>
      <c r="F416">
        <v>4</v>
      </c>
      <c r="G416">
        <v>15</v>
      </c>
      <c r="H416" t="s">
        <v>396</v>
      </c>
      <c r="I416" t="str">
        <f>VLOOKUP(H416,'Fish Species List'!$A$2:$I$107,2,0)</f>
        <v>Beaugregory</v>
      </c>
      <c r="J416" s="54" t="str">
        <f>VLOOKUP(H416,'Fish Species List'!$A$2:$I$107,3,0)</f>
        <v>Stegastes leucostictus</v>
      </c>
      <c r="K416" s="54" t="str">
        <f>VLOOKUP(H416,'Fish Species List'!$A$2:$I$107,4,0)</f>
        <v>Pomacentridae</v>
      </c>
      <c r="L416" s="54" t="str">
        <f>VLOOKUP(H416,'Fish Species List'!$A$2:$I$107,5,0)</f>
        <v>Omnivores</v>
      </c>
      <c r="M416">
        <v>3</v>
      </c>
      <c r="N416">
        <f>1</f>
        <v>1</v>
      </c>
      <c r="P416">
        <f>VLOOKUP(H416,'Fish Species List'!$A$2:$I$107,6,0)</f>
        <v>1.9949999999999999E-2</v>
      </c>
      <c r="Q416">
        <f>VLOOKUP(H416,'Fish Species List'!$A$2:$I$107,7,0)</f>
        <v>2.95</v>
      </c>
      <c r="R416">
        <f t="shared" si="6"/>
        <v>0.50985960061512192</v>
      </c>
    </row>
    <row r="417" spans="1:18">
      <c r="A417" s="2">
        <v>42953</v>
      </c>
      <c r="B417" s="18">
        <v>0.57430555555555551</v>
      </c>
      <c r="C417" t="s">
        <v>9</v>
      </c>
      <c r="D417" t="s">
        <v>288</v>
      </c>
      <c r="E417" t="s">
        <v>10</v>
      </c>
      <c r="F417">
        <v>4</v>
      </c>
      <c r="G417">
        <v>15</v>
      </c>
      <c r="H417" t="s">
        <v>17</v>
      </c>
      <c r="I417" t="str">
        <f>VLOOKUP(H417,'Fish Species List'!$A$2:$I$107,2,0)</f>
        <v>Bluehead Wrasse</v>
      </c>
      <c r="J417" s="54" t="str">
        <f>VLOOKUP(H417,'Fish Species List'!$A$2:$I$107,3,0)</f>
        <v>Thalassoma bifasciatum</v>
      </c>
      <c r="K417" s="54" t="str">
        <f>VLOOKUP(H417,'Fish Species List'!$A$2:$I$107,4,0)</f>
        <v>Labridae</v>
      </c>
      <c r="L417" s="54" t="str">
        <f>VLOOKUP(H417,'Fish Species List'!$A$2:$I$107,5,0)</f>
        <v>Carnivores</v>
      </c>
      <c r="M417">
        <v>5</v>
      </c>
      <c r="N417">
        <v>20</v>
      </c>
      <c r="P417">
        <f>VLOOKUP(H417,'Fish Species List'!$A$2:$I$107,6,0)</f>
        <v>8.9099999999999995E-3</v>
      </c>
      <c r="Q417">
        <f>VLOOKUP(H417,'Fish Species List'!$A$2:$I$107,7,0)</f>
        <v>3.01</v>
      </c>
      <c r="R417">
        <f t="shared" si="6"/>
        <v>1.1318201385239828</v>
      </c>
    </row>
    <row r="418" spans="1:18">
      <c r="A418" s="2">
        <v>42953</v>
      </c>
      <c r="B418" s="18">
        <v>0.57430555555555551</v>
      </c>
      <c r="C418" t="s">
        <v>9</v>
      </c>
      <c r="D418" t="s">
        <v>288</v>
      </c>
      <c r="E418" t="s">
        <v>10</v>
      </c>
      <c r="F418">
        <v>4</v>
      </c>
      <c r="G418">
        <v>15</v>
      </c>
      <c r="H418" t="s">
        <v>21</v>
      </c>
      <c r="I418" t="str">
        <f>VLOOKUP(H418,'Fish Species List'!$A$2:$I$107,2,0)</f>
        <v>Brown Chromis</v>
      </c>
      <c r="J418" s="54" t="str">
        <f>VLOOKUP(H418,'Fish Species List'!$A$2:$I$107,3,0)</f>
        <v>Chromis multilineata</v>
      </c>
      <c r="K418" s="54" t="str">
        <f>VLOOKUP(H418,'Fish Species List'!$A$2:$I$107,4,0)</f>
        <v>Pomacentridae</v>
      </c>
      <c r="L418" s="54" t="str">
        <f>VLOOKUP(H418,'Fish Species List'!$A$2:$I$107,5,0)</f>
        <v>Planktivore</v>
      </c>
      <c r="M418">
        <v>5</v>
      </c>
      <c r="N418">
        <f>1</f>
        <v>1</v>
      </c>
      <c r="P418">
        <f>VLOOKUP(H418,'Fish Species List'!$A$2:$I$107,6,0)</f>
        <v>1.4789999999999999E-2</v>
      </c>
      <c r="Q418">
        <f>VLOOKUP(H418,'Fish Species List'!$A$2:$I$107,7,0)</f>
        <v>2.98</v>
      </c>
      <c r="R418">
        <f t="shared" si="6"/>
        <v>1.7901885988602571</v>
      </c>
    </row>
    <row r="419" spans="1:18">
      <c r="A419" s="2">
        <v>42953</v>
      </c>
      <c r="B419" s="18">
        <v>0.57430555555555551</v>
      </c>
      <c r="C419" t="s">
        <v>9</v>
      </c>
      <c r="D419" t="s">
        <v>288</v>
      </c>
      <c r="E419" t="s">
        <v>10</v>
      </c>
      <c r="F419">
        <v>4</v>
      </c>
      <c r="G419">
        <v>15</v>
      </c>
      <c r="H419" t="s">
        <v>37</v>
      </c>
      <c r="I419" t="str">
        <f>VLOOKUP(H419,'Fish Species List'!$A$2:$I$107,2,0)</f>
        <v>Yellowtail Damselfish</v>
      </c>
      <c r="J419" s="54" t="str">
        <f>VLOOKUP(H419,'Fish Species List'!$A$2:$I$107,3,0)</f>
        <v>Microspathodon chrysurus</v>
      </c>
      <c r="K419" s="54" t="str">
        <f>VLOOKUP(H419,'Fish Species List'!$A$2:$I$107,4,0)</f>
        <v>Pomacentridae</v>
      </c>
      <c r="L419" s="54" t="str">
        <f>VLOOKUP(H419,'Fish Species List'!$A$2:$I$107,5,0)</f>
        <v>Herbivores</v>
      </c>
      <c r="M419">
        <v>14</v>
      </c>
      <c r="N419">
        <f>1</f>
        <v>1</v>
      </c>
      <c r="P419">
        <f>VLOOKUP(H419,'Fish Species List'!$A$2:$I$107,6,0)</f>
        <v>2.291E-2</v>
      </c>
      <c r="Q419">
        <f>VLOOKUP(H419,'Fish Species List'!$A$2:$I$107,7,0)</f>
        <v>3.02</v>
      </c>
      <c r="R419">
        <f t="shared" si="6"/>
        <v>66.272256321251803</v>
      </c>
    </row>
    <row r="420" spans="1:18">
      <c r="A420" s="2">
        <v>42953</v>
      </c>
      <c r="B420" s="18">
        <v>0.57430555555555551</v>
      </c>
      <c r="C420" t="s">
        <v>9</v>
      </c>
      <c r="D420" t="s">
        <v>288</v>
      </c>
      <c r="E420" t="s">
        <v>10</v>
      </c>
      <c r="F420">
        <v>4</v>
      </c>
      <c r="G420">
        <v>15</v>
      </c>
      <c r="H420" t="s">
        <v>13</v>
      </c>
      <c r="I420" t="str">
        <f>VLOOKUP(H420,'Fish Species List'!$A$2:$I$107,2,0)</f>
        <v>Slippery Dick</v>
      </c>
      <c r="J420" s="54" t="str">
        <f>VLOOKUP(H420,'Fish Species List'!$A$2:$I$107,3,0)</f>
        <v>Halichoeres bivittatus</v>
      </c>
      <c r="K420" s="54" t="str">
        <f>VLOOKUP(H420,'Fish Species List'!$A$2:$I$107,4,0)</f>
        <v>Labridae</v>
      </c>
      <c r="L420" s="54" t="str">
        <f>VLOOKUP(H420,'Fish Species List'!$A$2:$I$107,5,0)</f>
        <v>Carnivores</v>
      </c>
      <c r="M420">
        <v>8</v>
      </c>
      <c r="N420">
        <v>3</v>
      </c>
      <c r="P420">
        <f>VLOOKUP(H420,'Fish Species List'!$A$2:$I$107,6,0)</f>
        <v>9.3299999999999998E-3</v>
      </c>
      <c r="Q420">
        <f>VLOOKUP(H420,'Fish Species List'!$A$2:$I$107,7,0)</f>
        <v>3.06</v>
      </c>
      <c r="R420">
        <f t="shared" si="6"/>
        <v>5.4117410047026144</v>
      </c>
    </row>
    <row r="421" spans="1:18">
      <c r="A421" s="2">
        <v>42953</v>
      </c>
      <c r="B421" s="18">
        <v>0.57430555555555551</v>
      </c>
      <c r="C421" t="s">
        <v>9</v>
      </c>
      <c r="D421" t="s">
        <v>288</v>
      </c>
      <c r="E421" t="s">
        <v>10</v>
      </c>
      <c r="F421">
        <v>4</v>
      </c>
      <c r="G421">
        <v>15</v>
      </c>
      <c r="H421" t="s">
        <v>35</v>
      </c>
      <c r="I421" t="str">
        <f>VLOOKUP(H421,'Fish Species List'!$A$2:$I$107,2,0)</f>
        <v>Yellowhead Wrasse</v>
      </c>
      <c r="J421" s="54" t="str">
        <f>VLOOKUP(H421,'Fish Species List'!$A$2:$I$107,3,0)</f>
        <v>Halichoeres garnoti</v>
      </c>
      <c r="K421" s="54" t="str">
        <f>VLOOKUP(H421,'Fish Species List'!$A$2:$I$107,4,0)</f>
        <v>Labridae</v>
      </c>
      <c r="L421" s="54" t="str">
        <f>VLOOKUP(H421,'Fish Species List'!$A$2:$I$107,5,0)</f>
        <v>Carnivores</v>
      </c>
      <c r="M421">
        <v>12</v>
      </c>
      <c r="N421">
        <f>1</f>
        <v>1</v>
      </c>
      <c r="P421">
        <f>VLOOKUP(H421,'Fish Species List'!$A$2:$I$107,6,0)</f>
        <v>0.01</v>
      </c>
      <c r="Q421">
        <f>VLOOKUP(H421,'Fish Species List'!$A$2:$I$107,7,0)</f>
        <v>3.13</v>
      </c>
      <c r="R421">
        <f t="shared" si="6"/>
        <v>23.869169040031956</v>
      </c>
    </row>
    <row r="422" spans="1:18">
      <c r="A422" s="2">
        <v>42953</v>
      </c>
      <c r="B422" s="18">
        <v>0.57430555555555551</v>
      </c>
      <c r="C422" t="s">
        <v>9</v>
      </c>
      <c r="D422" t="s">
        <v>288</v>
      </c>
      <c r="E422" t="s">
        <v>10</v>
      </c>
      <c r="F422">
        <v>4</v>
      </c>
      <c r="G422">
        <v>15</v>
      </c>
      <c r="H422" t="s">
        <v>295</v>
      </c>
      <c r="I422" t="str">
        <f>VLOOKUP(H422,'Fish Species List'!$A$2:$I$107,2,0)</f>
        <v>Clown Wrasse</v>
      </c>
      <c r="J422" s="54" t="str">
        <f>VLOOKUP(H422,'Fish Species List'!$A$2:$I$107,3,0)</f>
        <v>Halichoeres maculipinna </v>
      </c>
      <c r="K422" s="54" t="str">
        <f>VLOOKUP(H422,'Fish Species List'!$A$2:$I$107,4,0)</f>
        <v>Labridae</v>
      </c>
      <c r="L422" s="54" t="str">
        <f>VLOOKUP(H422,'Fish Species List'!$A$2:$I$107,5,0)</f>
        <v>Carnivores</v>
      </c>
      <c r="M422">
        <v>10</v>
      </c>
      <c r="N422">
        <f>1</f>
        <v>1</v>
      </c>
      <c r="P422">
        <f>VLOOKUP(H422,'Fish Species List'!$A$2:$I$107,6,0)</f>
        <v>1.047E-2</v>
      </c>
      <c r="Q422">
        <f>VLOOKUP(H422,'Fish Species List'!$A$2:$I$107,7,0)</f>
        <v>3.2</v>
      </c>
      <c r="R422">
        <f t="shared" si="6"/>
        <v>16.593831725067879</v>
      </c>
    </row>
    <row r="423" spans="1:18">
      <c r="A423" s="2">
        <v>42953</v>
      </c>
      <c r="B423" s="18">
        <v>0.57430555555555551</v>
      </c>
      <c r="C423" t="s">
        <v>9</v>
      </c>
      <c r="D423" t="s">
        <v>288</v>
      </c>
      <c r="E423" t="s">
        <v>10</v>
      </c>
      <c r="F423">
        <v>4</v>
      </c>
      <c r="G423">
        <v>15</v>
      </c>
      <c r="H423" t="s">
        <v>295</v>
      </c>
      <c r="I423" t="str">
        <f>VLOOKUP(H423,'Fish Species List'!$A$2:$I$107,2,0)</f>
        <v>Clown Wrasse</v>
      </c>
      <c r="J423" s="54" t="str">
        <f>VLOOKUP(H423,'Fish Species List'!$A$2:$I$107,3,0)</f>
        <v>Halichoeres maculipinna </v>
      </c>
      <c r="K423" s="54" t="str">
        <f>VLOOKUP(H423,'Fish Species List'!$A$2:$I$107,4,0)</f>
        <v>Labridae</v>
      </c>
      <c r="L423" s="54" t="str">
        <f>VLOOKUP(H423,'Fish Species List'!$A$2:$I$107,5,0)</f>
        <v>Carnivores</v>
      </c>
      <c r="M423">
        <v>8</v>
      </c>
      <c r="N423">
        <f>1</f>
        <v>1</v>
      </c>
      <c r="P423">
        <f>VLOOKUP(H423,'Fish Species List'!$A$2:$I$107,6,0)</f>
        <v>1.047E-2</v>
      </c>
      <c r="Q423">
        <f>VLOOKUP(H423,'Fish Species List'!$A$2:$I$107,7,0)</f>
        <v>3.2</v>
      </c>
      <c r="R423">
        <f t="shared" si="6"/>
        <v>8.1252108550983007</v>
      </c>
    </row>
    <row r="424" spans="1:18">
      <c r="A424" s="2">
        <v>42953</v>
      </c>
      <c r="B424" s="18">
        <v>0.57430555555555551</v>
      </c>
      <c r="C424" t="s">
        <v>9</v>
      </c>
      <c r="D424" t="s">
        <v>288</v>
      </c>
      <c r="E424" t="s">
        <v>10</v>
      </c>
      <c r="F424">
        <v>4</v>
      </c>
      <c r="G424">
        <v>15</v>
      </c>
      <c r="H424" t="s">
        <v>295</v>
      </c>
      <c r="I424" t="str">
        <f>VLOOKUP(H424,'Fish Species List'!$A$2:$I$107,2,0)</f>
        <v>Clown Wrasse</v>
      </c>
      <c r="J424" s="54" t="str">
        <f>VLOOKUP(H424,'Fish Species List'!$A$2:$I$107,3,0)</f>
        <v>Halichoeres maculipinna </v>
      </c>
      <c r="K424" s="54" t="str">
        <f>VLOOKUP(H424,'Fish Species List'!$A$2:$I$107,4,0)</f>
        <v>Labridae</v>
      </c>
      <c r="L424" s="54" t="str">
        <f>VLOOKUP(H424,'Fish Species List'!$A$2:$I$107,5,0)</f>
        <v>Carnivores</v>
      </c>
      <c r="M424">
        <v>5</v>
      </c>
      <c r="N424">
        <f>1</f>
        <v>1</v>
      </c>
      <c r="P424">
        <f>VLOOKUP(H424,'Fish Species List'!$A$2:$I$107,6,0)</f>
        <v>1.047E-2</v>
      </c>
      <c r="Q424">
        <f>VLOOKUP(H424,'Fish Species List'!$A$2:$I$107,7,0)</f>
        <v>3.2</v>
      </c>
      <c r="R424">
        <f t="shared" si="6"/>
        <v>1.8057211944373652</v>
      </c>
    </row>
    <row r="425" spans="1:18">
      <c r="A425" s="2">
        <v>42953</v>
      </c>
      <c r="B425" s="18">
        <v>0.57430555555555551</v>
      </c>
      <c r="C425" t="s">
        <v>9</v>
      </c>
      <c r="D425" t="s">
        <v>288</v>
      </c>
      <c r="E425" t="s">
        <v>10</v>
      </c>
      <c r="F425">
        <v>4</v>
      </c>
      <c r="G425">
        <v>15</v>
      </c>
      <c r="H425" t="s">
        <v>17</v>
      </c>
      <c r="I425" t="str">
        <f>VLOOKUP(H425,'Fish Species List'!$A$2:$I$107,2,0)</f>
        <v>Bluehead Wrasse</v>
      </c>
      <c r="J425" s="54" t="str">
        <f>VLOOKUP(H425,'Fish Species List'!$A$2:$I$107,3,0)</f>
        <v>Thalassoma bifasciatum</v>
      </c>
      <c r="K425" s="54" t="str">
        <f>VLOOKUP(H425,'Fish Species List'!$A$2:$I$107,4,0)</f>
        <v>Labridae</v>
      </c>
      <c r="L425" s="54" t="str">
        <f>VLOOKUP(H425,'Fish Species List'!$A$2:$I$107,5,0)</f>
        <v>Carnivores</v>
      </c>
      <c r="M425">
        <v>5</v>
      </c>
      <c r="N425">
        <v>50</v>
      </c>
      <c r="P425">
        <f>VLOOKUP(H425,'Fish Species List'!$A$2:$I$107,6,0)</f>
        <v>8.9099999999999995E-3</v>
      </c>
      <c r="Q425">
        <f>VLOOKUP(H425,'Fish Species List'!$A$2:$I$107,7,0)</f>
        <v>3.01</v>
      </c>
      <c r="R425">
        <f t="shared" si="6"/>
        <v>1.1318201385239828</v>
      </c>
    </row>
    <row r="426" spans="1:18">
      <c r="A426" s="2">
        <v>42953</v>
      </c>
      <c r="B426" s="18">
        <v>0.57430555555555551</v>
      </c>
      <c r="C426" t="s">
        <v>9</v>
      </c>
      <c r="D426" t="s">
        <v>288</v>
      </c>
      <c r="E426" t="s">
        <v>10</v>
      </c>
      <c r="F426">
        <v>4</v>
      </c>
      <c r="G426">
        <v>15</v>
      </c>
      <c r="H426" t="s">
        <v>35</v>
      </c>
      <c r="I426" t="str">
        <f>VLOOKUP(H426,'Fish Species List'!$A$2:$I$107,2,0)</f>
        <v>Yellowhead Wrasse</v>
      </c>
      <c r="J426" s="54" t="str">
        <f>VLOOKUP(H426,'Fish Species List'!$A$2:$I$107,3,0)</f>
        <v>Halichoeres garnoti</v>
      </c>
      <c r="K426" s="54" t="str">
        <f>VLOOKUP(H426,'Fish Species List'!$A$2:$I$107,4,0)</f>
        <v>Labridae</v>
      </c>
      <c r="L426" s="54" t="str">
        <f>VLOOKUP(H426,'Fish Species List'!$A$2:$I$107,5,0)</f>
        <v>Carnivores</v>
      </c>
      <c r="M426">
        <v>8</v>
      </c>
      <c r="N426">
        <f>1</f>
        <v>1</v>
      </c>
      <c r="P426">
        <f>VLOOKUP(H426,'Fish Species List'!$A$2:$I$107,6,0)</f>
        <v>0.01</v>
      </c>
      <c r="Q426">
        <f>VLOOKUP(H426,'Fish Species List'!$A$2:$I$107,7,0)</f>
        <v>3.13</v>
      </c>
      <c r="R426">
        <f t="shared" si="6"/>
        <v>6.7092142277548126</v>
      </c>
    </row>
    <row r="427" spans="1:18">
      <c r="A427" s="2">
        <v>42953</v>
      </c>
      <c r="B427" s="18">
        <v>0.57430555555555551</v>
      </c>
      <c r="C427" t="s">
        <v>9</v>
      </c>
      <c r="D427" t="s">
        <v>288</v>
      </c>
      <c r="E427" t="s">
        <v>10</v>
      </c>
      <c r="F427">
        <v>4</v>
      </c>
      <c r="G427">
        <v>15</v>
      </c>
      <c r="H427" t="s">
        <v>404</v>
      </c>
      <c r="I427" t="str">
        <f>VLOOKUP(H427,'Fish Species List'!$A$2:$I$107,2,0)</f>
        <v>Cocoa Damselfish</v>
      </c>
      <c r="J427" s="54" t="str">
        <f>VLOOKUP(H427,'Fish Species List'!$A$2:$I$107,3,0)</f>
        <v>Stegastes variabilis</v>
      </c>
      <c r="K427" s="54" t="str">
        <f>VLOOKUP(H427,'Fish Species List'!$A$2:$I$107,4,0)</f>
        <v>Pomacentridae</v>
      </c>
      <c r="L427" s="54" t="str">
        <f>VLOOKUP(H427,'Fish Species List'!$A$2:$I$107,5,0)</f>
        <v>Herbivores</v>
      </c>
      <c r="M427">
        <v>40</v>
      </c>
      <c r="N427">
        <f>1</f>
        <v>1</v>
      </c>
      <c r="P427">
        <f>VLOOKUP(H427,'Fish Species List'!$A$2:$I$107,6,0)</f>
        <v>0</v>
      </c>
      <c r="Q427">
        <f>VLOOKUP(H427,'Fish Species List'!$A$2:$I$107,7,0)</f>
        <v>0</v>
      </c>
      <c r="R427">
        <f t="shared" si="6"/>
        <v>0</v>
      </c>
    </row>
    <row r="428" spans="1:18">
      <c r="A428" s="2">
        <v>42953</v>
      </c>
      <c r="B428" s="18">
        <v>0.57430555555555551</v>
      </c>
      <c r="C428" t="s">
        <v>9</v>
      </c>
      <c r="D428" t="s">
        <v>288</v>
      </c>
      <c r="E428" t="s">
        <v>10</v>
      </c>
      <c r="F428">
        <v>4</v>
      </c>
      <c r="G428">
        <v>15</v>
      </c>
      <c r="H428" t="s">
        <v>13</v>
      </c>
      <c r="I428" t="str">
        <f>VLOOKUP(H428,'Fish Species List'!$A$2:$I$107,2,0)</f>
        <v>Slippery Dick</v>
      </c>
      <c r="J428" s="54" t="str">
        <f>VLOOKUP(H428,'Fish Species List'!$A$2:$I$107,3,0)</f>
        <v>Halichoeres bivittatus</v>
      </c>
      <c r="K428" s="54" t="str">
        <f>VLOOKUP(H428,'Fish Species List'!$A$2:$I$107,4,0)</f>
        <v>Labridae</v>
      </c>
      <c r="L428" s="54" t="str">
        <f>VLOOKUP(H428,'Fish Species List'!$A$2:$I$107,5,0)</f>
        <v>Carnivores</v>
      </c>
      <c r="M428">
        <v>10</v>
      </c>
      <c r="N428">
        <f>1</f>
        <v>1</v>
      </c>
      <c r="P428">
        <f>VLOOKUP(H428,'Fish Species List'!$A$2:$I$107,6,0)</f>
        <v>9.3299999999999998E-3</v>
      </c>
      <c r="Q428">
        <f>VLOOKUP(H428,'Fish Species List'!$A$2:$I$107,7,0)</f>
        <v>3.06</v>
      </c>
      <c r="R428">
        <f t="shared" si="6"/>
        <v>10.712273288565926</v>
      </c>
    </row>
    <row r="429" spans="1:18">
      <c r="A429" s="2">
        <v>42953</v>
      </c>
      <c r="B429" s="18">
        <v>0.57430555555555551</v>
      </c>
      <c r="C429" t="s">
        <v>9</v>
      </c>
      <c r="D429" t="s">
        <v>288</v>
      </c>
      <c r="E429" t="s">
        <v>10</v>
      </c>
      <c r="F429">
        <v>4</v>
      </c>
      <c r="G429">
        <v>15</v>
      </c>
      <c r="H429" t="s">
        <v>13</v>
      </c>
      <c r="I429" t="str">
        <f>VLOOKUP(H429,'Fish Species List'!$A$2:$I$107,2,0)</f>
        <v>Slippery Dick</v>
      </c>
      <c r="J429" s="54" t="str">
        <f>VLOOKUP(H429,'Fish Species List'!$A$2:$I$107,3,0)</f>
        <v>Halichoeres bivittatus</v>
      </c>
      <c r="K429" s="54" t="str">
        <f>VLOOKUP(H429,'Fish Species List'!$A$2:$I$107,4,0)</f>
        <v>Labridae</v>
      </c>
      <c r="L429" s="54" t="str">
        <f>VLOOKUP(H429,'Fish Species List'!$A$2:$I$107,5,0)</f>
        <v>Carnivores</v>
      </c>
      <c r="M429">
        <v>5</v>
      </c>
      <c r="N429">
        <f>1</f>
        <v>1</v>
      </c>
      <c r="P429">
        <f>VLOOKUP(H429,'Fish Species List'!$A$2:$I$107,6,0)</f>
        <v>9.3299999999999998E-3</v>
      </c>
      <c r="Q429">
        <f>VLOOKUP(H429,'Fish Species List'!$A$2:$I$107,7,0)</f>
        <v>3.06</v>
      </c>
      <c r="R429">
        <f t="shared" si="6"/>
        <v>1.284487425265967</v>
      </c>
    </row>
    <row r="430" spans="1:18">
      <c r="A430" s="2">
        <v>42953</v>
      </c>
      <c r="B430" s="18">
        <v>0.57430555555555551</v>
      </c>
      <c r="C430" t="s">
        <v>9</v>
      </c>
      <c r="D430" t="s">
        <v>288</v>
      </c>
      <c r="E430" t="s">
        <v>10</v>
      </c>
      <c r="F430">
        <v>4</v>
      </c>
      <c r="G430">
        <v>15</v>
      </c>
      <c r="H430" t="s">
        <v>23</v>
      </c>
      <c r="I430" t="str">
        <f>VLOOKUP(H430,'Fish Species List'!$A$2:$I$107,2,0)</f>
        <v>Blue Tang</v>
      </c>
      <c r="J430" s="54" t="str">
        <f>VLOOKUP(H430,'Fish Species List'!$A$2:$I$107,3,0)</f>
        <v>Acanthurus coeruleus</v>
      </c>
      <c r="K430" s="54" t="str">
        <f>VLOOKUP(H430,'Fish Species List'!$A$2:$I$107,4,0)</f>
        <v>Acanthuridae</v>
      </c>
      <c r="L430" s="54" t="str">
        <f>VLOOKUP(H430,'Fish Species List'!$A$2:$I$107,5,0)</f>
        <v>Herbivores</v>
      </c>
      <c r="M430">
        <v>16</v>
      </c>
      <c r="N430">
        <v>2</v>
      </c>
      <c r="P430">
        <f>VLOOKUP(H430,'Fish Species List'!$A$2:$I$107,6,0)</f>
        <v>2.512E-2</v>
      </c>
      <c r="Q430">
        <f>VLOOKUP(H430,'Fish Species List'!$A$2:$I$107,7,0)</f>
        <v>2.96</v>
      </c>
      <c r="R430">
        <f t="shared" si="6"/>
        <v>92.090489985886919</v>
      </c>
    </row>
    <row r="431" spans="1:18">
      <c r="A431" s="2">
        <v>42953</v>
      </c>
      <c r="B431" s="18">
        <v>0.57430555555555551</v>
      </c>
      <c r="C431" t="s">
        <v>9</v>
      </c>
      <c r="D431" t="s">
        <v>288</v>
      </c>
      <c r="E431" t="s">
        <v>10</v>
      </c>
      <c r="F431">
        <v>5</v>
      </c>
      <c r="G431">
        <v>18</v>
      </c>
      <c r="H431" t="s">
        <v>23</v>
      </c>
      <c r="I431" t="str">
        <f>VLOOKUP(H431,'Fish Species List'!$A$2:$I$107,2,0)</f>
        <v>Blue Tang</v>
      </c>
      <c r="J431" s="54" t="str">
        <f>VLOOKUP(H431,'Fish Species List'!$A$2:$I$107,3,0)</f>
        <v>Acanthurus coeruleus</v>
      </c>
      <c r="K431" s="54" t="str">
        <f>VLOOKUP(H431,'Fish Species List'!$A$2:$I$107,4,0)</f>
        <v>Acanthuridae</v>
      </c>
      <c r="L431" s="54" t="str">
        <f>VLOOKUP(H431,'Fish Species List'!$A$2:$I$107,5,0)</f>
        <v>Herbivores</v>
      </c>
      <c r="M431">
        <v>18</v>
      </c>
      <c r="N431">
        <f>1</f>
        <v>1</v>
      </c>
      <c r="P431">
        <f>VLOOKUP(H431,'Fish Species List'!$A$2:$I$107,6,0)</f>
        <v>2.512E-2</v>
      </c>
      <c r="Q431">
        <f>VLOOKUP(H431,'Fish Species List'!$A$2:$I$107,7,0)</f>
        <v>2.96</v>
      </c>
      <c r="R431">
        <f t="shared" si="6"/>
        <v>130.5047293049154</v>
      </c>
    </row>
    <row r="432" spans="1:18">
      <c r="A432" s="2">
        <v>42953</v>
      </c>
      <c r="B432" s="18">
        <v>0.57430555555555551</v>
      </c>
      <c r="C432" t="s">
        <v>9</v>
      </c>
      <c r="D432" t="s">
        <v>288</v>
      </c>
      <c r="E432" t="s">
        <v>10</v>
      </c>
      <c r="F432">
        <v>5</v>
      </c>
      <c r="G432">
        <v>18</v>
      </c>
      <c r="H432" t="s">
        <v>20</v>
      </c>
      <c r="I432" t="str">
        <f>VLOOKUP(H432,'Fish Species List'!$A$2:$I$107,2,0)</f>
        <v>French Grunt</v>
      </c>
      <c r="J432" s="54" t="str">
        <f>VLOOKUP(H432,'Fish Species List'!$A$2:$I$107,3,0)</f>
        <v>Haemulon flavolineatum</v>
      </c>
      <c r="K432" s="54" t="str">
        <f>VLOOKUP(H432,'Fish Species List'!$A$2:$I$107,4,0)</f>
        <v>Haemulidae</v>
      </c>
      <c r="L432" s="54" t="str">
        <f>VLOOKUP(H432,'Fish Species List'!$A$2:$I$107,5,0)</f>
        <v>Carnivores</v>
      </c>
      <c r="M432">
        <v>15</v>
      </c>
      <c r="N432">
        <v>2</v>
      </c>
      <c r="P432">
        <f>VLOOKUP(H432,'Fish Species List'!$A$2:$I$107,6,0)</f>
        <v>1.349E-2</v>
      </c>
      <c r="Q432">
        <f>VLOOKUP(H432,'Fish Species List'!$A$2:$I$107,7,0)</f>
        <v>3</v>
      </c>
      <c r="R432">
        <f t="shared" si="6"/>
        <v>45.528750000000002</v>
      </c>
    </row>
    <row r="433" spans="1:18">
      <c r="A433" s="2">
        <v>42953</v>
      </c>
      <c r="B433" s="18">
        <v>0.57430555555555551</v>
      </c>
      <c r="C433" t="s">
        <v>9</v>
      </c>
      <c r="D433" t="s">
        <v>288</v>
      </c>
      <c r="E433" t="s">
        <v>10</v>
      </c>
      <c r="F433">
        <v>5</v>
      </c>
      <c r="G433">
        <v>18</v>
      </c>
      <c r="H433" t="s">
        <v>20</v>
      </c>
      <c r="I433" t="str">
        <f>VLOOKUP(H433,'Fish Species List'!$A$2:$I$107,2,0)</f>
        <v>French Grunt</v>
      </c>
      <c r="J433" s="54" t="str">
        <f>VLOOKUP(H433,'Fish Species List'!$A$2:$I$107,3,0)</f>
        <v>Haemulon flavolineatum</v>
      </c>
      <c r="K433" s="54" t="str">
        <f>VLOOKUP(H433,'Fish Species List'!$A$2:$I$107,4,0)</f>
        <v>Haemulidae</v>
      </c>
      <c r="L433" s="54" t="str">
        <f>VLOOKUP(H433,'Fish Species List'!$A$2:$I$107,5,0)</f>
        <v>Carnivores</v>
      </c>
      <c r="M433">
        <v>18</v>
      </c>
      <c r="N433">
        <v>10</v>
      </c>
      <c r="P433">
        <f>VLOOKUP(H433,'Fish Species List'!$A$2:$I$107,6,0)</f>
        <v>1.349E-2</v>
      </c>
      <c r="Q433">
        <f>VLOOKUP(H433,'Fish Species List'!$A$2:$I$107,7,0)</f>
        <v>3</v>
      </c>
      <c r="R433">
        <f t="shared" si="6"/>
        <v>78.673680000000004</v>
      </c>
    </row>
    <row r="434" spans="1:18">
      <c r="A434" s="2">
        <v>42953</v>
      </c>
      <c r="B434" s="18">
        <v>0.57430555555555551</v>
      </c>
      <c r="C434" t="s">
        <v>9</v>
      </c>
      <c r="D434" t="s">
        <v>288</v>
      </c>
      <c r="E434" t="s">
        <v>10</v>
      </c>
      <c r="F434">
        <v>5</v>
      </c>
      <c r="G434">
        <v>18</v>
      </c>
      <c r="H434" t="s">
        <v>20</v>
      </c>
      <c r="I434" t="str">
        <f>VLOOKUP(H434,'Fish Species List'!$A$2:$I$107,2,0)</f>
        <v>French Grunt</v>
      </c>
      <c r="J434" s="54" t="str">
        <f>VLOOKUP(H434,'Fish Species List'!$A$2:$I$107,3,0)</f>
        <v>Haemulon flavolineatum</v>
      </c>
      <c r="K434" s="54" t="str">
        <f>VLOOKUP(H434,'Fish Species List'!$A$2:$I$107,4,0)</f>
        <v>Haemulidae</v>
      </c>
      <c r="L434" s="54" t="str">
        <f>VLOOKUP(H434,'Fish Species List'!$A$2:$I$107,5,0)</f>
        <v>Carnivores</v>
      </c>
      <c r="M434">
        <v>16</v>
      </c>
      <c r="N434">
        <v>10</v>
      </c>
      <c r="P434">
        <f>VLOOKUP(H434,'Fish Species List'!$A$2:$I$107,6,0)</f>
        <v>1.349E-2</v>
      </c>
      <c r="Q434">
        <f>VLOOKUP(H434,'Fish Species List'!$A$2:$I$107,7,0)</f>
        <v>3</v>
      </c>
      <c r="R434">
        <f t="shared" si="6"/>
        <v>55.255040000000001</v>
      </c>
    </row>
    <row r="435" spans="1:18">
      <c r="A435" s="2">
        <v>42953</v>
      </c>
      <c r="B435" s="18">
        <v>0.57430555555555551</v>
      </c>
      <c r="C435" t="s">
        <v>9</v>
      </c>
      <c r="D435" t="s">
        <v>288</v>
      </c>
      <c r="E435" t="s">
        <v>10</v>
      </c>
      <c r="F435">
        <v>5</v>
      </c>
      <c r="G435">
        <v>18</v>
      </c>
      <c r="H435" t="s">
        <v>296</v>
      </c>
      <c r="I435" t="str">
        <f>VLOOKUP(H435,'Fish Species List'!$A$2:$I$107,2,0)</f>
        <v>Squirrel Fish</v>
      </c>
      <c r="J435" s="54" t="str">
        <f>VLOOKUP(H435,'Fish Species List'!$A$2:$I$107,3,0)</f>
        <v>Holocentrus adsensionis</v>
      </c>
      <c r="K435" s="54" t="str">
        <f>VLOOKUP(H435,'Fish Species List'!$A$2:$I$107,4,0)</f>
        <v>Holocentridae</v>
      </c>
      <c r="L435" s="54" t="str">
        <f>VLOOKUP(H435,'Fish Species List'!$A$2:$I$107,5,0)</f>
        <v>Carnivores</v>
      </c>
      <c r="M435">
        <v>12</v>
      </c>
      <c r="N435">
        <f>1</f>
        <v>1</v>
      </c>
      <c r="P435">
        <f>VLOOKUP(H435,'Fish Species List'!$A$2:$I$107,6,0)</f>
        <v>1.585E-2</v>
      </c>
      <c r="Q435">
        <f>VLOOKUP(H435,'Fish Species List'!$A$2:$I$107,7,0)</f>
        <v>2.97</v>
      </c>
      <c r="R435">
        <f t="shared" si="6"/>
        <v>25.421288965222736</v>
      </c>
    </row>
    <row r="436" spans="1:18">
      <c r="A436" s="2">
        <v>42953</v>
      </c>
      <c r="B436" s="18">
        <v>0.57430555555555551</v>
      </c>
      <c r="C436" t="s">
        <v>9</v>
      </c>
      <c r="D436" t="s">
        <v>288</v>
      </c>
      <c r="E436" t="s">
        <v>10</v>
      </c>
      <c r="F436">
        <v>5</v>
      </c>
      <c r="G436">
        <v>18</v>
      </c>
      <c r="H436" t="s">
        <v>12</v>
      </c>
      <c r="I436" t="str">
        <f>VLOOKUP(H436,'Fish Species List'!$A$2:$I$107,2,0)</f>
        <v>Doctorfish</v>
      </c>
      <c r="J436" s="54" t="str">
        <f>VLOOKUP(H436,'Fish Species List'!$A$2:$I$107,3,0)</f>
        <v>Acanthurus chirurgus</v>
      </c>
      <c r="K436" s="54" t="str">
        <f>VLOOKUP(H436,'Fish Species List'!$A$2:$I$107,4,0)</f>
        <v>Acanthuridae</v>
      </c>
      <c r="L436" s="54" t="str">
        <f>VLOOKUP(H436,'Fish Species List'!$A$2:$I$107,5,0)</f>
        <v>Herbivores</v>
      </c>
      <c r="M436">
        <v>18</v>
      </c>
      <c r="N436">
        <f>1</f>
        <v>1</v>
      </c>
      <c r="P436">
        <f>VLOOKUP(H436,'Fish Species List'!$A$2:$I$107,6,0)</f>
        <v>2.0889999999999999E-2</v>
      </c>
      <c r="Q436">
        <f>VLOOKUP(H436,'Fish Species List'!$A$2:$I$107,7,0)</f>
        <v>2.96</v>
      </c>
      <c r="R436">
        <f t="shared" si="6"/>
        <v>108.5288135023759</v>
      </c>
    </row>
    <row r="437" spans="1:18">
      <c r="A437" s="2">
        <v>42953</v>
      </c>
      <c r="B437" s="18">
        <v>0.57430555555555551</v>
      </c>
      <c r="C437" t="s">
        <v>9</v>
      </c>
      <c r="D437" t="s">
        <v>288</v>
      </c>
      <c r="E437" t="s">
        <v>10</v>
      </c>
      <c r="F437">
        <v>5</v>
      </c>
      <c r="G437">
        <v>18</v>
      </c>
      <c r="H437" t="s">
        <v>296</v>
      </c>
      <c r="I437" t="str">
        <f>VLOOKUP(H437,'Fish Species List'!$A$2:$I$107,2,0)</f>
        <v>Squirrel Fish</v>
      </c>
      <c r="J437" s="54" t="str">
        <f>VLOOKUP(H437,'Fish Species List'!$A$2:$I$107,3,0)</f>
        <v>Holocentrus adsensionis</v>
      </c>
      <c r="K437" s="54" t="str">
        <f>VLOOKUP(H437,'Fish Species List'!$A$2:$I$107,4,0)</f>
        <v>Holocentridae</v>
      </c>
      <c r="L437" s="54" t="str">
        <f>VLOOKUP(H437,'Fish Species List'!$A$2:$I$107,5,0)</f>
        <v>Carnivores</v>
      </c>
      <c r="M437">
        <v>19</v>
      </c>
      <c r="N437">
        <f>1</f>
        <v>1</v>
      </c>
      <c r="P437">
        <f>VLOOKUP(H437,'Fish Species List'!$A$2:$I$107,6,0)</f>
        <v>1.585E-2</v>
      </c>
      <c r="Q437">
        <f>VLOOKUP(H437,'Fish Species List'!$A$2:$I$107,7,0)</f>
        <v>2.97</v>
      </c>
      <c r="R437">
        <f t="shared" si="6"/>
        <v>99.523917231524862</v>
      </c>
    </row>
    <row r="438" spans="1:18">
      <c r="A438" s="2">
        <v>42953</v>
      </c>
      <c r="B438" s="18">
        <v>0.57430555555555551</v>
      </c>
      <c r="C438" t="s">
        <v>9</v>
      </c>
      <c r="D438" t="s">
        <v>288</v>
      </c>
      <c r="E438" t="s">
        <v>10</v>
      </c>
      <c r="F438">
        <v>5</v>
      </c>
      <c r="G438">
        <v>18</v>
      </c>
      <c r="H438" t="s">
        <v>296</v>
      </c>
      <c r="I438" t="str">
        <f>VLOOKUP(H438,'Fish Species List'!$A$2:$I$107,2,0)</f>
        <v>Squirrel Fish</v>
      </c>
      <c r="J438" s="54" t="str">
        <f>VLOOKUP(H438,'Fish Species List'!$A$2:$I$107,3,0)</f>
        <v>Holocentrus adsensionis</v>
      </c>
      <c r="K438" s="54" t="str">
        <f>VLOOKUP(H438,'Fish Species List'!$A$2:$I$107,4,0)</f>
        <v>Holocentridae</v>
      </c>
      <c r="L438" s="54" t="str">
        <f>VLOOKUP(H438,'Fish Species List'!$A$2:$I$107,5,0)</f>
        <v>Carnivores</v>
      </c>
      <c r="M438">
        <v>24</v>
      </c>
      <c r="N438">
        <v>2</v>
      </c>
      <c r="P438">
        <f>VLOOKUP(H438,'Fish Species List'!$A$2:$I$107,6,0)</f>
        <v>1.585E-2</v>
      </c>
      <c r="Q438">
        <f>VLOOKUP(H438,'Fish Species List'!$A$2:$I$107,7,0)</f>
        <v>2.97</v>
      </c>
      <c r="R438">
        <f t="shared" si="6"/>
        <v>199.18501122689378</v>
      </c>
    </row>
    <row r="439" spans="1:18">
      <c r="A439" s="2">
        <v>42953</v>
      </c>
      <c r="B439" s="18">
        <v>0.57430555555555551</v>
      </c>
      <c r="C439" t="s">
        <v>9</v>
      </c>
      <c r="D439" t="s">
        <v>288</v>
      </c>
      <c r="E439" t="s">
        <v>10</v>
      </c>
      <c r="F439">
        <v>5</v>
      </c>
      <c r="G439">
        <v>18</v>
      </c>
      <c r="H439" t="s">
        <v>285</v>
      </c>
      <c r="I439" t="str">
        <f>VLOOKUP(H439,'Fish Species List'!$A$2:$I$107,2,0)</f>
        <v>Spotted Goatfish</v>
      </c>
      <c r="J439" s="54" t="str">
        <f>VLOOKUP(H439,'Fish Species List'!$A$2:$I$107,3,0)</f>
        <v>Pseudupeneus maculatus</v>
      </c>
      <c r="K439" s="54" t="str">
        <f>VLOOKUP(H439,'Fish Species List'!$A$2:$I$107,4,0)</f>
        <v>Mullidae</v>
      </c>
      <c r="L439" s="54" t="str">
        <f>VLOOKUP(H439,'Fish Species List'!$A$2:$I$107,5,0)</f>
        <v>Carnivores</v>
      </c>
      <c r="M439">
        <v>16</v>
      </c>
      <c r="N439">
        <v>2</v>
      </c>
      <c r="P439">
        <f>VLOOKUP(H439,'Fish Species List'!$A$2:$I$107,6,0)</f>
        <v>0.01</v>
      </c>
      <c r="Q439">
        <f>VLOOKUP(H439,'Fish Species List'!$A$2:$I$107,7,0)</f>
        <v>3.12</v>
      </c>
      <c r="R439">
        <f t="shared" si="6"/>
        <v>57.128700573712585</v>
      </c>
    </row>
    <row r="440" spans="1:18">
      <c r="A440" s="2">
        <v>42953</v>
      </c>
      <c r="B440" s="18">
        <v>0.57430555555555551</v>
      </c>
      <c r="C440" t="s">
        <v>9</v>
      </c>
      <c r="D440" t="s">
        <v>288</v>
      </c>
      <c r="E440" t="s">
        <v>10</v>
      </c>
      <c r="F440">
        <v>5</v>
      </c>
      <c r="G440">
        <v>18</v>
      </c>
      <c r="H440" t="s">
        <v>38</v>
      </c>
      <c r="I440" t="str">
        <f>VLOOKUP(H440,'Fish Species List'!$A$2:$I$107,2,0)</f>
        <v>Sergeant Major</v>
      </c>
      <c r="J440" s="54" t="str">
        <f>VLOOKUP(H440,'Fish Species List'!$A$2:$I$107,3,0)</f>
        <v>Abudefduf saxatilis</v>
      </c>
      <c r="K440" s="54" t="str">
        <f>VLOOKUP(H440,'Fish Species List'!$A$2:$I$107,4,0)</f>
        <v>Pomacentridae</v>
      </c>
      <c r="L440" s="54" t="str">
        <f>VLOOKUP(H440,'Fish Species List'!$A$2:$I$107,5,0)</f>
        <v>Carnivores</v>
      </c>
      <c r="M440">
        <v>12</v>
      </c>
      <c r="N440">
        <f>1</f>
        <v>1</v>
      </c>
      <c r="P440">
        <f>VLOOKUP(H440,'Fish Species List'!$A$2:$I$107,6,0)</f>
        <v>1.8200000000000001E-2</v>
      </c>
      <c r="Q440">
        <f>VLOOKUP(H440,'Fish Species List'!$A$2:$I$107,7,0)</f>
        <v>3.05</v>
      </c>
      <c r="R440">
        <f t="shared" si="6"/>
        <v>35.610181599509723</v>
      </c>
    </row>
    <row r="441" spans="1:18">
      <c r="A441" s="2">
        <v>42953</v>
      </c>
      <c r="B441" s="18">
        <v>0.57430555555555551</v>
      </c>
      <c r="C441" t="s">
        <v>9</v>
      </c>
      <c r="D441" t="s">
        <v>288</v>
      </c>
      <c r="E441" t="s">
        <v>10</v>
      </c>
      <c r="F441">
        <v>5</v>
      </c>
      <c r="G441">
        <v>18</v>
      </c>
      <c r="H441" t="s">
        <v>29</v>
      </c>
      <c r="I441" t="str">
        <f>VLOOKUP(H441,'Fish Species List'!$A$2:$I$107,2,0)</f>
        <v>Smallmouth Grunt</v>
      </c>
      <c r="J441" s="54" t="str">
        <f>VLOOKUP(H441,'Fish Species List'!$A$2:$I$107,3,0)</f>
        <v>Haemulon chrysargyreum</v>
      </c>
      <c r="K441" s="54" t="str">
        <f>VLOOKUP(H441,'Fish Species List'!$A$2:$I$107,4,0)</f>
        <v>Haemulidae</v>
      </c>
      <c r="L441" s="54" t="str">
        <f>VLOOKUP(H441,'Fish Species List'!$A$2:$I$107,5,0)</f>
        <v>Carnivores</v>
      </c>
      <c r="M441">
        <v>15</v>
      </c>
      <c r="N441">
        <f>1</f>
        <v>1</v>
      </c>
      <c r="P441">
        <f>VLOOKUP(H441,'Fish Species List'!$A$2:$I$107,6,0)</f>
        <v>1.259E-2</v>
      </c>
      <c r="Q441">
        <f>VLOOKUP(H441,'Fish Species List'!$A$2:$I$107,7,0)</f>
        <v>2.99</v>
      </c>
      <c r="R441">
        <f t="shared" si="6"/>
        <v>41.356006478222746</v>
      </c>
    </row>
    <row r="442" spans="1:18">
      <c r="A442" s="2">
        <v>42953</v>
      </c>
      <c r="B442" s="18">
        <v>0.57430555555555551</v>
      </c>
      <c r="C442" t="s">
        <v>9</v>
      </c>
      <c r="D442" t="s">
        <v>288</v>
      </c>
      <c r="E442" t="s">
        <v>10</v>
      </c>
      <c r="F442">
        <v>5</v>
      </c>
      <c r="G442">
        <v>18</v>
      </c>
      <c r="H442" t="s">
        <v>11</v>
      </c>
      <c r="I442" t="str">
        <f>VLOOKUP(H442,'Fish Species List'!$A$2:$I$107,2,0)</f>
        <v>Coney</v>
      </c>
      <c r="J442" s="54" t="str">
        <f>VLOOKUP(H442,'Fish Species List'!$A$2:$I$107,3,0)</f>
        <v>Cephalopholis fulva</v>
      </c>
      <c r="K442" s="54" t="str">
        <f>VLOOKUP(H442,'Fish Species List'!$A$2:$I$107,4,0)</f>
        <v>Serranidae</v>
      </c>
      <c r="L442" s="54" t="str">
        <f>VLOOKUP(H442,'Fish Species List'!$A$2:$I$107,5,0)</f>
        <v>Carnivores</v>
      </c>
      <c r="M442">
        <v>12</v>
      </c>
      <c r="N442">
        <f>1</f>
        <v>1</v>
      </c>
      <c r="P442">
        <f>VLOOKUP(H442,'Fish Species List'!$A$2:$I$107,6,0)</f>
        <v>0.01</v>
      </c>
      <c r="Q442">
        <f>VLOOKUP(H442,'Fish Species List'!$A$2:$I$107,7,0)</f>
        <v>3.02</v>
      </c>
      <c r="R442">
        <f t="shared" si="6"/>
        <v>18.160481667672823</v>
      </c>
    </row>
    <row r="443" spans="1:18">
      <c r="A443" s="2">
        <v>42953</v>
      </c>
      <c r="B443" s="18">
        <v>0.57430555555555551</v>
      </c>
      <c r="C443" t="s">
        <v>9</v>
      </c>
      <c r="D443" t="s">
        <v>288</v>
      </c>
      <c r="E443" t="s">
        <v>10</v>
      </c>
      <c r="F443">
        <v>5</v>
      </c>
      <c r="G443">
        <v>18</v>
      </c>
      <c r="H443" t="s">
        <v>25</v>
      </c>
      <c r="I443" t="str">
        <f>VLOOKUP(H443,'Fish Species List'!$A$2:$I$107,2,0)</f>
        <v>Redband Parrotfish</v>
      </c>
      <c r="J443" s="54" t="str">
        <f>VLOOKUP(H443,'Fish Species List'!$A$2:$I$107,3,0)</f>
        <v>Sparisoma aurofrenatum</v>
      </c>
      <c r="K443" s="54" t="str">
        <f>VLOOKUP(H443,'Fish Species List'!$A$2:$I$107,4,0)</f>
        <v>Scaridae</v>
      </c>
      <c r="L443" s="54" t="str">
        <f>VLOOKUP(H443,'Fish Species List'!$A$2:$I$107,5,0)</f>
        <v>Herbivores</v>
      </c>
      <c r="M443">
        <v>12</v>
      </c>
      <c r="N443">
        <f>1</f>
        <v>1</v>
      </c>
      <c r="O443" t="s">
        <v>16</v>
      </c>
      <c r="P443">
        <f>VLOOKUP(H443,'Fish Species List'!$A$2:$I$107,6,0)</f>
        <v>1.072E-2</v>
      </c>
      <c r="Q443">
        <f>VLOOKUP(H443,'Fish Species List'!$A$2:$I$107,7,0)</f>
        <v>3.12</v>
      </c>
      <c r="R443">
        <f t="shared" si="6"/>
        <v>24.959752410454403</v>
      </c>
    </row>
    <row r="444" spans="1:18">
      <c r="A444" s="2">
        <v>42953</v>
      </c>
      <c r="B444" s="18">
        <v>0.57430555555555551</v>
      </c>
      <c r="C444" t="s">
        <v>9</v>
      </c>
      <c r="D444" t="s">
        <v>288</v>
      </c>
      <c r="E444" t="s">
        <v>10</v>
      </c>
      <c r="F444">
        <v>5</v>
      </c>
      <c r="G444">
        <v>18</v>
      </c>
      <c r="H444" t="s">
        <v>19</v>
      </c>
      <c r="I444" t="str">
        <f>VLOOKUP(H444,'Fish Species List'!$A$2:$I$107,2,0)</f>
        <v>Ocean Surgeonfish</v>
      </c>
      <c r="J444" s="54" t="str">
        <f>VLOOKUP(H444,'Fish Species List'!$A$2:$I$107,3,0)</f>
        <v>Acanthurus bahianus</v>
      </c>
      <c r="K444" s="54" t="str">
        <f>VLOOKUP(H444,'Fish Species List'!$A$2:$I$107,4,0)</f>
        <v>Acanthuridae</v>
      </c>
      <c r="L444" s="54" t="str">
        <f>VLOOKUP(H444,'Fish Species List'!$A$2:$I$107,5,0)</f>
        <v>Herbivores</v>
      </c>
      <c r="M444">
        <v>14</v>
      </c>
      <c r="N444">
        <f>1</f>
        <v>1</v>
      </c>
      <c r="P444">
        <f>VLOOKUP(H444,'Fish Species List'!$A$2:$I$107,6,0)</f>
        <v>1.8620000000000001E-2</v>
      </c>
      <c r="Q444">
        <f>VLOOKUP(H444,'Fish Species List'!$A$2:$I$107,7,0)</f>
        <v>2.91</v>
      </c>
      <c r="R444">
        <f t="shared" si="6"/>
        <v>40.291390949391584</v>
      </c>
    </row>
    <row r="445" spans="1:18">
      <c r="A445" s="2">
        <v>42953</v>
      </c>
      <c r="B445" s="18">
        <v>0.57430555555555551</v>
      </c>
      <c r="C445" t="s">
        <v>9</v>
      </c>
      <c r="D445" t="s">
        <v>288</v>
      </c>
      <c r="E445" t="s">
        <v>10</v>
      </c>
      <c r="F445">
        <v>5</v>
      </c>
      <c r="G445">
        <v>18</v>
      </c>
      <c r="H445" t="s">
        <v>19</v>
      </c>
      <c r="I445" t="str">
        <f>VLOOKUP(H445,'Fish Species List'!$A$2:$I$107,2,0)</f>
        <v>Ocean Surgeonfish</v>
      </c>
      <c r="J445" s="54" t="str">
        <f>VLOOKUP(H445,'Fish Species List'!$A$2:$I$107,3,0)</f>
        <v>Acanthurus bahianus</v>
      </c>
      <c r="K445" s="54" t="str">
        <f>VLOOKUP(H445,'Fish Species List'!$A$2:$I$107,4,0)</f>
        <v>Acanthuridae</v>
      </c>
      <c r="L445" s="54" t="str">
        <f>VLOOKUP(H445,'Fish Species List'!$A$2:$I$107,5,0)</f>
        <v>Herbivores</v>
      </c>
      <c r="M445">
        <v>12</v>
      </c>
      <c r="N445">
        <v>2</v>
      </c>
      <c r="P445">
        <f>VLOOKUP(H445,'Fish Species List'!$A$2:$I$107,6,0)</f>
        <v>1.8620000000000001E-2</v>
      </c>
      <c r="Q445">
        <f>VLOOKUP(H445,'Fish Species List'!$A$2:$I$107,7,0)</f>
        <v>2.91</v>
      </c>
      <c r="R445">
        <f t="shared" si="6"/>
        <v>25.727471314413222</v>
      </c>
    </row>
    <row r="446" spans="1:18">
      <c r="A446" s="2">
        <v>42953</v>
      </c>
      <c r="B446" s="18">
        <v>0.57430555555555551</v>
      </c>
      <c r="C446" t="s">
        <v>9</v>
      </c>
      <c r="D446" t="s">
        <v>288</v>
      </c>
      <c r="E446" t="s">
        <v>10</v>
      </c>
      <c r="F446">
        <v>5</v>
      </c>
      <c r="G446">
        <v>18</v>
      </c>
      <c r="H446" t="s">
        <v>19</v>
      </c>
      <c r="I446" t="str">
        <f>VLOOKUP(H446,'Fish Species List'!$A$2:$I$107,2,0)</f>
        <v>Ocean Surgeonfish</v>
      </c>
      <c r="J446" s="54" t="str">
        <f>VLOOKUP(H446,'Fish Species List'!$A$2:$I$107,3,0)</f>
        <v>Acanthurus bahianus</v>
      </c>
      <c r="K446" s="54" t="str">
        <f>VLOOKUP(H446,'Fish Species List'!$A$2:$I$107,4,0)</f>
        <v>Acanthuridae</v>
      </c>
      <c r="L446" s="54" t="str">
        <f>VLOOKUP(H446,'Fish Species List'!$A$2:$I$107,5,0)</f>
        <v>Herbivores</v>
      </c>
      <c r="M446">
        <v>18</v>
      </c>
      <c r="N446">
        <v>4</v>
      </c>
      <c r="P446">
        <f>VLOOKUP(H446,'Fish Species List'!$A$2:$I$107,6,0)</f>
        <v>1.8620000000000001E-2</v>
      </c>
      <c r="Q446">
        <f>VLOOKUP(H446,'Fish Species List'!$A$2:$I$107,7,0)</f>
        <v>2.91</v>
      </c>
      <c r="R446">
        <f t="shared" si="6"/>
        <v>83.718736738929394</v>
      </c>
    </row>
    <row r="447" spans="1:18">
      <c r="A447" s="2">
        <v>42953</v>
      </c>
      <c r="B447" s="18">
        <v>0.57430555555555551</v>
      </c>
      <c r="C447" t="s">
        <v>9</v>
      </c>
      <c r="D447" t="s">
        <v>288</v>
      </c>
      <c r="E447" t="s">
        <v>10</v>
      </c>
      <c r="F447">
        <v>5</v>
      </c>
      <c r="G447">
        <v>18</v>
      </c>
      <c r="H447" t="s">
        <v>19</v>
      </c>
      <c r="I447" t="str">
        <f>VLOOKUP(H447,'Fish Species List'!$A$2:$I$107,2,0)</f>
        <v>Ocean Surgeonfish</v>
      </c>
      <c r="J447" s="54" t="str">
        <f>VLOOKUP(H447,'Fish Species List'!$A$2:$I$107,3,0)</f>
        <v>Acanthurus bahianus</v>
      </c>
      <c r="K447" s="54" t="str">
        <f>VLOOKUP(H447,'Fish Species List'!$A$2:$I$107,4,0)</f>
        <v>Acanthuridae</v>
      </c>
      <c r="L447" s="54" t="str">
        <f>VLOOKUP(H447,'Fish Species List'!$A$2:$I$107,5,0)</f>
        <v>Herbivores</v>
      </c>
      <c r="M447">
        <v>15</v>
      </c>
      <c r="N447">
        <v>2</v>
      </c>
      <c r="P447">
        <f>VLOOKUP(H447,'Fish Species List'!$A$2:$I$107,6,0)</f>
        <v>1.8620000000000001E-2</v>
      </c>
      <c r="Q447">
        <f>VLOOKUP(H447,'Fish Species List'!$A$2:$I$107,7,0)</f>
        <v>2.91</v>
      </c>
      <c r="R447">
        <f t="shared" si="6"/>
        <v>49.249887240092868</v>
      </c>
    </row>
    <row r="448" spans="1:18">
      <c r="A448" s="2">
        <v>42953</v>
      </c>
      <c r="B448" s="18">
        <v>0.57430555555555551</v>
      </c>
      <c r="C448" t="s">
        <v>9</v>
      </c>
      <c r="D448" t="s">
        <v>288</v>
      </c>
      <c r="E448" t="s">
        <v>10</v>
      </c>
      <c r="F448">
        <v>5</v>
      </c>
      <c r="G448">
        <v>18</v>
      </c>
      <c r="H448" t="s">
        <v>297</v>
      </c>
      <c r="I448" t="str">
        <f>VLOOKUP(H448,'Fish Species List'!$A$2:$I$107,2,0)</f>
        <v>Mahogany Snapper</v>
      </c>
      <c r="J448" s="54" t="str">
        <f>VLOOKUP(H448,'Fish Species List'!$A$2:$I$107,3,0)</f>
        <v>Lutjanus mahogoni</v>
      </c>
      <c r="K448" s="54" t="str">
        <f>VLOOKUP(H448,'Fish Species List'!$A$2:$I$107,4,0)</f>
        <v>Lutjanidae</v>
      </c>
      <c r="L448" s="54" t="str">
        <f>VLOOKUP(H448,'Fish Species List'!$A$2:$I$107,5,0)</f>
        <v>Carnivores</v>
      </c>
      <c r="M448">
        <v>18</v>
      </c>
      <c r="N448">
        <f>1</f>
        <v>1</v>
      </c>
      <c r="P448">
        <f>VLOOKUP(H448,'Fish Species List'!$A$2:$I$107,6,0)</f>
        <v>1.6979999999999999E-2</v>
      </c>
      <c r="Q448">
        <f>VLOOKUP(H448,'Fish Species List'!$A$2:$I$107,7,0)</f>
        <v>2.96</v>
      </c>
      <c r="R448">
        <f t="shared" si="6"/>
        <v>88.215378327924498</v>
      </c>
    </row>
    <row r="449" spans="1:18">
      <c r="A449" s="2">
        <v>42953</v>
      </c>
      <c r="B449" s="18">
        <v>0.57430555555555551</v>
      </c>
      <c r="C449" t="s">
        <v>9</v>
      </c>
      <c r="D449" t="s">
        <v>288</v>
      </c>
      <c r="E449" t="s">
        <v>10</v>
      </c>
      <c r="F449">
        <v>5</v>
      </c>
      <c r="G449">
        <v>18</v>
      </c>
      <c r="H449" t="s">
        <v>294</v>
      </c>
      <c r="I449" t="str">
        <f>VLOOKUP(H449,'Fish Species List'!$A$2:$I$107,2,0)</f>
        <v>Banded Butterflyfish</v>
      </c>
      <c r="J449" s="54" t="str">
        <f>VLOOKUP(H449,'Fish Species List'!$A$2:$I$107,3,0)</f>
        <v>Chaetodan striatus</v>
      </c>
      <c r="K449" s="54" t="str">
        <f>VLOOKUP(H449,'Fish Species List'!$A$2:$I$107,4,0)</f>
        <v>Chaetodontidae</v>
      </c>
      <c r="L449" s="54" t="str">
        <f>VLOOKUP(H449,'Fish Species List'!$A$2:$I$107,5,0)</f>
        <v>Carnivores</v>
      </c>
      <c r="M449">
        <v>14</v>
      </c>
      <c r="N449">
        <v>2</v>
      </c>
      <c r="P449">
        <f>VLOOKUP(H449,'Fish Species List'!$A$2:$I$107,6,0)</f>
        <v>2.239E-2</v>
      </c>
      <c r="Q449">
        <f>VLOOKUP(H449,'Fish Species List'!$A$2:$I$107,7,0)</f>
        <v>3.03</v>
      </c>
      <c r="R449">
        <f t="shared" si="6"/>
        <v>66.500060694640908</v>
      </c>
    </row>
    <row r="450" spans="1:18">
      <c r="A450" s="2">
        <v>42953</v>
      </c>
      <c r="B450" s="18">
        <v>0.57430555555555551</v>
      </c>
      <c r="C450" t="s">
        <v>9</v>
      </c>
      <c r="D450" t="s">
        <v>288</v>
      </c>
      <c r="E450" t="s">
        <v>10</v>
      </c>
      <c r="F450">
        <v>5</v>
      </c>
      <c r="G450">
        <v>18</v>
      </c>
      <c r="H450" t="s">
        <v>11</v>
      </c>
      <c r="I450" t="str">
        <f>VLOOKUP(H450,'Fish Species List'!$A$2:$I$107,2,0)</f>
        <v>Coney</v>
      </c>
      <c r="J450" s="54" t="str">
        <f>VLOOKUP(H450,'Fish Species List'!$A$2:$I$107,3,0)</f>
        <v>Cephalopholis fulva</v>
      </c>
      <c r="K450" s="54" t="str">
        <f>VLOOKUP(H450,'Fish Species List'!$A$2:$I$107,4,0)</f>
        <v>Serranidae</v>
      </c>
      <c r="L450" s="54" t="str">
        <f>VLOOKUP(H450,'Fish Species List'!$A$2:$I$107,5,0)</f>
        <v>Carnivores</v>
      </c>
      <c r="M450">
        <v>12</v>
      </c>
      <c r="N450">
        <f>1</f>
        <v>1</v>
      </c>
      <c r="P450">
        <f>VLOOKUP(H450,'Fish Species List'!$A$2:$I$107,6,0)</f>
        <v>0.01</v>
      </c>
      <c r="Q450">
        <f>VLOOKUP(H450,'Fish Species List'!$A$2:$I$107,7,0)</f>
        <v>3.02</v>
      </c>
      <c r="R450">
        <f t="shared" si="6"/>
        <v>18.160481667672823</v>
      </c>
    </row>
    <row r="451" spans="1:18">
      <c r="A451" s="2">
        <v>42953</v>
      </c>
      <c r="B451" s="18">
        <v>0.57430555555555551</v>
      </c>
      <c r="C451" t="s">
        <v>9</v>
      </c>
      <c r="D451" t="s">
        <v>288</v>
      </c>
      <c r="E451" t="s">
        <v>10</v>
      </c>
      <c r="F451">
        <v>5</v>
      </c>
      <c r="G451">
        <v>18</v>
      </c>
      <c r="H451" t="s">
        <v>25</v>
      </c>
      <c r="I451" t="str">
        <f>VLOOKUP(H451,'Fish Species List'!$A$2:$I$107,2,0)</f>
        <v>Redband Parrotfish</v>
      </c>
      <c r="J451" s="54" t="str">
        <f>VLOOKUP(H451,'Fish Species List'!$A$2:$I$107,3,0)</f>
        <v>Sparisoma aurofrenatum</v>
      </c>
      <c r="K451" s="54" t="str">
        <f>VLOOKUP(H451,'Fish Species List'!$A$2:$I$107,4,0)</f>
        <v>Scaridae</v>
      </c>
      <c r="L451" s="54" t="str">
        <f>VLOOKUP(H451,'Fish Species List'!$A$2:$I$107,5,0)</f>
        <v>Herbivores</v>
      </c>
      <c r="M451">
        <v>20</v>
      </c>
      <c r="N451">
        <f>1</f>
        <v>1</v>
      </c>
      <c r="O451" t="s">
        <v>16</v>
      </c>
      <c r="P451">
        <f>VLOOKUP(H451,'Fish Species List'!$A$2:$I$107,6,0)</f>
        <v>1.072E-2</v>
      </c>
      <c r="Q451">
        <f>VLOOKUP(H451,'Fish Species List'!$A$2:$I$107,7,0)</f>
        <v>3.12</v>
      </c>
      <c r="R451">
        <f t="shared" ref="R451:R514" si="7">(P451*M451^Q451)</f>
        <v>122.85939484389488</v>
      </c>
    </row>
    <row r="452" spans="1:18">
      <c r="A452" s="2">
        <v>42953</v>
      </c>
      <c r="B452" s="18">
        <v>0.57430555555555551</v>
      </c>
      <c r="C452" t="s">
        <v>9</v>
      </c>
      <c r="D452" t="s">
        <v>288</v>
      </c>
      <c r="E452" t="s">
        <v>10</v>
      </c>
      <c r="F452">
        <v>5</v>
      </c>
      <c r="G452">
        <v>18</v>
      </c>
      <c r="H452" t="s">
        <v>291</v>
      </c>
      <c r="I452" t="str">
        <f>VLOOKUP(H452,'Fish Species List'!$A$2:$I$107,2,0)</f>
        <v>Puddingwife</v>
      </c>
      <c r="J452" s="54" t="str">
        <f>VLOOKUP(H452,'Fish Species List'!$A$2:$I$107,3,0)</f>
        <v>Halichoeres radiatus</v>
      </c>
      <c r="K452" s="54" t="str">
        <f>VLOOKUP(H452,'Fish Species List'!$A$2:$I$107,4,0)</f>
        <v>Labridae</v>
      </c>
      <c r="L452" s="54" t="str">
        <f>VLOOKUP(H452,'Fish Species List'!$A$2:$I$107,5,0)</f>
        <v>Carnivores</v>
      </c>
      <c r="M452">
        <v>5</v>
      </c>
      <c r="N452">
        <f>1</f>
        <v>1</v>
      </c>
      <c r="P452">
        <f>VLOOKUP(H452,'Fish Species List'!$A$2:$I$107,6,0)</f>
        <v>1.3100000000000001E-2</v>
      </c>
      <c r="Q452">
        <f>VLOOKUP(H452,'Fish Species List'!$A$2:$I$107,7,0)</f>
        <v>3.0379999999999998</v>
      </c>
      <c r="R452">
        <f t="shared" si="7"/>
        <v>1.7407731074942254</v>
      </c>
    </row>
    <row r="453" spans="1:18">
      <c r="A453" s="2">
        <v>42953</v>
      </c>
      <c r="B453" s="18">
        <v>0.57430555555555551</v>
      </c>
      <c r="C453" t="s">
        <v>9</v>
      </c>
      <c r="D453" t="s">
        <v>288</v>
      </c>
      <c r="E453" t="s">
        <v>10</v>
      </c>
      <c r="F453">
        <v>5</v>
      </c>
      <c r="G453">
        <v>18</v>
      </c>
      <c r="H453" t="s">
        <v>291</v>
      </c>
      <c r="I453" t="str">
        <f>VLOOKUP(H453,'Fish Species List'!$A$2:$I$107,2,0)</f>
        <v>Puddingwife</v>
      </c>
      <c r="J453" s="54" t="str">
        <f>VLOOKUP(H453,'Fish Species List'!$A$2:$I$107,3,0)</f>
        <v>Halichoeres radiatus</v>
      </c>
      <c r="K453" s="54" t="str">
        <f>VLOOKUP(H453,'Fish Species List'!$A$2:$I$107,4,0)</f>
        <v>Labridae</v>
      </c>
      <c r="L453" s="54" t="str">
        <f>VLOOKUP(H453,'Fish Species List'!$A$2:$I$107,5,0)</f>
        <v>Carnivores</v>
      </c>
      <c r="M453">
        <v>12</v>
      </c>
      <c r="N453">
        <f>1</f>
        <v>1</v>
      </c>
      <c r="P453">
        <f>VLOOKUP(H453,'Fish Species List'!$A$2:$I$107,6,0)</f>
        <v>1.3100000000000001E-2</v>
      </c>
      <c r="Q453">
        <f>VLOOKUP(H453,'Fish Species List'!$A$2:$I$107,7,0)</f>
        <v>3.0379999999999998</v>
      </c>
      <c r="R453">
        <f t="shared" si="7"/>
        <v>24.878484491157941</v>
      </c>
    </row>
    <row r="454" spans="1:18">
      <c r="A454" s="2">
        <v>42953</v>
      </c>
      <c r="B454" s="18">
        <v>0.57430555555555551</v>
      </c>
      <c r="C454" t="s">
        <v>9</v>
      </c>
      <c r="D454" t="s">
        <v>288</v>
      </c>
      <c r="E454" t="s">
        <v>10</v>
      </c>
      <c r="F454">
        <v>5</v>
      </c>
      <c r="G454">
        <v>18</v>
      </c>
      <c r="H454" t="s">
        <v>17</v>
      </c>
      <c r="I454" t="str">
        <f>VLOOKUP(H454,'Fish Species List'!$A$2:$I$107,2,0)</f>
        <v>Bluehead Wrasse</v>
      </c>
      <c r="J454" s="54" t="str">
        <f>VLOOKUP(H454,'Fish Species List'!$A$2:$I$107,3,0)</f>
        <v>Thalassoma bifasciatum</v>
      </c>
      <c r="K454" s="54" t="str">
        <f>VLOOKUP(H454,'Fish Species List'!$A$2:$I$107,4,0)</f>
        <v>Labridae</v>
      </c>
      <c r="L454" s="54" t="str">
        <f>VLOOKUP(H454,'Fish Species List'!$A$2:$I$107,5,0)</f>
        <v>Carnivores</v>
      </c>
      <c r="M454">
        <v>5</v>
      </c>
      <c r="N454">
        <v>15</v>
      </c>
      <c r="P454">
        <f>VLOOKUP(H454,'Fish Species List'!$A$2:$I$107,6,0)</f>
        <v>8.9099999999999995E-3</v>
      </c>
      <c r="Q454">
        <f>VLOOKUP(H454,'Fish Species List'!$A$2:$I$107,7,0)</f>
        <v>3.01</v>
      </c>
      <c r="R454">
        <f t="shared" si="7"/>
        <v>1.1318201385239828</v>
      </c>
    </row>
    <row r="455" spans="1:18">
      <c r="A455" s="2">
        <v>42953</v>
      </c>
      <c r="B455" s="18">
        <v>0.57430555555555551</v>
      </c>
      <c r="C455" t="s">
        <v>9</v>
      </c>
      <c r="D455" t="s">
        <v>288</v>
      </c>
      <c r="E455" t="s">
        <v>10</v>
      </c>
      <c r="F455">
        <v>5</v>
      </c>
      <c r="G455">
        <v>18</v>
      </c>
      <c r="H455" t="s">
        <v>17</v>
      </c>
      <c r="I455" t="str">
        <f>VLOOKUP(H455,'Fish Species List'!$A$2:$I$107,2,0)</f>
        <v>Bluehead Wrasse</v>
      </c>
      <c r="J455" s="54" t="str">
        <f>VLOOKUP(H455,'Fish Species List'!$A$2:$I$107,3,0)</f>
        <v>Thalassoma bifasciatum</v>
      </c>
      <c r="K455" s="54" t="str">
        <f>VLOOKUP(H455,'Fish Species List'!$A$2:$I$107,4,0)</f>
        <v>Labridae</v>
      </c>
      <c r="L455" s="54" t="str">
        <f>VLOOKUP(H455,'Fish Species List'!$A$2:$I$107,5,0)</f>
        <v>Carnivores</v>
      </c>
      <c r="M455">
        <v>3</v>
      </c>
      <c r="N455">
        <v>5</v>
      </c>
      <c r="P455">
        <f>VLOOKUP(H455,'Fish Species List'!$A$2:$I$107,6,0)</f>
        <v>8.9099999999999995E-3</v>
      </c>
      <c r="Q455">
        <f>VLOOKUP(H455,'Fish Species List'!$A$2:$I$107,7,0)</f>
        <v>3.01</v>
      </c>
      <c r="R455">
        <f t="shared" si="7"/>
        <v>0.24322750267948948</v>
      </c>
    </row>
    <row r="456" spans="1:18">
      <c r="A456" s="2">
        <v>42953</v>
      </c>
      <c r="B456" s="18">
        <v>0.57430555555555551</v>
      </c>
      <c r="C456" t="s">
        <v>9</v>
      </c>
      <c r="D456" t="s">
        <v>288</v>
      </c>
      <c r="E456" t="s">
        <v>10</v>
      </c>
      <c r="F456">
        <v>5</v>
      </c>
      <c r="G456">
        <v>18</v>
      </c>
      <c r="H456" t="s">
        <v>36</v>
      </c>
      <c r="I456" t="str">
        <f>VLOOKUP(H456,'Fish Species List'!$A$2:$I$107,2,0)</f>
        <v>Blue Chromis</v>
      </c>
      <c r="J456" s="54" t="str">
        <f>VLOOKUP(H456,'Fish Species List'!$A$2:$I$107,3,0)</f>
        <v>Chromis cyanea</v>
      </c>
      <c r="K456" s="54" t="str">
        <f>VLOOKUP(H456,'Fish Species List'!$A$2:$I$107,4,0)</f>
        <v>Pomacentridae</v>
      </c>
      <c r="L456" s="54" t="str">
        <f>VLOOKUP(H456,'Fish Species List'!$A$2:$I$107,5,0)</f>
        <v>Planktivore</v>
      </c>
      <c r="M456">
        <v>5</v>
      </c>
      <c r="N456">
        <v>5</v>
      </c>
      <c r="P456">
        <f>VLOOKUP(H456,'Fish Species List'!$A$2:$I$107,6,0)</f>
        <v>1.4789999999999999E-2</v>
      </c>
      <c r="Q456">
        <f>VLOOKUP(H456,'Fish Species List'!$A$2:$I$107,7,0)</f>
        <v>2.98</v>
      </c>
      <c r="R456">
        <f t="shared" si="7"/>
        <v>1.7901885988602571</v>
      </c>
    </row>
    <row r="457" spans="1:18">
      <c r="A457" s="2">
        <v>42953</v>
      </c>
      <c r="B457" s="18">
        <v>0.57430555555555551</v>
      </c>
      <c r="C457" t="s">
        <v>9</v>
      </c>
      <c r="D457" t="s">
        <v>288</v>
      </c>
      <c r="E457" t="s">
        <v>10</v>
      </c>
      <c r="F457">
        <v>5</v>
      </c>
      <c r="G457">
        <v>18</v>
      </c>
      <c r="H457" t="s">
        <v>36</v>
      </c>
      <c r="I457" t="str">
        <f>VLOOKUP(H457,'Fish Species List'!$A$2:$I$107,2,0)</f>
        <v>Blue Chromis</v>
      </c>
      <c r="J457" s="54" t="str">
        <f>VLOOKUP(H457,'Fish Species List'!$A$2:$I$107,3,0)</f>
        <v>Chromis cyanea</v>
      </c>
      <c r="K457" s="54" t="str">
        <f>VLOOKUP(H457,'Fish Species List'!$A$2:$I$107,4,0)</f>
        <v>Pomacentridae</v>
      </c>
      <c r="L457" s="54" t="str">
        <f>VLOOKUP(H457,'Fish Species List'!$A$2:$I$107,5,0)</f>
        <v>Planktivore</v>
      </c>
      <c r="M457">
        <v>4</v>
      </c>
      <c r="N457">
        <v>5</v>
      </c>
      <c r="P457">
        <f>VLOOKUP(H457,'Fish Species List'!$A$2:$I$107,6,0)</f>
        <v>1.4789999999999999E-2</v>
      </c>
      <c r="Q457">
        <f>VLOOKUP(H457,'Fish Species List'!$A$2:$I$107,7,0)</f>
        <v>2.98</v>
      </c>
      <c r="R457">
        <f t="shared" si="7"/>
        <v>0.92067626702257244</v>
      </c>
    </row>
    <row r="458" spans="1:18">
      <c r="A458" s="2">
        <v>42953</v>
      </c>
      <c r="B458" s="18">
        <v>0.57430555555555551</v>
      </c>
      <c r="C458" t="s">
        <v>9</v>
      </c>
      <c r="D458" t="s">
        <v>288</v>
      </c>
      <c r="E458" t="s">
        <v>10</v>
      </c>
      <c r="F458">
        <v>5</v>
      </c>
      <c r="G458">
        <v>18</v>
      </c>
      <c r="H458" t="s">
        <v>36</v>
      </c>
      <c r="I458" t="str">
        <f>VLOOKUP(H458,'Fish Species List'!$A$2:$I$107,2,0)</f>
        <v>Blue Chromis</v>
      </c>
      <c r="J458" s="54" t="str">
        <f>VLOOKUP(H458,'Fish Species List'!$A$2:$I$107,3,0)</f>
        <v>Chromis cyanea</v>
      </c>
      <c r="K458" s="54" t="str">
        <f>VLOOKUP(H458,'Fish Species List'!$A$2:$I$107,4,0)</f>
        <v>Pomacentridae</v>
      </c>
      <c r="L458" s="54" t="str">
        <f>VLOOKUP(H458,'Fish Species List'!$A$2:$I$107,5,0)</f>
        <v>Planktivore</v>
      </c>
      <c r="M458">
        <v>8</v>
      </c>
      <c r="N458">
        <f>1</f>
        <v>1</v>
      </c>
      <c r="P458">
        <f>VLOOKUP(H458,'Fish Species List'!$A$2:$I$107,6,0)</f>
        <v>1.4789999999999999E-2</v>
      </c>
      <c r="Q458">
        <f>VLOOKUP(H458,'Fish Species List'!$A$2:$I$107,7,0)</f>
        <v>2.98</v>
      </c>
      <c r="R458">
        <f t="shared" si="7"/>
        <v>7.2640083583081712</v>
      </c>
    </row>
    <row r="459" spans="1:18">
      <c r="A459" s="2">
        <v>42953</v>
      </c>
      <c r="B459" s="18">
        <v>0.57430555555555551</v>
      </c>
      <c r="C459" t="s">
        <v>9</v>
      </c>
      <c r="D459" t="s">
        <v>288</v>
      </c>
      <c r="E459" t="s">
        <v>10</v>
      </c>
      <c r="F459">
        <v>5</v>
      </c>
      <c r="G459">
        <v>18</v>
      </c>
      <c r="H459" t="s">
        <v>13</v>
      </c>
      <c r="I459" t="str">
        <f>VLOOKUP(H459,'Fish Species List'!$A$2:$I$107,2,0)</f>
        <v>Slippery Dick</v>
      </c>
      <c r="J459" s="54" t="str">
        <f>VLOOKUP(H459,'Fish Species List'!$A$2:$I$107,3,0)</f>
        <v>Halichoeres bivittatus</v>
      </c>
      <c r="K459" s="54" t="str">
        <f>VLOOKUP(H459,'Fish Species List'!$A$2:$I$107,4,0)</f>
        <v>Labridae</v>
      </c>
      <c r="L459" s="54" t="str">
        <f>VLOOKUP(H459,'Fish Species List'!$A$2:$I$107,5,0)</f>
        <v>Carnivores</v>
      </c>
      <c r="M459">
        <v>3</v>
      </c>
      <c r="N459">
        <v>5</v>
      </c>
      <c r="P459">
        <f>VLOOKUP(H459,'Fish Species List'!$A$2:$I$107,6,0)</f>
        <v>9.3299999999999998E-3</v>
      </c>
      <c r="Q459">
        <f>VLOOKUP(H459,'Fish Species List'!$A$2:$I$107,7,0)</f>
        <v>3.06</v>
      </c>
      <c r="R459">
        <f t="shared" si="7"/>
        <v>0.26907458751730307</v>
      </c>
    </row>
    <row r="460" spans="1:18">
      <c r="A460" s="2">
        <v>42953</v>
      </c>
      <c r="B460" s="18">
        <v>0.57430555555555551</v>
      </c>
      <c r="C460" t="s">
        <v>9</v>
      </c>
      <c r="D460" t="s">
        <v>288</v>
      </c>
      <c r="E460" t="s">
        <v>10</v>
      </c>
      <c r="F460">
        <v>5</v>
      </c>
      <c r="G460">
        <v>18</v>
      </c>
      <c r="H460" t="s">
        <v>13</v>
      </c>
      <c r="I460" t="str">
        <f>VLOOKUP(H460,'Fish Species List'!$A$2:$I$107,2,0)</f>
        <v>Slippery Dick</v>
      </c>
      <c r="J460" s="54" t="str">
        <f>VLOOKUP(H460,'Fish Species List'!$A$2:$I$107,3,0)</f>
        <v>Halichoeres bivittatus</v>
      </c>
      <c r="K460" s="54" t="str">
        <f>VLOOKUP(H460,'Fish Species List'!$A$2:$I$107,4,0)</f>
        <v>Labridae</v>
      </c>
      <c r="L460" s="54" t="str">
        <f>VLOOKUP(H460,'Fish Species List'!$A$2:$I$107,5,0)</f>
        <v>Carnivores</v>
      </c>
      <c r="M460">
        <v>4</v>
      </c>
      <c r="N460">
        <v>5</v>
      </c>
      <c r="P460">
        <f>VLOOKUP(H460,'Fish Species List'!$A$2:$I$107,6,0)</f>
        <v>9.3299999999999998E-3</v>
      </c>
      <c r="Q460">
        <f>VLOOKUP(H460,'Fish Species List'!$A$2:$I$107,7,0)</f>
        <v>3.06</v>
      </c>
      <c r="R460">
        <f t="shared" si="7"/>
        <v>0.64891112111155991</v>
      </c>
    </row>
    <row r="461" spans="1:18">
      <c r="A461" s="2">
        <v>42953</v>
      </c>
      <c r="B461" s="18">
        <v>0.57430555555555551</v>
      </c>
      <c r="C461" t="s">
        <v>9</v>
      </c>
      <c r="D461" t="s">
        <v>288</v>
      </c>
      <c r="E461" t="s">
        <v>10</v>
      </c>
      <c r="F461">
        <v>5</v>
      </c>
      <c r="G461">
        <v>18</v>
      </c>
      <c r="H461" t="s">
        <v>17</v>
      </c>
      <c r="I461" t="str">
        <f>VLOOKUP(H461,'Fish Species List'!$A$2:$I$107,2,0)</f>
        <v>Bluehead Wrasse</v>
      </c>
      <c r="J461" s="54" t="str">
        <f>VLOOKUP(H461,'Fish Species List'!$A$2:$I$107,3,0)</f>
        <v>Thalassoma bifasciatum</v>
      </c>
      <c r="K461" s="54" t="str">
        <f>VLOOKUP(H461,'Fish Species List'!$A$2:$I$107,4,0)</f>
        <v>Labridae</v>
      </c>
      <c r="L461" s="54" t="str">
        <f>VLOOKUP(H461,'Fish Species List'!$A$2:$I$107,5,0)</f>
        <v>Carnivores</v>
      </c>
      <c r="M461">
        <v>5</v>
      </c>
      <c r="N461">
        <v>15</v>
      </c>
      <c r="P461">
        <f>VLOOKUP(H461,'Fish Species List'!$A$2:$I$107,6,0)</f>
        <v>8.9099999999999995E-3</v>
      </c>
      <c r="Q461">
        <f>VLOOKUP(H461,'Fish Species List'!$A$2:$I$107,7,0)</f>
        <v>3.01</v>
      </c>
      <c r="R461">
        <f t="shared" si="7"/>
        <v>1.1318201385239828</v>
      </c>
    </row>
    <row r="462" spans="1:18">
      <c r="A462" s="2">
        <v>42953</v>
      </c>
      <c r="B462" s="18">
        <v>0.57430555555555551</v>
      </c>
      <c r="C462" t="s">
        <v>9</v>
      </c>
      <c r="D462" t="s">
        <v>288</v>
      </c>
      <c r="E462" t="s">
        <v>10</v>
      </c>
      <c r="F462">
        <v>5</v>
      </c>
      <c r="G462">
        <v>18</v>
      </c>
      <c r="H462" t="s">
        <v>17</v>
      </c>
      <c r="I462" t="str">
        <f>VLOOKUP(H462,'Fish Species List'!$A$2:$I$107,2,0)</f>
        <v>Bluehead Wrasse</v>
      </c>
      <c r="J462" s="54" t="str">
        <f>VLOOKUP(H462,'Fish Species List'!$A$2:$I$107,3,0)</f>
        <v>Thalassoma bifasciatum</v>
      </c>
      <c r="K462" s="54" t="str">
        <f>VLOOKUP(H462,'Fish Species List'!$A$2:$I$107,4,0)</f>
        <v>Labridae</v>
      </c>
      <c r="L462" s="54" t="str">
        <f>VLOOKUP(H462,'Fish Species List'!$A$2:$I$107,5,0)</f>
        <v>Carnivores</v>
      </c>
      <c r="M462">
        <v>10</v>
      </c>
      <c r="N462">
        <f>1</f>
        <v>1</v>
      </c>
      <c r="P462">
        <f>VLOOKUP(H462,'Fish Species List'!$A$2:$I$107,6,0)</f>
        <v>8.9099999999999995E-3</v>
      </c>
      <c r="Q462">
        <f>VLOOKUP(H462,'Fish Species List'!$A$2:$I$107,7,0)</f>
        <v>3.01</v>
      </c>
      <c r="R462">
        <f t="shared" si="7"/>
        <v>9.1175405612215243</v>
      </c>
    </row>
    <row r="463" spans="1:18">
      <c r="A463" s="2">
        <v>42953</v>
      </c>
      <c r="B463" s="18">
        <v>0.57430555555555551</v>
      </c>
      <c r="C463" t="s">
        <v>9</v>
      </c>
      <c r="D463" t="s">
        <v>288</v>
      </c>
      <c r="E463" t="s">
        <v>10</v>
      </c>
      <c r="F463">
        <v>5</v>
      </c>
      <c r="G463">
        <v>18</v>
      </c>
      <c r="H463" t="s">
        <v>17</v>
      </c>
      <c r="I463" t="str">
        <f>VLOOKUP(H463,'Fish Species List'!$A$2:$I$107,2,0)</f>
        <v>Bluehead Wrasse</v>
      </c>
      <c r="J463" s="54" t="str">
        <f>VLOOKUP(H463,'Fish Species List'!$A$2:$I$107,3,0)</f>
        <v>Thalassoma bifasciatum</v>
      </c>
      <c r="K463" s="54" t="str">
        <f>VLOOKUP(H463,'Fish Species List'!$A$2:$I$107,4,0)</f>
        <v>Labridae</v>
      </c>
      <c r="L463" s="54" t="str">
        <f>VLOOKUP(H463,'Fish Species List'!$A$2:$I$107,5,0)</f>
        <v>Carnivores</v>
      </c>
      <c r="M463">
        <v>3</v>
      </c>
      <c r="N463">
        <v>10</v>
      </c>
      <c r="P463">
        <f>VLOOKUP(H463,'Fish Species List'!$A$2:$I$107,6,0)</f>
        <v>8.9099999999999995E-3</v>
      </c>
      <c r="Q463">
        <f>VLOOKUP(H463,'Fish Species List'!$A$2:$I$107,7,0)</f>
        <v>3.01</v>
      </c>
      <c r="R463">
        <f t="shared" si="7"/>
        <v>0.24322750267948948</v>
      </c>
    </row>
    <row r="464" spans="1:18">
      <c r="A464" s="2">
        <v>42953</v>
      </c>
      <c r="B464" s="18">
        <v>0.57430555555555551</v>
      </c>
      <c r="C464" t="s">
        <v>9</v>
      </c>
      <c r="D464" t="s">
        <v>288</v>
      </c>
      <c r="E464" t="s">
        <v>10</v>
      </c>
      <c r="F464">
        <v>5</v>
      </c>
      <c r="G464">
        <v>18</v>
      </c>
      <c r="H464" t="s">
        <v>35</v>
      </c>
      <c r="I464" t="str">
        <f>VLOOKUP(H464,'Fish Species List'!$A$2:$I$107,2,0)</f>
        <v>Yellowhead Wrasse</v>
      </c>
      <c r="J464" s="54" t="str">
        <f>VLOOKUP(H464,'Fish Species List'!$A$2:$I$107,3,0)</f>
        <v>Halichoeres garnoti</v>
      </c>
      <c r="K464" s="54" t="str">
        <f>VLOOKUP(H464,'Fish Species List'!$A$2:$I$107,4,0)</f>
        <v>Labridae</v>
      </c>
      <c r="L464" s="54" t="str">
        <f>VLOOKUP(H464,'Fish Species List'!$A$2:$I$107,5,0)</f>
        <v>Carnivores</v>
      </c>
      <c r="M464">
        <v>4</v>
      </c>
      <c r="N464">
        <f>1</f>
        <v>1</v>
      </c>
      <c r="P464">
        <f>VLOOKUP(H464,'Fish Species List'!$A$2:$I$107,6,0)</f>
        <v>0.01</v>
      </c>
      <c r="Q464">
        <f>VLOOKUP(H464,'Fish Species List'!$A$2:$I$107,7,0)</f>
        <v>3.13</v>
      </c>
      <c r="R464">
        <f t="shared" si="7"/>
        <v>0.76638637095611406</v>
      </c>
    </row>
    <row r="465" spans="1:18">
      <c r="A465" s="2">
        <v>42953</v>
      </c>
      <c r="B465" s="18">
        <v>0.57430555555555551</v>
      </c>
      <c r="C465" t="s">
        <v>9</v>
      </c>
      <c r="D465" t="s">
        <v>288</v>
      </c>
      <c r="E465" t="s">
        <v>10</v>
      </c>
      <c r="F465">
        <v>5</v>
      </c>
      <c r="G465">
        <v>18</v>
      </c>
      <c r="H465" t="s">
        <v>17</v>
      </c>
      <c r="I465" t="str">
        <f>VLOOKUP(H465,'Fish Species List'!$A$2:$I$107,2,0)</f>
        <v>Bluehead Wrasse</v>
      </c>
      <c r="J465" s="54" t="str">
        <f>VLOOKUP(H465,'Fish Species List'!$A$2:$I$107,3,0)</f>
        <v>Thalassoma bifasciatum</v>
      </c>
      <c r="K465" s="54" t="str">
        <f>VLOOKUP(H465,'Fish Species List'!$A$2:$I$107,4,0)</f>
        <v>Labridae</v>
      </c>
      <c r="L465" s="54" t="str">
        <f>VLOOKUP(H465,'Fish Species List'!$A$2:$I$107,5,0)</f>
        <v>Carnivores</v>
      </c>
      <c r="M465">
        <v>3</v>
      </c>
      <c r="N465">
        <v>20</v>
      </c>
      <c r="P465">
        <f>VLOOKUP(H465,'Fish Species List'!$A$2:$I$107,6,0)</f>
        <v>8.9099999999999995E-3</v>
      </c>
      <c r="Q465">
        <f>VLOOKUP(H465,'Fish Species List'!$A$2:$I$107,7,0)</f>
        <v>3.01</v>
      </c>
      <c r="R465">
        <f t="shared" si="7"/>
        <v>0.24322750267948948</v>
      </c>
    </row>
    <row r="466" spans="1:18">
      <c r="A466" s="2">
        <v>42953</v>
      </c>
      <c r="B466" s="18">
        <v>0.57430555555555551</v>
      </c>
      <c r="C466" t="s">
        <v>9</v>
      </c>
      <c r="D466" t="s">
        <v>288</v>
      </c>
      <c r="E466" t="s">
        <v>10</v>
      </c>
      <c r="F466">
        <v>5</v>
      </c>
      <c r="G466">
        <v>18</v>
      </c>
      <c r="H466" t="s">
        <v>17</v>
      </c>
      <c r="I466" t="str">
        <f>VLOOKUP(H466,'Fish Species List'!$A$2:$I$107,2,0)</f>
        <v>Bluehead Wrasse</v>
      </c>
      <c r="J466" s="54" t="str">
        <f>VLOOKUP(H466,'Fish Species List'!$A$2:$I$107,3,0)</f>
        <v>Thalassoma bifasciatum</v>
      </c>
      <c r="K466" s="54" t="str">
        <f>VLOOKUP(H466,'Fish Species List'!$A$2:$I$107,4,0)</f>
        <v>Labridae</v>
      </c>
      <c r="L466" s="54" t="str">
        <f>VLOOKUP(H466,'Fish Species List'!$A$2:$I$107,5,0)</f>
        <v>Carnivores</v>
      </c>
      <c r="M466">
        <v>2</v>
      </c>
      <c r="N466">
        <v>15</v>
      </c>
      <c r="P466">
        <f>VLOOKUP(H466,'Fish Species List'!$A$2:$I$107,6,0)</f>
        <v>8.9099999999999995E-3</v>
      </c>
      <c r="Q466">
        <f>VLOOKUP(H466,'Fish Species List'!$A$2:$I$107,7,0)</f>
        <v>3.01</v>
      </c>
      <c r="R466">
        <f t="shared" si="7"/>
        <v>7.1775791608042885E-2</v>
      </c>
    </row>
    <row r="467" spans="1:18">
      <c r="A467" s="2">
        <v>42953</v>
      </c>
      <c r="B467" s="18">
        <v>0.57430555555555551</v>
      </c>
      <c r="C467" t="s">
        <v>9</v>
      </c>
      <c r="D467" t="s">
        <v>288</v>
      </c>
      <c r="E467" t="s">
        <v>10</v>
      </c>
      <c r="F467">
        <v>5</v>
      </c>
      <c r="G467">
        <v>18</v>
      </c>
      <c r="H467" t="s">
        <v>17</v>
      </c>
      <c r="I467" t="str">
        <f>VLOOKUP(H467,'Fish Species List'!$A$2:$I$107,2,0)</f>
        <v>Bluehead Wrasse</v>
      </c>
      <c r="J467" s="54" t="str">
        <f>VLOOKUP(H467,'Fish Species List'!$A$2:$I$107,3,0)</f>
        <v>Thalassoma bifasciatum</v>
      </c>
      <c r="K467" s="54" t="str">
        <f>VLOOKUP(H467,'Fish Species List'!$A$2:$I$107,4,0)</f>
        <v>Labridae</v>
      </c>
      <c r="L467" s="54" t="str">
        <f>VLOOKUP(H467,'Fish Species List'!$A$2:$I$107,5,0)</f>
        <v>Carnivores</v>
      </c>
      <c r="M467">
        <v>5</v>
      </c>
      <c r="N467">
        <v>10</v>
      </c>
      <c r="P467">
        <f>VLOOKUP(H467,'Fish Species List'!$A$2:$I$107,6,0)</f>
        <v>8.9099999999999995E-3</v>
      </c>
      <c r="Q467">
        <f>VLOOKUP(H467,'Fish Species List'!$A$2:$I$107,7,0)</f>
        <v>3.01</v>
      </c>
      <c r="R467">
        <f t="shared" si="7"/>
        <v>1.1318201385239828</v>
      </c>
    </row>
    <row r="468" spans="1:18">
      <c r="A468" s="2">
        <v>42953</v>
      </c>
      <c r="B468" s="18">
        <v>0.57430555555555551</v>
      </c>
      <c r="C468" t="s">
        <v>9</v>
      </c>
      <c r="D468" t="s">
        <v>288</v>
      </c>
      <c r="E468" t="s">
        <v>10</v>
      </c>
      <c r="F468">
        <v>5</v>
      </c>
      <c r="G468">
        <v>18</v>
      </c>
      <c r="H468" t="s">
        <v>23</v>
      </c>
      <c r="I468" t="str">
        <f>VLOOKUP(H468,'Fish Species List'!$A$2:$I$107,2,0)</f>
        <v>Blue Tang</v>
      </c>
      <c r="J468" s="54" t="str">
        <f>VLOOKUP(H468,'Fish Species List'!$A$2:$I$107,3,0)</f>
        <v>Acanthurus coeruleus</v>
      </c>
      <c r="K468" s="54" t="str">
        <f>VLOOKUP(H468,'Fish Species List'!$A$2:$I$107,4,0)</f>
        <v>Acanthuridae</v>
      </c>
      <c r="L468" s="54" t="str">
        <f>VLOOKUP(H468,'Fish Species List'!$A$2:$I$107,5,0)</f>
        <v>Herbivores</v>
      </c>
      <c r="M468">
        <v>5</v>
      </c>
      <c r="N468">
        <f>1</f>
        <v>1</v>
      </c>
      <c r="P468">
        <f>VLOOKUP(H468,'Fish Species List'!$A$2:$I$107,6,0)</f>
        <v>2.512E-2</v>
      </c>
      <c r="Q468">
        <f>VLOOKUP(H468,'Fish Species List'!$A$2:$I$107,7,0)</f>
        <v>2.96</v>
      </c>
      <c r="R468">
        <f t="shared" si="7"/>
        <v>2.944223995566329</v>
      </c>
    </row>
    <row r="469" spans="1:18">
      <c r="A469" s="2">
        <v>42953</v>
      </c>
      <c r="B469" s="18">
        <v>0.57430555555555551</v>
      </c>
      <c r="C469" t="s">
        <v>9</v>
      </c>
      <c r="D469" t="s">
        <v>288</v>
      </c>
      <c r="E469" t="s">
        <v>10</v>
      </c>
      <c r="F469">
        <v>5</v>
      </c>
      <c r="G469">
        <v>18</v>
      </c>
      <c r="H469" t="s">
        <v>18</v>
      </c>
      <c r="I469" t="str">
        <f>VLOOKUP(H469,'Fish Species List'!$A$2:$I$107,2,0)</f>
        <v>Bicolour Damselfish</v>
      </c>
      <c r="J469" s="54" t="str">
        <f>VLOOKUP(H469,'Fish Species List'!$A$2:$I$107,3,0)</f>
        <v>Stegastes partitus</v>
      </c>
      <c r="K469" s="54" t="str">
        <f>VLOOKUP(H469,'Fish Species List'!$A$2:$I$107,4,0)</f>
        <v>Pomacentridae</v>
      </c>
      <c r="L469" s="54" t="str">
        <f>VLOOKUP(H469,'Fish Species List'!$A$2:$I$107,5,0)</f>
        <v>Herbivores</v>
      </c>
      <c r="M469">
        <v>4</v>
      </c>
      <c r="N469">
        <f>1</f>
        <v>1</v>
      </c>
      <c r="P469">
        <f>VLOOKUP(H469,'Fish Species List'!$A$2:$I$107,6,0)</f>
        <v>1.4789999999999999E-2</v>
      </c>
      <c r="Q469">
        <f>VLOOKUP(H469,'Fish Species List'!$A$2:$I$107,7,0)</f>
        <v>3.01</v>
      </c>
      <c r="R469">
        <f t="shared" si="7"/>
        <v>0.95977348519004924</v>
      </c>
    </row>
    <row r="470" spans="1:18">
      <c r="A470" s="2">
        <v>42953</v>
      </c>
      <c r="B470" s="18">
        <v>0.57430555555555551</v>
      </c>
      <c r="C470" t="s">
        <v>9</v>
      </c>
      <c r="D470" t="s">
        <v>288</v>
      </c>
      <c r="E470" t="s">
        <v>10</v>
      </c>
      <c r="F470">
        <v>5</v>
      </c>
      <c r="G470">
        <v>18</v>
      </c>
      <c r="H470" t="s">
        <v>410</v>
      </c>
      <c r="I470" t="str">
        <f>VLOOKUP(H470,'Fish Species List'!$A$2:$I$107,2,0)</f>
        <v>Dusky Damselfish</v>
      </c>
      <c r="J470" s="54" t="str">
        <f>VLOOKUP(H470,'Fish Species List'!$A$2:$I$107,3,0)</f>
        <v>Stegastes adustus </v>
      </c>
      <c r="K470" s="54" t="str">
        <f>VLOOKUP(H470,'Fish Species List'!$A$2:$I$107,4,0)</f>
        <v>Pomacentridae</v>
      </c>
      <c r="L470" s="54" t="str">
        <f>VLOOKUP(H470,'Fish Species List'!$A$2:$I$107,5,0)</f>
        <v>Herbivores</v>
      </c>
      <c r="M470">
        <v>5</v>
      </c>
      <c r="N470">
        <f>1</f>
        <v>1</v>
      </c>
      <c r="P470">
        <f>VLOOKUP(H470,'Fish Species List'!$A$2:$I$107,6,0)</f>
        <v>0</v>
      </c>
      <c r="Q470">
        <f>VLOOKUP(H470,'Fish Species List'!$A$2:$I$107,7,0)</f>
        <v>0</v>
      </c>
      <c r="R470">
        <f t="shared" si="7"/>
        <v>0</v>
      </c>
    </row>
    <row r="471" spans="1:18">
      <c r="A471" s="2">
        <v>42953</v>
      </c>
      <c r="B471" s="18">
        <v>0.57430555555555551</v>
      </c>
      <c r="C471" t="s">
        <v>9</v>
      </c>
      <c r="D471" t="s">
        <v>288</v>
      </c>
      <c r="E471" t="s">
        <v>10</v>
      </c>
      <c r="F471">
        <v>5</v>
      </c>
      <c r="G471">
        <v>18</v>
      </c>
      <c r="H471" t="s">
        <v>295</v>
      </c>
      <c r="I471" t="str">
        <f>VLOOKUP(H471,'Fish Species List'!$A$2:$I$107,2,0)</f>
        <v>Clown Wrasse</v>
      </c>
      <c r="J471" s="54" t="str">
        <f>VLOOKUP(H471,'Fish Species List'!$A$2:$I$107,3,0)</f>
        <v>Halichoeres maculipinna </v>
      </c>
      <c r="K471" s="54" t="str">
        <f>VLOOKUP(H471,'Fish Species List'!$A$2:$I$107,4,0)</f>
        <v>Labridae</v>
      </c>
      <c r="L471" s="54" t="str">
        <f>VLOOKUP(H471,'Fish Species List'!$A$2:$I$107,5,0)</f>
        <v>Carnivores</v>
      </c>
      <c r="M471">
        <v>8</v>
      </c>
      <c r="N471">
        <f>1</f>
        <v>1</v>
      </c>
      <c r="P471">
        <f>VLOOKUP(H471,'Fish Species List'!$A$2:$I$107,6,0)</f>
        <v>1.047E-2</v>
      </c>
      <c r="Q471">
        <f>VLOOKUP(H471,'Fish Species List'!$A$2:$I$107,7,0)</f>
        <v>3.2</v>
      </c>
      <c r="R471">
        <f t="shared" si="7"/>
        <v>8.1252108550983007</v>
      </c>
    </row>
    <row r="472" spans="1:18">
      <c r="A472" s="2">
        <v>42953</v>
      </c>
      <c r="B472" s="18">
        <v>0.57430555555555551</v>
      </c>
      <c r="C472" t="s">
        <v>9</v>
      </c>
      <c r="D472" t="s">
        <v>288</v>
      </c>
      <c r="E472" t="s">
        <v>10</v>
      </c>
      <c r="F472">
        <v>5</v>
      </c>
      <c r="G472">
        <v>18</v>
      </c>
      <c r="H472" t="s">
        <v>13</v>
      </c>
      <c r="I472" t="str">
        <f>VLOOKUP(H472,'Fish Species List'!$A$2:$I$107,2,0)</f>
        <v>Slippery Dick</v>
      </c>
      <c r="J472" s="54" t="str">
        <f>VLOOKUP(H472,'Fish Species List'!$A$2:$I$107,3,0)</f>
        <v>Halichoeres bivittatus</v>
      </c>
      <c r="K472" s="54" t="str">
        <f>VLOOKUP(H472,'Fish Species List'!$A$2:$I$107,4,0)</f>
        <v>Labridae</v>
      </c>
      <c r="L472" s="54" t="str">
        <f>VLOOKUP(H472,'Fish Species List'!$A$2:$I$107,5,0)</f>
        <v>Carnivores</v>
      </c>
      <c r="M472">
        <v>6</v>
      </c>
      <c r="N472">
        <f>1</f>
        <v>1</v>
      </c>
      <c r="P472">
        <f>VLOOKUP(H472,'Fish Species List'!$A$2:$I$107,6,0)</f>
        <v>9.3299999999999998E-3</v>
      </c>
      <c r="Q472">
        <f>VLOOKUP(H472,'Fish Species List'!$A$2:$I$107,7,0)</f>
        <v>3.06</v>
      </c>
      <c r="R472">
        <f t="shared" si="7"/>
        <v>2.2440083567938895</v>
      </c>
    </row>
    <row r="473" spans="1:18">
      <c r="A473" s="2">
        <v>42953</v>
      </c>
      <c r="B473" s="18">
        <v>0.57430555555555551</v>
      </c>
      <c r="C473" t="s">
        <v>9</v>
      </c>
      <c r="D473" t="s">
        <v>288</v>
      </c>
      <c r="E473" t="s">
        <v>10</v>
      </c>
      <c r="F473">
        <v>5</v>
      </c>
      <c r="G473">
        <v>18</v>
      </c>
      <c r="H473" t="s">
        <v>13</v>
      </c>
      <c r="I473" t="str">
        <f>VLOOKUP(H473,'Fish Species List'!$A$2:$I$107,2,0)</f>
        <v>Slippery Dick</v>
      </c>
      <c r="J473" s="54" t="str">
        <f>VLOOKUP(H473,'Fish Species List'!$A$2:$I$107,3,0)</f>
        <v>Halichoeres bivittatus</v>
      </c>
      <c r="K473" s="54" t="str">
        <f>VLOOKUP(H473,'Fish Species List'!$A$2:$I$107,4,0)</f>
        <v>Labridae</v>
      </c>
      <c r="L473" s="54" t="str">
        <f>VLOOKUP(H473,'Fish Species List'!$A$2:$I$107,5,0)</f>
        <v>Carnivores</v>
      </c>
      <c r="M473">
        <v>7</v>
      </c>
      <c r="N473">
        <f>1</f>
        <v>1</v>
      </c>
      <c r="P473">
        <f>VLOOKUP(H473,'Fish Species List'!$A$2:$I$107,6,0)</f>
        <v>9.3299999999999998E-3</v>
      </c>
      <c r="Q473">
        <f>VLOOKUP(H473,'Fish Species List'!$A$2:$I$107,7,0)</f>
        <v>3.06</v>
      </c>
      <c r="R473">
        <f t="shared" si="7"/>
        <v>3.5965130972579944</v>
      </c>
    </row>
    <row r="474" spans="1:18">
      <c r="A474" s="2">
        <v>42953</v>
      </c>
      <c r="B474" s="18">
        <v>0.57430555555555551</v>
      </c>
      <c r="C474" t="s">
        <v>9</v>
      </c>
      <c r="D474" t="s">
        <v>288</v>
      </c>
      <c r="E474" t="s">
        <v>10</v>
      </c>
      <c r="F474">
        <v>5</v>
      </c>
      <c r="G474">
        <v>18</v>
      </c>
      <c r="H474" t="s">
        <v>35</v>
      </c>
      <c r="I474" t="str">
        <f>VLOOKUP(H474,'Fish Species List'!$A$2:$I$107,2,0)</f>
        <v>Yellowhead Wrasse</v>
      </c>
      <c r="J474" s="54" t="str">
        <f>VLOOKUP(H474,'Fish Species List'!$A$2:$I$107,3,0)</f>
        <v>Halichoeres garnoti</v>
      </c>
      <c r="K474" s="54" t="str">
        <f>VLOOKUP(H474,'Fish Species List'!$A$2:$I$107,4,0)</f>
        <v>Labridae</v>
      </c>
      <c r="L474" s="54" t="str">
        <f>VLOOKUP(H474,'Fish Species List'!$A$2:$I$107,5,0)</f>
        <v>Carnivores</v>
      </c>
      <c r="M474">
        <v>10</v>
      </c>
      <c r="N474">
        <f>1</f>
        <v>1</v>
      </c>
      <c r="P474">
        <f>VLOOKUP(H474,'Fish Species List'!$A$2:$I$107,6,0)</f>
        <v>0.01</v>
      </c>
      <c r="Q474">
        <f>VLOOKUP(H474,'Fish Species List'!$A$2:$I$107,7,0)</f>
        <v>3.13</v>
      </c>
      <c r="R474">
        <f t="shared" si="7"/>
        <v>13.48962882591654</v>
      </c>
    </row>
    <row r="475" spans="1:18">
      <c r="A475" s="2">
        <v>42955</v>
      </c>
      <c r="B475" s="18">
        <v>0.41041666666666665</v>
      </c>
      <c r="C475" t="s">
        <v>9</v>
      </c>
      <c r="D475" t="s">
        <v>429</v>
      </c>
      <c r="E475" t="s">
        <v>10</v>
      </c>
      <c r="F475">
        <v>1</v>
      </c>
      <c r="G475">
        <v>15</v>
      </c>
      <c r="H475" t="s">
        <v>12</v>
      </c>
      <c r="I475" t="str">
        <f>VLOOKUP(H475,'Fish Species List'!$A$2:$I$107,2,0)</f>
        <v>Doctorfish</v>
      </c>
      <c r="J475" s="54" t="str">
        <f>VLOOKUP(H475,'Fish Species List'!$A$2:$I$107,3,0)</f>
        <v>Acanthurus chirurgus</v>
      </c>
      <c r="K475" s="54" t="str">
        <f>VLOOKUP(H475,'Fish Species List'!$A$2:$I$107,4,0)</f>
        <v>Acanthuridae</v>
      </c>
      <c r="L475" s="54" t="str">
        <f>VLOOKUP(H475,'Fish Species List'!$A$2:$I$107,5,0)</f>
        <v>Herbivores</v>
      </c>
      <c r="M475">
        <v>16</v>
      </c>
      <c r="N475">
        <v>3</v>
      </c>
      <c r="P475">
        <f>VLOOKUP(H475,'Fish Species List'!$A$2:$I$107,6,0)</f>
        <v>2.0889999999999999E-2</v>
      </c>
      <c r="Q475">
        <f>VLOOKUP(H475,'Fish Species List'!$A$2:$I$107,7,0)</f>
        <v>2.96</v>
      </c>
      <c r="R475">
        <f t="shared" si="7"/>
        <v>76.583214004983191</v>
      </c>
    </row>
    <row r="476" spans="1:18">
      <c r="A476" s="2">
        <v>42955</v>
      </c>
      <c r="B476" s="18">
        <v>0.41041666666666665</v>
      </c>
      <c r="C476" t="s">
        <v>9</v>
      </c>
      <c r="D476" t="s">
        <v>429</v>
      </c>
      <c r="E476" t="s">
        <v>10</v>
      </c>
      <c r="F476">
        <v>1</v>
      </c>
      <c r="G476">
        <v>15</v>
      </c>
      <c r="H476" t="s">
        <v>23</v>
      </c>
      <c r="I476" t="str">
        <f>VLOOKUP(H476,'Fish Species List'!$A$2:$I$107,2,0)</f>
        <v>Blue Tang</v>
      </c>
      <c r="J476" s="54" t="str">
        <f>VLOOKUP(H476,'Fish Species List'!$A$2:$I$107,3,0)</f>
        <v>Acanthurus coeruleus</v>
      </c>
      <c r="K476" s="54" t="str">
        <f>VLOOKUP(H476,'Fish Species List'!$A$2:$I$107,4,0)</f>
        <v>Acanthuridae</v>
      </c>
      <c r="L476" s="54" t="str">
        <f>VLOOKUP(H476,'Fish Species List'!$A$2:$I$107,5,0)</f>
        <v>Herbivores</v>
      </c>
      <c r="M476">
        <v>15</v>
      </c>
      <c r="N476">
        <f>1</f>
        <v>1</v>
      </c>
      <c r="P476">
        <f>VLOOKUP(H476,'Fish Species List'!$A$2:$I$107,6,0)</f>
        <v>2.512E-2</v>
      </c>
      <c r="Q476">
        <f>VLOOKUP(H476,'Fish Species List'!$A$2:$I$107,7,0)</f>
        <v>2.96</v>
      </c>
      <c r="R476">
        <f t="shared" si="7"/>
        <v>76.076366478829684</v>
      </c>
    </row>
    <row r="477" spans="1:18">
      <c r="A477" s="2">
        <v>42955</v>
      </c>
      <c r="B477" s="18">
        <v>0.41041666666666665</v>
      </c>
      <c r="C477" t="s">
        <v>9</v>
      </c>
      <c r="D477" t="s">
        <v>429</v>
      </c>
      <c r="E477" t="s">
        <v>10</v>
      </c>
      <c r="F477">
        <v>1</v>
      </c>
      <c r="G477">
        <v>15</v>
      </c>
      <c r="H477" t="s">
        <v>33</v>
      </c>
      <c r="I477" t="str">
        <f>VLOOKUP(H477,'Fish Species List'!$A$2:$I$107,2,0)</f>
        <v>Yellowtail parrotfish</v>
      </c>
      <c r="J477" s="54" t="str">
        <f>VLOOKUP(H477,'Fish Species List'!$A$2:$I$107,3,0)</f>
        <v>Sparisoma rubiprinne</v>
      </c>
      <c r="K477" s="54" t="str">
        <f>VLOOKUP(H477,'Fish Species List'!$A$2:$I$107,4,0)</f>
        <v>Scaridae</v>
      </c>
      <c r="L477" s="54" t="str">
        <f>VLOOKUP(H477,'Fish Species List'!$A$2:$I$107,5,0)</f>
        <v>Herbivores</v>
      </c>
      <c r="M477">
        <v>16</v>
      </c>
      <c r="N477">
        <v>1</v>
      </c>
      <c r="O477" t="s">
        <v>16</v>
      </c>
      <c r="P477">
        <f>VLOOKUP(H477,'Fish Species List'!$A$2:$I$107,6,0)</f>
        <v>8.9099999999999995E-3</v>
      </c>
      <c r="Q477">
        <f>VLOOKUP(H477,'Fish Species List'!$A$2:$I$107,7,0)</f>
        <v>3.04</v>
      </c>
      <c r="R477">
        <f t="shared" si="7"/>
        <v>40.775796327315376</v>
      </c>
    </row>
    <row r="478" spans="1:18">
      <c r="A478" s="2">
        <v>42955</v>
      </c>
      <c r="B478" s="18">
        <v>0.41041666666666665</v>
      </c>
      <c r="C478" t="s">
        <v>9</v>
      </c>
      <c r="D478" t="s">
        <v>429</v>
      </c>
      <c r="E478" t="s">
        <v>10</v>
      </c>
      <c r="F478">
        <v>1</v>
      </c>
      <c r="G478">
        <v>15</v>
      </c>
      <c r="H478" t="s">
        <v>11</v>
      </c>
      <c r="I478" t="str">
        <f>VLOOKUP(H478,'Fish Species List'!$A$2:$I$107,2,0)</f>
        <v>Coney</v>
      </c>
      <c r="J478" s="54" t="str">
        <f>VLOOKUP(H478,'Fish Species List'!$A$2:$I$107,3,0)</f>
        <v>Cephalopholis fulva</v>
      </c>
      <c r="K478" s="54" t="str">
        <f>VLOOKUP(H478,'Fish Species List'!$A$2:$I$107,4,0)</f>
        <v>Serranidae</v>
      </c>
      <c r="L478" s="54" t="str">
        <f>VLOOKUP(H478,'Fish Species List'!$A$2:$I$107,5,0)</f>
        <v>Carnivores</v>
      </c>
      <c r="M478">
        <v>22</v>
      </c>
      <c r="N478">
        <f>1</f>
        <v>1</v>
      </c>
      <c r="P478">
        <f>VLOOKUP(H478,'Fish Species List'!$A$2:$I$107,6,0)</f>
        <v>0.01</v>
      </c>
      <c r="Q478">
        <f>VLOOKUP(H478,'Fish Species List'!$A$2:$I$107,7,0)</f>
        <v>3.02</v>
      </c>
      <c r="R478">
        <f t="shared" si="7"/>
        <v>113.27041614810689</v>
      </c>
    </row>
    <row r="479" spans="1:18">
      <c r="A479" s="2">
        <v>42955</v>
      </c>
      <c r="B479" s="18">
        <v>0.41041666666666665</v>
      </c>
      <c r="C479" t="s">
        <v>9</v>
      </c>
      <c r="D479" t="s">
        <v>429</v>
      </c>
      <c r="E479" t="s">
        <v>10</v>
      </c>
      <c r="F479">
        <v>1</v>
      </c>
      <c r="G479">
        <v>15</v>
      </c>
      <c r="H479" t="s">
        <v>287</v>
      </c>
      <c r="I479" t="str">
        <f>VLOOKUP(H479,'Fish Species List'!$A$2:$I$107,2,0)</f>
        <v>Bar Jack</v>
      </c>
      <c r="J479" s="54" t="str">
        <f>VLOOKUP(H479,'Fish Species List'!$A$2:$I$107,3,0)</f>
        <v>Caranx ruber</v>
      </c>
      <c r="K479" s="54" t="str">
        <f>VLOOKUP(H479,'Fish Species List'!$A$2:$I$107,4,0)</f>
        <v>Carangidae</v>
      </c>
      <c r="L479" s="54" t="str">
        <f>VLOOKUP(H479,'Fish Species List'!$A$2:$I$107,5,0)</f>
        <v>Carnivores</v>
      </c>
      <c r="M479">
        <v>25</v>
      </c>
      <c r="N479">
        <f>1</f>
        <v>1</v>
      </c>
      <c r="P479">
        <f>VLOOKUP(H479,'Fish Species List'!$A$2:$I$107,6,0)</f>
        <v>1.6979999999999999E-2</v>
      </c>
      <c r="Q479">
        <f>VLOOKUP(H479,'Fish Species List'!$A$2:$I$107,7,0)</f>
        <v>2.95</v>
      </c>
      <c r="R479">
        <f t="shared" si="7"/>
        <v>225.87112319379585</v>
      </c>
    </row>
    <row r="480" spans="1:18">
      <c r="A480" s="2">
        <v>42955</v>
      </c>
      <c r="B480" s="18">
        <v>0.41041666666666665</v>
      </c>
      <c r="C480" t="s">
        <v>9</v>
      </c>
      <c r="D480" t="s">
        <v>429</v>
      </c>
      <c r="E480" t="s">
        <v>10</v>
      </c>
      <c r="F480">
        <v>1</v>
      </c>
      <c r="G480">
        <v>15</v>
      </c>
      <c r="H480" t="s">
        <v>19</v>
      </c>
      <c r="I480" t="str">
        <f>VLOOKUP(H480,'Fish Species List'!$A$2:$I$107,2,0)</f>
        <v>Ocean Surgeonfish</v>
      </c>
      <c r="J480" s="54" t="str">
        <f>VLOOKUP(H480,'Fish Species List'!$A$2:$I$107,3,0)</f>
        <v>Acanthurus bahianus</v>
      </c>
      <c r="K480" s="54" t="str">
        <f>VLOOKUP(H480,'Fish Species List'!$A$2:$I$107,4,0)</f>
        <v>Acanthuridae</v>
      </c>
      <c r="L480" s="54" t="str">
        <f>VLOOKUP(H480,'Fish Species List'!$A$2:$I$107,5,0)</f>
        <v>Herbivores</v>
      </c>
      <c r="M480">
        <v>15</v>
      </c>
      <c r="N480">
        <f>1</f>
        <v>1</v>
      </c>
      <c r="P480">
        <f>VLOOKUP(H480,'Fish Species List'!$A$2:$I$107,6,0)</f>
        <v>1.8620000000000001E-2</v>
      </c>
      <c r="Q480">
        <f>VLOOKUP(H480,'Fish Species List'!$A$2:$I$107,7,0)</f>
        <v>2.91</v>
      </c>
      <c r="R480">
        <f t="shared" si="7"/>
        <v>49.249887240092868</v>
      </c>
    </row>
    <row r="481" spans="1:18">
      <c r="A481" s="2">
        <v>42955</v>
      </c>
      <c r="B481" s="18">
        <v>0.41041666666666665</v>
      </c>
      <c r="C481" t="s">
        <v>9</v>
      </c>
      <c r="D481" t="s">
        <v>429</v>
      </c>
      <c r="E481" t="s">
        <v>10</v>
      </c>
      <c r="F481">
        <v>1</v>
      </c>
      <c r="G481">
        <v>15</v>
      </c>
      <c r="H481" t="s">
        <v>19</v>
      </c>
      <c r="I481" t="str">
        <f>VLOOKUP(H481,'Fish Species List'!$A$2:$I$107,2,0)</f>
        <v>Ocean Surgeonfish</v>
      </c>
      <c r="J481" s="54" t="str">
        <f>VLOOKUP(H481,'Fish Species List'!$A$2:$I$107,3,0)</f>
        <v>Acanthurus bahianus</v>
      </c>
      <c r="K481" s="54" t="str">
        <f>VLOOKUP(H481,'Fish Species List'!$A$2:$I$107,4,0)</f>
        <v>Acanthuridae</v>
      </c>
      <c r="L481" s="54" t="str">
        <f>VLOOKUP(H481,'Fish Species List'!$A$2:$I$107,5,0)</f>
        <v>Herbivores</v>
      </c>
      <c r="M481">
        <v>20</v>
      </c>
      <c r="N481">
        <f>1</f>
        <v>1</v>
      </c>
      <c r="P481">
        <f>VLOOKUP(H481,'Fish Species List'!$A$2:$I$107,6,0)</f>
        <v>1.8620000000000001E-2</v>
      </c>
      <c r="Q481">
        <f>VLOOKUP(H481,'Fish Species List'!$A$2:$I$107,7,0)</f>
        <v>2.91</v>
      </c>
      <c r="R481">
        <f t="shared" si="7"/>
        <v>113.75669450709155</v>
      </c>
    </row>
    <row r="482" spans="1:18">
      <c r="A482" s="2">
        <v>42955</v>
      </c>
      <c r="B482" s="18">
        <v>0.41041666666666665</v>
      </c>
      <c r="C482" t="s">
        <v>9</v>
      </c>
      <c r="D482" t="s">
        <v>429</v>
      </c>
      <c r="E482" t="s">
        <v>10</v>
      </c>
      <c r="F482">
        <v>1</v>
      </c>
      <c r="G482">
        <v>15</v>
      </c>
      <c r="H482" t="s">
        <v>23</v>
      </c>
      <c r="I482" t="str">
        <f>VLOOKUP(H482,'Fish Species List'!$A$2:$I$107,2,0)</f>
        <v>Blue Tang</v>
      </c>
      <c r="J482" s="54" t="str">
        <f>VLOOKUP(H482,'Fish Species List'!$A$2:$I$107,3,0)</f>
        <v>Acanthurus coeruleus</v>
      </c>
      <c r="K482" s="54" t="str">
        <f>VLOOKUP(H482,'Fish Species List'!$A$2:$I$107,4,0)</f>
        <v>Acanthuridae</v>
      </c>
      <c r="L482" s="54" t="str">
        <f>VLOOKUP(H482,'Fish Species List'!$A$2:$I$107,5,0)</f>
        <v>Herbivores</v>
      </c>
      <c r="M482">
        <v>16</v>
      </c>
      <c r="N482">
        <f>1</f>
        <v>1</v>
      </c>
      <c r="P482">
        <f>VLOOKUP(H482,'Fish Species List'!$A$2:$I$107,6,0)</f>
        <v>2.512E-2</v>
      </c>
      <c r="Q482">
        <f>VLOOKUP(H482,'Fish Species List'!$A$2:$I$107,7,0)</f>
        <v>2.96</v>
      </c>
      <c r="R482">
        <f t="shared" si="7"/>
        <v>92.090489985886919</v>
      </c>
    </row>
    <row r="483" spans="1:18">
      <c r="A483" s="2">
        <v>42955</v>
      </c>
      <c r="B483" s="18">
        <v>0.41041666666666665</v>
      </c>
      <c r="C483" t="s">
        <v>9</v>
      </c>
      <c r="D483" t="s">
        <v>429</v>
      </c>
      <c r="E483" t="s">
        <v>10</v>
      </c>
      <c r="F483">
        <v>1</v>
      </c>
      <c r="G483">
        <v>15</v>
      </c>
      <c r="H483" t="s">
        <v>23</v>
      </c>
      <c r="I483" t="str">
        <f>VLOOKUP(H483,'Fish Species List'!$A$2:$I$107,2,0)</f>
        <v>Blue Tang</v>
      </c>
      <c r="J483" s="54" t="str">
        <f>VLOOKUP(H483,'Fish Species List'!$A$2:$I$107,3,0)</f>
        <v>Acanthurus coeruleus</v>
      </c>
      <c r="K483" s="54" t="str">
        <f>VLOOKUP(H483,'Fish Species List'!$A$2:$I$107,4,0)</f>
        <v>Acanthuridae</v>
      </c>
      <c r="L483" s="54" t="str">
        <f>VLOOKUP(H483,'Fish Species List'!$A$2:$I$107,5,0)</f>
        <v>Herbivores</v>
      </c>
      <c r="M483">
        <v>20</v>
      </c>
      <c r="N483">
        <v>3</v>
      </c>
      <c r="P483">
        <f>VLOOKUP(H483,'Fish Species List'!$A$2:$I$107,6,0)</f>
        <v>2.512E-2</v>
      </c>
      <c r="Q483">
        <f>VLOOKUP(H483,'Fish Species List'!$A$2:$I$107,7,0)</f>
        <v>2.96</v>
      </c>
      <c r="R483">
        <f t="shared" si="7"/>
        <v>178.26595997942468</v>
      </c>
    </row>
    <row r="484" spans="1:18">
      <c r="A484" s="2">
        <v>42955</v>
      </c>
      <c r="B484" s="18">
        <v>0.41041666666666665</v>
      </c>
      <c r="C484" t="s">
        <v>9</v>
      </c>
      <c r="D484" t="s">
        <v>429</v>
      </c>
      <c r="E484" t="s">
        <v>10</v>
      </c>
      <c r="F484">
        <v>1</v>
      </c>
      <c r="G484">
        <v>15</v>
      </c>
      <c r="H484" t="s">
        <v>23</v>
      </c>
      <c r="I484" t="str">
        <f>VLOOKUP(H484,'Fish Species List'!$A$2:$I$107,2,0)</f>
        <v>Blue Tang</v>
      </c>
      <c r="J484" s="54" t="str">
        <f>VLOOKUP(H484,'Fish Species List'!$A$2:$I$107,3,0)</f>
        <v>Acanthurus coeruleus</v>
      </c>
      <c r="K484" s="54" t="str">
        <f>VLOOKUP(H484,'Fish Species List'!$A$2:$I$107,4,0)</f>
        <v>Acanthuridae</v>
      </c>
      <c r="L484" s="54" t="str">
        <f>VLOOKUP(H484,'Fish Species List'!$A$2:$I$107,5,0)</f>
        <v>Herbivores</v>
      </c>
      <c r="M484">
        <v>24</v>
      </c>
      <c r="N484">
        <f>1</f>
        <v>1</v>
      </c>
      <c r="P484">
        <f>VLOOKUP(H484,'Fish Species List'!$A$2:$I$107,6,0)</f>
        <v>2.512E-2</v>
      </c>
      <c r="Q484">
        <f>VLOOKUP(H484,'Fish Species List'!$A$2:$I$107,7,0)</f>
        <v>2.96</v>
      </c>
      <c r="R484">
        <f t="shared" si="7"/>
        <v>305.80523135091806</v>
      </c>
    </row>
    <row r="485" spans="1:18">
      <c r="A485" s="2">
        <v>42955</v>
      </c>
      <c r="B485" s="18">
        <v>0.41041666666666665</v>
      </c>
      <c r="C485" t="s">
        <v>9</v>
      </c>
      <c r="D485" t="s">
        <v>429</v>
      </c>
      <c r="E485" t="s">
        <v>10</v>
      </c>
      <c r="F485">
        <v>1</v>
      </c>
      <c r="G485">
        <v>15</v>
      </c>
      <c r="H485" t="s">
        <v>23</v>
      </c>
      <c r="I485" t="str">
        <f>VLOOKUP(H485,'Fish Species List'!$A$2:$I$107,2,0)</f>
        <v>Blue Tang</v>
      </c>
      <c r="J485" s="54" t="str">
        <f>VLOOKUP(H485,'Fish Species List'!$A$2:$I$107,3,0)</f>
        <v>Acanthurus coeruleus</v>
      </c>
      <c r="K485" s="54" t="str">
        <f>VLOOKUP(H485,'Fish Species List'!$A$2:$I$107,4,0)</f>
        <v>Acanthuridae</v>
      </c>
      <c r="L485" s="54" t="str">
        <f>VLOOKUP(H485,'Fish Species List'!$A$2:$I$107,5,0)</f>
        <v>Herbivores</v>
      </c>
      <c r="M485">
        <v>15</v>
      </c>
      <c r="N485">
        <v>4</v>
      </c>
      <c r="P485">
        <f>VLOOKUP(H485,'Fish Species List'!$A$2:$I$107,6,0)</f>
        <v>2.512E-2</v>
      </c>
      <c r="Q485">
        <f>VLOOKUP(H485,'Fish Species List'!$A$2:$I$107,7,0)</f>
        <v>2.96</v>
      </c>
      <c r="R485">
        <f t="shared" si="7"/>
        <v>76.076366478829684</v>
      </c>
    </row>
    <row r="486" spans="1:18">
      <c r="A486" s="2">
        <v>42955</v>
      </c>
      <c r="B486" s="18">
        <v>0.41041666666666665</v>
      </c>
      <c r="C486" t="s">
        <v>9</v>
      </c>
      <c r="D486" t="s">
        <v>429</v>
      </c>
      <c r="E486" t="s">
        <v>10</v>
      </c>
      <c r="F486">
        <v>1</v>
      </c>
      <c r="G486">
        <v>15</v>
      </c>
      <c r="H486" t="s">
        <v>23</v>
      </c>
      <c r="I486" t="str">
        <f>VLOOKUP(H486,'Fish Species List'!$A$2:$I$107,2,0)</f>
        <v>Blue Tang</v>
      </c>
      <c r="J486" s="54" t="str">
        <f>VLOOKUP(H486,'Fish Species List'!$A$2:$I$107,3,0)</f>
        <v>Acanthurus coeruleus</v>
      </c>
      <c r="K486" s="54" t="str">
        <f>VLOOKUP(H486,'Fish Species List'!$A$2:$I$107,4,0)</f>
        <v>Acanthuridae</v>
      </c>
      <c r="L486" s="54" t="str">
        <f>VLOOKUP(H486,'Fish Species List'!$A$2:$I$107,5,0)</f>
        <v>Herbivores</v>
      </c>
      <c r="M486">
        <v>22</v>
      </c>
      <c r="N486">
        <f>1</f>
        <v>1</v>
      </c>
      <c r="P486">
        <f>VLOOKUP(H486,'Fish Species List'!$A$2:$I$107,6,0)</f>
        <v>2.512E-2</v>
      </c>
      <c r="Q486">
        <f>VLOOKUP(H486,'Fish Species List'!$A$2:$I$107,7,0)</f>
        <v>2.96</v>
      </c>
      <c r="R486">
        <f t="shared" si="7"/>
        <v>236.36913740064162</v>
      </c>
    </row>
    <row r="487" spans="1:18">
      <c r="A487" s="2">
        <v>42955</v>
      </c>
      <c r="B487" s="18">
        <v>0.41041666666666665</v>
      </c>
      <c r="C487" t="s">
        <v>9</v>
      </c>
      <c r="D487" t="s">
        <v>429</v>
      </c>
      <c r="E487" t="s">
        <v>10</v>
      </c>
      <c r="F487">
        <v>1</v>
      </c>
      <c r="G487">
        <v>15</v>
      </c>
      <c r="H487" t="s">
        <v>32</v>
      </c>
      <c r="I487" t="str">
        <f>VLOOKUP(H487,'Fish Species List'!$A$2:$I$107,2,0)</f>
        <v>Redtail Parrotfish</v>
      </c>
      <c r="J487" s="54" t="str">
        <f>VLOOKUP(H487,'Fish Species List'!$A$2:$I$107,3,0)</f>
        <v>Sparisoma chrysopterum</v>
      </c>
      <c r="K487" s="54" t="str">
        <f>VLOOKUP(H487,'Fish Species List'!$A$2:$I$107,4,0)</f>
        <v>Scaridae</v>
      </c>
      <c r="L487" s="54" t="str">
        <f>VLOOKUP(H487,'Fish Species List'!$A$2:$I$107,5,0)</f>
        <v>Herbivores</v>
      </c>
      <c r="M487">
        <v>20</v>
      </c>
      <c r="N487">
        <f>1</f>
        <v>1</v>
      </c>
      <c r="P487">
        <f>VLOOKUP(H487,'Fish Species List'!$A$2:$I$107,6,0)</f>
        <v>1.072E-2</v>
      </c>
      <c r="Q487">
        <f>VLOOKUP(H487,'Fish Species List'!$A$2:$I$107,7,0)</f>
        <v>3.09</v>
      </c>
      <c r="R487">
        <f t="shared" si="7"/>
        <v>112.29940932578349</v>
      </c>
    </row>
    <row r="488" spans="1:18">
      <c r="A488" s="2">
        <v>42955</v>
      </c>
      <c r="B488" s="18">
        <v>0.41041666666666665</v>
      </c>
      <c r="C488" t="s">
        <v>9</v>
      </c>
      <c r="D488" t="s">
        <v>429</v>
      </c>
      <c r="E488" t="s">
        <v>10</v>
      </c>
      <c r="F488">
        <v>1</v>
      </c>
      <c r="G488">
        <v>15</v>
      </c>
      <c r="H488" t="s">
        <v>290</v>
      </c>
      <c r="I488" t="str">
        <f>VLOOKUP(H488,'Fish Species List'!$A$2:$I$107,2,0)</f>
        <v>Yellowfin Mojarra</v>
      </c>
      <c r="J488" s="54" t="str">
        <f>VLOOKUP(H488,'Fish Species List'!$A$2:$I$107,3,0)</f>
        <v>Gerres cinereus</v>
      </c>
      <c r="K488" s="54" t="str">
        <f>VLOOKUP(H488,'Fish Species List'!$A$2:$I$107,4,0)</f>
        <v>Gerreidae</v>
      </c>
      <c r="L488" s="54" t="str">
        <f>VLOOKUP(H488,'Fish Species List'!$A$2:$I$107,5,0)</f>
        <v>Carnivores</v>
      </c>
      <c r="M488">
        <v>20</v>
      </c>
      <c r="N488">
        <f>1</f>
        <v>1</v>
      </c>
      <c r="P488">
        <f>VLOOKUP(H488,'Fish Species List'!$A$2:$I$107,6,0)</f>
        <v>1.1480000000000001E-2</v>
      </c>
      <c r="Q488">
        <f>VLOOKUP(H488,'Fish Species List'!$A$2:$I$107,7,0)</f>
        <v>3.07</v>
      </c>
      <c r="R488">
        <f t="shared" si="7"/>
        <v>113.26715044665853</v>
      </c>
    </row>
    <row r="489" spans="1:18">
      <c r="A489" s="2">
        <v>42955</v>
      </c>
      <c r="B489" s="18">
        <v>0.41041666666666665</v>
      </c>
      <c r="C489" t="s">
        <v>9</v>
      </c>
      <c r="D489" t="s">
        <v>429</v>
      </c>
      <c r="E489" t="s">
        <v>10</v>
      </c>
      <c r="F489">
        <v>1</v>
      </c>
      <c r="G489">
        <v>15</v>
      </c>
      <c r="H489" t="s">
        <v>379</v>
      </c>
      <c r="I489" t="str">
        <f>VLOOKUP(H489,'Fish Species List'!$A$2:$I$107,2,0)</f>
        <v>Goatfish</v>
      </c>
      <c r="J489" s="54" t="str">
        <f>VLOOKUP(H489,'Fish Species List'!$A$2:$I$107,3,0)</f>
        <v>Mulloidichthys martinicus</v>
      </c>
      <c r="K489" s="54" t="str">
        <f>VLOOKUP(H489,'Fish Species List'!$A$2:$I$107,4,0)</f>
        <v>Mullidae</v>
      </c>
      <c r="L489" s="54" t="str">
        <f>VLOOKUP(H489,'Fish Species List'!$A$2:$I$107,5,0)</f>
        <v>Carnivores</v>
      </c>
      <c r="M489">
        <v>24</v>
      </c>
      <c r="N489">
        <v>5</v>
      </c>
      <c r="P489">
        <f>VLOOKUP(H489,'Fish Species List'!$A$2:$I$107,6,0)</f>
        <v>9.7699999999999992E-3</v>
      </c>
      <c r="Q489">
        <f>VLOOKUP(H489,'Fish Species List'!$A$2:$I$107,7,0)</f>
        <v>3.12</v>
      </c>
      <c r="R489">
        <f t="shared" si="7"/>
        <v>197.76691450042586</v>
      </c>
    </row>
    <row r="490" spans="1:18">
      <c r="A490" s="2">
        <v>42955</v>
      </c>
      <c r="B490" s="18">
        <v>0.41041666666666665</v>
      </c>
      <c r="C490" t="s">
        <v>9</v>
      </c>
      <c r="D490" t="s">
        <v>429</v>
      </c>
      <c r="E490" t="s">
        <v>10</v>
      </c>
      <c r="F490">
        <v>1</v>
      </c>
      <c r="G490">
        <v>15</v>
      </c>
      <c r="H490" t="s">
        <v>379</v>
      </c>
      <c r="I490" t="str">
        <f>VLOOKUP(H490,'Fish Species List'!$A$2:$I$107,2,0)</f>
        <v>Goatfish</v>
      </c>
      <c r="J490" s="54" t="str">
        <f>VLOOKUP(H490,'Fish Species List'!$A$2:$I$107,3,0)</f>
        <v>Mulloidichthys martinicus</v>
      </c>
      <c r="K490" s="54" t="str">
        <f>VLOOKUP(H490,'Fish Species List'!$A$2:$I$107,4,0)</f>
        <v>Mullidae</v>
      </c>
      <c r="L490" s="54" t="str">
        <f>VLOOKUP(H490,'Fish Species List'!$A$2:$I$107,5,0)</f>
        <v>Carnivores</v>
      </c>
      <c r="M490">
        <v>20</v>
      </c>
      <c r="N490">
        <v>8</v>
      </c>
      <c r="P490">
        <f>VLOOKUP(H490,'Fish Species List'!$A$2:$I$107,6,0)</f>
        <v>9.7699999999999992E-3</v>
      </c>
      <c r="Q490">
        <f>VLOOKUP(H490,'Fish Species List'!$A$2:$I$107,7,0)</f>
        <v>3.12</v>
      </c>
      <c r="R490">
        <f t="shared" si="7"/>
        <v>111.97166862172135</v>
      </c>
    </row>
    <row r="491" spans="1:18">
      <c r="A491" s="2">
        <v>42955</v>
      </c>
      <c r="B491" s="18">
        <v>0.41041666666666665</v>
      </c>
      <c r="C491" t="s">
        <v>9</v>
      </c>
      <c r="D491" t="s">
        <v>429</v>
      </c>
      <c r="E491" t="s">
        <v>10</v>
      </c>
      <c r="F491">
        <v>1</v>
      </c>
      <c r="G491">
        <v>15</v>
      </c>
      <c r="H491" t="s">
        <v>20</v>
      </c>
      <c r="I491" t="str">
        <f>VLOOKUP(H491,'Fish Species List'!$A$2:$I$107,2,0)</f>
        <v>French Grunt</v>
      </c>
      <c r="J491" s="54" t="str">
        <f>VLOOKUP(H491,'Fish Species List'!$A$2:$I$107,3,0)</f>
        <v>Haemulon flavolineatum</v>
      </c>
      <c r="K491" s="54" t="str">
        <f>VLOOKUP(H491,'Fish Species List'!$A$2:$I$107,4,0)</f>
        <v>Haemulidae</v>
      </c>
      <c r="L491" s="54" t="str">
        <f>VLOOKUP(H491,'Fish Species List'!$A$2:$I$107,5,0)</f>
        <v>Carnivores</v>
      </c>
      <c r="M491">
        <v>18</v>
      </c>
      <c r="N491">
        <v>10</v>
      </c>
      <c r="P491">
        <f>VLOOKUP(H491,'Fish Species List'!$A$2:$I$107,6,0)</f>
        <v>1.349E-2</v>
      </c>
      <c r="Q491">
        <f>VLOOKUP(H491,'Fish Species List'!$A$2:$I$107,7,0)</f>
        <v>3</v>
      </c>
      <c r="R491">
        <f t="shared" si="7"/>
        <v>78.673680000000004</v>
      </c>
    </row>
    <row r="492" spans="1:18">
      <c r="A492" s="2">
        <v>42955</v>
      </c>
      <c r="B492" s="18">
        <v>0.41041666666666665</v>
      </c>
      <c r="C492" t="s">
        <v>9</v>
      </c>
      <c r="D492" t="s">
        <v>429</v>
      </c>
      <c r="E492" t="s">
        <v>10</v>
      </c>
      <c r="F492">
        <v>1</v>
      </c>
      <c r="G492">
        <v>15</v>
      </c>
      <c r="H492" t="s">
        <v>27</v>
      </c>
      <c r="I492" t="str">
        <f>VLOOKUP(H492,'Fish Species List'!$A$2:$I$107,2,0)</f>
        <v>Yellowtail Snapper</v>
      </c>
      <c r="J492" s="54" t="str">
        <f>VLOOKUP(H492,'Fish Species List'!$A$2:$I$107,3,0)</f>
        <v>Ocyurus chrysurus</v>
      </c>
      <c r="K492" s="54" t="str">
        <f>VLOOKUP(H492,'Fish Species List'!$A$2:$I$107,4,0)</f>
        <v>Lutjanidae</v>
      </c>
      <c r="L492" s="54" t="str">
        <f>VLOOKUP(H492,'Fish Species List'!$A$2:$I$107,5,0)</f>
        <v>Carnivores</v>
      </c>
      <c r="M492">
        <v>22</v>
      </c>
      <c r="N492">
        <f>1</f>
        <v>1</v>
      </c>
      <c r="P492">
        <f>VLOOKUP(H492,'Fish Species List'!$A$2:$I$107,6,0)</f>
        <v>1.4789999999999999E-2</v>
      </c>
      <c r="Q492">
        <f>VLOOKUP(H492,'Fish Species List'!$A$2:$I$107,7,0)</f>
        <v>2.95</v>
      </c>
      <c r="R492">
        <f t="shared" si="7"/>
        <v>134.93203876788579</v>
      </c>
    </row>
    <row r="493" spans="1:18">
      <c r="A493" s="2">
        <v>42955</v>
      </c>
      <c r="B493" s="18">
        <v>0.41041666666666665</v>
      </c>
      <c r="C493" t="s">
        <v>9</v>
      </c>
      <c r="D493" t="s">
        <v>429</v>
      </c>
      <c r="E493" t="s">
        <v>10</v>
      </c>
      <c r="F493">
        <v>1</v>
      </c>
      <c r="G493">
        <v>15</v>
      </c>
      <c r="H493" t="s">
        <v>297</v>
      </c>
      <c r="I493" t="str">
        <f>VLOOKUP(H493,'Fish Species List'!$A$2:$I$107,2,0)</f>
        <v>Mahogany Snapper</v>
      </c>
      <c r="J493" s="54" t="str">
        <f>VLOOKUP(H493,'Fish Species List'!$A$2:$I$107,3,0)</f>
        <v>Lutjanus mahogoni</v>
      </c>
      <c r="K493" s="54" t="str">
        <f>VLOOKUP(H493,'Fish Species List'!$A$2:$I$107,4,0)</f>
        <v>Lutjanidae</v>
      </c>
      <c r="L493" s="54" t="str">
        <f>VLOOKUP(H493,'Fish Species List'!$A$2:$I$107,5,0)</f>
        <v>Carnivores</v>
      </c>
      <c r="M493">
        <v>18</v>
      </c>
      <c r="N493">
        <v>10</v>
      </c>
      <c r="P493">
        <f>VLOOKUP(H493,'Fish Species List'!$A$2:$I$107,6,0)</f>
        <v>1.6979999999999999E-2</v>
      </c>
      <c r="Q493">
        <f>VLOOKUP(H493,'Fish Species List'!$A$2:$I$107,7,0)</f>
        <v>2.96</v>
      </c>
      <c r="R493">
        <f t="shared" si="7"/>
        <v>88.215378327924498</v>
      </c>
    </row>
    <row r="494" spans="1:18">
      <c r="A494" s="2">
        <v>42955</v>
      </c>
      <c r="B494" s="18">
        <v>0.41041666666666665</v>
      </c>
      <c r="C494" t="s">
        <v>9</v>
      </c>
      <c r="D494" t="s">
        <v>429</v>
      </c>
      <c r="E494" t="s">
        <v>10</v>
      </c>
      <c r="F494">
        <v>1</v>
      </c>
      <c r="G494">
        <v>15</v>
      </c>
      <c r="H494" t="s">
        <v>393</v>
      </c>
      <c r="I494" t="str">
        <f>VLOOKUP(H494,'Fish Species List'!$A$2:$I$107,2,0)</f>
        <v xml:space="preserve">Caribbean sharp-nose puffer </v>
      </c>
      <c r="J494" s="54" t="str">
        <f>VLOOKUP(H494,'Fish Species List'!$A$2:$I$107,3,0)</f>
        <v>Canthigaster rostrata</v>
      </c>
      <c r="K494" s="54" t="str">
        <f>VLOOKUP(H494,'Fish Species List'!$A$2:$I$107,4,0)</f>
        <v>Tetraodontidae</v>
      </c>
      <c r="L494" s="54" t="str">
        <f>VLOOKUP(H494,'Fish Species List'!$A$2:$I$107,5,0)</f>
        <v>Omnivores</v>
      </c>
      <c r="M494">
        <v>20</v>
      </c>
      <c r="N494">
        <v>2</v>
      </c>
      <c r="P494">
        <f>VLOOKUP(H494,'Fish Species List'!$A$2:$I$107,6,0)</f>
        <v>2.239E-2</v>
      </c>
      <c r="Q494">
        <f>VLOOKUP(H494,'Fish Species List'!$A$2:$I$107,7,0)</f>
        <v>2.96</v>
      </c>
      <c r="R494">
        <f t="shared" si="7"/>
        <v>158.89231066637413</v>
      </c>
    </row>
    <row r="495" spans="1:18">
      <c r="A495" s="2">
        <v>42955</v>
      </c>
      <c r="B495" s="18">
        <v>0.41041666666666665</v>
      </c>
      <c r="C495" t="s">
        <v>9</v>
      </c>
      <c r="D495" t="s">
        <v>429</v>
      </c>
      <c r="E495" t="s">
        <v>10</v>
      </c>
      <c r="F495">
        <v>1</v>
      </c>
      <c r="G495">
        <v>15</v>
      </c>
      <c r="H495" t="s">
        <v>34</v>
      </c>
      <c r="I495" t="str">
        <f>VLOOKUP(H495,'Fish Species List'!$A$2:$I$107,2,0)</f>
        <v>Schoolmaster</v>
      </c>
      <c r="J495" s="54" t="str">
        <f>VLOOKUP(H495,'Fish Species List'!$A$2:$I$107,3,0)</f>
        <v>Lutjanus apodus</v>
      </c>
      <c r="K495" s="54" t="str">
        <f>VLOOKUP(H495,'Fish Species List'!$A$2:$I$107,4,0)</f>
        <v>Lutjanidae</v>
      </c>
      <c r="L495" s="54" t="str">
        <f>VLOOKUP(H495,'Fish Species List'!$A$2:$I$107,5,0)</f>
        <v>Carnivores</v>
      </c>
      <c r="M495">
        <v>24</v>
      </c>
      <c r="N495">
        <f>1</f>
        <v>1</v>
      </c>
      <c r="P495">
        <f>VLOOKUP(H495,'Fish Species List'!$A$2:$I$107,6,0)</f>
        <v>1.413E-2</v>
      </c>
      <c r="Q495">
        <f>VLOOKUP(H495,'Fish Species List'!$A$2:$I$107,7,0)</f>
        <v>2.98</v>
      </c>
      <c r="R495">
        <f t="shared" si="7"/>
        <v>183.30388184120486</v>
      </c>
    </row>
    <row r="496" spans="1:18">
      <c r="A496" s="2">
        <v>42955</v>
      </c>
      <c r="B496" s="18">
        <v>0.41041666666666665</v>
      </c>
      <c r="C496" t="s">
        <v>9</v>
      </c>
      <c r="D496" t="s">
        <v>429</v>
      </c>
      <c r="E496" t="s">
        <v>10</v>
      </c>
      <c r="F496">
        <v>1</v>
      </c>
      <c r="G496">
        <v>15</v>
      </c>
      <c r="H496" t="s">
        <v>390</v>
      </c>
      <c r="I496" t="str">
        <f>VLOOKUP(H496,'Fish Species List'!$A$2:$I$107,2,0)</f>
        <v>Pluma Porgy</v>
      </c>
      <c r="J496" s="54" t="str">
        <f>VLOOKUP(H496,'Fish Species List'!$A$2:$I$107,3,0)</f>
        <v>Calamus pennatula</v>
      </c>
      <c r="K496" s="54" t="str">
        <f>VLOOKUP(H496,'Fish Species List'!$A$2:$I$107,4,0)</f>
        <v>Sparidae</v>
      </c>
      <c r="L496" s="54" t="str">
        <f>VLOOKUP(H496,'Fish Species List'!$A$2:$I$107,5,0)</f>
        <v>Carnivores</v>
      </c>
      <c r="M496">
        <v>25</v>
      </c>
      <c r="N496">
        <f>1</f>
        <v>1</v>
      </c>
      <c r="P496">
        <f>VLOOKUP(H496,'Fish Species List'!$A$2:$I$107,6,0)</f>
        <v>2.0420000000000001E-2</v>
      </c>
      <c r="Q496">
        <f>VLOOKUP(H496,'Fish Species List'!$A$2:$I$107,7,0)</f>
        <v>2.94</v>
      </c>
      <c r="R496">
        <f t="shared" si="7"/>
        <v>263.02641354553094</v>
      </c>
    </row>
    <row r="497" spans="1:18">
      <c r="A497" s="2">
        <v>42955</v>
      </c>
      <c r="B497" s="18">
        <v>0.41041666666666665</v>
      </c>
      <c r="C497" t="s">
        <v>9</v>
      </c>
      <c r="D497" t="s">
        <v>429</v>
      </c>
      <c r="E497" t="s">
        <v>10</v>
      </c>
      <c r="F497">
        <v>1</v>
      </c>
      <c r="G497">
        <v>15</v>
      </c>
      <c r="H497" t="s">
        <v>291</v>
      </c>
      <c r="I497" t="str">
        <f>VLOOKUP(H497,'Fish Species List'!$A$2:$I$107,2,0)</f>
        <v>Puddingwife</v>
      </c>
      <c r="J497" s="54" t="str">
        <f>VLOOKUP(H497,'Fish Species List'!$A$2:$I$107,3,0)</f>
        <v>Halichoeres radiatus</v>
      </c>
      <c r="K497" s="54" t="str">
        <f>VLOOKUP(H497,'Fish Species List'!$A$2:$I$107,4,0)</f>
        <v>Labridae</v>
      </c>
      <c r="L497" s="54" t="str">
        <f>VLOOKUP(H497,'Fish Species List'!$A$2:$I$107,5,0)</f>
        <v>Carnivores</v>
      </c>
      <c r="M497">
        <v>18</v>
      </c>
      <c r="N497">
        <f>1</f>
        <v>1</v>
      </c>
      <c r="P497">
        <f>VLOOKUP(H497,'Fish Species List'!$A$2:$I$107,6,0)</f>
        <v>1.3100000000000001E-2</v>
      </c>
      <c r="Q497">
        <f>VLOOKUP(H497,'Fish Species List'!$A$2:$I$107,7,0)</f>
        <v>3.0379999999999998</v>
      </c>
      <c r="R497">
        <f t="shared" si="7"/>
        <v>85.268606610866215</v>
      </c>
    </row>
    <row r="498" spans="1:18">
      <c r="A498" s="2">
        <v>42955</v>
      </c>
      <c r="B498" s="18">
        <v>0.41041666666666665</v>
      </c>
      <c r="C498" t="s">
        <v>9</v>
      </c>
      <c r="D498" t="s">
        <v>429</v>
      </c>
      <c r="E498" t="s">
        <v>10</v>
      </c>
      <c r="F498">
        <v>1</v>
      </c>
      <c r="G498">
        <v>15</v>
      </c>
      <c r="H498" t="s">
        <v>291</v>
      </c>
      <c r="I498" t="str">
        <f>VLOOKUP(H498,'Fish Species List'!$A$2:$I$107,2,0)</f>
        <v>Puddingwife</v>
      </c>
      <c r="J498" s="54" t="str">
        <f>VLOOKUP(H498,'Fish Species List'!$A$2:$I$107,3,0)</f>
        <v>Halichoeres radiatus</v>
      </c>
      <c r="K498" s="54" t="str">
        <f>VLOOKUP(H498,'Fish Species List'!$A$2:$I$107,4,0)</f>
        <v>Labridae</v>
      </c>
      <c r="L498" s="54" t="str">
        <f>VLOOKUP(H498,'Fish Species List'!$A$2:$I$107,5,0)</f>
        <v>Carnivores</v>
      </c>
      <c r="M498">
        <v>5</v>
      </c>
      <c r="N498">
        <f>1</f>
        <v>1</v>
      </c>
      <c r="P498">
        <f>VLOOKUP(H498,'Fish Species List'!$A$2:$I$107,6,0)</f>
        <v>1.3100000000000001E-2</v>
      </c>
      <c r="Q498">
        <f>VLOOKUP(H498,'Fish Species List'!$A$2:$I$107,7,0)</f>
        <v>3.0379999999999998</v>
      </c>
      <c r="R498">
        <f t="shared" si="7"/>
        <v>1.7407731074942254</v>
      </c>
    </row>
    <row r="499" spans="1:18">
      <c r="A499" s="2">
        <v>42955</v>
      </c>
      <c r="B499" s="18">
        <v>0.41041666666666665</v>
      </c>
      <c r="C499" t="s">
        <v>9</v>
      </c>
      <c r="D499" t="s">
        <v>429</v>
      </c>
      <c r="E499" t="s">
        <v>10</v>
      </c>
      <c r="F499">
        <v>1</v>
      </c>
      <c r="G499">
        <v>15</v>
      </c>
      <c r="H499" t="s">
        <v>296</v>
      </c>
      <c r="I499" t="str">
        <f>VLOOKUP(H499,'Fish Species List'!$A$2:$I$107,2,0)</f>
        <v>Squirrel Fish</v>
      </c>
      <c r="J499" s="54" t="str">
        <f>VLOOKUP(H499,'Fish Species List'!$A$2:$I$107,3,0)</f>
        <v>Holocentrus adsensionis</v>
      </c>
      <c r="K499" s="54" t="str">
        <f>VLOOKUP(H499,'Fish Species List'!$A$2:$I$107,4,0)</f>
        <v>Holocentridae</v>
      </c>
      <c r="L499" s="54" t="str">
        <f>VLOOKUP(H499,'Fish Species List'!$A$2:$I$107,5,0)</f>
        <v>Carnivores</v>
      </c>
      <c r="M499">
        <v>25</v>
      </c>
      <c r="N499">
        <f>1</f>
        <v>1</v>
      </c>
      <c r="P499">
        <f>VLOOKUP(H499,'Fish Species List'!$A$2:$I$107,6,0)</f>
        <v>1.585E-2</v>
      </c>
      <c r="Q499">
        <f>VLOOKUP(H499,'Fish Species List'!$A$2:$I$107,7,0)</f>
        <v>2.97</v>
      </c>
      <c r="R499">
        <f t="shared" si="7"/>
        <v>224.85942320742811</v>
      </c>
    </row>
    <row r="500" spans="1:18">
      <c r="A500" s="2">
        <v>42955</v>
      </c>
      <c r="B500" s="18">
        <v>0.41041666666666665</v>
      </c>
      <c r="C500" t="s">
        <v>9</v>
      </c>
      <c r="D500" t="s">
        <v>429</v>
      </c>
      <c r="E500" t="s">
        <v>10</v>
      </c>
      <c r="F500">
        <v>1</v>
      </c>
      <c r="G500">
        <v>15</v>
      </c>
      <c r="H500" t="s">
        <v>38</v>
      </c>
      <c r="I500" t="str">
        <f>VLOOKUP(H500,'Fish Species List'!$A$2:$I$107,2,0)</f>
        <v>Sergeant Major</v>
      </c>
      <c r="J500" s="54" t="str">
        <f>VLOOKUP(H500,'Fish Species List'!$A$2:$I$107,3,0)</f>
        <v>Abudefduf saxatilis</v>
      </c>
      <c r="K500" s="54" t="str">
        <f>VLOOKUP(H500,'Fish Species List'!$A$2:$I$107,4,0)</f>
        <v>Pomacentridae</v>
      </c>
      <c r="L500" s="54" t="str">
        <f>VLOOKUP(H500,'Fish Species List'!$A$2:$I$107,5,0)</f>
        <v>Carnivores</v>
      </c>
      <c r="M500">
        <v>16</v>
      </c>
      <c r="N500">
        <f>1</f>
        <v>1</v>
      </c>
      <c r="P500">
        <f>VLOOKUP(H500,'Fish Species List'!$A$2:$I$107,6,0)</f>
        <v>1.8200000000000001E-2</v>
      </c>
      <c r="Q500">
        <f>VLOOKUP(H500,'Fish Species List'!$A$2:$I$107,7,0)</f>
        <v>3.05</v>
      </c>
      <c r="R500">
        <f t="shared" si="7"/>
        <v>85.632246009634912</v>
      </c>
    </row>
    <row r="501" spans="1:18">
      <c r="A501" s="2">
        <v>42955</v>
      </c>
      <c r="B501" s="18">
        <v>0.41041666666666665</v>
      </c>
      <c r="C501" t="s">
        <v>9</v>
      </c>
      <c r="D501" t="s">
        <v>429</v>
      </c>
      <c r="E501" t="s">
        <v>10</v>
      </c>
      <c r="F501">
        <v>1</v>
      </c>
      <c r="G501">
        <v>15</v>
      </c>
      <c r="H501" t="s">
        <v>12</v>
      </c>
      <c r="I501" t="str">
        <f>VLOOKUP(H501,'Fish Species List'!$A$2:$I$107,2,0)</f>
        <v>Doctorfish</v>
      </c>
      <c r="J501" s="54" t="str">
        <f>VLOOKUP(H501,'Fish Species List'!$A$2:$I$107,3,0)</f>
        <v>Acanthurus chirurgus</v>
      </c>
      <c r="K501" s="54" t="str">
        <f>VLOOKUP(H501,'Fish Species List'!$A$2:$I$107,4,0)</f>
        <v>Acanthuridae</v>
      </c>
      <c r="L501" s="54" t="str">
        <f>VLOOKUP(H501,'Fish Species List'!$A$2:$I$107,5,0)</f>
        <v>Herbivores</v>
      </c>
      <c r="M501">
        <v>10</v>
      </c>
      <c r="N501">
        <f>1</f>
        <v>1</v>
      </c>
      <c r="P501">
        <f>VLOOKUP(H501,'Fish Species List'!$A$2:$I$107,6,0)</f>
        <v>2.0889999999999999E-2</v>
      </c>
      <c r="Q501">
        <f>VLOOKUP(H501,'Fish Species List'!$A$2:$I$107,7,0)</f>
        <v>2.96</v>
      </c>
      <c r="R501">
        <f t="shared" si="7"/>
        <v>19.051906434144957</v>
      </c>
    </row>
    <row r="502" spans="1:18">
      <c r="A502" s="2">
        <v>42955</v>
      </c>
      <c r="B502" s="18">
        <v>0.41041666666666665</v>
      </c>
      <c r="C502" t="s">
        <v>9</v>
      </c>
      <c r="D502" t="s">
        <v>429</v>
      </c>
      <c r="E502" t="s">
        <v>10</v>
      </c>
      <c r="F502">
        <v>1</v>
      </c>
      <c r="G502">
        <v>15</v>
      </c>
      <c r="H502" t="s">
        <v>35</v>
      </c>
      <c r="I502" t="str">
        <f>VLOOKUP(H502,'Fish Species List'!$A$2:$I$107,2,0)</f>
        <v>Yellowhead Wrasse</v>
      </c>
      <c r="J502" s="54" t="str">
        <f>VLOOKUP(H502,'Fish Species List'!$A$2:$I$107,3,0)</f>
        <v>Halichoeres garnoti</v>
      </c>
      <c r="K502" s="54" t="str">
        <f>VLOOKUP(H502,'Fish Species List'!$A$2:$I$107,4,0)</f>
        <v>Labridae</v>
      </c>
      <c r="L502" s="54" t="str">
        <f>VLOOKUP(H502,'Fish Species List'!$A$2:$I$107,5,0)</f>
        <v>Carnivores</v>
      </c>
      <c r="M502">
        <v>12</v>
      </c>
      <c r="N502">
        <f>1</f>
        <v>1</v>
      </c>
      <c r="P502">
        <f>VLOOKUP(H502,'Fish Species List'!$A$2:$I$107,6,0)</f>
        <v>0.01</v>
      </c>
      <c r="Q502">
        <f>VLOOKUP(H502,'Fish Species List'!$A$2:$I$107,7,0)</f>
        <v>3.13</v>
      </c>
      <c r="R502">
        <f t="shared" si="7"/>
        <v>23.869169040031956</v>
      </c>
    </row>
    <row r="503" spans="1:18">
      <c r="A503" s="2">
        <v>42955</v>
      </c>
      <c r="B503" s="18">
        <v>0.41041666666666665</v>
      </c>
      <c r="C503" t="s">
        <v>9</v>
      </c>
      <c r="D503" t="s">
        <v>429</v>
      </c>
      <c r="E503" t="s">
        <v>10</v>
      </c>
      <c r="F503">
        <v>1</v>
      </c>
      <c r="G503">
        <v>15</v>
      </c>
      <c r="H503" t="s">
        <v>35</v>
      </c>
      <c r="I503" t="str">
        <f>VLOOKUP(H503,'Fish Species List'!$A$2:$I$107,2,0)</f>
        <v>Yellowhead Wrasse</v>
      </c>
      <c r="J503" s="54" t="str">
        <f>VLOOKUP(H503,'Fish Species List'!$A$2:$I$107,3,0)</f>
        <v>Halichoeres garnoti</v>
      </c>
      <c r="K503" s="54" t="str">
        <f>VLOOKUP(H503,'Fish Species List'!$A$2:$I$107,4,0)</f>
        <v>Labridae</v>
      </c>
      <c r="L503" s="54" t="str">
        <f>VLOOKUP(H503,'Fish Species List'!$A$2:$I$107,5,0)</f>
        <v>Carnivores</v>
      </c>
      <c r="M503">
        <v>10</v>
      </c>
      <c r="N503">
        <f>1</f>
        <v>1</v>
      </c>
      <c r="P503">
        <f>VLOOKUP(H503,'Fish Species List'!$A$2:$I$107,6,0)</f>
        <v>0.01</v>
      </c>
      <c r="Q503">
        <f>VLOOKUP(H503,'Fish Species List'!$A$2:$I$107,7,0)</f>
        <v>3.13</v>
      </c>
      <c r="R503">
        <f t="shared" si="7"/>
        <v>13.48962882591654</v>
      </c>
    </row>
    <row r="504" spans="1:18">
      <c r="A504" s="2">
        <v>42955</v>
      </c>
      <c r="B504" s="18">
        <v>0.41041666666666665</v>
      </c>
      <c r="C504" t="s">
        <v>9</v>
      </c>
      <c r="D504" t="s">
        <v>429</v>
      </c>
      <c r="E504" t="s">
        <v>10</v>
      </c>
      <c r="F504">
        <v>1</v>
      </c>
      <c r="G504">
        <v>15</v>
      </c>
      <c r="H504" t="s">
        <v>35</v>
      </c>
      <c r="I504" t="str">
        <f>VLOOKUP(H504,'Fish Species List'!$A$2:$I$107,2,0)</f>
        <v>Yellowhead Wrasse</v>
      </c>
      <c r="J504" s="54" t="str">
        <f>VLOOKUP(H504,'Fish Species List'!$A$2:$I$107,3,0)</f>
        <v>Halichoeres garnoti</v>
      </c>
      <c r="K504" s="54" t="str">
        <f>VLOOKUP(H504,'Fish Species List'!$A$2:$I$107,4,0)</f>
        <v>Labridae</v>
      </c>
      <c r="L504" s="54" t="str">
        <f>VLOOKUP(H504,'Fish Species List'!$A$2:$I$107,5,0)</f>
        <v>Carnivores</v>
      </c>
      <c r="M504">
        <v>8</v>
      </c>
      <c r="N504">
        <v>3</v>
      </c>
      <c r="P504">
        <f>VLOOKUP(H504,'Fish Species List'!$A$2:$I$107,6,0)</f>
        <v>0.01</v>
      </c>
      <c r="Q504">
        <f>VLOOKUP(H504,'Fish Species List'!$A$2:$I$107,7,0)</f>
        <v>3.13</v>
      </c>
      <c r="R504">
        <f t="shared" si="7"/>
        <v>6.7092142277548126</v>
      </c>
    </row>
    <row r="505" spans="1:18">
      <c r="A505" s="2">
        <v>42955</v>
      </c>
      <c r="B505" s="18">
        <v>0.41041666666666665</v>
      </c>
      <c r="C505" t="s">
        <v>9</v>
      </c>
      <c r="D505" t="s">
        <v>429</v>
      </c>
      <c r="E505" t="s">
        <v>10</v>
      </c>
      <c r="F505">
        <v>1</v>
      </c>
      <c r="G505">
        <v>15</v>
      </c>
      <c r="H505" t="s">
        <v>18</v>
      </c>
      <c r="I505" t="str">
        <f>VLOOKUP(H505,'Fish Species List'!$A$2:$I$107,2,0)</f>
        <v>Bicolour Damselfish</v>
      </c>
      <c r="J505" s="54" t="str">
        <f>VLOOKUP(H505,'Fish Species List'!$A$2:$I$107,3,0)</f>
        <v>Stegastes partitus</v>
      </c>
      <c r="K505" s="54" t="str">
        <f>VLOOKUP(H505,'Fish Species List'!$A$2:$I$107,4,0)</f>
        <v>Pomacentridae</v>
      </c>
      <c r="L505" s="54" t="str">
        <f>VLOOKUP(H505,'Fish Species List'!$A$2:$I$107,5,0)</f>
        <v>Herbivores</v>
      </c>
      <c r="M505">
        <v>2</v>
      </c>
      <c r="N505">
        <v>20</v>
      </c>
      <c r="P505">
        <f>VLOOKUP(H505,'Fish Species List'!$A$2:$I$107,6,0)</f>
        <v>1.4789999999999999E-2</v>
      </c>
      <c r="Q505">
        <f>VLOOKUP(H505,'Fish Species List'!$A$2:$I$107,7,0)</f>
        <v>3.01</v>
      </c>
      <c r="R505">
        <f t="shared" si="7"/>
        <v>0.11914298068271093</v>
      </c>
    </row>
    <row r="506" spans="1:18">
      <c r="A506" s="2">
        <v>42955</v>
      </c>
      <c r="B506" s="18">
        <v>0.41041666666666665</v>
      </c>
      <c r="C506" t="s">
        <v>9</v>
      </c>
      <c r="D506" t="s">
        <v>429</v>
      </c>
      <c r="E506" t="s">
        <v>10</v>
      </c>
      <c r="F506">
        <v>1</v>
      </c>
      <c r="G506">
        <v>15</v>
      </c>
      <c r="H506" t="s">
        <v>18</v>
      </c>
      <c r="I506" t="str">
        <f>VLOOKUP(H506,'Fish Species List'!$A$2:$I$107,2,0)</f>
        <v>Bicolour Damselfish</v>
      </c>
      <c r="J506" s="54" t="str">
        <f>VLOOKUP(H506,'Fish Species List'!$A$2:$I$107,3,0)</f>
        <v>Stegastes partitus</v>
      </c>
      <c r="K506" s="54" t="str">
        <f>VLOOKUP(H506,'Fish Species List'!$A$2:$I$107,4,0)</f>
        <v>Pomacentridae</v>
      </c>
      <c r="L506" s="54" t="str">
        <f>VLOOKUP(H506,'Fish Species List'!$A$2:$I$107,5,0)</f>
        <v>Herbivores</v>
      </c>
      <c r="M506">
        <v>5</v>
      </c>
      <c r="N506">
        <v>5</v>
      </c>
      <c r="P506">
        <f>VLOOKUP(H506,'Fish Species List'!$A$2:$I$107,6,0)</f>
        <v>1.4789999999999999E-2</v>
      </c>
      <c r="Q506">
        <f>VLOOKUP(H506,'Fish Species List'!$A$2:$I$107,7,0)</f>
        <v>3.01</v>
      </c>
      <c r="R506">
        <f t="shared" si="7"/>
        <v>1.8787452131054665</v>
      </c>
    </row>
    <row r="507" spans="1:18">
      <c r="A507" s="2">
        <v>42955</v>
      </c>
      <c r="B507" s="18">
        <v>0.41041666666666665</v>
      </c>
      <c r="C507" t="s">
        <v>9</v>
      </c>
      <c r="D507" t="s">
        <v>429</v>
      </c>
      <c r="E507" t="s">
        <v>10</v>
      </c>
      <c r="F507">
        <v>1</v>
      </c>
      <c r="G507">
        <v>15</v>
      </c>
      <c r="H507" t="s">
        <v>13</v>
      </c>
      <c r="I507" t="str">
        <f>VLOOKUP(H507,'Fish Species List'!$A$2:$I$107,2,0)</f>
        <v>Slippery Dick</v>
      </c>
      <c r="J507" s="54" t="str">
        <f>VLOOKUP(H507,'Fish Species List'!$A$2:$I$107,3,0)</f>
        <v>Halichoeres bivittatus</v>
      </c>
      <c r="K507" s="54" t="str">
        <f>VLOOKUP(H507,'Fish Species List'!$A$2:$I$107,4,0)</f>
        <v>Labridae</v>
      </c>
      <c r="L507" s="54" t="str">
        <f>VLOOKUP(H507,'Fish Species List'!$A$2:$I$107,5,0)</f>
        <v>Carnivores</v>
      </c>
      <c r="M507">
        <v>15</v>
      </c>
      <c r="N507">
        <f>1</f>
        <v>1</v>
      </c>
      <c r="P507">
        <f>VLOOKUP(H507,'Fish Species List'!$A$2:$I$107,6,0)</f>
        <v>9.3299999999999998E-3</v>
      </c>
      <c r="Q507">
        <f>VLOOKUP(H507,'Fish Species List'!$A$2:$I$107,7,0)</f>
        <v>3.06</v>
      </c>
      <c r="R507">
        <f t="shared" si="7"/>
        <v>37.044257676806289</v>
      </c>
    </row>
    <row r="508" spans="1:18">
      <c r="A508" s="2">
        <v>42955</v>
      </c>
      <c r="B508" s="18">
        <v>0.41041666666666665</v>
      </c>
      <c r="C508" t="s">
        <v>9</v>
      </c>
      <c r="D508" t="s">
        <v>429</v>
      </c>
      <c r="E508" t="s">
        <v>10</v>
      </c>
      <c r="F508">
        <v>1</v>
      </c>
      <c r="G508">
        <v>15</v>
      </c>
      <c r="H508" t="s">
        <v>18</v>
      </c>
      <c r="I508" t="str">
        <f>VLOOKUP(H508,'Fish Species List'!$A$2:$I$107,2,0)</f>
        <v>Bicolour Damselfish</v>
      </c>
      <c r="J508" s="54" t="str">
        <f>VLOOKUP(H508,'Fish Species List'!$A$2:$I$107,3,0)</f>
        <v>Stegastes partitus</v>
      </c>
      <c r="K508" s="54" t="str">
        <f>VLOOKUP(H508,'Fish Species List'!$A$2:$I$107,4,0)</f>
        <v>Pomacentridae</v>
      </c>
      <c r="L508" s="54" t="str">
        <f>VLOOKUP(H508,'Fish Species List'!$A$2:$I$107,5,0)</f>
        <v>Herbivores</v>
      </c>
      <c r="M508">
        <v>3</v>
      </c>
      <c r="N508">
        <v>30</v>
      </c>
      <c r="P508">
        <f>VLOOKUP(H508,'Fish Species List'!$A$2:$I$107,6,0)</f>
        <v>1.4789999999999999E-2</v>
      </c>
      <c r="Q508">
        <f>VLOOKUP(H508,'Fish Species List'!$A$2:$I$107,7,0)</f>
        <v>3.01</v>
      </c>
      <c r="R508">
        <f t="shared" si="7"/>
        <v>0.40374127549154315</v>
      </c>
    </row>
    <row r="509" spans="1:18">
      <c r="A509" s="2">
        <v>42955</v>
      </c>
      <c r="B509" s="18">
        <v>0.41041666666666665</v>
      </c>
      <c r="C509" t="s">
        <v>9</v>
      </c>
      <c r="D509" t="s">
        <v>429</v>
      </c>
      <c r="E509" t="s">
        <v>10</v>
      </c>
      <c r="F509">
        <v>1</v>
      </c>
      <c r="G509">
        <v>15</v>
      </c>
      <c r="H509" t="s">
        <v>404</v>
      </c>
      <c r="I509" t="str">
        <f>VLOOKUP(H509,'Fish Species List'!$A$2:$I$107,2,0)</f>
        <v>Cocoa Damselfish</v>
      </c>
      <c r="J509" s="54" t="str">
        <f>VLOOKUP(H509,'Fish Species List'!$A$2:$I$107,3,0)</f>
        <v>Stegastes variabilis</v>
      </c>
      <c r="K509" s="54" t="str">
        <f>VLOOKUP(H509,'Fish Species List'!$A$2:$I$107,4,0)</f>
        <v>Pomacentridae</v>
      </c>
      <c r="L509" s="54" t="str">
        <f>VLOOKUP(H509,'Fish Species List'!$A$2:$I$107,5,0)</f>
        <v>Herbivores</v>
      </c>
      <c r="M509">
        <v>10</v>
      </c>
      <c r="N509">
        <f>1</f>
        <v>1</v>
      </c>
      <c r="P509">
        <f>VLOOKUP(H509,'Fish Species List'!$A$2:$I$107,6,0)</f>
        <v>0</v>
      </c>
      <c r="Q509">
        <f>VLOOKUP(H509,'Fish Species List'!$A$2:$I$107,7,0)</f>
        <v>0</v>
      </c>
      <c r="R509">
        <f t="shared" si="7"/>
        <v>0</v>
      </c>
    </row>
    <row r="510" spans="1:18">
      <c r="A510" s="2">
        <v>42955</v>
      </c>
      <c r="B510" s="18">
        <v>0.41041666666666665</v>
      </c>
      <c r="C510" t="s">
        <v>9</v>
      </c>
      <c r="D510" t="s">
        <v>429</v>
      </c>
      <c r="E510" t="s">
        <v>10</v>
      </c>
      <c r="F510">
        <v>1</v>
      </c>
      <c r="G510">
        <v>15</v>
      </c>
      <c r="H510" t="s">
        <v>404</v>
      </c>
      <c r="I510" t="str">
        <f>VLOOKUP(H510,'Fish Species List'!$A$2:$I$107,2,0)</f>
        <v>Cocoa Damselfish</v>
      </c>
      <c r="J510" s="54" t="str">
        <f>VLOOKUP(H510,'Fish Species List'!$A$2:$I$107,3,0)</f>
        <v>Stegastes variabilis</v>
      </c>
      <c r="K510" s="54" t="str">
        <f>VLOOKUP(H510,'Fish Species List'!$A$2:$I$107,4,0)</f>
        <v>Pomacentridae</v>
      </c>
      <c r="L510" s="54" t="str">
        <f>VLOOKUP(H510,'Fish Species List'!$A$2:$I$107,5,0)</f>
        <v>Herbivores</v>
      </c>
      <c r="M510">
        <v>8</v>
      </c>
      <c r="N510">
        <v>5</v>
      </c>
      <c r="P510">
        <f>VLOOKUP(H510,'Fish Species List'!$A$2:$I$107,6,0)</f>
        <v>0</v>
      </c>
      <c r="Q510">
        <f>VLOOKUP(H510,'Fish Species List'!$A$2:$I$107,7,0)</f>
        <v>0</v>
      </c>
      <c r="R510">
        <f t="shared" si="7"/>
        <v>0</v>
      </c>
    </row>
    <row r="511" spans="1:18">
      <c r="A511" s="2">
        <v>42955</v>
      </c>
      <c r="B511" s="18">
        <v>0.41041666666666665</v>
      </c>
      <c r="C511" t="s">
        <v>9</v>
      </c>
      <c r="D511" t="s">
        <v>429</v>
      </c>
      <c r="E511" t="s">
        <v>10</v>
      </c>
      <c r="F511">
        <v>1</v>
      </c>
      <c r="G511">
        <v>15</v>
      </c>
      <c r="H511" t="s">
        <v>295</v>
      </c>
      <c r="I511" t="str">
        <f>VLOOKUP(H511,'Fish Species List'!$A$2:$I$107,2,0)</f>
        <v>Clown Wrasse</v>
      </c>
      <c r="J511" s="54" t="str">
        <f>VLOOKUP(H511,'Fish Species List'!$A$2:$I$107,3,0)</f>
        <v>Halichoeres maculipinna </v>
      </c>
      <c r="K511" s="54" t="str">
        <f>VLOOKUP(H511,'Fish Species List'!$A$2:$I$107,4,0)</f>
        <v>Labridae</v>
      </c>
      <c r="L511" s="54" t="str">
        <f>VLOOKUP(H511,'Fish Species List'!$A$2:$I$107,5,0)</f>
        <v>Carnivores</v>
      </c>
      <c r="M511">
        <v>12</v>
      </c>
      <c r="N511">
        <f>1</f>
        <v>1</v>
      </c>
      <c r="P511">
        <f>VLOOKUP(H511,'Fish Species List'!$A$2:$I$107,6,0)</f>
        <v>1.047E-2</v>
      </c>
      <c r="Q511">
        <f>VLOOKUP(H511,'Fish Species List'!$A$2:$I$107,7,0)</f>
        <v>3.2</v>
      </c>
      <c r="R511">
        <f t="shared" si="7"/>
        <v>29.739021099918382</v>
      </c>
    </row>
    <row r="512" spans="1:18">
      <c r="A512" s="2">
        <v>42955</v>
      </c>
      <c r="B512" s="18">
        <v>0.41041666666666665</v>
      </c>
      <c r="C512" t="s">
        <v>9</v>
      </c>
      <c r="D512" t="s">
        <v>429</v>
      </c>
      <c r="E512" t="s">
        <v>10</v>
      </c>
      <c r="F512">
        <v>1</v>
      </c>
      <c r="G512">
        <v>15</v>
      </c>
      <c r="H512" t="s">
        <v>17</v>
      </c>
      <c r="I512" t="str">
        <f>VLOOKUP(H512,'Fish Species List'!$A$2:$I$107,2,0)</f>
        <v>Bluehead Wrasse</v>
      </c>
      <c r="J512" s="54" t="str">
        <f>VLOOKUP(H512,'Fish Species List'!$A$2:$I$107,3,0)</f>
        <v>Thalassoma bifasciatum</v>
      </c>
      <c r="K512" s="54" t="str">
        <f>VLOOKUP(H512,'Fish Species List'!$A$2:$I$107,4,0)</f>
        <v>Labridae</v>
      </c>
      <c r="L512" s="54" t="str">
        <f>VLOOKUP(H512,'Fish Species List'!$A$2:$I$107,5,0)</f>
        <v>Carnivores</v>
      </c>
      <c r="M512">
        <v>12</v>
      </c>
      <c r="N512">
        <f>1</f>
        <v>1</v>
      </c>
      <c r="P512">
        <f>VLOOKUP(H512,'Fish Species List'!$A$2:$I$107,6,0)</f>
        <v>8.9099999999999995E-3</v>
      </c>
      <c r="Q512">
        <f>VLOOKUP(H512,'Fish Species List'!$A$2:$I$107,7,0)</f>
        <v>3.01</v>
      </c>
      <c r="R512">
        <f t="shared" si="7"/>
        <v>15.783861253601465</v>
      </c>
    </row>
    <row r="513" spans="1:18">
      <c r="A513" s="2">
        <v>42955</v>
      </c>
      <c r="B513" s="18">
        <v>0.41041666666666665</v>
      </c>
      <c r="C513" t="s">
        <v>9</v>
      </c>
      <c r="D513" t="s">
        <v>429</v>
      </c>
      <c r="E513" t="s">
        <v>10</v>
      </c>
      <c r="F513">
        <v>1</v>
      </c>
      <c r="G513">
        <v>15</v>
      </c>
      <c r="H513" t="s">
        <v>17</v>
      </c>
      <c r="I513" t="str">
        <f>VLOOKUP(H513,'Fish Species List'!$A$2:$I$107,2,0)</f>
        <v>Bluehead Wrasse</v>
      </c>
      <c r="J513" s="54" t="str">
        <f>VLOOKUP(H513,'Fish Species List'!$A$2:$I$107,3,0)</f>
        <v>Thalassoma bifasciatum</v>
      </c>
      <c r="K513" s="54" t="str">
        <f>VLOOKUP(H513,'Fish Species List'!$A$2:$I$107,4,0)</f>
        <v>Labridae</v>
      </c>
      <c r="L513" s="54" t="str">
        <f>VLOOKUP(H513,'Fish Species List'!$A$2:$I$107,5,0)</f>
        <v>Carnivores</v>
      </c>
      <c r="M513">
        <v>7</v>
      </c>
      <c r="N513">
        <v>20</v>
      </c>
      <c r="P513">
        <f>VLOOKUP(H513,'Fish Species List'!$A$2:$I$107,6,0)</f>
        <v>8.9099999999999995E-3</v>
      </c>
      <c r="Q513">
        <f>VLOOKUP(H513,'Fish Species List'!$A$2:$I$107,7,0)</f>
        <v>3.01</v>
      </c>
      <c r="R513">
        <f t="shared" si="7"/>
        <v>3.1161819272016391</v>
      </c>
    </row>
    <row r="514" spans="1:18">
      <c r="A514" s="2">
        <v>42955</v>
      </c>
      <c r="B514" s="18">
        <v>0.41041666666666665</v>
      </c>
      <c r="C514" t="s">
        <v>9</v>
      </c>
      <c r="D514" t="s">
        <v>429</v>
      </c>
      <c r="E514" t="s">
        <v>10</v>
      </c>
      <c r="F514">
        <v>1</v>
      </c>
      <c r="G514">
        <v>15</v>
      </c>
      <c r="H514" t="s">
        <v>21</v>
      </c>
      <c r="I514" t="str">
        <f>VLOOKUP(H514,'Fish Species List'!$A$2:$I$107,2,0)</f>
        <v>Brown Chromis</v>
      </c>
      <c r="J514" s="54" t="str">
        <f>VLOOKUP(H514,'Fish Species List'!$A$2:$I$107,3,0)</f>
        <v>Chromis multilineata</v>
      </c>
      <c r="K514" s="54" t="str">
        <f>VLOOKUP(H514,'Fish Species List'!$A$2:$I$107,4,0)</f>
        <v>Pomacentridae</v>
      </c>
      <c r="L514" s="54" t="str">
        <f>VLOOKUP(H514,'Fish Species List'!$A$2:$I$107,5,0)</f>
        <v>Planktivore</v>
      </c>
      <c r="M514">
        <v>8</v>
      </c>
      <c r="N514">
        <v>20</v>
      </c>
      <c r="P514">
        <f>VLOOKUP(H514,'Fish Species List'!$A$2:$I$107,6,0)</f>
        <v>1.4789999999999999E-2</v>
      </c>
      <c r="Q514">
        <f>VLOOKUP(H514,'Fish Species List'!$A$2:$I$107,7,0)</f>
        <v>2.98</v>
      </c>
      <c r="R514">
        <f t="shared" si="7"/>
        <v>7.2640083583081712</v>
      </c>
    </row>
    <row r="515" spans="1:18">
      <c r="A515" s="2">
        <v>42955</v>
      </c>
      <c r="B515" s="18">
        <v>0.41041666666666665</v>
      </c>
      <c r="C515" t="s">
        <v>9</v>
      </c>
      <c r="D515" t="s">
        <v>429</v>
      </c>
      <c r="E515" t="s">
        <v>10</v>
      </c>
      <c r="F515">
        <v>1</v>
      </c>
      <c r="G515">
        <v>15</v>
      </c>
      <c r="H515" t="s">
        <v>13</v>
      </c>
      <c r="I515" t="str">
        <f>VLOOKUP(H515,'Fish Species List'!$A$2:$I$107,2,0)</f>
        <v>Slippery Dick</v>
      </c>
      <c r="J515" s="54" t="str">
        <f>VLOOKUP(H515,'Fish Species List'!$A$2:$I$107,3,0)</f>
        <v>Halichoeres bivittatus</v>
      </c>
      <c r="K515" s="54" t="str">
        <f>VLOOKUP(H515,'Fish Species List'!$A$2:$I$107,4,0)</f>
        <v>Labridae</v>
      </c>
      <c r="L515" s="54" t="str">
        <f>VLOOKUP(H515,'Fish Species List'!$A$2:$I$107,5,0)</f>
        <v>Carnivores</v>
      </c>
      <c r="M515">
        <v>5</v>
      </c>
      <c r="N515">
        <v>15</v>
      </c>
      <c r="P515">
        <f>VLOOKUP(H515,'Fish Species List'!$A$2:$I$107,6,0)</f>
        <v>9.3299999999999998E-3</v>
      </c>
      <c r="Q515">
        <f>VLOOKUP(H515,'Fish Species List'!$A$2:$I$107,7,0)</f>
        <v>3.06</v>
      </c>
      <c r="R515">
        <f t="shared" ref="R515:R578" si="8">(P515*M515^Q515)</f>
        <v>1.284487425265967</v>
      </c>
    </row>
    <row r="516" spans="1:18">
      <c r="A516" s="2">
        <v>42955</v>
      </c>
      <c r="B516" s="18">
        <v>0.41041666666666665</v>
      </c>
      <c r="C516" t="s">
        <v>9</v>
      </c>
      <c r="D516" t="s">
        <v>429</v>
      </c>
      <c r="E516" t="s">
        <v>10</v>
      </c>
      <c r="F516">
        <v>1</v>
      </c>
      <c r="G516">
        <v>15</v>
      </c>
      <c r="H516" t="s">
        <v>35</v>
      </c>
      <c r="I516" t="str">
        <f>VLOOKUP(H516,'Fish Species List'!$A$2:$I$107,2,0)</f>
        <v>Yellowhead Wrasse</v>
      </c>
      <c r="J516" s="54" t="str">
        <f>VLOOKUP(H516,'Fish Species List'!$A$2:$I$107,3,0)</f>
        <v>Halichoeres garnoti</v>
      </c>
      <c r="K516" s="54" t="str">
        <f>VLOOKUP(H516,'Fish Species List'!$A$2:$I$107,4,0)</f>
        <v>Labridae</v>
      </c>
      <c r="L516" s="54" t="str">
        <f>VLOOKUP(H516,'Fish Species List'!$A$2:$I$107,5,0)</f>
        <v>Carnivores</v>
      </c>
      <c r="M516">
        <v>5</v>
      </c>
      <c r="N516">
        <v>15</v>
      </c>
      <c r="P516">
        <f>VLOOKUP(H516,'Fish Species List'!$A$2:$I$107,6,0)</f>
        <v>0.01</v>
      </c>
      <c r="Q516">
        <f>VLOOKUP(H516,'Fish Species List'!$A$2:$I$107,7,0)</f>
        <v>3.13</v>
      </c>
      <c r="R516">
        <f t="shared" si="8"/>
        <v>1.540905884130453</v>
      </c>
    </row>
    <row r="517" spans="1:18">
      <c r="A517" s="2">
        <v>42955</v>
      </c>
      <c r="B517" s="18">
        <v>0.41041666666666665</v>
      </c>
      <c r="C517" t="s">
        <v>9</v>
      </c>
      <c r="D517" t="s">
        <v>429</v>
      </c>
      <c r="E517" t="s">
        <v>10</v>
      </c>
      <c r="F517">
        <v>1</v>
      </c>
      <c r="G517">
        <v>15</v>
      </c>
      <c r="H517" t="s">
        <v>17</v>
      </c>
      <c r="I517" t="str">
        <f>VLOOKUP(H517,'Fish Species List'!$A$2:$I$107,2,0)</f>
        <v>Bluehead Wrasse</v>
      </c>
      <c r="J517" s="54" t="str">
        <f>VLOOKUP(H517,'Fish Species List'!$A$2:$I$107,3,0)</f>
        <v>Thalassoma bifasciatum</v>
      </c>
      <c r="K517" s="54" t="str">
        <f>VLOOKUP(H517,'Fish Species List'!$A$2:$I$107,4,0)</f>
        <v>Labridae</v>
      </c>
      <c r="L517" s="54" t="str">
        <f>VLOOKUP(H517,'Fish Species List'!$A$2:$I$107,5,0)</f>
        <v>Carnivores</v>
      </c>
      <c r="M517">
        <v>5</v>
      </c>
      <c r="N517">
        <v>25</v>
      </c>
      <c r="P517">
        <f>VLOOKUP(H517,'Fish Species List'!$A$2:$I$107,6,0)</f>
        <v>8.9099999999999995E-3</v>
      </c>
      <c r="Q517">
        <f>VLOOKUP(H517,'Fish Species List'!$A$2:$I$107,7,0)</f>
        <v>3.01</v>
      </c>
      <c r="R517">
        <f t="shared" si="8"/>
        <v>1.1318201385239828</v>
      </c>
    </row>
    <row r="518" spans="1:18">
      <c r="A518" s="2">
        <v>42955</v>
      </c>
      <c r="B518" s="18">
        <v>0.41041666666666665</v>
      </c>
      <c r="C518" t="s">
        <v>9</v>
      </c>
      <c r="D518" t="s">
        <v>429</v>
      </c>
      <c r="E518" t="s">
        <v>10</v>
      </c>
      <c r="F518">
        <v>1</v>
      </c>
      <c r="G518">
        <v>15</v>
      </c>
      <c r="H518" t="s">
        <v>18</v>
      </c>
      <c r="I518" t="str">
        <f>VLOOKUP(H518,'Fish Species List'!$A$2:$I$107,2,0)</f>
        <v>Bicolour Damselfish</v>
      </c>
      <c r="J518" s="54" t="str">
        <f>VLOOKUP(H518,'Fish Species List'!$A$2:$I$107,3,0)</f>
        <v>Stegastes partitus</v>
      </c>
      <c r="K518" s="54" t="str">
        <f>VLOOKUP(H518,'Fish Species List'!$A$2:$I$107,4,0)</f>
        <v>Pomacentridae</v>
      </c>
      <c r="L518" s="54" t="str">
        <f>VLOOKUP(H518,'Fish Species List'!$A$2:$I$107,5,0)</f>
        <v>Herbivores</v>
      </c>
      <c r="M518">
        <v>7</v>
      </c>
      <c r="N518">
        <v>5</v>
      </c>
      <c r="P518">
        <f>VLOOKUP(H518,'Fish Species List'!$A$2:$I$107,6,0)</f>
        <v>1.4789999999999999E-2</v>
      </c>
      <c r="Q518">
        <f>VLOOKUP(H518,'Fish Species List'!$A$2:$I$107,7,0)</f>
        <v>3.01</v>
      </c>
      <c r="R518">
        <f t="shared" si="8"/>
        <v>5.1726521552538989</v>
      </c>
    </row>
    <row r="519" spans="1:18">
      <c r="A519" s="2">
        <v>42955</v>
      </c>
      <c r="B519" s="18">
        <v>0.41041666666666665</v>
      </c>
      <c r="C519" t="s">
        <v>9</v>
      </c>
      <c r="D519" t="s">
        <v>429</v>
      </c>
      <c r="E519" t="s">
        <v>10</v>
      </c>
      <c r="F519">
        <v>2</v>
      </c>
      <c r="G519">
        <v>14</v>
      </c>
      <c r="H519" t="s">
        <v>32</v>
      </c>
      <c r="I519" t="str">
        <f>VLOOKUP(H519,'Fish Species List'!$A$2:$I$107,2,0)</f>
        <v>Redtail Parrotfish</v>
      </c>
      <c r="J519" s="54" t="str">
        <f>VLOOKUP(H519,'Fish Species List'!$A$2:$I$107,3,0)</f>
        <v>Sparisoma chrysopterum</v>
      </c>
      <c r="K519" s="54" t="str">
        <f>VLOOKUP(H519,'Fish Species List'!$A$2:$I$107,4,0)</f>
        <v>Scaridae</v>
      </c>
      <c r="L519" s="54" t="str">
        <f>VLOOKUP(H519,'Fish Species List'!$A$2:$I$107,5,0)</f>
        <v>Herbivores</v>
      </c>
      <c r="M519">
        <v>25</v>
      </c>
      <c r="N519">
        <f>1</f>
        <v>1</v>
      </c>
      <c r="O519" t="s">
        <v>16</v>
      </c>
      <c r="P519">
        <f>VLOOKUP(H519,'Fish Species List'!$A$2:$I$107,6,0)</f>
        <v>1.072E-2</v>
      </c>
      <c r="Q519">
        <f>VLOOKUP(H519,'Fish Species List'!$A$2:$I$107,7,0)</f>
        <v>3.09</v>
      </c>
      <c r="R519">
        <f t="shared" si="8"/>
        <v>223.78419571823082</v>
      </c>
    </row>
    <row r="520" spans="1:18">
      <c r="A520" s="2">
        <v>42955</v>
      </c>
      <c r="B520" s="18">
        <v>0.41041666666666665</v>
      </c>
      <c r="C520" t="s">
        <v>9</v>
      </c>
      <c r="D520" t="s">
        <v>429</v>
      </c>
      <c r="E520" t="s">
        <v>10</v>
      </c>
      <c r="F520">
        <v>2</v>
      </c>
      <c r="G520">
        <v>14</v>
      </c>
      <c r="H520" t="s">
        <v>12</v>
      </c>
      <c r="I520" t="str">
        <f>VLOOKUP(H520,'Fish Species List'!$A$2:$I$107,2,0)</f>
        <v>Doctorfish</v>
      </c>
      <c r="J520" s="54" t="str">
        <f>VLOOKUP(H520,'Fish Species List'!$A$2:$I$107,3,0)</f>
        <v>Acanthurus chirurgus</v>
      </c>
      <c r="K520" s="54" t="str">
        <f>VLOOKUP(H520,'Fish Species List'!$A$2:$I$107,4,0)</f>
        <v>Acanthuridae</v>
      </c>
      <c r="L520" s="54" t="str">
        <f>VLOOKUP(H520,'Fish Species List'!$A$2:$I$107,5,0)</f>
        <v>Herbivores</v>
      </c>
      <c r="M520">
        <v>16</v>
      </c>
      <c r="N520">
        <v>2</v>
      </c>
      <c r="P520">
        <f>VLOOKUP(H520,'Fish Species List'!$A$2:$I$107,6,0)</f>
        <v>2.0889999999999999E-2</v>
      </c>
      <c r="Q520">
        <f>VLOOKUP(H520,'Fish Species List'!$A$2:$I$107,7,0)</f>
        <v>2.96</v>
      </c>
      <c r="R520">
        <f t="shared" si="8"/>
        <v>76.583214004983191</v>
      </c>
    </row>
    <row r="521" spans="1:18">
      <c r="A521" s="2">
        <v>42955</v>
      </c>
      <c r="B521" s="18">
        <v>0.41041666666666665</v>
      </c>
      <c r="C521" t="s">
        <v>9</v>
      </c>
      <c r="D521" t="s">
        <v>429</v>
      </c>
      <c r="E521" t="s">
        <v>10</v>
      </c>
      <c r="F521">
        <v>2</v>
      </c>
      <c r="G521">
        <v>14</v>
      </c>
      <c r="H521" t="s">
        <v>283</v>
      </c>
      <c r="I521" t="str">
        <f>VLOOKUP(H521,'Fish Species List'!$A$2:$I$107,2,0)</f>
        <v>Stoplight Parrotfish</v>
      </c>
      <c r="J521" s="54" t="str">
        <f>VLOOKUP(H521,'Fish Species List'!$A$2:$I$107,3,0)</f>
        <v>Sparisoma viride</v>
      </c>
      <c r="K521" s="54" t="str">
        <f>VLOOKUP(H521,'Fish Species List'!$A$2:$I$107,4,0)</f>
        <v>Scaridae</v>
      </c>
      <c r="L521" s="54" t="str">
        <f>VLOOKUP(H521,'Fish Species List'!$A$2:$I$107,5,0)</f>
        <v>Herbivores</v>
      </c>
      <c r="M521">
        <v>16</v>
      </c>
      <c r="N521">
        <f>1</f>
        <v>1</v>
      </c>
      <c r="O521" t="s">
        <v>16</v>
      </c>
      <c r="P521">
        <f>VLOOKUP(H521,'Fish Species List'!$A$2:$I$107,6,0)</f>
        <v>1.38E-2</v>
      </c>
      <c r="Q521">
        <f>VLOOKUP(H521,'Fish Species List'!$A$2:$I$107,7,0)</f>
        <v>3.04</v>
      </c>
      <c r="R521">
        <f t="shared" si="8"/>
        <v>63.154432022104622</v>
      </c>
    </row>
    <row r="522" spans="1:18">
      <c r="A522" s="2">
        <v>42955</v>
      </c>
      <c r="B522" s="18">
        <v>0.41041666666666665</v>
      </c>
      <c r="C522" t="s">
        <v>9</v>
      </c>
      <c r="D522" t="s">
        <v>429</v>
      </c>
      <c r="E522" t="s">
        <v>10</v>
      </c>
      <c r="F522">
        <v>2</v>
      </c>
      <c r="G522">
        <v>14</v>
      </c>
      <c r="H522" t="s">
        <v>290</v>
      </c>
      <c r="I522" t="str">
        <f>VLOOKUP(H522,'Fish Species List'!$A$2:$I$107,2,0)</f>
        <v>Yellowfin Mojarra</v>
      </c>
      <c r="J522" s="54" t="str">
        <f>VLOOKUP(H522,'Fish Species List'!$A$2:$I$107,3,0)</f>
        <v>Gerres cinereus</v>
      </c>
      <c r="K522" s="54" t="str">
        <f>VLOOKUP(H522,'Fish Species List'!$A$2:$I$107,4,0)</f>
        <v>Gerreidae</v>
      </c>
      <c r="L522" s="54" t="str">
        <f>VLOOKUP(H522,'Fish Species List'!$A$2:$I$107,5,0)</f>
        <v>Carnivores</v>
      </c>
      <c r="M522">
        <v>22</v>
      </c>
      <c r="N522">
        <f>1</f>
        <v>1</v>
      </c>
      <c r="P522">
        <f>VLOOKUP(H522,'Fish Species List'!$A$2:$I$107,6,0)</f>
        <v>1.1480000000000001E-2</v>
      </c>
      <c r="Q522">
        <f>VLOOKUP(H522,'Fish Species List'!$A$2:$I$107,7,0)</f>
        <v>3.07</v>
      </c>
      <c r="R522">
        <f t="shared" si="8"/>
        <v>151.76775788000836</v>
      </c>
    </row>
    <row r="523" spans="1:18">
      <c r="A523" s="2">
        <v>42955</v>
      </c>
      <c r="B523" s="18">
        <v>0.41041666666666665</v>
      </c>
      <c r="C523" t="s">
        <v>9</v>
      </c>
      <c r="D523" t="s">
        <v>429</v>
      </c>
      <c r="E523" t="s">
        <v>10</v>
      </c>
      <c r="F523">
        <v>2</v>
      </c>
      <c r="G523">
        <v>14</v>
      </c>
      <c r="H523" t="s">
        <v>28</v>
      </c>
      <c r="I523" t="str">
        <f>VLOOKUP(H523,'Fish Species List'!$A$2:$I$107,2,0)</f>
        <v>Foureye Butterflyfish</v>
      </c>
      <c r="J523" s="54" t="str">
        <f>VLOOKUP(H523,'Fish Species List'!$A$2:$I$107,3,0)</f>
        <v>Chaetodon capistratus</v>
      </c>
      <c r="K523" s="54" t="str">
        <f>VLOOKUP(H523,'Fish Species List'!$A$2:$I$107,4,0)</f>
        <v>Chaetodontidae</v>
      </c>
      <c r="L523" s="54" t="str">
        <f>VLOOKUP(H523,'Fish Species List'!$A$2:$I$107,5,0)</f>
        <v>Carnivores</v>
      </c>
      <c r="M523">
        <v>10</v>
      </c>
      <c r="N523">
        <v>2</v>
      </c>
      <c r="P523">
        <f>VLOOKUP(H523,'Fish Species List'!$A$2:$I$107,6,0)</f>
        <v>2.512E-2</v>
      </c>
      <c r="Q523">
        <f>VLOOKUP(H523,'Fish Species List'!$A$2:$I$107,7,0)</f>
        <v>3.1</v>
      </c>
      <c r="R523">
        <f t="shared" si="8"/>
        <v>31.624206344269499</v>
      </c>
    </row>
    <row r="524" spans="1:18">
      <c r="A524" s="2">
        <v>42955</v>
      </c>
      <c r="B524" s="18">
        <v>0.41041666666666665</v>
      </c>
      <c r="C524" t="s">
        <v>9</v>
      </c>
      <c r="D524" t="s">
        <v>429</v>
      </c>
      <c r="E524" t="s">
        <v>10</v>
      </c>
      <c r="F524">
        <v>2</v>
      </c>
      <c r="G524">
        <v>14</v>
      </c>
      <c r="H524" t="s">
        <v>416</v>
      </c>
      <c r="I524" t="str">
        <f>VLOOKUP(H524,'Fish Species List'!$A$2:$I$107,2,0)</f>
        <v>Blue Runner</v>
      </c>
      <c r="J524" s="54" t="str">
        <f>VLOOKUP(H524,'Fish Species List'!$A$2:$I$107,3,0)</f>
        <v>Caranx crysos</v>
      </c>
      <c r="K524" s="54" t="str">
        <f>VLOOKUP(H524,'Fish Species List'!$A$2:$I$107,4,0)</f>
        <v>Carangidae</v>
      </c>
      <c r="L524" s="54" t="str">
        <f>VLOOKUP(H524,'Fish Species List'!$A$2:$I$107,5,0)</f>
        <v>Carnivores</v>
      </c>
      <c r="M524">
        <v>13</v>
      </c>
      <c r="N524">
        <v>15</v>
      </c>
      <c r="P524">
        <f>VLOOKUP(H524,'Fish Species List'!$A$2:$I$107,6,0)</f>
        <v>0</v>
      </c>
      <c r="Q524">
        <f>VLOOKUP(H524,'Fish Species List'!$A$2:$I$107,7,0)</f>
        <v>0</v>
      </c>
      <c r="R524">
        <f t="shared" si="8"/>
        <v>0</v>
      </c>
    </row>
    <row r="525" spans="1:18">
      <c r="A525" s="2">
        <v>42955</v>
      </c>
      <c r="B525" s="18">
        <v>0.41041666666666665</v>
      </c>
      <c r="C525" t="s">
        <v>9</v>
      </c>
      <c r="D525" t="s">
        <v>429</v>
      </c>
      <c r="E525" t="s">
        <v>10</v>
      </c>
      <c r="F525">
        <v>2</v>
      </c>
      <c r="G525">
        <v>14</v>
      </c>
      <c r="H525" t="s">
        <v>19</v>
      </c>
      <c r="I525" t="str">
        <f>VLOOKUP(H525,'Fish Species List'!$A$2:$I$107,2,0)</f>
        <v>Ocean Surgeonfish</v>
      </c>
      <c r="J525" s="54" t="str">
        <f>VLOOKUP(H525,'Fish Species List'!$A$2:$I$107,3,0)</f>
        <v>Acanthurus bahianus</v>
      </c>
      <c r="K525" s="54" t="str">
        <f>VLOOKUP(H525,'Fish Species List'!$A$2:$I$107,4,0)</f>
        <v>Acanthuridae</v>
      </c>
      <c r="L525" s="54" t="str">
        <f>VLOOKUP(H525,'Fish Species List'!$A$2:$I$107,5,0)</f>
        <v>Herbivores</v>
      </c>
      <c r="M525">
        <v>16</v>
      </c>
      <c r="N525">
        <v>5</v>
      </c>
      <c r="P525">
        <f>VLOOKUP(H525,'Fish Species List'!$A$2:$I$107,6,0)</f>
        <v>1.8620000000000001E-2</v>
      </c>
      <c r="Q525">
        <f>VLOOKUP(H525,'Fish Species List'!$A$2:$I$107,7,0)</f>
        <v>2.91</v>
      </c>
      <c r="R525">
        <f t="shared" si="8"/>
        <v>59.424950162548789</v>
      </c>
    </row>
    <row r="526" spans="1:18">
      <c r="A526" s="2">
        <v>42955</v>
      </c>
      <c r="B526" s="18">
        <v>0.41041666666666665</v>
      </c>
      <c r="C526" t="s">
        <v>9</v>
      </c>
      <c r="D526" t="s">
        <v>429</v>
      </c>
      <c r="E526" t="s">
        <v>10</v>
      </c>
      <c r="F526">
        <v>2</v>
      </c>
      <c r="G526">
        <v>14</v>
      </c>
      <c r="H526" t="s">
        <v>23</v>
      </c>
      <c r="I526" t="str">
        <f>VLOOKUP(H526,'Fish Species List'!$A$2:$I$107,2,0)</f>
        <v>Blue Tang</v>
      </c>
      <c r="J526" s="54" t="str">
        <f>VLOOKUP(H526,'Fish Species List'!$A$2:$I$107,3,0)</f>
        <v>Acanthurus coeruleus</v>
      </c>
      <c r="K526" s="54" t="str">
        <f>VLOOKUP(H526,'Fish Species List'!$A$2:$I$107,4,0)</f>
        <v>Acanthuridae</v>
      </c>
      <c r="L526" s="54" t="str">
        <f>VLOOKUP(H526,'Fish Species List'!$A$2:$I$107,5,0)</f>
        <v>Herbivores</v>
      </c>
      <c r="M526">
        <v>12</v>
      </c>
      <c r="N526">
        <v>4</v>
      </c>
      <c r="P526">
        <f>VLOOKUP(H526,'Fish Species List'!$A$2:$I$107,6,0)</f>
        <v>2.512E-2</v>
      </c>
      <c r="Q526">
        <f>VLOOKUP(H526,'Fish Species List'!$A$2:$I$107,7,0)</f>
        <v>2.96</v>
      </c>
      <c r="R526">
        <f t="shared" si="8"/>
        <v>39.300323326954469</v>
      </c>
    </row>
    <row r="527" spans="1:18">
      <c r="A527" s="2">
        <v>42955</v>
      </c>
      <c r="B527" s="18">
        <v>0.41041666666666665</v>
      </c>
      <c r="C527" t="s">
        <v>9</v>
      </c>
      <c r="D527" t="s">
        <v>429</v>
      </c>
      <c r="E527" t="s">
        <v>10</v>
      </c>
      <c r="F527">
        <v>2</v>
      </c>
      <c r="G527">
        <v>14</v>
      </c>
      <c r="H527" t="s">
        <v>27</v>
      </c>
      <c r="I527" t="str">
        <f>VLOOKUP(H527,'Fish Species List'!$A$2:$I$107,2,0)</f>
        <v>Yellowtail Snapper</v>
      </c>
      <c r="J527" s="54" t="str">
        <f>VLOOKUP(H527,'Fish Species List'!$A$2:$I$107,3,0)</f>
        <v>Ocyurus chrysurus</v>
      </c>
      <c r="K527" s="54" t="str">
        <f>VLOOKUP(H527,'Fish Species List'!$A$2:$I$107,4,0)</f>
        <v>Lutjanidae</v>
      </c>
      <c r="L527" s="54" t="str">
        <f>VLOOKUP(H527,'Fish Species List'!$A$2:$I$107,5,0)</f>
        <v>Carnivores</v>
      </c>
      <c r="M527">
        <v>17</v>
      </c>
      <c r="N527">
        <f>1</f>
        <v>1</v>
      </c>
      <c r="P527">
        <f>VLOOKUP(H527,'Fish Species List'!$A$2:$I$107,6,0)</f>
        <v>1.4789999999999999E-2</v>
      </c>
      <c r="Q527">
        <f>VLOOKUP(H527,'Fish Species List'!$A$2:$I$107,7,0)</f>
        <v>2.95</v>
      </c>
      <c r="R527">
        <f t="shared" si="8"/>
        <v>63.065594211777146</v>
      </c>
    </row>
    <row r="528" spans="1:18">
      <c r="A528" s="2">
        <v>42955</v>
      </c>
      <c r="B528" s="18">
        <v>0.41041666666666665</v>
      </c>
      <c r="C528" t="s">
        <v>9</v>
      </c>
      <c r="D528" t="s">
        <v>429</v>
      </c>
      <c r="E528" t="s">
        <v>10</v>
      </c>
      <c r="F528">
        <v>2</v>
      </c>
      <c r="G528">
        <v>14</v>
      </c>
      <c r="H528" t="s">
        <v>296</v>
      </c>
      <c r="I528" t="str">
        <f>VLOOKUP(H528,'Fish Species List'!$A$2:$I$107,2,0)</f>
        <v>Squirrel Fish</v>
      </c>
      <c r="J528" s="54" t="str">
        <f>VLOOKUP(H528,'Fish Species List'!$A$2:$I$107,3,0)</f>
        <v>Holocentrus adsensionis</v>
      </c>
      <c r="K528" s="54" t="str">
        <f>VLOOKUP(H528,'Fish Species List'!$A$2:$I$107,4,0)</f>
        <v>Holocentridae</v>
      </c>
      <c r="L528" s="54" t="str">
        <f>VLOOKUP(H528,'Fish Species List'!$A$2:$I$107,5,0)</f>
        <v>Carnivores</v>
      </c>
      <c r="M528">
        <v>27</v>
      </c>
      <c r="N528">
        <f>1</f>
        <v>1</v>
      </c>
      <c r="P528">
        <f>VLOOKUP(H528,'Fish Species List'!$A$2:$I$107,6,0)</f>
        <v>1.585E-2</v>
      </c>
      <c r="Q528">
        <f>VLOOKUP(H528,'Fish Species List'!$A$2:$I$107,7,0)</f>
        <v>2.97</v>
      </c>
      <c r="R528">
        <f t="shared" si="8"/>
        <v>282.60487294873707</v>
      </c>
    </row>
    <row r="529" spans="1:18">
      <c r="A529" s="2">
        <v>42955</v>
      </c>
      <c r="B529" s="18">
        <v>0.41041666666666665</v>
      </c>
      <c r="C529" t="s">
        <v>9</v>
      </c>
      <c r="D529" t="s">
        <v>429</v>
      </c>
      <c r="E529" t="s">
        <v>10</v>
      </c>
      <c r="F529">
        <v>2</v>
      </c>
      <c r="G529">
        <v>14</v>
      </c>
      <c r="H529" t="s">
        <v>23</v>
      </c>
      <c r="I529" t="str">
        <f>VLOOKUP(H529,'Fish Species List'!$A$2:$I$107,2,0)</f>
        <v>Blue Tang</v>
      </c>
      <c r="J529" s="54" t="str">
        <f>VLOOKUP(H529,'Fish Species List'!$A$2:$I$107,3,0)</f>
        <v>Acanthurus coeruleus</v>
      </c>
      <c r="K529" s="54" t="str">
        <f>VLOOKUP(H529,'Fish Species List'!$A$2:$I$107,4,0)</f>
        <v>Acanthuridae</v>
      </c>
      <c r="L529" s="54" t="str">
        <f>VLOOKUP(H529,'Fish Species List'!$A$2:$I$107,5,0)</f>
        <v>Herbivores</v>
      </c>
      <c r="M529">
        <v>15</v>
      </c>
      <c r="N529">
        <v>2</v>
      </c>
      <c r="P529">
        <f>VLOOKUP(H529,'Fish Species List'!$A$2:$I$107,6,0)</f>
        <v>2.512E-2</v>
      </c>
      <c r="Q529">
        <f>VLOOKUP(H529,'Fish Species List'!$A$2:$I$107,7,0)</f>
        <v>2.96</v>
      </c>
      <c r="R529">
        <f t="shared" si="8"/>
        <v>76.076366478829684</v>
      </c>
    </row>
    <row r="530" spans="1:18">
      <c r="A530" s="2">
        <v>42955</v>
      </c>
      <c r="B530" s="18">
        <v>0.41041666666666665</v>
      </c>
      <c r="C530" t="s">
        <v>9</v>
      </c>
      <c r="D530" t="s">
        <v>429</v>
      </c>
      <c r="E530" t="s">
        <v>10</v>
      </c>
      <c r="F530">
        <v>2</v>
      </c>
      <c r="G530">
        <v>14</v>
      </c>
      <c r="H530" t="s">
        <v>23</v>
      </c>
      <c r="I530" t="str">
        <f>VLOOKUP(H530,'Fish Species List'!$A$2:$I$107,2,0)</f>
        <v>Blue Tang</v>
      </c>
      <c r="J530" s="54" t="str">
        <f>VLOOKUP(H530,'Fish Species List'!$A$2:$I$107,3,0)</f>
        <v>Acanthurus coeruleus</v>
      </c>
      <c r="K530" s="54" t="str">
        <f>VLOOKUP(H530,'Fish Species List'!$A$2:$I$107,4,0)</f>
        <v>Acanthuridae</v>
      </c>
      <c r="L530" s="54" t="str">
        <f>VLOOKUP(H530,'Fish Species List'!$A$2:$I$107,5,0)</f>
        <v>Herbivores</v>
      </c>
      <c r="M530">
        <v>13</v>
      </c>
      <c r="N530">
        <f>1</f>
        <v>1</v>
      </c>
      <c r="P530">
        <f>VLOOKUP(H530,'Fish Species List'!$A$2:$I$107,6,0)</f>
        <v>2.512E-2</v>
      </c>
      <c r="Q530">
        <f>VLOOKUP(H530,'Fish Species List'!$A$2:$I$107,7,0)</f>
        <v>2.96</v>
      </c>
      <c r="R530">
        <f t="shared" si="8"/>
        <v>49.807180515954464</v>
      </c>
    </row>
    <row r="531" spans="1:18">
      <c r="A531" s="2">
        <v>42955</v>
      </c>
      <c r="B531" s="18">
        <v>0.41041666666666665</v>
      </c>
      <c r="C531" t="s">
        <v>9</v>
      </c>
      <c r="D531" t="s">
        <v>429</v>
      </c>
      <c r="E531" t="s">
        <v>10</v>
      </c>
      <c r="F531">
        <v>2</v>
      </c>
      <c r="G531">
        <v>14</v>
      </c>
      <c r="H531" t="s">
        <v>19</v>
      </c>
      <c r="I531" t="str">
        <f>VLOOKUP(H531,'Fish Species List'!$A$2:$I$107,2,0)</f>
        <v>Ocean Surgeonfish</v>
      </c>
      <c r="J531" s="54" t="str">
        <f>VLOOKUP(H531,'Fish Species List'!$A$2:$I$107,3,0)</f>
        <v>Acanthurus bahianus</v>
      </c>
      <c r="K531" s="54" t="str">
        <f>VLOOKUP(H531,'Fish Species List'!$A$2:$I$107,4,0)</f>
        <v>Acanthuridae</v>
      </c>
      <c r="L531" s="54" t="str">
        <f>VLOOKUP(H531,'Fish Species List'!$A$2:$I$107,5,0)</f>
        <v>Herbivores</v>
      </c>
      <c r="M531">
        <v>17</v>
      </c>
      <c r="N531">
        <v>2</v>
      </c>
      <c r="P531">
        <f>VLOOKUP(H531,'Fish Species List'!$A$2:$I$107,6,0)</f>
        <v>1.8620000000000001E-2</v>
      </c>
      <c r="Q531">
        <f>VLOOKUP(H531,'Fish Species List'!$A$2:$I$107,7,0)</f>
        <v>2.91</v>
      </c>
      <c r="R531">
        <f t="shared" si="8"/>
        <v>70.890173269794147</v>
      </c>
    </row>
    <row r="532" spans="1:18">
      <c r="A532" s="2">
        <v>42955</v>
      </c>
      <c r="B532" s="18">
        <v>0.41041666666666665</v>
      </c>
      <c r="C532" t="s">
        <v>9</v>
      </c>
      <c r="D532" t="s">
        <v>429</v>
      </c>
      <c r="E532" t="s">
        <v>10</v>
      </c>
      <c r="F532">
        <v>2</v>
      </c>
      <c r="G532">
        <v>14</v>
      </c>
      <c r="H532" t="s">
        <v>37</v>
      </c>
      <c r="I532" t="str">
        <f>VLOOKUP(H532,'Fish Species List'!$A$2:$I$107,2,0)</f>
        <v>Yellowtail Damselfish</v>
      </c>
      <c r="J532" s="54" t="str">
        <f>VLOOKUP(H532,'Fish Species List'!$A$2:$I$107,3,0)</f>
        <v>Microspathodon chrysurus</v>
      </c>
      <c r="K532" s="54" t="str">
        <f>VLOOKUP(H532,'Fish Species List'!$A$2:$I$107,4,0)</f>
        <v>Pomacentridae</v>
      </c>
      <c r="L532" s="54" t="str">
        <f>VLOOKUP(H532,'Fish Species List'!$A$2:$I$107,5,0)</f>
        <v>Herbivores</v>
      </c>
      <c r="M532">
        <v>16</v>
      </c>
      <c r="N532">
        <f>1</f>
        <v>1</v>
      </c>
      <c r="P532">
        <f>VLOOKUP(H532,'Fish Species List'!$A$2:$I$107,6,0)</f>
        <v>2.291E-2</v>
      </c>
      <c r="Q532">
        <f>VLOOKUP(H532,'Fish Species List'!$A$2:$I$107,7,0)</f>
        <v>3.02</v>
      </c>
      <c r="R532">
        <f t="shared" si="8"/>
        <v>99.189896434733939</v>
      </c>
    </row>
    <row r="533" spans="1:18">
      <c r="A533" s="2">
        <v>42955</v>
      </c>
      <c r="B533" s="18">
        <v>0.41041666666666665</v>
      </c>
      <c r="C533" t="s">
        <v>9</v>
      </c>
      <c r="D533" t="s">
        <v>429</v>
      </c>
      <c r="E533" t="s">
        <v>10</v>
      </c>
      <c r="F533">
        <v>2</v>
      </c>
      <c r="G533">
        <v>14</v>
      </c>
      <c r="H533" t="s">
        <v>290</v>
      </c>
      <c r="I533" t="str">
        <f>VLOOKUP(H533,'Fish Species List'!$A$2:$I$107,2,0)</f>
        <v>Yellowfin Mojarra</v>
      </c>
      <c r="J533" s="54" t="str">
        <f>VLOOKUP(H533,'Fish Species List'!$A$2:$I$107,3,0)</f>
        <v>Gerres cinereus</v>
      </c>
      <c r="K533" s="54" t="str">
        <f>VLOOKUP(H533,'Fish Species List'!$A$2:$I$107,4,0)</f>
        <v>Gerreidae</v>
      </c>
      <c r="L533" s="54" t="str">
        <f>VLOOKUP(H533,'Fish Species List'!$A$2:$I$107,5,0)</f>
        <v>Carnivores</v>
      </c>
      <c r="M533">
        <v>22</v>
      </c>
      <c r="N533">
        <f>1</f>
        <v>1</v>
      </c>
      <c r="P533">
        <f>VLOOKUP(H533,'Fish Species List'!$A$2:$I$107,6,0)</f>
        <v>1.1480000000000001E-2</v>
      </c>
      <c r="Q533">
        <f>VLOOKUP(H533,'Fish Species List'!$A$2:$I$107,7,0)</f>
        <v>3.07</v>
      </c>
      <c r="R533">
        <f t="shared" si="8"/>
        <v>151.76775788000836</v>
      </c>
    </row>
    <row r="534" spans="1:18">
      <c r="A534" s="2">
        <v>42955</v>
      </c>
      <c r="B534" s="18">
        <v>0.41041666666666665</v>
      </c>
      <c r="C534" t="s">
        <v>9</v>
      </c>
      <c r="D534" t="s">
        <v>429</v>
      </c>
      <c r="E534" t="s">
        <v>10</v>
      </c>
      <c r="F534">
        <v>2</v>
      </c>
      <c r="G534">
        <v>14</v>
      </c>
      <c r="H534" t="s">
        <v>410</v>
      </c>
      <c r="I534" t="str">
        <f>VLOOKUP(H534,'Fish Species List'!$A$2:$I$107,2,0)</f>
        <v>Dusky Damselfish</v>
      </c>
      <c r="J534" s="54" t="str">
        <f>VLOOKUP(H534,'Fish Species List'!$A$2:$I$107,3,0)</f>
        <v>Stegastes adustus </v>
      </c>
      <c r="K534" s="54" t="str">
        <f>VLOOKUP(H534,'Fish Species List'!$A$2:$I$107,4,0)</f>
        <v>Pomacentridae</v>
      </c>
      <c r="L534" s="54" t="str">
        <f>VLOOKUP(H534,'Fish Species List'!$A$2:$I$107,5,0)</f>
        <v>Herbivores</v>
      </c>
      <c r="M534">
        <v>10</v>
      </c>
      <c r="N534">
        <f>1</f>
        <v>1</v>
      </c>
      <c r="P534">
        <f>VLOOKUP(H534,'Fish Species List'!$A$2:$I$107,6,0)</f>
        <v>0</v>
      </c>
      <c r="Q534">
        <f>VLOOKUP(H534,'Fish Species List'!$A$2:$I$107,7,0)</f>
        <v>0</v>
      </c>
      <c r="R534">
        <f t="shared" si="8"/>
        <v>0</v>
      </c>
    </row>
    <row r="535" spans="1:18">
      <c r="A535" s="2">
        <v>42955</v>
      </c>
      <c r="B535" s="18">
        <v>0.41041666666666665</v>
      </c>
      <c r="C535" t="s">
        <v>9</v>
      </c>
      <c r="D535" t="s">
        <v>429</v>
      </c>
      <c r="E535" t="s">
        <v>10</v>
      </c>
      <c r="F535">
        <v>2</v>
      </c>
      <c r="G535">
        <v>14</v>
      </c>
      <c r="H535" t="s">
        <v>17</v>
      </c>
      <c r="I535" t="str">
        <f>VLOOKUP(H535,'Fish Species List'!$A$2:$I$107,2,0)</f>
        <v>Bluehead Wrasse</v>
      </c>
      <c r="J535" s="54" t="str">
        <f>VLOOKUP(H535,'Fish Species List'!$A$2:$I$107,3,0)</f>
        <v>Thalassoma bifasciatum</v>
      </c>
      <c r="K535" s="54" t="str">
        <f>VLOOKUP(H535,'Fish Species List'!$A$2:$I$107,4,0)</f>
        <v>Labridae</v>
      </c>
      <c r="L535" s="54" t="str">
        <f>VLOOKUP(H535,'Fish Species List'!$A$2:$I$107,5,0)</f>
        <v>Carnivores</v>
      </c>
      <c r="M535">
        <v>12</v>
      </c>
      <c r="N535">
        <f>1</f>
        <v>1</v>
      </c>
      <c r="P535">
        <f>VLOOKUP(H535,'Fish Species List'!$A$2:$I$107,6,0)</f>
        <v>8.9099999999999995E-3</v>
      </c>
      <c r="Q535">
        <f>VLOOKUP(H535,'Fish Species List'!$A$2:$I$107,7,0)</f>
        <v>3.01</v>
      </c>
      <c r="R535">
        <f t="shared" si="8"/>
        <v>15.783861253601465</v>
      </c>
    </row>
    <row r="536" spans="1:18">
      <c r="A536" s="2">
        <v>42955</v>
      </c>
      <c r="B536" s="18">
        <v>0.41041666666666665</v>
      </c>
      <c r="C536" t="s">
        <v>9</v>
      </c>
      <c r="D536" t="s">
        <v>429</v>
      </c>
      <c r="E536" t="s">
        <v>10</v>
      </c>
      <c r="F536">
        <v>2</v>
      </c>
      <c r="G536">
        <v>14</v>
      </c>
      <c r="H536" t="s">
        <v>17</v>
      </c>
      <c r="I536" t="str">
        <f>VLOOKUP(H536,'Fish Species List'!$A$2:$I$107,2,0)</f>
        <v>Bluehead Wrasse</v>
      </c>
      <c r="J536" s="54" t="str">
        <f>VLOOKUP(H536,'Fish Species List'!$A$2:$I$107,3,0)</f>
        <v>Thalassoma bifasciatum</v>
      </c>
      <c r="K536" s="54" t="str">
        <f>VLOOKUP(H536,'Fish Species List'!$A$2:$I$107,4,0)</f>
        <v>Labridae</v>
      </c>
      <c r="L536" s="54" t="str">
        <f>VLOOKUP(H536,'Fish Species List'!$A$2:$I$107,5,0)</f>
        <v>Carnivores</v>
      </c>
      <c r="M536">
        <v>4</v>
      </c>
      <c r="N536">
        <v>30</v>
      </c>
      <c r="P536">
        <f>VLOOKUP(H536,'Fish Species List'!$A$2:$I$107,6,0)</f>
        <v>8.9099999999999995E-3</v>
      </c>
      <c r="Q536">
        <f>VLOOKUP(H536,'Fish Species List'!$A$2:$I$107,7,0)</f>
        <v>3.01</v>
      </c>
      <c r="R536">
        <f t="shared" si="8"/>
        <v>0.5782002537554658</v>
      </c>
    </row>
    <row r="537" spans="1:18">
      <c r="A537" s="2">
        <v>42955</v>
      </c>
      <c r="B537" s="18">
        <v>0.41041666666666665</v>
      </c>
      <c r="C537" t="s">
        <v>9</v>
      </c>
      <c r="D537" t="s">
        <v>429</v>
      </c>
      <c r="E537" t="s">
        <v>10</v>
      </c>
      <c r="F537">
        <v>2</v>
      </c>
      <c r="G537">
        <v>14</v>
      </c>
      <c r="H537" t="s">
        <v>17</v>
      </c>
      <c r="I537" t="str">
        <f>VLOOKUP(H537,'Fish Species List'!$A$2:$I$107,2,0)</f>
        <v>Bluehead Wrasse</v>
      </c>
      <c r="J537" s="54" t="str">
        <f>VLOOKUP(H537,'Fish Species List'!$A$2:$I$107,3,0)</f>
        <v>Thalassoma bifasciatum</v>
      </c>
      <c r="K537" s="54" t="str">
        <f>VLOOKUP(H537,'Fish Species List'!$A$2:$I$107,4,0)</f>
        <v>Labridae</v>
      </c>
      <c r="L537" s="54" t="str">
        <f>VLOOKUP(H537,'Fish Species List'!$A$2:$I$107,5,0)</f>
        <v>Carnivores</v>
      </c>
      <c r="M537">
        <v>5</v>
      </c>
      <c r="N537">
        <v>5</v>
      </c>
      <c r="P537">
        <f>VLOOKUP(H537,'Fish Species List'!$A$2:$I$107,6,0)</f>
        <v>8.9099999999999995E-3</v>
      </c>
      <c r="Q537">
        <f>VLOOKUP(H537,'Fish Species List'!$A$2:$I$107,7,0)</f>
        <v>3.01</v>
      </c>
      <c r="R537">
        <f t="shared" si="8"/>
        <v>1.1318201385239828</v>
      </c>
    </row>
    <row r="538" spans="1:18">
      <c r="A538" s="2">
        <v>42955</v>
      </c>
      <c r="B538" s="18">
        <v>0.41041666666666665</v>
      </c>
      <c r="C538" t="s">
        <v>9</v>
      </c>
      <c r="D538" t="s">
        <v>429</v>
      </c>
      <c r="E538" t="s">
        <v>10</v>
      </c>
      <c r="F538">
        <v>2</v>
      </c>
      <c r="G538">
        <v>14</v>
      </c>
      <c r="H538" t="s">
        <v>17</v>
      </c>
      <c r="I538" t="str">
        <f>VLOOKUP(H538,'Fish Species List'!$A$2:$I$107,2,0)</f>
        <v>Bluehead Wrasse</v>
      </c>
      <c r="J538" s="54" t="str">
        <f>VLOOKUP(H538,'Fish Species List'!$A$2:$I$107,3,0)</f>
        <v>Thalassoma bifasciatum</v>
      </c>
      <c r="K538" s="54" t="str">
        <f>VLOOKUP(H538,'Fish Species List'!$A$2:$I$107,4,0)</f>
        <v>Labridae</v>
      </c>
      <c r="L538" s="54" t="str">
        <f>VLOOKUP(H538,'Fish Species List'!$A$2:$I$107,5,0)</f>
        <v>Carnivores</v>
      </c>
      <c r="M538">
        <v>7</v>
      </c>
      <c r="N538">
        <v>8</v>
      </c>
      <c r="P538">
        <f>VLOOKUP(H538,'Fish Species List'!$A$2:$I$107,6,0)</f>
        <v>8.9099999999999995E-3</v>
      </c>
      <c r="Q538">
        <f>VLOOKUP(H538,'Fish Species List'!$A$2:$I$107,7,0)</f>
        <v>3.01</v>
      </c>
      <c r="R538">
        <f t="shared" si="8"/>
        <v>3.1161819272016391</v>
      </c>
    </row>
    <row r="539" spans="1:18">
      <c r="A539" s="2">
        <v>42955</v>
      </c>
      <c r="B539" s="18">
        <v>0.41041666666666665</v>
      </c>
      <c r="C539" t="s">
        <v>9</v>
      </c>
      <c r="D539" t="s">
        <v>429</v>
      </c>
      <c r="E539" t="s">
        <v>10</v>
      </c>
      <c r="F539">
        <v>2</v>
      </c>
      <c r="G539">
        <v>14</v>
      </c>
      <c r="H539" t="s">
        <v>17</v>
      </c>
      <c r="I539" t="str">
        <f>VLOOKUP(H539,'Fish Species List'!$A$2:$I$107,2,0)</f>
        <v>Bluehead Wrasse</v>
      </c>
      <c r="J539" s="54" t="str">
        <f>VLOOKUP(H539,'Fish Species List'!$A$2:$I$107,3,0)</f>
        <v>Thalassoma bifasciatum</v>
      </c>
      <c r="K539" s="54" t="str">
        <f>VLOOKUP(H539,'Fish Species List'!$A$2:$I$107,4,0)</f>
        <v>Labridae</v>
      </c>
      <c r="L539" s="54" t="str">
        <f>VLOOKUP(H539,'Fish Species List'!$A$2:$I$107,5,0)</f>
        <v>Carnivores</v>
      </c>
      <c r="M539">
        <v>4</v>
      </c>
      <c r="N539">
        <v>30</v>
      </c>
      <c r="P539">
        <f>VLOOKUP(H539,'Fish Species List'!$A$2:$I$107,6,0)</f>
        <v>8.9099999999999995E-3</v>
      </c>
      <c r="Q539">
        <f>VLOOKUP(H539,'Fish Species List'!$A$2:$I$107,7,0)</f>
        <v>3.01</v>
      </c>
      <c r="R539">
        <f t="shared" si="8"/>
        <v>0.5782002537554658</v>
      </c>
    </row>
    <row r="540" spans="1:18">
      <c r="A540" s="2">
        <v>42955</v>
      </c>
      <c r="B540" s="18">
        <v>0.41041666666666665</v>
      </c>
      <c r="C540" t="s">
        <v>9</v>
      </c>
      <c r="D540" t="s">
        <v>429</v>
      </c>
      <c r="E540" t="s">
        <v>10</v>
      </c>
      <c r="F540">
        <v>2</v>
      </c>
      <c r="G540">
        <v>14</v>
      </c>
      <c r="H540" t="s">
        <v>17</v>
      </c>
      <c r="I540" t="str">
        <f>VLOOKUP(H540,'Fish Species List'!$A$2:$I$107,2,0)</f>
        <v>Bluehead Wrasse</v>
      </c>
      <c r="J540" s="54" t="str">
        <f>VLOOKUP(H540,'Fish Species List'!$A$2:$I$107,3,0)</f>
        <v>Thalassoma bifasciatum</v>
      </c>
      <c r="K540" s="54" t="str">
        <f>VLOOKUP(H540,'Fish Species List'!$A$2:$I$107,4,0)</f>
        <v>Labridae</v>
      </c>
      <c r="L540" s="54" t="str">
        <f>VLOOKUP(H540,'Fish Species List'!$A$2:$I$107,5,0)</f>
        <v>Carnivores</v>
      </c>
      <c r="M540">
        <v>3</v>
      </c>
      <c r="N540">
        <f>1</f>
        <v>1</v>
      </c>
      <c r="P540">
        <f>VLOOKUP(H540,'Fish Species List'!$A$2:$I$107,6,0)</f>
        <v>8.9099999999999995E-3</v>
      </c>
      <c r="Q540">
        <f>VLOOKUP(H540,'Fish Species List'!$A$2:$I$107,7,0)</f>
        <v>3.01</v>
      </c>
      <c r="R540">
        <f t="shared" si="8"/>
        <v>0.24322750267948948</v>
      </c>
    </row>
    <row r="541" spans="1:18">
      <c r="A541" s="2">
        <v>42955</v>
      </c>
      <c r="B541" s="18">
        <v>0.41041666666666665</v>
      </c>
      <c r="C541" t="s">
        <v>9</v>
      </c>
      <c r="D541" t="s">
        <v>429</v>
      </c>
      <c r="E541" t="s">
        <v>10</v>
      </c>
      <c r="F541">
        <v>2</v>
      </c>
      <c r="G541">
        <v>14</v>
      </c>
      <c r="H541" t="s">
        <v>13</v>
      </c>
      <c r="I541" t="str">
        <f>VLOOKUP(H541,'Fish Species List'!$A$2:$I$107,2,0)</f>
        <v>Slippery Dick</v>
      </c>
      <c r="J541" s="54" t="str">
        <f>VLOOKUP(H541,'Fish Species List'!$A$2:$I$107,3,0)</f>
        <v>Halichoeres bivittatus</v>
      </c>
      <c r="K541" s="54" t="str">
        <f>VLOOKUP(H541,'Fish Species List'!$A$2:$I$107,4,0)</f>
        <v>Labridae</v>
      </c>
      <c r="L541" s="54" t="str">
        <f>VLOOKUP(H541,'Fish Species List'!$A$2:$I$107,5,0)</f>
        <v>Carnivores</v>
      </c>
      <c r="M541">
        <v>12</v>
      </c>
      <c r="N541">
        <f>1</f>
        <v>1</v>
      </c>
      <c r="P541">
        <f>VLOOKUP(H541,'Fish Species List'!$A$2:$I$107,6,0)</f>
        <v>9.3299999999999998E-3</v>
      </c>
      <c r="Q541">
        <f>VLOOKUP(H541,'Fish Species List'!$A$2:$I$107,7,0)</f>
        <v>3.06</v>
      </c>
      <c r="R541">
        <f t="shared" si="8"/>
        <v>18.714415031991813</v>
      </c>
    </row>
    <row r="542" spans="1:18">
      <c r="A542" s="2">
        <v>42955</v>
      </c>
      <c r="B542" s="18">
        <v>0.41041666666666665</v>
      </c>
      <c r="C542" t="s">
        <v>9</v>
      </c>
      <c r="D542" t="s">
        <v>429</v>
      </c>
      <c r="E542" t="s">
        <v>10</v>
      </c>
      <c r="F542">
        <v>2</v>
      </c>
      <c r="G542">
        <v>14</v>
      </c>
      <c r="H542" t="s">
        <v>13</v>
      </c>
      <c r="I542" t="str">
        <f>VLOOKUP(H542,'Fish Species List'!$A$2:$I$107,2,0)</f>
        <v>Slippery Dick</v>
      </c>
      <c r="J542" s="54" t="str">
        <f>VLOOKUP(H542,'Fish Species List'!$A$2:$I$107,3,0)</f>
        <v>Halichoeres bivittatus</v>
      </c>
      <c r="K542" s="54" t="str">
        <f>VLOOKUP(H542,'Fish Species List'!$A$2:$I$107,4,0)</f>
        <v>Labridae</v>
      </c>
      <c r="L542" s="54" t="str">
        <f>VLOOKUP(H542,'Fish Species List'!$A$2:$I$107,5,0)</f>
        <v>Carnivores</v>
      </c>
      <c r="M542">
        <v>13</v>
      </c>
      <c r="N542">
        <f>1</f>
        <v>1</v>
      </c>
      <c r="P542">
        <f>VLOOKUP(H542,'Fish Species List'!$A$2:$I$107,6,0)</f>
        <v>9.3299999999999998E-3</v>
      </c>
      <c r="Q542">
        <f>VLOOKUP(H542,'Fish Species List'!$A$2:$I$107,7,0)</f>
        <v>3.06</v>
      </c>
      <c r="R542">
        <f t="shared" si="8"/>
        <v>23.908278260792379</v>
      </c>
    </row>
    <row r="543" spans="1:18">
      <c r="A543" s="2">
        <v>42955</v>
      </c>
      <c r="B543" s="18">
        <v>0.41041666666666665</v>
      </c>
      <c r="C543" t="s">
        <v>9</v>
      </c>
      <c r="D543" t="s">
        <v>429</v>
      </c>
      <c r="E543" t="s">
        <v>10</v>
      </c>
      <c r="F543">
        <v>2</v>
      </c>
      <c r="G543">
        <v>14</v>
      </c>
      <c r="H543" t="s">
        <v>13</v>
      </c>
      <c r="I543" t="str">
        <f>VLOOKUP(H543,'Fish Species List'!$A$2:$I$107,2,0)</f>
        <v>Slippery Dick</v>
      </c>
      <c r="J543" s="54" t="str">
        <f>VLOOKUP(H543,'Fish Species List'!$A$2:$I$107,3,0)</f>
        <v>Halichoeres bivittatus</v>
      </c>
      <c r="K543" s="54" t="str">
        <f>VLOOKUP(H543,'Fish Species List'!$A$2:$I$107,4,0)</f>
        <v>Labridae</v>
      </c>
      <c r="L543" s="54" t="str">
        <f>VLOOKUP(H543,'Fish Species List'!$A$2:$I$107,5,0)</f>
        <v>Carnivores</v>
      </c>
      <c r="M543">
        <v>10</v>
      </c>
      <c r="N543">
        <f>1</f>
        <v>1</v>
      </c>
      <c r="P543">
        <f>VLOOKUP(H543,'Fish Species List'!$A$2:$I$107,6,0)</f>
        <v>9.3299999999999998E-3</v>
      </c>
      <c r="Q543">
        <f>VLOOKUP(H543,'Fish Species List'!$A$2:$I$107,7,0)</f>
        <v>3.06</v>
      </c>
      <c r="R543">
        <f t="shared" si="8"/>
        <v>10.712273288565926</v>
      </c>
    </row>
    <row r="544" spans="1:18">
      <c r="A544" s="2">
        <v>42955</v>
      </c>
      <c r="B544" s="18">
        <v>0.41041666666666665</v>
      </c>
      <c r="C544" t="s">
        <v>9</v>
      </c>
      <c r="D544" t="s">
        <v>429</v>
      </c>
      <c r="E544" t="s">
        <v>10</v>
      </c>
      <c r="F544">
        <v>2</v>
      </c>
      <c r="G544">
        <v>14</v>
      </c>
      <c r="H544" t="s">
        <v>13</v>
      </c>
      <c r="I544" t="str">
        <f>VLOOKUP(H544,'Fish Species List'!$A$2:$I$107,2,0)</f>
        <v>Slippery Dick</v>
      </c>
      <c r="J544" s="54" t="str">
        <f>VLOOKUP(H544,'Fish Species List'!$A$2:$I$107,3,0)</f>
        <v>Halichoeres bivittatus</v>
      </c>
      <c r="K544" s="54" t="str">
        <f>VLOOKUP(H544,'Fish Species List'!$A$2:$I$107,4,0)</f>
        <v>Labridae</v>
      </c>
      <c r="L544" s="54" t="str">
        <f>VLOOKUP(H544,'Fish Species List'!$A$2:$I$107,5,0)</f>
        <v>Carnivores</v>
      </c>
      <c r="M544">
        <v>5</v>
      </c>
      <c r="N544">
        <v>4</v>
      </c>
      <c r="P544">
        <f>VLOOKUP(H544,'Fish Species List'!$A$2:$I$107,6,0)</f>
        <v>9.3299999999999998E-3</v>
      </c>
      <c r="Q544">
        <f>VLOOKUP(H544,'Fish Species List'!$A$2:$I$107,7,0)</f>
        <v>3.06</v>
      </c>
      <c r="R544">
        <f t="shared" si="8"/>
        <v>1.284487425265967</v>
      </c>
    </row>
    <row r="545" spans="1:18">
      <c r="A545" s="2">
        <v>42955</v>
      </c>
      <c r="B545" s="18">
        <v>0.41041666666666665</v>
      </c>
      <c r="C545" t="s">
        <v>9</v>
      </c>
      <c r="D545" t="s">
        <v>429</v>
      </c>
      <c r="E545" t="s">
        <v>10</v>
      </c>
      <c r="F545">
        <v>2</v>
      </c>
      <c r="G545">
        <v>14</v>
      </c>
      <c r="H545" t="s">
        <v>404</v>
      </c>
      <c r="I545" t="str">
        <f>VLOOKUP(H545,'Fish Species List'!$A$2:$I$107,2,0)</f>
        <v>Cocoa Damselfish</v>
      </c>
      <c r="J545" s="54" t="str">
        <f>VLOOKUP(H545,'Fish Species List'!$A$2:$I$107,3,0)</f>
        <v>Stegastes variabilis</v>
      </c>
      <c r="K545" s="54" t="str">
        <f>VLOOKUP(H545,'Fish Species List'!$A$2:$I$107,4,0)</f>
        <v>Pomacentridae</v>
      </c>
      <c r="L545" s="54" t="str">
        <f>VLOOKUP(H545,'Fish Species List'!$A$2:$I$107,5,0)</f>
        <v>Herbivores</v>
      </c>
      <c r="M545">
        <v>9</v>
      </c>
      <c r="N545">
        <v>8</v>
      </c>
      <c r="P545">
        <f>VLOOKUP(H545,'Fish Species List'!$A$2:$I$107,6,0)</f>
        <v>0</v>
      </c>
      <c r="Q545">
        <f>VLOOKUP(H545,'Fish Species List'!$A$2:$I$107,7,0)</f>
        <v>0</v>
      </c>
      <c r="R545">
        <f t="shared" si="8"/>
        <v>0</v>
      </c>
    </row>
    <row r="546" spans="1:18">
      <c r="A546" s="2">
        <v>42955</v>
      </c>
      <c r="B546" s="18">
        <v>0.41041666666666665</v>
      </c>
      <c r="C546" t="s">
        <v>9</v>
      </c>
      <c r="D546" t="s">
        <v>429</v>
      </c>
      <c r="E546" t="s">
        <v>10</v>
      </c>
      <c r="F546">
        <v>2</v>
      </c>
      <c r="G546">
        <v>14</v>
      </c>
      <c r="H546" t="s">
        <v>283</v>
      </c>
      <c r="I546" t="str">
        <f>VLOOKUP(H546,'Fish Species List'!$A$2:$I$107,2,0)</f>
        <v>Stoplight Parrotfish</v>
      </c>
      <c r="J546" s="54" t="str">
        <f>VLOOKUP(H546,'Fish Species List'!$A$2:$I$107,3,0)</f>
        <v>Sparisoma viride</v>
      </c>
      <c r="K546" s="54" t="str">
        <f>VLOOKUP(H546,'Fish Species List'!$A$2:$I$107,4,0)</f>
        <v>Scaridae</v>
      </c>
      <c r="L546" s="54" t="str">
        <f>VLOOKUP(H546,'Fish Species List'!$A$2:$I$107,5,0)</f>
        <v>Herbivores</v>
      </c>
      <c r="M546">
        <v>6</v>
      </c>
      <c r="N546">
        <f>1</f>
        <v>1</v>
      </c>
      <c r="O546" t="s">
        <v>284</v>
      </c>
      <c r="P546">
        <f>VLOOKUP(H546,'Fish Species List'!$A$2:$I$107,6,0)</f>
        <v>1.38E-2</v>
      </c>
      <c r="Q546">
        <f>VLOOKUP(H546,'Fish Species List'!$A$2:$I$107,7,0)</f>
        <v>3.04</v>
      </c>
      <c r="R546">
        <f t="shared" si="8"/>
        <v>3.2022769371367255</v>
      </c>
    </row>
    <row r="547" spans="1:18">
      <c r="A547" s="2">
        <v>42955</v>
      </c>
      <c r="B547" s="18">
        <v>0.41041666666666665</v>
      </c>
      <c r="C547" t="s">
        <v>9</v>
      </c>
      <c r="D547" t="s">
        <v>429</v>
      </c>
      <c r="E547" t="s">
        <v>10</v>
      </c>
      <c r="F547">
        <v>2</v>
      </c>
      <c r="G547">
        <v>14</v>
      </c>
      <c r="H547" t="s">
        <v>283</v>
      </c>
      <c r="I547" t="str">
        <f>VLOOKUP(H547,'Fish Species List'!$A$2:$I$107,2,0)</f>
        <v>Stoplight Parrotfish</v>
      </c>
      <c r="J547" s="54" t="str">
        <f>VLOOKUP(H547,'Fish Species List'!$A$2:$I$107,3,0)</f>
        <v>Sparisoma viride</v>
      </c>
      <c r="K547" s="54" t="str">
        <f>VLOOKUP(H547,'Fish Species List'!$A$2:$I$107,4,0)</f>
        <v>Scaridae</v>
      </c>
      <c r="L547" s="54" t="str">
        <f>VLOOKUP(H547,'Fish Species List'!$A$2:$I$107,5,0)</f>
        <v>Herbivores</v>
      </c>
      <c r="M547">
        <v>5</v>
      </c>
      <c r="N547">
        <f>1</f>
        <v>1</v>
      </c>
      <c r="O547" t="s">
        <v>284</v>
      </c>
      <c r="P547">
        <f>VLOOKUP(H547,'Fish Species List'!$A$2:$I$107,6,0)</f>
        <v>1.38E-2</v>
      </c>
      <c r="Q547">
        <f>VLOOKUP(H547,'Fish Species List'!$A$2:$I$107,7,0)</f>
        <v>3.04</v>
      </c>
      <c r="R547">
        <f t="shared" si="8"/>
        <v>1.8397037753094332</v>
      </c>
    </row>
    <row r="548" spans="1:18">
      <c r="A548" s="2">
        <v>42955</v>
      </c>
      <c r="B548" s="18">
        <v>0.41041666666666665</v>
      </c>
      <c r="C548" t="s">
        <v>9</v>
      </c>
      <c r="D548" t="s">
        <v>429</v>
      </c>
      <c r="E548" t="s">
        <v>10</v>
      </c>
      <c r="F548">
        <v>2</v>
      </c>
      <c r="G548">
        <v>14</v>
      </c>
      <c r="H548" t="s">
        <v>35</v>
      </c>
      <c r="I548" t="str">
        <f>VLOOKUP(H548,'Fish Species List'!$A$2:$I$107,2,0)</f>
        <v>Yellowhead Wrasse</v>
      </c>
      <c r="J548" s="54" t="str">
        <f>VLOOKUP(H548,'Fish Species List'!$A$2:$I$107,3,0)</f>
        <v>Halichoeres garnoti</v>
      </c>
      <c r="K548" s="54" t="str">
        <f>VLOOKUP(H548,'Fish Species List'!$A$2:$I$107,4,0)</f>
        <v>Labridae</v>
      </c>
      <c r="L548" s="54" t="str">
        <f>VLOOKUP(H548,'Fish Species List'!$A$2:$I$107,5,0)</f>
        <v>Carnivores</v>
      </c>
      <c r="M548">
        <v>5</v>
      </c>
      <c r="N548">
        <v>2</v>
      </c>
      <c r="P548">
        <f>VLOOKUP(H548,'Fish Species List'!$A$2:$I$107,6,0)</f>
        <v>0.01</v>
      </c>
      <c r="Q548">
        <f>VLOOKUP(H548,'Fish Species List'!$A$2:$I$107,7,0)</f>
        <v>3.13</v>
      </c>
      <c r="R548">
        <f t="shared" si="8"/>
        <v>1.540905884130453</v>
      </c>
    </row>
    <row r="549" spans="1:18">
      <c r="A549" s="2">
        <v>42955</v>
      </c>
      <c r="B549" s="18">
        <v>0.41041666666666665</v>
      </c>
      <c r="C549" t="s">
        <v>9</v>
      </c>
      <c r="D549" t="s">
        <v>429</v>
      </c>
      <c r="E549" t="s">
        <v>10</v>
      </c>
      <c r="F549">
        <v>2</v>
      </c>
      <c r="G549">
        <v>14</v>
      </c>
      <c r="H549" t="s">
        <v>19</v>
      </c>
      <c r="I549" t="str">
        <f>VLOOKUP(H549,'Fish Species List'!$A$2:$I$107,2,0)</f>
        <v>Ocean Surgeonfish</v>
      </c>
      <c r="J549" s="54" t="str">
        <f>VLOOKUP(H549,'Fish Species List'!$A$2:$I$107,3,0)</f>
        <v>Acanthurus bahianus</v>
      </c>
      <c r="K549" s="54" t="str">
        <f>VLOOKUP(H549,'Fish Species List'!$A$2:$I$107,4,0)</f>
        <v>Acanthuridae</v>
      </c>
      <c r="L549" s="54" t="str">
        <f>VLOOKUP(H549,'Fish Species List'!$A$2:$I$107,5,0)</f>
        <v>Herbivores</v>
      </c>
      <c r="M549">
        <v>5</v>
      </c>
      <c r="N549">
        <v>2</v>
      </c>
      <c r="P549">
        <f>VLOOKUP(H549,'Fish Species List'!$A$2:$I$107,6,0)</f>
        <v>1.8620000000000001E-2</v>
      </c>
      <c r="Q549">
        <f>VLOOKUP(H549,'Fish Species List'!$A$2:$I$107,7,0)</f>
        <v>2.91</v>
      </c>
      <c r="R549">
        <f t="shared" si="8"/>
        <v>2.013642594556269</v>
      </c>
    </row>
    <row r="550" spans="1:18">
      <c r="A550" s="2">
        <v>42955</v>
      </c>
      <c r="B550" s="18">
        <v>0.41041666666666665</v>
      </c>
      <c r="C550" t="s">
        <v>9</v>
      </c>
      <c r="D550" t="s">
        <v>429</v>
      </c>
      <c r="E550" t="s">
        <v>10</v>
      </c>
      <c r="F550">
        <v>2</v>
      </c>
      <c r="G550">
        <v>14</v>
      </c>
      <c r="H550" t="s">
        <v>19</v>
      </c>
      <c r="I550" t="str">
        <f>VLOOKUP(H550,'Fish Species List'!$A$2:$I$107,2,0)</f>
        <v>Ocean Surgeonfish</v>
      </c>
      <c r="J550" s="54" t="str">
        <f>VLOOKUP(H550,'Fish Species List'!$A$2:$I$107,3,0)</f>
        <v>Acanthurus bahianus</v>
      </c>
      <c r="K550" s="54" t="str">
        <f>VLOOKUP(H550,'Fish Species List'!$A$2:$I$107,4,0)</f>
        <v>Acanthuridae</v>
      </c>
      <c r="L550" s="54" t="str">
        <f>VLOOKUP(H550,'Fish Species List'!$A$2:$I$107,5,0)</f>
        <v>Herbivores</v>
      </c>
      <c r="M550">
        <v>7</v>
      </c>
      <c r="N550">
        <v>4</v>
      </c>
      <c r="P550">
        <f>VLOOKUP(H550,'Fish Species List'!$A$2:$I$107,6,0)</f>
        <v>1.8620000000000001E-2</v>
      </c>
      <c r="Q550">
        <f>VLOOKUP(H550,'Fish Species List'!$A$2:$I$107,7,0)</f>
        <v>2.91</v>
      </c>
      <c r="R550">
        <f t="shared" si="8"/>
        <v>5.3606193920129481</v>
      </c>
    </row>
    <row r="551" spans="1:18">
      <c r="A551" s="2">
        <v>42955</v>
      </c>
      <c r="B551" s="18">
        <v>0.41041666666666665</v>
      </c>
      <c r="C551" t="s">
        <v>9</v>
      </c>
      <c r="D551" t="s">
        <v>429</v>
      </c>
      <c r="E551" t="s">
        <v>10</v>
      </c>
      <c r="F551">
        <v>2</v>
      </c>
      <c r="G551">
        <v>14</v>
      </c>
      <c r="H551" t="s">
        <v>21</v>
      </c>
      <c r="I551" t="str">
        <f>VLOOKUP(H551,'Fish Species List'!$A$2:$I$107,2,0)</f>
        <v>Brown Chromis</v>
      </c>
      <c r="J551" s="54" t="str">
        <f>VLOOKUP(H551,'Fish Species List'!$A$2:$I$107,3,0)</f>
        <v>Chromis multilineata</v>
      </c>
      <c r="K551" s="54" t="str">
        <f>VLOOKUP(H551,'Fish Species List'!$A$2:$I$107,4,0)</f>
        <v>Pomacentridae</v>
      </c>
      <c r="L551" s="54" t="str">
        <f>VLOOKUP(H551,'Fish Species List'!$A$2:$I$107,5,0)</f>
        <v>Planktivore</v>
      </c>
      <c r="M551">
        <v>8</v>
      </c>
      <c r="N551">
        <f>1</f>
        <v>1</v>
      </c>
      <c r="P551">
        <f>VLOOKUP(H551,'Fish Species List'!$A$2:$I$107,6,0)</f>
        <v>1.4789999999999999E-2</v>
      </c>
      <c r="Q551">
        <f>VLOOKUP(H551,'Fish Species List'!$A$2:$I$107,7,0)</f>
        <v>2.98</v>
      </c>
      <c r="R551">
        <f t="shared" si="8"/>
        <v>7.2640083583081712</v>
      </c>
    </row>
    <row r="552" spans="1:18">
      <c r="A552" s="2">
        <v>42955</v>
      </c>
      <c r="B552" s="18">
        <v>0.41041666666666665</v>
      </c>
      <c r="C552" t="s">
        <v>9</v>
      </c>
      <c r="D552" t="s">
        <v>429</v>
      </c>
      <c r="E552" t="s">
        <v>10</v>
      </c>
      <c r="F552">
        <v>2</v>
      </c>
      <c r="G552">
        <v>14</v>
      </c>
      <c r="H552" t="s">
        <v>21</v>
      </c>
      <c r="I552" t="str">
        <f>VLOOKUP(H552,'Fish Species List'!$A$2:$I$107,2,0)</f>
        <v>Brown Chromis</v>
      </c>
      <c r="J552" s="54" t="str">
        <f>VLOOKUP(H552,'Fish Species List'!$A$2:$I$107,3,0)</f>
        <v>Chromis multilineata</v>
      </c>
      <c r="K552" s="54" t="str">
        <f>VLOOKUP(H552,'Fish Species List'!$A$2:$I$107,4,0)</f>
        <v>Pomacentridae</v>
      </c>
      <c r="L552" s="54" t="str">
        <f>VLOOKUP(H552,'Fish Species List'!$A$2:$I$107,5,0)</f>
        <v>Planktivore</v>
      </c>
      <c r="M552">
        <v>4</v>
      </c>
      <c r="N552">
        <v>3</v>
      </c>
      <c r="P552">
        <f>VLOOKUP(H552,'Fish Species List'!$A$2:$I$107,6,0)</f>
        <v>1.4789999999999999E-2</v>
      </c>
      <c r="Q552">
        <f>VLOOKUP(H552,'Fish Species List'!$A$2:$I$107,7,0)</f>
        <v>2.98</v>
      </c>
      <c r="R552">
        <f t="shared" si="8"/>
        <v>0.92067626702257244</v>
      </c>
    </row>
    <row r="553" spans="1:18">
      <c r="A553" s="2">
        <v>42955</v>
      </c>
      <c r="B553" s="18">
        <v>0.41041666666666665</v>
      </c>
      <c r="C553" t="s">
        <v>9</v>
      </c>
      <c r="D553" t="s">
        <v>429</v>
      </c>
      <c r="E553" t="s">
        <v>10</v>
      </c>
      <c r="F553">
        <v>2</v>
      </c>
      <c r="G553">
        <v>14</v>
      </c>
      <c r="H553" t="s">
        <v>291</v>
      </c>
      <c r="I553" t="str">
        <f>VLOOKUP(H553,'Fish Species List'!$A$2:$I$107,2,0)</f>
        <v>Puddingwife</v>
      </c>
      <c r="J553" s="54" t="str">
        <f>VLOOKUP(H553,'Fish Species List'!$A$2:$I$107,3,0)</f>
        <v>Halichoeres radiatus</v>
      </c>
      <c r="K553" s="54" t="str">
        <f>VLOOKUP(H553,'Fish Species List'!$A$2:$I$107,4,0)</f>
        <v>Labridae</v>
      </c>
      <c r="L553" s="54" t="str">
        <f>VLOOKUP(H553,'Fish Species List'!$A$2:$I$107,5,0)</f>
        <v>Carnivores</v>
      </c>
      <c r="M553">
        <v>6</v>
      </c>
      <c r="N553">
        <f>1</f>
        <v>1</v>
      </c>
      <c r="P553">
        <f>VLOOKUP(H553,'Fish Species List'!$A$2:$I$107,6,0)</f>
        <v>1.3100000000000001E-2</v>
      </c>
      <c r="Q553">
        <f>VLOOKUP(H553,'Fish Species List'!$A$2:$I$107,7,0)</f>
        <v>3.0379999999999998</v>
      </c>
      <c r="R553">
        <f t="shared" si="8"/>
        <v>3.0289687611593323</v>
      </c>
    </row>
    <row r="554" spans="1:18">
      <c r="A554" s="2">
        <v>42955</v>
      </c>
      <c r="B554" s="18">
        <v>0.41041666666666665</v>
      </c>
      <c r="C554" t="s">
        <v>9</v>
      </c>
      <c r="D554" t="s">
        <v>429</v>
      </c>
      <c r="E554" t="s">
        <v>10</v>
      </c>
      <c r="F554">
        <v>2</v>
      </c>
      <c r="G554">
        <v>14</v>
      </c>
      <c r="H554" t="s">
        <v>295</v>
      </c>
      <c r="I554" t="str">
        <f>VLOOKUP(H554,'Fish Species List'!$A$2:$I$107,2,0)</f>
        <v>Clown Wrasse</v>
      </c>
      <c r="J554" s="54" t="str">
        <f>VLOOKUP(H554,'Fish Species List'!$A$2:$I$107,3,0)</f>
        <v>Halichoeres maculipinna </v>
      </c>
      <c r="K554" s="54" t="str">
        <f>VLOOKUP(H554,'Fish Species List'!$A$2:$I$107,4,0)</f>
        <v>Labridae</v>
      </c>
      <c r="L554" s="54" t="str">
        <f>VLOOKUP(H554,'Fish Species List'!$A$2:$I$107,5,0)</f>
        <v>Carnivores</v>
      </c>
      <c r="M554">
        <v>6</v>
      </c>
      <c r="N554">
        <v>3</v>
      </c>
      <c r="P554">
        <f>VLOOKUP(H554,'Fish Species List'!$A$2:$I$107,6,0)</f>
        <v>1.047E-2</v>
      </c>
      <c r="Q554">
        <f>VLOOKUP(H554,'Fish Species List'!$A$2:$I$107,7,0)</f>
        <v>3.2</v>
      </c>
      <c r="R554">
        <f t="shared" si="8"/>
        <v>3.2361651963011573</v>
      </c>
    </row>
    <row r="555" spans="1:18">
      <c r="A555" s="2">
        <v>42955</v>
      </c>
      <c r="B555" s="18">
        <v>0.41041666666666665</v>
      </c>
      <c r="C555" t="s">
        <v>9</v>
      </c>
      <c r="D555" t="s">
        <v>429</v>
      </c>
      <c r="E555" t="s">
        <v>10</v>
      </c>
      <c r="F555">
        <v>2</v>
      </c>
      <c r="G555">
        <v>14</v>
      </c>
      <c r="H555" t="s">
        <v>17</v>
      </c>
      <c r="I555" t="str">
        <f>VLOOKUP(H555,'Fish Species List'!$A$2:$I$107,2,0)</f>
        <v>Bluehead Wrasse</v>
      </c>
      <c r="J555" s="54" t="str">
        <f>VLOOKUP(H555,'Fish Species List'!$A$2:$I$107,3,0)</f>
        <v>Thalassoma bifasciatum</v>
      </c>
      <c r="K555" s="54" t="str">
        <f>VLOOKUP(H555,'Fish Species List'!$A$2:$I$107,4,0)</f>
        <v>Labridae</v>
      </c>
      <c r="L555" s="54" t="str">
        <f>VLOOKUP(H555,'Fish Species List'!$A$2:$I$107,5,0)</f>
        <v>Carnivores</v>
      </c>
      <c r="M555">
        <v>4</v>
      </c>
      <c r="N555">
        <v>20</v>
      </c>
      <c r="P555">
        <f>VLOOKUP(H555,'Fish Species List'!$A$2:$I$107,6,0)</f>
        <v>8.9099999999999995E-3</v>
      </c>
      <c r="Q555">
        <f>VLOOKUP(H555,'Fish Species List'!$A$2:$I$107,7,0)</f>
        <v>3.01</v>
      </c>
      <c r="R555">
        <f t="shared" si="8"/>
        <v>0.5782002537554658</v>
      </c>
    </row>
    <row r="556" spans="1:18">
      <c r="A556" s="2">
        <v>42955</v>
      </c>
      <c r="B556" s="18">
        <v>0.41041666666666665</v>
      </c>
      <c r="C556" t="s">
        <v>9</v>
      </c>
      <c r="D556" t="s">
        <v>429</v>
      </c>
      <c r="E556" t="s">
        <v>10</v>
      </c>
      <c r="F556">
        <v>2</v>
      </c>
      <c r="G556">
        <v>14</v>
      </c>
      <c r="H556" t="s">
        <v>13</v>
      </c>
      <c r="I556" t="str">
        <f>VLOOKUP(H556,'Fish Species List'!$A$2:$I$107,2,0)</f>
        <v>Slippery Dick</v>
      </c>
      <c r="J556" s="54" t="str">
        <f>VLOOKUP(H556,'Fish Species List'!$A$2:$I$107,3,0)</f>
        <v>Halichoeres bivittatus</v>
      </c>
      <c r="K556" s="54" t="str">
        <f>VLOOKUP(H556,'Fish Species List'!$A$2:$I$107,4,0)</f>
        <v>Labridae</v>
      </c>
      <c r="L556" s="54" t="str">
        <f>VLOOKUP(H556,'Fish Species List'!$A$2:$I$107,5,0)</f>
        <v>Carnivores</v>
      </c>
      <c r="M556">
        <v>7</v>
      </c>
      <c r="N556">
        <v>15</v>
      </c>
      <c r="P556">
        <f>VLOOKUP(H556,'Fish Species List'!$A$2:$I$107,6,0)</f>
        <v>9.3299999999999998E-3</v>
      </c>
      <c r="Q556">
        <f>VLOOKUP(H556,'Fish Species List'!$A$2:$I$107,7,0)</f>
        <v>3.06</v>
      </c>
      <c r="R556">
        <f t="shared" si="8"/>
        <v>3.5965130972579944</v>
      </c>
    </row>
    <row r="557" spans="1:18">
      <c r="A557" s="2">
        <v>42955</v>
      </c>
      <c r="B557" s="18">
        <v>0.41041666666666665</v>
      </c>
      <c r="C557" t="s">
        <v>9</v>
      </c>
      <c r="D557" t="s">
        <v>429</v>
      </c>
      <c r="E557" t="s">
        <v>10</v>
      </c>
      <c r="F557">
        <v>2</v>
      </c>
      <c r="G557">
        <v>14</v>
      </c>
      <c r="H557" t="s">
        <v>295</v>
      </c>
      <c r="I557" t="str">
        <f>VLOOKUP(H557,'Fish Species List'!$A$2:$I$107,2,0)</f>
        <v>Clown Wrasse</v>
      </c>
      <c r="J557" s="54" t="str">
        <f>VLOOKUP(H557,'Fish Species List'!$A$2:$I$107,3,0)</f>
        <v>Halichoeres maculipinna </v>
      </c>
      <c r="K557" s="54" t="str">
        <f>VLOOKUP(H557,'Fish Species List'!$A$2:$I$107,4,0)</f>
        <v>Labridae</v>
      </c>
      <c r="L557" s="54" t="str">
        <f>VLOOKUP(H557,'Fish Species List'!$A$2:$I$107,5,0)</f>
        <v>Carnivores</v>
      </c>
      <c r="M557">
        <v>7</v>
      </c>
      <c r="N557">
        <v>5</v>
      </c>
      <c r="P557">
        <f>VLOOKUP(H557,'Fish Species List'!$A$2:$I$107,6,0)</f>
        <v>1.047E-2</v>
      </c>
      <c r="Q557">
        <f>VLOOKUP(H557,'Fish Species List'!$A$2:$I$107,7,0)</f>
        <v>3.2</v>
      </c>
      <c r="R557">
        <f t="shared" si="8"/>
        <v>5.2998113356499701</v>
      </c>
    </row>
    <row r="558" spans="1:18">
      <c r="A558" s="2">
        <v>42955</v>
      </c>
      <c r="B558" s="18">
        <v>0.41041666666666665</v>
      </c>
      <c r="C558" t="s">
        <v>9</v>
      </c>
      <c r="D558" t="s">
        <v>429</v>
      </c>
      <c r="E558" t="s">
        <v>10</v>
      </c>
      <c r="F558">
        <v>3</v>
      </c>
      <c r="G558">
        <v>15</v>
      </c>
      <c r="H558" t="s">
        <v>283</v>
      </c>
      <c r="I558" t="str">
        <f>VLOOKUP(H558,'Fish Species List'!$A$2:$I$107,2,0)</f>
        <v>Stoplight Parrotfish</v>
      </c>
      <c r="J558" s="54" t="str">
        <f>VLOOKUP(H558,'Fish Species List'!$A$2:$I$107,3,0)</f>
        <v>Sparisoma viride</v>
      </c>
      <c r="K558" s="54" t="str">
        <f>VLOOKUP(H558,'Fish Species List'!$A$2:$I$107,4,0)</f>
        <v>Scaridae</v>
      </c>
      <c r="L558" s="54" t="str">
        <f>VLOOKUP(H558,'Fish Species List'!$A$2:$I$107,5,0)</f>
        <v>Herbivores</v>
      </c>
      <c r="M558">
        <v>16</v>
      </c>
      <c r="N558">
        <f>1</f>
        <v>1</v>
      </c>
      <c r="O558" t="s">
        <v>16</v>
      </c>
      <c r="P558">
        <f>VLOOKUP(H558,'Fish Species List'!$A$2:$I$107,6,0)</f>
        <v>1.38E-2</v>
      </c>
      <c r="Q558">
        <f>VLOOKUP(H558,'Fish Species List'!$A$2:$I$107,7,0)</f>
        <v>3.04</v>
      </c>
      <c r="R558">
        <f t="shared" si="8"/>
        <v>63.154432022104622</v>
      </c>
    </row>
    <row r="559" spans="1:18">
      <c r="A559" s="2">
        <v>42955</v>
      </c>
      <c r="B559" s="18">
        <v>0.41041666666666665</v>
      </c>
      <c r="C559" t="s">
        <v>9</v>
      </c>
      <c r="D559" t="s">
        <v>429</v>
      </c>
      <c r="E559" t="s">
        <v>10</v>
      </c>
      <c r="F559">
        <v>3</v>
      </c>
      <c r="G559">
        <v>15</v>
      </c>
      <c r="H559" t="s">
        <v>283</v>
      </c>
      <c r="I559" t="str">
        <f>VLOOKUP(H559,'Fish Species List'!$A$2:$I$107,2,0)</f>
        <v>Stoplight Parrotfish</v>
      </c>
      <c r="J559" s="54" t="str">
        <f>VLOOKUP(H559,'Fish Species List'!$A$2:$I$107,3,0)</f>
        <v>Sparisoma viride</v>
      </c>
      <c r="K559" s="54" t="str">
        <f>VLOOKUP(H559,'Fish Species List'!$A$2:$I$107,4,0)</f>
        <v>Scaridae</v>
      </c>
      <c r="L559" s="54" t="str">
        <f>VLOOKUP(H559,'Fish Species List'!$A$2:$I$107,5,0)</f>
        <v>Herbivores</v>
      </c>
      <c r="M559">
        <v>15</v>
      </c>
      <c r="N559">
        <v>2</v>
      </c>
      <c r="O559" t="s">
        <v>16</v>
      </c>
      <c r="P559">
        <f>VLOOKUP(H559,'Fish Species List'!$A$2:$I$107,6,0)</f>
        <v>1.38E-2</v>
      </c>
      <c r="Q559">
        <f>VLOOKUP(H559,'Fish Species List'!$A$2:$I$107,7,0)</f>
        <v>3.04</v>
      </c>
      <c r="R559">
        <f t="shared" si="8"/>
        <v>51.903484390238546</v>
      </c>
    </row>
    <row r="560" spans="1:18">
      <c r="A560" s="2">
        <v>42955</v>
      </c>
      <c r="B560" s="18">
        <v>0.41041666666666665</v>
      </c>
      <c r="C560" t="s">
        <v>9</v>
      </c>
      <c r="D560" t="s">
        <v>429</v>
      </c>
      <c r="E560" t="s">
        <v>10</v>
      </c>
      <c r="F560">
        <v>3</v>
      </c>
      <c r="G560">
        <v>15</v>
      </c>
      <c r="H560" t="s">
        <v>32</v>
      </c>
      <c r="I560" t="str">
        <f>VLOOKUP(H560,'Fish Species List'!$A$2:$I$107,2,0)</f>
        <v>Redtail Parrotfish</v>
      </c>
      <c r="J560" s="54" t="str">
        <f>VLOOKUP(H560,'Fish Species List'!$A$2:$I$107,3,0)</f>
        <v>Sparisoma chrysopterum</v>
      </c>
      <c r="K560" s="54" t="str">
        <f>VLOOKUP(H560,'Fish Species List'!$A$2:$I$107,4,0)</f>
        <v>Scaridae</v>
      </c>
      <c r="L560" s="54" t="str">
        <f>VLOOKUP(H560,'Fish Species List'!$A$2:$I$107,5,0)</f>
        <v>Herbivores</v>
      </c>
      <c r="M560">
        <v>16</v>
      </c>
      <c r="N560">
        <v>1</v>
      </c>
      <c r="O560" t="s">
        <v>16</v>
      </c>
      <c r="P560">
        <f>VLOOKUP(H560,'Fish Species List'!$A$2:$I$107,6,0)</f>
        <v>1.072E-2</v>
      </c>
      <c r="Q560">
        <f>VLOOKUP(H560,'Fish Species List'!$A$2:$I$107,7,0)</f>
        <v>3.09</v>
      </c>
      <c r="R560">
        <f t="shared" si="8"/>
        <v>56.354101747197269</v>
      </c>
    </row>
    <row r="561" spans="1:18">
      <c r="A561" s="2">
        <v>42955</v>
      </c>
      <c r="B561" s="18">
        <v>0.41041666666666665</v>
      </c>
      <c r="C561" t="s">
        <v>9</v>
      </c>
      <c r="D561" t="s">
        <v>429</v>
      </c>
      <c r="E561" t="s">
        <v>10</v>
      </c>
      <c r="F561">
        <v>3</v>
      </c>
      <c r="G561">
        <v>15</v>
      </c>
      <c r="H561" t="s">
        <v>285</v>
      </c>
      <c r="I561" t="str">
        <f>VLOOKUP(H561,'Fish Species List'!$A$2:$I$107,2,0)</f>
        <v>Spotted Goatfish</v>
      </c>
      <c r="J561" s="54" t="str">
        <f>VLOOKUP(H561,'Fish Species List'!$A$2:$I$107,3,0)</f>
        <v>Pseudupeneus maculatus</v>
      </c>
      <c r="K561" s="54" t="str">
        <f>VLOOKUP(H561,'Fish Species List'!$A$2:$I$107,4,0)</f>
        <v>Mullidae</v>
      </c>
      <c r="L561" s="54" t="str">
        <f>VLOOKUP(H561,'Fish Species List'!$A$2:$I$107,5,0)</f>
        <v>Carnivores</v>
      </c>
      <c r="M561">
        <v>12</v>
      </c>
      <c r="N561">
        <v>2</v>
      </c>
      <c r="P561">
        <f>VLOOKUP(H561,'Fish Species List'!$A$2:$I$107,6,0)</f>
        <v>0.01</v>
      </c>
      <c r="Q561">
        <f>VLOOKUP(H561,'Fish Species List'!$A$2:$I$107,7,0)</f>
        <v>3.12</v>
      </c>
      <c r="R561">
        <f t="shared" si="8"/>
        <v>23.283351129155225</v>
      </c>
    </row>
    <row r="562" spans="1:18">
      <c r="A562" s="2">
        <v>42955</v>
      </c>
      <c r="B562" s="18">
        <v>0.41041666666666665</v>
      </c>
      <c r="C562" t="s">
        <v>9</v>
      </c>
      <c r="D562" t="s">
        <v>429</v>
      </c>
      <c r="E562" t="s">
        <v>10</v>
      </c>
      <c r="F562">
        <v>3</v>
      </c>
      <c r="G562">
        <v>15</v>
      </c>
      <c r="H562" t="s">
        <v>12</v>
      </c>
      <c r="I562" t="str">
        <f>VLOOKUP(H562,'Fish Species List'!$A$2:$I$107,2,0)</f>
        <v>Doctorfish</v>
      </c>
      <c r="J562" s="54" t="str">
        <f>VLOOKUP(H562,'Fish Species List'!$A$2:$I$107,3,0)</f>
        <v>Acanthurus chirurgus</v>
      </c>
      <c r="K562" s="54" t="str">
        <f>VLOOKUP(H562,'Fish Species List'!$A$2:$I$107,4,0)</f>
        <v>Acanthuridae</v>
      </c>
      <c r="L562" s="54" t="str">
        <f>VLOOKUP(H562,'Fish Species List'!$A$2:$I$107,5,0)</f>
        <v>Herbivores</v>
      </c>
      <c r="M562">
        <v>14</v>
      </c>
      <c r="N562">
        <v>6</v>
      </c>
      <c r="P562">
        <f>VLOOKUP(H562,'Fish Species List'!$A$2:$I$107,6,0)</f>
        <v>2.0889999999999999E-2</v>
      </c>
      <c r="Q562">
        <f>VLOOKUP(H562,'Fish Species List'!$A$2:$I$107,7,0)</f>
        <v>2.96</v>
      </c>
      <c r="R562">
        <f t="shared" si="8"/>
        <v>51.579535358842975</v>
      </c>
    </row>
    <row r="563" spans="1:18">
      <c r="A563" s="2">
        <v>42955</v>
      </c>
      <c r="B563" s="18">
        <v>0.41041666666666665</v>
      </c>
      <c r="C563" t="s">
        <v>9</v>
      </c>
      <c r="D563" t="s">
        <v>429</v>
      </c>
      <c r="E563" t="s">
        <v>10</v>
      </c>
      <c r="F563">
        <v>3</v>
      </c>
      <c r="G563">
        <v>15</v>
      </c>
      <c r="H563" t="s">
        <v>12</v>
      </c>
      <c r="I563" t="str">
        <f>VLOOKUP(H563,'Fish Species List'!$A$2:$I$107,2,0)</f>
        <v>Doctorfish</v>
      </c>
      <c r="J563" s="54" t="str">
        <f>VLOOKUP(H563,'Fish Species List'!$A$2:$I$107,3,0)</f>
        <v>Acanthurus chirurgus</v>
      </c>
      <c r="K563" s="54" t="str">
        <f>VLOOKUP(H563,'Fish Species List'!$A$2:$I$107,4,0)</f>
        <v>Acanthuridae</v>
      </c>
      <c r="L563" s="54" t="str">
        <f>VLOOKUP(H563,'Fish Species List'!$A$2:$I$107,5,0)</f>
        <v>Herbivores</v>
      </c>
      <c r="M563">
        <v>21</v>
      </c>
      <c r="N563">
        <f>1</f>
        <v>1</v>
      </c>
      <c r="P563">
        <f>VLOOKUP(H563,'Fish Species List'!$A$2:$I$107,6,0)</f>
        <v>2.0889999999999999E-2</v>
      </c>
      <c r="Q563">
        <f>VLOOKUP(H563,'Fish Species List'!$A$2:$I$107,7,0)</f>
        <v>2.96</v>
      </c>
      <c r="R563">
        <f t="shared" si="8"/>
        <v>171.28035420162414</v>
      </c>
    </row>
    <row r="564" spans="1:18">
      <c r="A564" s="2">
        <v>42955</v>
      </c>
      <c r="B564" s="18">
        <v>0.41041666666666665</v>
      </c>
      <c r="C564" t="s">
        <v>9</v>
      </c>
      <c r="D564" t="s">
        <v>429</v>
      </c>
      <c r="E564" t="s">
        <v>10</v>
      </c>
      <c r="F564">
        <v>3</v>
      </c>
      <c r="G564">
        <v>15</v>
      </c>
      <c r="H564" t="s">
        <v>290</v>
      </c>
      <c r="I564" t="str">
        <f>VLOOKUP(H564,'Fish Species List'!$A$2:$I$107,2,0)</f>
        <v>Yellowfin Mojarra</v>
      </c>
      <c r="J564" s="54" t="str">
        <f>VLOOKUP(H564,'Fish Species List'!$A$2:$I$107,3,0)</f>
        <v>Gerres cinereus</v>
      </c>
      <c r="K564" s="54" t="str">
        <f>VLOOKUP(H564,'Fish Species List'!$A$2:$I$107,4,0)</f>
        <v>Gerreidae</v>
      </c>
      <c r="L564" s="54" t="str">
        <f>VLOOKUP(H564,'Fish Species List'!$A$2:$I$107,5,0)</f>
        <v>Carnivores</v>
      </c>
      <c r="M564">
        <v>22</v>
      </c>
      <c r="N564">
        <f>1</f>
        <v>1</v>
      </c>
      <c r="P564">
        <f>VLOOKUP(H564,'Fish Species List'!$A$2:$I$107,6,0)</f>
        <v>1.1480000000000001E-2</v>
      </c>
      <c r="Q564">
        <f>VLOOKUP(H564,'Fish Species List'!$A$2:$I$107,7,0)</f>
        <v>3.07</v>
      </c>
      <c r="R564">
        <f t="shared" si="8"/>
        <v>151.76775788000836</v>
      </c>
    </row>
    <row r="565" spans="1:18">
      <c r="A565" s="2">
        <v>42955</v>
      </c>
      <c r="B565" s="18">
        <v>0.41041666666666665</v>
      </c>
      <c r="C565" t="s">
        <v>9</v>
      </c>
      <c r="D565" t="s">
        <v>429</v>
      </c>
      <c r="E565" t="s">
        <v>10</v>
      </c>
      <c r="F565">
        <v>3</v>
      </c>
      <c r="G565">
        <v>15</v>
      </c>
      <c r="H565" t="s">
        <v>293</v>
      </c>
      <c r="I565" t="str">
        <f>VLOOKUP(H565,'Fish Species List'!$A$2:$I$107,2,0)</f>
        <v>Spanish Hogfish</v>
      </c>
      <c r="J565" s="54" t="str">
        <f>VLOOKUP(H565,'Fish Species List'!$A$2:$I$107,3,0)</f>
        <v>Bodianus rufus</v>
      </c>
      <c r="K565" s="54" t="str">
        <f>VLOOKUP(H565,'Fish Species List'!$A$2:$I$107,4,0)</f>
        <v>Labridae</v>
      </c>
      <c r="L565" s="54" t="str">
        <f>VLOOKUP(H565,'Fish Species List'!$A$2:$I$107,5,0)</f>
        <v>Carnivores</v>
      </c>
      <c r="M565">
        <v>15</v>
      </c>
      <c r="N565">
        <f>1</f>
        <v>1</v>
      </c>
      <c r="P565">
        <f>VLOOKUP(H565,'Fish Species List'!$A$2:$I$107,6,0)</f>
        <v>1.44E-2</v>
      </c>
      <c r="Q565">
        <f>VLOOKUP(H565,'Fish Species List'!$A$2:$I$107,7,0)</f>
        <v>3.0531999999999999</v>
      </c>
      <c r="R565">
        <f t="shared" si="8"/>
        <v>56.131199659719258</v>
      </c>
    </row>
    <row r="566" spans="1:18">
      <c r="A566" s="2">
        <v>42955</v>
      </c>
      <c r="B566" s="18">
        <v>0.41041666666666665</v>
      </c>
      <c r="C566" t="s">
        <v>9</v>
      </c>
      <c r="D566" t="s">
        <v>429</v>
      </c>
      <c r="E566" t="s">
        <v>10</v>
      </c>
      <c r="F566">
        <v>3</v>
      </c>
      <c r="G566">
        <v>15</v>
      </c>
      <c r="H566" t="s">
        <v>293</v>
      </c>
      <c r="I566" t="str">
        <f>VLOOKUP(H566,'Fish Species List'!$A$2:$I$107,2,0)</f>
        <v>Spanish Hogfish</v>
      </c>
      <c r="J566" s="54" t="str">
        <f>VLOOKUP(H566,'Fish Species List'!$A$2:$I$107,3,0)</f>
        <v>Bodianus rufus</v>
      </c>
      <c r="K566" s="54" t="str">
        <f>VLOOKUP(H566,'Fish Species List'!$A$2:$I$107,4,0)</f>
        <v>Labridae</v>
      </c>
      <c r="L566" s="54" t="str">
        <f>VLOOKUP(H566,'Fish Species List'!$A$2:$I$107,5,0)</f>
        <v>Carnivores</v>
      </c>
      <c r="M566">
        <v>24</v>
      </c>
      <c r="N566">
        <f>1</f>
        <v>1</v>
      </c>
      <c r="P566">
        <f>VLOOKUP(H566,'Fish Species List'!$A$2:$I$107,6,0)</f>
        <v>1.44E-2</v>
      </c>
      <c r="Q566">
        <f>VLOOKUP(H566,'Fish Species List'!$A$2:$I$107,7,0)</f>
        <v>3.0531999999999999</v>
      </c>
      <c r="R566">
        <f t="shared" si="8"/>
        <v>235.73466753186952</v>
      </c>
    </row>
    <row r="567" spans="1:18">
      <c r="A567" s="2">
        <v>42955</v>
      </c>
      <c r="B567" s="18">
        <v>0.41041666666666665</v>
      </c>
      <c r="C567" t="s">
        <v>9</v>
      </c>
      <c r="D567" t="s">
        <v>429</v>
      </c>
      <c r="E567" t="s">
        <v>10</v>
      </c>
      <c r="F567">
        <v>3</v>
      </c>
      <c r="G567">
        <v>15</v>
      </c>
      <c r="H567" t="s">
        <v>19</v>
      </c>
      <c r="I567" t="str">
        <f>VLOOKUP(H567,'Fish Species List'!$A$2:$I$107,2,0)</f>
        <v>Ocean Surgeonfish</v>
      </c>
      <c r="J567" s="54" t="str">
        <f>VLOOKUP(H567,'Fish Species List'!$A$2:$I$107,3,0)</f>
        <v>Acanthurus bahianus</v>
      </c>
      <c r="K567" s="54" t="str">
        <f>VLOOKUP(H567,'Fish Species List'!$A$2:$I$107,4,0)</f>
        <v>Acanthuridae</v>
      </c>
      <c r="L567" s="54" t="str">
        <f>VLOOKUP(H567,'Fish Species List'!$A$2:$I$107,5,0)</f>
        <v>Herbivores</v>
      </c>
      <c r="M567">
        <v>15</v>
      </c>
      <c r="N567">
        <v>6</v>
      </c>
      <c r="P567">
        <f>VLOOKUP(H567,'Fish Species List'!$A$2:$I$107,6,0)</f>
        <v>1.8620000000000001E-2</v>
      </c>
      <c r="Q567">
        <f>VLOOKUP(H567,'Fish Species List'!$A$2:$I$107,7,0)</f>
        <v>2.91</v>
      </c>
      <c r="R567">
        <f t="shared" si="8"/>
        <v>49.249887240092868</v>
      </c>
    </row>
    <row r="568" spans="1:18">
      <c r="A568" s="2">
        <v>42955</v>
      </c>
      <c r="B568" s="18">
        <v>0.41041666666666665</v>
      </c>
      <c r="C568" t="s">
        <v>9</v>
      </c>
      <c r="D568" t="s">
        <v>429</v>
      </c>
      <c r="E568" t="s">
        <v>10</v>
      </c>
      <c r="F568">
        <v>3</v>
      </c>
      <c r="G568">
        <v>15</v>
      </c>
      <c r="H568" t="s">
        <v>23</v>
      </c>
      <c r="I568" t="str">
        <f>VLOOKUP(H568,'Fish Species List'!$A$2:$I$107,2,0)</f>
        <v>Blue Tang</v>
      </c>
      <c r="J568" s="54" t="str">
        <f>VLOOKUP(H568,'Fish Species List'!$A$2:$I$107,3,0)</f>
        <v>Acanthurus coeruleus</v>
      </c>
      <c r="K568" s="54" t="str">
        <f>VLOOKUP(H568,'Fish Species List'!$A$2:$I$107,4,0)</f>
        <v>Acanthuridae</v>
      </c>
      <c r="L568" s="54" t="str">
        <f>VLOOKUP(H568,'Fish Species List'!$A$2:$I$107,5,0)</f>
        <v>Herbivores</v>
      </c>
      <c r="M568">
        <v>16</v>
      </c>
      <c r="N568">
        <v>3</v>
      </c>
      <c r="P568">
        <f>VLOOKUP(H568,'Fish Species List'!$A$2:$I$107,6,0)</f>
        <v>2.512E-2</v>
      </c>
      <c r="Q568">
        <f>VLOOKUP(H568,'Fish Species List'!$A$2:$I$107,7,0)</f>
        <v>2.96</v>
      </c>
      <c r="R568">
        <f t="shared" si="8"/>
        <v>92.090489985886919</v>
      </c>
    </row>
    <row r="569" spans="1:18">
      <c r="A569" s="2">
        <v>42955</v>
      </c>
      <c r="B569" s="18">
        <v>0.41041666666666665</v>
      </c>
      <c r="C569" t="s">
        <v>9</v>
      </c>
      <c r="D569" t="s">
        <v>429</v>
      </c>
      <c r="E569" t="s">
        <v>10</v>
      </c>
      <c r="F569">
        <v>3</v>
      </c>
      <c r="G569">
        <v>15</v>
      </c>
      <c r="H569" t="s">
        <v>297</v>
      </c>
      <c r="I569" t="str">
        <f>VLOOKUP(H569,'Fish Species List'!$A$2:$I$107,2,0)</f>
        <v>Mahogany Snapper</v>
      </c>
      <c r="J569" s="54" t="str">
        <f>VLOOKUP(H569,'Fish Species List'!$A$2:$I$107,3,0)</f>
        <v>Lutjanus mahogoni</v>
      </c>
      <c r="K569" s="54" t="str">
        <f>VLOOKUP(H569,'Fish Species List'!$A$2:$I$107,4,0)</f>
        <v>Lutjanidae</v>
      </c>
      <c r="L569" s="54" t="str">
        <f>VLOOKUP(H569,'Fish Species List'!$A$2:$I$107,5,0)</f>
        <v>Carnivores</v>
      </c>
      <c r="M569">
        <v>16</v>
      </c>
      <c r="N569">
        <f>1</f>
        <v>1</v>
      </c>
      <c r="P569">
        <f>VLOOKUP(H569,'Fish Species List'!$A$2:$I$107,6,0)</f>
        <v>1.6979999999999999E-2</v>
      </c>
      <c r="Q569">
        <f>VLOOKUP(H569,'Fish Species List'!$A$2:$I$107,7,0)</f>
        <v>2.96</v>
      </c>
      <c r="R569">
        <f t="shared" si="8"/>
        <v>62.249065285046171</v>
      </c>
    </row>
    <row r="570" spans="1:18">
      <c r="A570" s="2">
        <v>42955</v>
      </c>
      <c r="B570" s="18">
        <v>0.41041666666666665</v>
      </c>
      <c r="C570" t="s">
        <v>9</v>
      </c>
      <c r="D570" t="s">
        <v>429</v>
      </c>
      <c r="E570" t="s">
        <v>10</v>
      </c>
      <c r="F570">
        <v>3</v>
      </c>
      <c r="G570">
        <v>15</v>
      </c>
      <c r="H570" t="s">
        <v>297</v>
      </c>
      <c r="I570" t="str">
        <f>VLOOKUP(H570,'Fish Species List'!$A$2:$I$107,2,0)</f>
        <v>Mahogany Snapper</v>
      </c>
      <c r="J570" s="54" t="str">
        <f>VLOOKUP(H570,'Fish Species List'!$A$2:$I$107,3,0)</f>
        <v>Lutjanus mahogoni</v>
      </c>
      <c r="K570" s="54" t="str">
        <f>VLOOKUP(H570,'Fish Species List'!$A$2:$I$107,4,0)</f>
        <v>Lutjanidae</v>
      </c>
      <c r="L570" s="54" t="str">
        <f>VLOOKUP(H570,'Fish Species List'!$A$2:$I$107,5,0)</f>
        <v>Carnivores</v>
      </c>
      <c r="M570">
        <v>18</v>
      </c>
      <c r="N570">
        <v>5</v>
      </c>
      <c r="P570">
        <f>VLOOKUP(H570,'Fish Species List'!$A$2:$I$107,6,0)</f>
        <v>1.6979999999999999E-2</v>
      </c>
      <c r="Q570">
        <f>VLOOKUP(H570,'Fish Species List'!$A$2:$I$107,7,0)</f>
        <v>2.96</v>
      </c>
      <c r="R570">
        <f t="shared" si="8"/>
        <v>88.215378327924498</v>
      </c>
    </row>
    <row r="571" spans="1:18">
      <c r="A571" s="2">
        <v>42955</v>
      </c>
      <c r="B571" s="18">
        <v>0.41041666666666665</v>
      </c>
      <c r="C571" t="s">
        <v>9</v>
      </c>
      <c r="D571" t="s">
        <v>429</v>
      </c>
      <c r="E571" t="s">
        <v>10</v>
      </c>
      <c r="F571">
        <v>3</v>
      </c>
      <c r="G571">
        <v>15</v>
      </c>
      <c r="H571" t="s">
        <v>20</v>
      </c>
      <c r="I571" t="str">
        <f>VLOOKUP(H571,'Fish Species List'!$A$2:$I$107,2,0)</f>
        <v>French Grunt</v>
      </c>
      <c r="J571" s="54" t="str">
        <f>VLOOKUP(H571,'Fish Species List'!$A$2:$I$107,3,0)</f>
        <v>Haemulon flavolineatum</v>
      </c>
      <c r="K571" s="54" t="str">
        <f>VLOOKUP(H571,'Fish Species List'!$A$2:$I$107,4,0)</f>
        <v>Haemulidae</v>
      </c>
      <c r="L571" s="54" t="str">
        <f>VLOOKUP(H571,'Fish Species List'!$A$2:$I$107,5,0)</f>
        <v>Carnivores</v>
      </c>
      <c r="M571">
        <v>17</v>
      </c>
      <c r="N571">
        <f>1</f>
        <v>1</v>
      </c>
      <c r="P571">
        <f>VLOOKUP(H571,'Fish Species List'!$A$2:$I$107,6,0)</f>
        <v>1.349E-2</v>
      </c>
      <c r="Q571">
        <f>VLOOKUP(H571,'Fish Species List'!$A$2:$I$107,7,0)</f>
        <v>3</v>
      </c>
      <c r="R571">
        <f t="shared" si="8"/>
        <v>66.27637</v>
      </c>
    </row>
    <row r="572" spans="1:18">
      <c r="A572" s="2">
        <v>42955</v>
      </c>
      <c r="B572" s="18">
        <v>0.41041666666666665</v>
      </c>
      <c r="C572" t="s">
        <v>9</v>
      </c>
      <c r="D572" t="s">
        <v>429</v>
      </c>
      <c r="E572" t="s">
        <v>10</v>
      </c>
      <c r="F572">
        <v>3</v>
      </c>
      <c r="G572">
        <v>15</v>
      </c>
      <c r="H572" t="s">
        <v>12</v>
      </c>
      <c r="I572" t="str">
        <f>VLOOKUP(H572,'Fish Species List'!$A$2:$I$107,2,0)</f>
        <v>Doctorfish</v>
      </c>
      <c r="J572" s="54" t="str">
        <f>VLOOKUP(H572,'Fish Species List'!$A$2:$I$107,3,0)</f>
        <v>Acanthurus chirurgus</v>
      </c>
      <c r="K572" s="54" t="str">
        <f>VLOOKUP(H572,'Fish Species List'!$A$2:$I$107,4,0)</f>
        <v>Acanthuridae</v>
      </c>
      <c r="L572" s="54" t="str">
        <f>VLOOKUP(H572,'Fish Species List'!$A$2:$I$107,5,0)</f>
        <v>Herbivores</v>
      </c>
      <c r="M572">
        <v>10</v>
      </c>
      <c r="N572">
        <f>1</f>
        <v>1</v>
      </c>
      <c r="P572">
        <f>VLOOKUP(H572,'Fish Species List'!$A$2:$I$107,6,0)</f>
        <v>2.0889999999999999E-2</v>
      </c>
      <c r="Q572">
        <f>VLOOKUP(H572,'Fish Species List'!$A$2:$I$107,7,0)</f>
        <v>2.96</v>
      </c>
      <c r="R572">
        <f t="shared" si="8"/>
        <v>19.051906434144957</v>
      </c>
    </row>
    <row r="573" spans="1:18">
      <c r="A573" s="2">
        <v>42955</v>
      </c>
      <c r="B573" s="18">
        <v>0.41041666666666665</v>
      </c>
      <c r="C573" t="s">
        <v>9</v>
      </c>
      <c r="D573" t="s">
        <v>429</v>
      </c>
      <c r="E573" t="s">
        <v>10</v>
      </c>
      <c r="F573">
        <v>3</v>
      </c>
      <c r="G573">
        <v>15</v>
      </c>
      <c r="H573" t="s">
        <v>12</v>
      </c>
      <c r="I573" t="str">
        <f>VLOOKUP(H573,'Fish Species List'!$A$2:$I$107,2,0)</f>
        <v>Doctorfish</v>
      </c>
      <c r="J573" s="54" t="str">
        <f>VLOOKUP(H573,'Fish Species List'!$A$2:$I$107,3,0)</f>
        <v>Acanthurus chirurgus</v>
      </c>
      <c r="K573" s="54" t="str">
        <f>VLOOKUP(H573,'Fish Species List'!$A$2:$I$107,4,0)</f>
        <v>Acanthuridae</v>
      </c>
      <c r="L573" s="54" t="str">
        <f>VLOOKUP(H573,'Fish Species List'!$A$2:$I$107,5,0)</f>
        <v>Herbivores</v>
      </c>
      <c r="M573">
        <v>12</v>
      </c>
      <c r="N573">
        <f>1</f>
        <v>1</v>
      </c>
      <c r="P573">
        <f>VLOOKUP(H573,'Fish Species List'!$A$2:$I$107,6,0)</f>
        <v>2.0889999999999999E-2</v>
      </c>
      <c r="Q573">
        <f>VLOOKUP(H573,'Fish Species List'!$A$2:$I$107,7,0)</f>
        <v>2.96</v>
      </c>
      <c r="R573">
        <f t="shared" si="8"/>
        <v>32.682474295385305</v>
      </c>
    </row>
    <row r="574" spans="1:18">
      <c r="A574" s="2">
        <v>42955</v>
      </c>
      <c r="B574" s="18">
        <v>0.41041666666666665</v>
      </c>
      <c r="C574" t="s">
        <v>9</v>
      </c>
      <c r="D574" t="s">
        <v>429</v>
      </c>
      <c r="E574" t="s">
        <v>10</v>
      </c>
      <c r="F574">
        <v>3</v>
      </c>
      <c r="G574">
        <v>15</v>
      </c>
      <c r="H574" t="s">
        <v>27</v>
      </c>
      <c r="I574" t="str">
        <f>VLOOKUP(H574,'Fish Species List'!$A$2:$I$107,2,0)</f>
        <v>Yellowtail Snapper</v>
      </c>
      <c r="J574" s="54" t="str">
        <f>VLOOKUP(H574,'Fish Species List'!$A$2:$I$107,3,0)</f>
        <v>Ocyurus chrysurus</v>
      </c>
      <c r="K574" s="54" t="str">
        <f>VLOOKUP(H574,'Fish Species List'!$A$2:$I$107,4,0)</f>
        <v>Lutjanidae</v>
      </c>
      <c r="L574" s="54" t="str">
        <f>VLOOKUP(H574,'Fish Species List'!$A$2:$I$107,5,0)</f>
        <v>Carnivores</v>
      </c>
      <c r="M574">
        <v>16</v>
      </c>
      <c r="N574">
        <v>2</v>
      </c>
      <c r="P574">
        <f>VLOOKUP(H574,'Fish Species List'!$A$2:$I$107,6,0)</f>
        <v>1.4789999999999999E-2</v>
      </c>
      <c r="Q574">
        <f>VLOOKUP(H574,'Fish Species List'!$A$2:$I$107,7,0)</f>
        <v>2.95</v>
      </c>
      <c r="R574">
        <f t="shared" si="8"/>
        <v>52.737813836389122</v>
      </c>
    </row>
    <row r="575" spans="1:18">
      <c r="A575" s="2">
        <v>42955</v>
      </c>
      <c r="B575" s="18">
        <v>0.41041666666666665</v>
      </c>
      <c r="C575" t="s">
        <v>9</v>
      </c>
      <c r="D575" t="s">
        <v>429</v>
      </c>
      <c r="E575" t="s">
        <v>10</v>
      </c>
      <c r="F575">
        <v>3</v>
      </c>
      <c r="G575">
        <v>15</v>
      </c>
      <c r="H575" t="s">
        <v>27</v>
      </c>
      <c r="I575" t="str">
        <f>VLOOKUP(H575,'Fish Species List'!$A$2:$I$107,2,0)</f>
        <v>Yellowtail Snapper</v>
      </c>
      <c r="J575" s="54" t="str">
        <f>VLOOKUP(H575,'Fish Species List'!$A$2:$I$107,3,0)</f>
        <v>Ocyurus chrysurus</v>
      </c>
      <c r="K575" s="54" t="str">
        <f>VLOOKUP(H575,'Fish Species List'!$A$2:$I$107,4,0)</f>
        <v>Lutjanidae</v>
      </c>
      <c r="L575" s="54" t="str">
        <f>VLOOKUP(H575,'Fish Species List'!$A$2:$I$107,5,0)</f>
        <v>Carnivores</v>
      </c>
      <c r="M575">
        <v>20</v>
      </c>
      <c r="N575">
        <f>1</f>
        <v>1</v>
      </c>
      <c r="P575">
        <f>VLOOKUP(H575,'Fish Species List'!$A$2:$I$107,6,0)</f>
        <v>1.4789999999999999E-2</v>
      </c>
      <c r="Q575">
        <f>VLOOKUP(H575,'Fish Species List'!$A$2:$I$107,7,0)</f>
        <v>2.95</v>
      </c>
      <c r="R575">
        <f t="shared" si="8"/>
        <v>101.86070113213087</v>
      </c>
    </row>
    <row r="576" spans="1:18">
      <c r="A576" s="2">
        <v>42955</v>
      </c>
      <c r="B576" s="18">
        <v>0.41041666666666665</v>
      </c>
      <c r="C576" t="s">
        <v>9</v>
      </c>
      <c r="D576" t="s">
        <v>429</v>
      </c>
      <c r="E576" t="s">
        <v>10</v>
      </c>
      <c r="F576">
        <v>3</v>
      </c>
      <c r="G576">
        <v>15</v>
      </c>
      <c r="H576" t="s">
        <v>23</v>
      </c>
      <c r="I576" t="str">
        <f>VLOOKUP(H576,'Fish Species List'!$A$2:$I$107,2,0)</f>
        <v>Blue Tang</v>
      </c>
      <c r="J576" s="54" t="str">
        <f>VLOOKUP(H576,'Fish Species List'!$A$2:$I$107,3,0)</f>
        <v>Acanthurus coeruleus</v>
      </c>
      <c r="K576" s="54" t="str">
        <f>VLOOKUP(H576,'Fish Species List'!$A$2:$I$107,4,0)</f>
        <v>Acanthuridae</v>
      </c>
      <c r="L576" s="54" t="str">
        <f>VLOOKUP(H576,'Fish Species List'!$A$2:$I$107,5,0)</f>
        <v>Herbivores</v>
      </c>
      <c r="M576">
        <v>16</v>
      </c>
      <c r="N576">
        <v>5</v>
      </c>
      <c r="P576">
        <f>VLOOKUP(H576,'Fish Species List'!$A$2:$I$107,6,0)</f>
        <v>2.512E-2</v>
      </c>
      <c r="Q576">
        <f>VLOOKUP(H576,'Fish Species List'!$A$2:$I$107,7,0)</f>
        <v>2.96</v>
      </c>
      <c r="R576">
        <f t="shared" si="8"/>
        <v>92.090489985886919</v>
      </c>
    </row>
    <row r="577" spans="1:18">
      <c r="A577" s="2">
        <v>42955</v>
      </c>
      <c r="B577" s="18">
        <v>0.41041666666666665</v>
      </c>
      <c r="C577" t="s">
        <v>9</v>
      </c>
      <c r="D577" t="s">
        <v>429</v>
      </c>
      <c r="E577" t="s">
        <v>10</v>
      </c>
      <c r="F577">
        <v>3</v>
      </c>
      <c r="G577">
        <v>15</v>
      </c>
      <c r="H577" t="s">
        <v>19</v>
      </c>
      <c r="I577" t="str">
        <f>VLOOKUP(H577,'Fish Species List'!$A$2:$I$107,2,0)</f>
        <v>Ocean Surgeonfish</v>
      </c>
      <c r="J577" s="54" t="str">
        <f>VLOOKUP(H577,'Fish Species List'!$A$2:$I$107,3,0)</f>
        <v>Acanthurus bahianus</v>
      </c>
      <c r="K577" s="54" t="str">
        <f>VLOOKUP(H577,'Fish Species List'!$A$2:$I$107,4,0)</f>
        <v>Acanthuridae</v>
      </c>
      <c r="L577" s="54" t="str">
        <f>VLOOKUP(H577,'Fish Species List'!$A$2:$I$107,5,0)</f>
        <v>Herbivores</v>
      </c>
      <c r="M577">
        <v>15</v>
      </c>
      <c r="N577">
        <v>5</v>
      </c>
      <c r="P577">
        <f>VLOOKUP(H577,'Fish Species List'!$A$2:$I$107,6,0)</f>
        <v>1.8620000000000001E-2</v>
      </c>
      <c r="Q577">
        <f>VLOOKUP(H577,'Fish Species List'!$A$2:$I$107,7,0)</f>
        <v>2.91</v>
      </c>
      <c r="R577">
        <f t="shared" si="8"/>
        <v>49.249887240092868</v>
      </c>
    </row>
    <row r="578" spans="1:18">
      <c r="A578" s="2">
        <v>42955</v>
      </c>
      <c r="B578" s="18">
        <v>0.41041666666666665</v>
      </c>
      <c r="C578" t="s">
        <v>9</v>
      </c>
      <c r="D578" t="s">
        <v>429</v>
      </c>
      <c r="E578" t="s">
        <v>10</v>
      </c>
      <c r="F578">
        <v>3</v>
      </c>
      <c r="G578">
        <v>15</v>
      </c>
      <c r="H578" t="s">
        <v>285</v>
      </c>
      <c r="I578" t="str">
        <f>VLOOKUP(H578,'Fish Species List'!$A$2:$I$107,2,0)</f>
        <v>Spotted Goatfish</v>
      </c>
      <c r="J578" s="54" t="str">
        <f>VLOOKUP(H578,'Fish Species List'!$A$2:$I$107,3,0)</f>
        <v>Pseudupeneus maculatus</v>
      </c>
      <c r="K578" s="54" t="str">
        <f>VLOOKUP(H578,'Fish Species List'!$A$2:$I$107,4,0)</f>
        <v>Mullidae</v>
      </c>
      <c r="L578" s="54" t="str">
        <f>VLOOKUP(H578,'Fish Species List'!$A$2:$I$107,5,0)</f>
        <v>Carnivores</v>
      </c>
      <c r="M578">
        <v>16</v>
      </c>
      <c r="N578">
        <v>2</v>
      </c>
      <c r="P578">
        <f>VLOOKUP(H578,'Fish Species List'!$A$2:$I$107,6,0)</f>
        <v>0.01</v>
      </c>
      <c r="Q578">
        <f>VLOOKUP(H578,'Fish Species List'!$A$2:$I$107,7,0)</f>
        <v>3.12</v>
      </c>
      <c r="R578">
        <f t="shared" si="8"/>
        <v>57.128700573712585</v>
      </c>
    </row>
    <row r="579" spans="1:18">
      <c r="A579" s="2">
        <v>42955</v>
      </c>
      <c r="B579" s="18">
        <v>0.41041666666666665</v>
      </c>
      <c r="C579" t="s">
        <v>9</v>
      </c>
      <c r="D579" t="s">
        <v>429</v>
      </c>
      <c r="E579" t="s">
        <v>10</v>
      </c>
      <c r="F579">
        <v>3</v>
      </c>
      <c r="G579">
        <v>15</v>
      </c>
      <c r="H579" t="s">
        <v>20</v>
      </c>
      <c r="I579" t="str">
        <f>VLOOKUP(H579,'Fish Species List'!$A$2:$I$107,2,0)</f>
        <v>French Grunt</v>
      </c>
      <c r="J579" s="54" t="str">
        <f>VLOOKUP(H579,'Fish Species List'!$A$2:$I$107,3,0)</f>
        <v>Haemulon flavolineatum</v>
      </c>
      <c r="K579" s="54" t="str">
        <f>VLOOKUP(H579,'Fish Species List'!$A$2:$I$107,4,0)</f>
        <v>Haemulidae</v>
      </c>
      <c r="L579" s="54" t="str">
        <f>VLOOKUP(H579,'Fish Species List'!$A$2:$I$107,5,0)</f>
        <v>Carnivores</v>
      </c>
      <c r="M579">
        <v>18</v>
      </c>
      <c r="N579">
        <f>1</f>
        <v>1</v>
      </c>
      <c r="P579">
        <f>VLOOKUP(H579,'Fish Species List'!$A$2:$I$107,6,0)</f>
        <v>1.349E-2</v>
      </c>
      <c r="Q579">
        <f>VLOOKUP(H579,'Fish Species List'!$A$2:$I$107,7,0)</f>
        <v>3</v>
      </c>
      <c r="R579">
        <f t="shared" ref="R579:R642" si="9">(P579*M579^Q579)</f>
        <v>78.673680000000004</v>
      </c>
    </row>
    <row r="580" spans="1:18">
      <c r="A580" s="2">
        <v>42955</v>
      </c>
      <c r="B580" s="18">
        <v>0.41041666666666665</v>
      </c>
      <c r="C580" t="s">
        <v>9</v>
      </c>
      <c r="D580" t="s">
        <v>429</v>
      </c>
      <c r="E580" t="s">
        <v>10</v>
      </c>
      <c r="F580">
        <v>3</v>
      </c>
      <c r="G580">
        <v>15</v>
      </c>
      <c r="H580" t="s">
        <v>20</v>
      </c>
      <c r="I580" t="str">
        <f>VLOOKUP(H580,'Fish Species List'!$A$2:$I$107,2,0)</f>
        <v>French Grunt</v>
      </c>
      <c r="J580" s="54" t="str">
        <f>VLOOKUP(H580,'Fish Species List'!$A$2:$I$107,3,0)</f>
        <v>Haemulon flavolineatum</v>
      </c>
      <c r="K580" s="54" t="str">
        <f>VLOOKUP(H580,'Fish Species List'!$A$2:$I$107,4,0)</f>
        <v>Haemulidae</v>
      </c>
      <c r="L580" s="54" t="str">
        <f>VLOOKUP(H580,'Fish Species List'!$A$2:$I$107,5,0)</f>
        <v>Carnivores</v>
      </c>
      <c r="M580">
        <v>17</v>
      </c>
      <c r="N580">
        <f>1</f>
        <v>1</v>
      </c>
      <c r="P580">
        <f>VLOOKUP(H580,'Fish Species List'!$A$2:$I$107,6,0)</f>
        <v>1.349E-2</v>
      </c>
      <c r="Q580">
        <f>VLOOKUP(H580,'Fish Species List'!$A$2:$I$107,7,0)</f>
        <v>3</v>
      </c>
      <c r="R580">
        <f t="shared" si="9"/>
        <v>66.27637</v>
      </c>
    </row>
    <row r="581" spans="1:18">
      <c r="A581" s="2">
        <v>42955</v>
      </c>
      <c r="B581" s="18">
        <v>0.41041666666666665</v>
      </c>
      <c r="C581" t="s">
        <v>9</v>
      </c>
      <c r="D581" t="s">
        <v>429</v>
      </c>
      <c r="E581" t="s">
        <v>10</v>
      </c>
      <c r="F581">
        <v>3</v>
      </c>
      <c r="G581">
        <v>15</v>
      </c>
      <c r="H581" t="s">
        <v>23</v>
      </c>
      <c r="I581" t="str">
        <f>VLOOKUP(H581,'Fish Species List'!$A$2:$I$107,2,0)</f>
        <v>Blue Tang</v>
      </c>
      <c r="J581" s="54" t="str">
        <f>VLOOKUP(H581,'Fish Species List'!$A$2:$I$107,3,0)</f>
        <v>Acanthurus coeruleus</v>
      </c>
      <c r="K581" s="54" t="str">
        <f>VLOOKUP(H581,'Fish Species List'!$A$2:$I$107,4,0)</f>
        <v>Acanthuridae</v>
      </c>
      <c r="L581" s="54" t="str">
        <f>VLOOKUP(H581,'Fish Species List'!$A$2:$I$107,5,0)</f>
        <v>Herbivores</v>
      </c>
      <c r="M581">
        <v>10</v>
      </c>
      <c r="N581">
        <f>1</f>
        <v>1</v>
      </c>
      <c r="P581">
        <f>VLOOKUP(H581,'Fish Species List'!$A$2:$I$107,6,0)</f>
        <v>2.512E-2</v>
      </c>
      <c r="Q581">
        <f>VLOOKUP(H581,'Fish Species List'!$A$2:$I$107,7,0)</f>
        <v>2.96</v>
      </c>
      <c r="R581">
        <f t="shared" si="9"/>
        <v>22.909712284620454</v>
      </c>
    </row>
    <row r="582" spans="1:18">
      <c r="A582" s="2">
        <v>42955</v>
      </c>
      <c r="B582" s="18">
        <v>0.41041666666666665</v>
      </c>
      <c r="C582" t="s">
        <v>9</v>
      </c>
      <c r="D582" t="s">
        <v>429</v>
      </c>
      <c r="E582" t="s">
        <v>10</v>
      </c>
      <c r="F582">
        <v>3</v>
      </c>
      <c r="G582">
        <v>15</v>
      </c>
      <c r="H582" t="s">
        <v>23</v>
      </c>
      <c r="I582" t="str">
        <f>VLOOKUP(H582,'Fish Species List'!$A$2:$I$107,2,0)</f>
        <v>Blue Tang</v>
      </c>
      <c r="J582" s="54" t="str">
        <f>VLOOKUP(H582,'Fish Species List'!$A$2:$I$107,3,0)</f>
        <v>Acanthurus coeruleus</v>
      </c>
      <c r="K582" s="54" t="str">
        <f>VLOOKUP(H582,'Fish Species List'!$A$2:$I$107,4,0)</f>
        <v>Acanthuridae</v>
      </c>
      <c r="L582" s="54" t="str">
        <f>VLOOKUP(H582,'Fish Species List'!$A$2:$I$107,5,0)</f>
        <v>Herbivores</v>
      </c>
      <c r="M582">
        <v>16</v>
      </c>
      <c r="N582">
        <f>1</f>
        <v>1</v>
      </c>
      <c r="P582">
        <f>VLOOKUP(H582,'Fish Species List'!$A$2:$I$107,6,0)</f>
        <v>2.512E-2</v>
      </c>
      <c r="Q582">
        <f>VLOOKUP(H582,'Fish Species List'!$A$2:$I$107,7,0)</f>
        <v>2.96</v>
      </c>
      <c r="R582">
        <f t="shared" si="9"/>
        <v>92.090489985886919</v>
      </c>
    </row>
    <row r="583" spans="1:18">
      <c r="A583" s="2">
        <v>42955</v>
      </c>
      <c r="B583" s="18">
        <v>0.41041666666666665</v>
      </c>
      <c r="C583" t="s">
        <v>9</v>
      </c>
      <c r="D583" t="s">
        <v>429</v>
      </c>
      <c r="E583" t="s">
        <v>10</v>
      </c>
      <c r="F583">
        <v>3</v>
      </c>
      <c r="G583">
        <v>15</v>
      </c>
      <c r="H583" t="s">
        <v>23</v>
      </c>
      <c r="I583" t="str">
        <f>VLOOKUP(H583,'Fish Species List'!$A$2:$I$107,2,0)</f>
        <v>Blue Tang</v>
      </c>
      <c r="J583" s="54" t="str">
        <f>VLOOKUP(H583,'Fish Species List'!$A$2:$I$107,3,0)</f>
        <v>Acanthurus coeruleus</v>
      </c>
      <c r="K583" s="54" t="str">
        <f>VLOOKUP(H583,'Fish Species List'!$A$2:$I$107,4,0)</f>
        <v>Acanthuridae</v>
      </c>
      <c r="L583" s="54" t="str">
        <f>VLOOKUP(H583,'Fish Species List'!$A$2:$I$107,5,0)</f>
        <v>Herbivores</v>
      </c>
      <c r="M583">
        <v>18</v>
      </c>
      <c r="N583">
        <f>1</f>
        <v>1</v>
      </c>
      <c r="P583">
        <f>VLOOKUP(H583,'Fish Species List'!$A$2:$I$107,6,0)</f>
        <v>2.512E-2</v>
      </c>
      <c r="Q583">
        <f>VLOOKUP(H583,'Fish Species List'!$A$2:$I$107,7,0)</f>
        <v>2.96</v>
      </c>
      <c r="R583">
        <f t="shared" si="9"/>
        <v>130.5047293049154</v>
      </c>
    </row>
    <row r="584" spans="1:18">
      <c r="A584" s="2">
        <v>42955</v>
      </c>
      <c r="B584" s="18">
        <v>0.41041666666666665</v>
      </c>
      <c r="C584" t="s">
        <v>9</v>
      </c>
      <c r="D584" t="s">
        <v>429</v>
      </c>
      <c r="E584" t="s">
        <v>10</v>
      </c>
      <c r="F584">
        <v>3</v>
      </c>
      <c r="G584">
        <v>15</v>
      </c>
      <c r="H584" t="s">
        <v>296</v>
      </c>
      <c r="I584" t="str">
        <f>VLOOKUP(H584,'Fish Species List'!$A$2:$I$107,2,0)</f>
        <v>Squirrel Fish</v>
      </c>
      <c r="J584" s="54" t="str">
        <f>VLOOKUP(H584,'Fish Species List'!$A$2:$I$107,3,0)</f>
        <v>Holocentrus adsensionis</v>
      </c>
      <c r="K584" s="54" t="str">
        <f>VLOOKUP(H584,'Fish Species List'!$A$2:$I$107,4,0)</f>
        <v>Holocentridae</v>
      </c>
      <c r="L584" s="54" t="str">
        <f>VLOOKUP(H584,'Fish Species List'!$A$2:$I$107,5,0)</f>
        <v>Carnivores</v>
      </c>
      <c r="M584">
        <v>20</v>
      </c>
      <c r="N584">
        <f>1</f>
        <v>1</v>
      </c>
      <c r="P584">
        <f>VLOOKUP(H584,'Fish Species List'!$A$2:$I$107,6,0)</f>
        <v>1.585E-2</v>
      </c>
      <c r="Q584">
        <f>VLOOKUP(H584,'Fish Species List'!$A$2:$I$107,7,0)</f>
        <v>2.97</v>
      </c>
      <c r="R584">
        <f t="shared" si="9"/>
        <v>115.90131239537816</v>
      </c>
    </row>
    <row r="585" spans="1:18">
      <c r="A585" s="2">
        <v>42955</v>
      </c>
      <c r="B585" s="18">
        <v>0.41041666666666665</v>
      </c>
      <c r="C585" t="s">
        <v>9</v>
      </c>
      <c r="D585" t="s">
        <v>429</v>
      </c>
      <c r="E585" t="s">
        <v>10</v>
      </c>
      <c r="F585">
        <v>3</v>
      </c>
      <c r="G585">
        <v>15</v>
      </c>
      <c r="H585" t="s">
        <v>297</v>
      </c>
      <c r="I585" t="str">
        <f>VLOOKUP(H585,'Fish Species List'!$A$2:$I$107,2,0)</f>
        <v>Mahogany Snapper</v>
      </c>
      <c r="J585" s="54" t="str">
        <f>VLOOKUP(H585,'Fish Species List'!$A$2:$I$107,3,0)</f>
        <v>Lutjanus mahogoni</v>
      </c>
      <c r="K585" s="54" t="str">
        <f>VLOOKUP(H585,'Fish Species List'!$A$2:$I$107,4,0)</f>
        <v>Lutjanidae</v>
      </c>
      <c r="L585" s="54" t="str">
        <f>VLOOKUP(H585,'Fish Species List'!$A$2:$I$107,5,0)</f>
        <v>Carnivores</v>
      </c>
      <c r="M585">
        <v>15</v>
      </c>
      <c r="N585">
        <f>1</f>
        <v>1</v>
      </c>
      <c r="P585">
        <f>VLOOKUP(H585,'Fish Species List'!$A$2:$I$107,6,0)</f>
        <v>1.6979999999999999E-2</v>
      </c>
      <c r="Q585">
        <f>VLOOKUP(H585,'Fish Species List'!$A$2:$I$107,7,0)</f>
        <v>2.96</v>
      </c>
      <c r="R585">
        <f t="shared" si="9"/>
        <v>51.424231799782156</v>
      </c>
    </row>
    <row r="586" spans="1:18">
      <c r="A586" s="2">
        <v>42955</v>
      </c>
      <c r="B586" s="18">
        <v>0.41041666666666665</v>
      </c>
      <c r="C586" t="s">
        <v>9</v>
      </c>
      <c r="D586" t="s">
        <v>429</v>
      </c>
      <c r="E586" t="s">
        <v>10</v>
      </c>
      <c r="F586">
        <v>3</v>
      </c>
      <c r="G586">
        <v>15</v>
      </c>
      <c r="H586" t="s">
        <v>19</v>
      </c>
      <c r="I586" t="str">
        <f>VLOOKUP(H586,'Fish Species List'!$A$2:$I$107,2,0)</f>
        <v>Ocean Surgeonfish</v>
      </c>
      <c r="J586" s="54" t="str">
        <f>VLOOKUP(H586,'Fish Species List'!$A$2:$I$107,3,0)</f>
        <v>Acanthurus bahianus</v>
      </c>
      <c r="K586" s="54" t="str">
        <f>VLOOKUP(H586,'Fish Species List'!$A$2:$I$107,4,0)</f>
        <v>Acanthuridae</v>
      </c>
      <c r="L586" s="54" t="str">
        <f>VLOOKUP(H586,'Fish Species List'!$A$2:$I$107,5,0)</f>
        <v>Herbivores</v>
      </c>
      <c r="M586">
        <v>14</v>
      </c>
      <c r="N586">
        <f>1</f>
        <v>1</v>
      </c>
      <c r="P586">
        <f>VLOOKUP(H586,'Fish Species List'!$A$2:$I$107,6,0)</f>
        <v>1.8620000000000001E-2</v>
      </c>
      <c r="Q586">
        <f>VLOOKUP(H586,'Fish Species List'!$A$2:$I$107,7,0)</f>
        <v>2.91</v>
      </c>
      <c r="R586">
        <f t="shared" si="9"/>
        <v>40.291390949391584</v>
      </c>
    </row>
    <row r="587" spans="1:18">
      <c r="A587" s="2">
        <v>42955</v>
      </c>
      <c r="B587" s="18">
        <v>0.41041666666666665</v>
      </c>
      <c r="C587" t="s">
        <v>9</v>
      </c>
      <c r="D587" t="s">
        <v>429</v>
      </c>
      <c r="E587" t="s">
        <v>10</v>
      </c>
      <c r="F587">
        <v>3</v>
      </c>
      <c r="G587">
        <v>15</v>
      </c>
      <c r="H587" t="s">
        <v>19</v>
      </c>
      <c r="I587" t="str">
        <f>VLOOKUP(H587,'Fish Species List'!$A$2:$I$107,2,0)</f>
        <v>Ocean Surgeonfish</v>
      </c>
      <c r="J587" s="54" t="str">
        <f>VLOOKUP(H587,'Fish Species List'!$A$2:$I$107,3,0)</f>
        <v>Acanthurus bahianus</v>
      </c>
      <c r="K587" s="54" t="str">
        <f>VLOOKUP(H587,'Fish Species List'!$A$2:$I$107,4,0)</f>
        <v>Acanthuridae</v>
      </c>
      <c r="L587" s="54" t="str">
        <f>VLOOKUP(H587,'Fish Species List'!$A$2:$I$107,5,0)</f>
        <v>Herbivores</v>
      </c>
      <c r="M587">
        <v>5</v>
      </c>
      <c r="N587">
        <f>1</f>
        <v>1</v>
      </c>
      <c r="P587">
        <f>VLOOKUP(H587,'Fish Species List'!$A$2:$I$107,6,0)</f>
        <v>1.8620000000000001E-2</v>
      </c>
      <c r="Q587">
        <f>VLOOKUP(H587,'Fish Species List'!$A$2:$I$107,7,0)</f>
        <v>2.91</v>
      </c>
      <c r="R587">
        <f t="shared" si="9"/>
        <v>2.013642594556269</v>
      </c>
    </row>
    <row r="588" spans="1:18">
      <c r="A588" s="2">
        <v>42955</v>
      </c>
      <c r="B588" s="18">
        <v>0.41041666666666665</v>
      </c>
      <c r="C588" t="s">
        <v>9</v>
      </c>
      <c r="D588" t="s">
        <v>429</v>
      </c>
      <c r="E588" t="s">
        <v>10</v>
      </c>
      <c r="F588">
        <v>3</v>
      </c>
      <c r="G588">
        <v>15</v>
      </c>
      <c r="H588" t="s">
        <v>13</v>
      </c>
      <c r="I588" t="str">
        <f>VLOOKUP(H588,'Fish Species List'!$A$2:$I$107,2,0)</f>
        <v>Slippery Dick</v>
      </c>
      <c r="J588" s="54" t="str">
        <f>VLOOKUP(H588,'Fish Species List'!$A$2:$I$107,3,0)</f>
        <v>Halichoeres bivittatus</v>
      </c>
      <c r="K588" s="54" t="str">
        <f>VLOOKUP(H588,'Fish Species List'!$A$2:$I$107,4,0)</f>
        <v>Labridae</v>
      </c>
      <c r="L588" s="54" t="str">
        <f>VLOOKUP(H588,'Fish Species List'!$A$2:$I$107,5,0)</f>
        <v>Carnivores</v>
      </c>
      <c r="M588">
        <v>12</v>
      </c>
      <c r="N588">
        <v>2</v>
      </c>
      <c r="P588">
        <f>VLOOKUP(H588,'Fish Species List'!$A$2:$I$107,6,0)</f>
        <v>9.3299999999999998E-3</v>
      </c>
      <c r="Q588">
        <f>VLOOKUP(H588,'Fish Species List'!$A$2:$I$107,7,0)</f>
        <v>3.06</v>
      </c>
      <c r="R588">
        <f t="shared" si="9"/>
        <v>18.714415031991813</v>
      </c>
    </row>
    <row r="589" spans="1:18">
      <c r="A589" s="2">
        <v>42955</v>
      </c>
      <c r="B589" s="18">
        <v>0.41041666666666665</v>
      </c>
      <c r="C589" t="s">
        <v>9</v>
      </c>
      <c r="D589" t="s">
        <v>429</v>
      </c>
      <c r="E589" t="s">
        <v>10</v>
      </c>
      <c r="F589">
        <v>3</v>
      </c>
      <c r="G589">
        <v>15</v>
      </c>
      <c r="H589" t="s">
        <v>17</v>
      </c>
      <c r="I589" t="str">
        <f>VLOOKUP(H589,'Fish Species List'!$A$2:$I$107,2,0)</f>
        <v>Bluehead Wrasse</v>
      </c>
      <c r="J589" s="54" t="str">
        <f>VLOOKUP(H589,'Fish Species List'!$A$2:$I$107,3,0)</f>
        <v>Thalassoma bifasciatum</v>
      </c>
      <c r="K589" s="54" t="str">
        <f>VLOOKUP(H589,'Fish Species List'!$A$2:$I$107,4,0)</f>
        <v>Labridae</v>
      </c>
      <c r="L589" s="54" t="str">
        <f>VLOOKUP(H589,'Fish Species List'!$A$2:$I$107,5,0)</f>
        <v>Carnivores</v>
      </c>
      <c r="M589">
        <v>5</v>
      </c>
      <c r="N589">
        <v>10</v>
      </c>
      <c r="P589">
        <f>VLOOKUP(H589,'Fish Species List'!$A$2:$I$107,6,0)</f>
        <v>8.9099999999999995E-3</v>
      </c>
      <c r="Q589">
        <f>VLOOKUP(H589,'Fish Species List'!$A$2:$I$107,7,0)</f>
        <v>3.01</v>
      </c>
      <c r="R589">
        <f t="shared" si="9"/>
        <v>1.1318201385239828</v>
      </c>
    </row>
    <row r="590" spans="1:18">
      <c r="A590" s="2">
        <v>42955</v>
      </c>
      <c r="B590" s="18">
        <v>0.41041666666666665</v>
      </c>
      <c r="C590" t="s">
        <v>9</v>
      </c>
      <c r="D590" t="s">
        <v>429</v>
      </c>
      <c r="E590" t="s">
        <v>10</v>
      </c>
      <c r="F590">
        <v>3</v>
      </c>
      <c r="G590">
        <v>15</v>
      </c>
      <c r="H590" t="s">
        <v>17</v>
      </c>
      <c r="I590" t="str">
        <f>VLOOKUP(H590,'Fish Species List'!$A$2:$I$107,2,0)</f>
        <v>Bluehead Wrasse</v>
      </c>
      <c r="J590" s="54" t="str">
        <f>VLOOKUP(H590,'Fish Species List'!$A$2:$I$107,3,0)</f>
        <v>Thalassoma bifasciatum</v>
      </c>
      <c r="K590" s="54" t="str">
        <f>VLOOKUP(H590,'Fish Species List'!$A$2:$I$107,4,0)</f>
        <v>Labridae</v>
      </c>
      <c r="L590" s="54" t="str">
        <f>VLOOKUP(H590,'Fish Species List'!$A$2:$I$107,5,0)</f>
        <v>Carnivores</v>
      </c>
      <c r="M590">
        <v>4</v>
      </c>
      <c r="N590">
        <v>15</v>
      </c>
      <c r="P590">
        <f>VLOOKUP(H590,'Fish Species List'!$A$2:$I$107,6,0)</f>
        <v>8.9099999999999995E-3</v>
      </c>
      <c r="Q590">
        <f>VLOOKUP(H590,'Fish Species List'!$A$2:$I$107,7,0)</f>
        <v>3.01</v>
      </c>
      <c r="R590">
        <f t="shared" si="9"/>
        <v>0.5782002537554658</v>
      </c>
    </row>
    <row r="591" spans="1:18">
      <c r="A591" s="2">
        <v>42955</v>
      </c>
      <c r="B591" s="18">
        <v>0.41041666666666665</v>
      </c>
      <c r="C591" t="s">
        <v>9</v>
      </c>
      <c r="D591" t="s">
        <v>429</v>
      </c>
      <c r="E591" t="s">
        <v>10</v>
      </c>
      <c r="F591">
        <v>3</v>
      </c>
      <c r="G591">
        <v>15</v>
      </c>
      <c r="H591" t="s">
        <v>17</v>
      </c>
      <c r="I591" t="str">
        <f>VLOOKUP(H591,'Fish Species List'!$A$2:$I$107,2,0)</f>
        <v>Bluehead Wrasse</v>
      </c>
      <c r="J591" s="54" t="str">
        <f>VLOOKUP(H591,'Fish Species List'!$A$2:$I$107,3,0)</f>
        <v>Thalassoma bifasciatum</v>
      </c>
      <c r="K591" s="54" t="str">
        <f>VLOOKUP(H591,'Fish Species List'!$A$2:$I$107,4,0)</f>
        <v>Labridae</v>
      </c>
      <c r="L591" s="54" t="str">
        <f>VLOOKUP(H591,'Fish Species List'!$A$2:$I$107,5,0)</f>
        <v>Carnivores</v>
      </c>
      <c r="M591">
        <v>12</v>
      </c>
      <c r="N591">
        <f>1</f>
        <v>1</v>
      </c>
      <c r="P591">
        <f>VLOOKUP(H591,'Fish Species List'!$A$2:$I$107,6,0)</f>
        <v>8.9099999999999995E-3</v>
      </c>
      <c r="Q591">
        <f>VLOOKUP(H591,'Fish Species List'!$A$2:$I$107,7,0)</f>
        <v>3.01</v>
      </c>
      <c r="R591">
        <f t="shared" si="9"/>
        <v>15.783861253601465</v>
      </c>
    </row>
    <row r="592" spans="1:18">
      <c r="A592" s="2">
        <v>42955</v>
      </c>
      <c r="B592" s="18">
        <v>0.41041666666666665</v>
      </c>
      <c r="C592" t="s">
        <v>9</v>
      </c>
      <c r="D592" t="s">
        <v>429</v>
      </c>
      <c r="E592" t="s">
        <v>10</v>
      </c>
      <c r="F592">
        <v>3</v>
      </c>
      <c r="G592">
        <v>15</v>
      </c>
      <c r="H592" t="s">
        <v>17</v>
      </c>
      <c r="I592" t="str">
        <f>VLOOKUP(H592,'Fish Species List'!$A$2:$I$107,2,0)</f>
        <v>Bluehead Wrasse</v>
      </c>
      <c r="J592" s="54" t="str">
        <f>VLOOKUP(H592,'Fish Species List'!$A$2:$I$107,3,0)</f>
        <v>Thalassoma bifasciatum</v>
      </c>
      <c r="K592" s="54" t="str">
        <f>VLOOKUP(H592,'Fish Species List'!$A$2:$I$107,4,0)</f>
        <v>Labridae</v>
      </c>
      <c r="L592" s="54" t="str">
        <f>VLOOKUP(H592,'Fish Species List'!$A$2:$I$107,5,0)</f>
        <v>Carnivores</v>
      </c>
      <c r="M592">
        <v>5</v>
      </c>
      <c r="N592">
        <v>30</v>
      </c>
      <c r="P592">
        <f>VLOOKUP(H592,'Fish Species List'!$A$2:$I$107,6,0)</f>
        <v>8.9099999999999995E-3</v>
      </c>
      <c r="Q592">
        <f>VLOOKUP(H592,'Fish Species List'!$A$2:$I$107,7,0)</f>
        <v>3.01</v>
      </c>
      <c r="R592">
        <f t="shared" si="9"/>
        <v>1.1318201385239828</v>
      </c>
    </row>
    <row r="593" spans="1:18">
      <c r="A593" s="2">
        <v>42955</v>
      </c>
      <c r="B593" s="18">
        <v>0.41041666666666665</v>
      </c>
      <c r="C593" t="s">
        <v>9</v>
      </c>
      <c r="D593" t="s">
        <v>429</v>
      </c>
      <c r="E593" t="s">
        <v>10</v>
      </c>
      <c r="F593">
        <v>3</v>
      </c>
      <c r="G593">
        <v>15</v>
      </c>
      <c r="H593" t="s">
        <v>17</v>
      </c>
      <c r="I593" t="str">
        <f>VLOOKUP(H593,'Fish Species List'!$A$2:$I$107,2,0)</f>
        <v>Bluehead Wrasse</v>
      </c>
      <c r="J593" s="54" t="str">
        <f>VLOOKUP(H593,'Fish Species List'!$A$2:$I$107,3,0)</f>
        <v>Thalassoma bifasciatum</v>
      </c>
      <c r="K593" s="54" t="str">
        <f>VLOOKUP(H593,'Fish Species List'!$A$2:$I$107,4,0)</f>
        <v>Labridae</v>
      </c>
      <c r="L593" s="54" t="str">
        <f>VLOOKUP(H593,'Fish Species List'!$A$2:$I$107,5,0)</f>
        <v>Carnivores</v>
      </c>
      <c r="M593">
        <v>3</v>
      </c>
      <c r="N593">
        <v>50</v>
      </c>
      <c r="P593">
        <f>VLOOKUP(H593,'Fish Species List'!$A$2:$I$107,6,0)</f>
        <v>8.9099999999999995E-3</v>
      </c>
      <c r="Q593">
        <f>VLOOKUP(H593,'Fish Species List'!$A$2:$I$107,7,0)</f>
        <v>3.01</v>
      </c>
      <c r="R593">
        <f t="shared" si="9"/>
        <v>0.24322750267948948</v>
      </c>
    </row>
    <row r="594" spans="1:18">
      <c r="A594" s="2">
        <v>42955</v>
      </c>
      <c r="B594" s="18">
        <v>0.41041666666666665</v>
      </c>
      <c r="C594" t="s">
        <v>9</v>
      </c>
      <c r="D594" t="s">
        <v>429</v>
      </c>
      <c r="E594" t="s">
        <v>10</v>
      </c>
      <c r="F594">
        <v>3</v>
      </c>
      <c r="G594">
        <v>15</v>
      </c>
      <c r="H594" t="s">
        <v>18</v>
      </c>
      <c r="I594" t="str">
        <f>VLOOKUP(H594,'Fish Species List'!$A$2:$I$107,2,0)</f>
        <v>Bicolour Damselfish</v>
      </c>
      <c r="J594" s="54" t="str">
        <f>VLOOKUP(H594,'Fish Species List'!$A$2:$I$107,3,0)</f>
        <v>Stegastes partitus</v>
      </c>
      <c r="K594" s="54" t="str">
        <f>VLOOKUP(H594,'Fish Species List'!$A$2:$I$107,4,0)</f>
        <v>Pomacentridae</v>
      </c>
      <c r="L594" s="54" t="str">
        <f>VLOOKUP(H594,'Fish Species List'!$A$2:$I$107,5,0)</f>
        <v>Herbivores</v>
      </c>
      <c r="M594">
        <v>6</v>
      </c>
      <c r="N594">
        <v>5</v>
      </c>
      <c r="P594">
        <f>VLOOKUP(H594,'Fish Species List'!$A$2:$I$107,6,0)</f>
        <v>1.4789999999999999E-2</v>
      </c>
      <c r="Q594">
        <f>VLOOKUP(H594,'Fish Species List'!$A$2:$I$107,7,0)</f>
        <v>3.01</v>
      </c>
      <c r="R594">
        <f t="shared" si="9"/>
        <v>3.2523961451455032</v>
      </c>
    </row>
    <row r="595" spans="1:18">
      <c r="A595" s="2">
        <v>42955</v>
      </c>
      <c r="B595" s="18">
        <v>0.41041666666666665</v>
      </c>
      <c r="C595" t="s">
        <v>9</v>
      </c>
      <c r="D595" t="s">
        <v>429</v>
      </c>
      <c r="E595" t="s">
        <v>10</v>
      </c>
      <c r="F595">
        <v>3</v>
      </c>
      <c r="G595">
        <v>15</v>
      </c>
      <c r="H595" t="s">
        <v>18</v>
      </c>
      <c r="I595" t="str">
        <f>VLOOKUP(H595,'Fish Species List'!$A$2:$I$107,2,0)</f>
        <v>Bicolour Damselfish</v>
      </c>
      <c r="J595" s="54" t="str">
        <f>VLOOKUP(H595,'Fish Species List'!$A$2:$I$107,3,0)</f>
        <v>Stegastes partitus</v>
      </c>
      <c r="K595" s="54" t="str">
        <f>VLOOKUP(H595,'Fish Species List'!$A$2:$I$107,4,0)</f>
        <v>Pomacentridae</v>
      </c>
      <c r="L595" s="54" t="str">
        <f>VLOOKUP(H595,'Fish Species List'!$A$2:$I$107,5,0)</f>
        <v>Herbivores</v>
      </c>
      <c r="M595">
        <v>3</v>
      </c>
      <c r="N595">
        <v>15</v>
      </c>
      <c r="P595">
        <f>VLOOKUP(H595,'Fish Species List'!$A$2:$I$107,6,0)</f>
        <v>1.4789999999999999E-2</v>
      </c>
      <c r="Q595">
        <f>VLOOKUP(H595,'Fish Species List'!$A$2:$I$107,7,0)</f>
        <v>3.01</v>
      </c>
      <c r="R595">
        <f t="shared" si="9"/>
        <v>0.40374127549154315</v>
      </c>
    </row>
    <row r="596" spans="1:18">
      <c r="A596" s="2">
        <v>42955</v>
      </c>
      <c r="B596" s="18">
        <v>0.41041666666666665</v>
      </c>
      <c r="C596" t="s">
        <v>9</v>
      </c>
      <c r="D596" t="s">
        <v>429</v>
      </c>
      <c r="E596" t="s">
        <v>10</v>
      </c>
      <c r="F596">
        <v>3</v>
      </c>
      <c r="G596">
        <v>15</v>
      </c>
      <c r="H596" t="s">
        <v>18</v>
      </c>
      <c r="I596" t="str">
        <f>VLOOKUP(H596,'Fish Species List'!$A$2:$I$107,2,0)</f>
        <v>Bicolour Damselfish</v>
      </c>
      <c r="J596" s="54" t="str">
        <f>VLOOKUP(H596,'Fish Species List'!$A$2:$I$107,3,0)</f>
        <v>Stegastes partitus</v>
      </c>
      <c r="K596" s="54" t="str">
        <f>VLOOKUP(H596,'Fish Species List'!$A$2:$I$107,4,0)</f>
        <v>Pomacentridae</v>
      </c>
      <c r="L596" s="54" t="str">
        <f>VLOOKUP(H596,'Fish Species List'!$A$2:$I$107,5,0)</f>
        <v>Herbivores</v>
      </c>
      <c r="M596">
        <v>5</v>
      </c>
      <c r="N596">
        <v>5</v>
      </c>
      <c r="P596">
        <f>VLOOKUP(H596,'Fish Species List'!$A$2:$I$107,6,0)</f>
        <v>1.4789999999999999E-2</v>
      </c>
      <c r="Q596">
        <f>VLOOKUP(H596,'Fish Species List'!$A$2:$I$107,7,0)</f>
        <v>3.01</v>
      </c>
      <c r="R596">
        <f t="shared" si="9"/>
        <v>1.8787452131054665</v>
      </c>
    </row>
    <row r="597" spans="1:18">
      <c r="A597" s="2">
        <v>42955</v>
      </c>
      <c r="B597" s="18">
        <v>0.41041666666666665</v>
      </c>
      <c r="C597" t="s">
        <v>9</v>
      </c>
      <c r="D597" t="s">
        <v>429</v>
      </c>
      <c r="E597" t="s">
        <v>10</v>
      </c>
      <c r="F597">
        <v>3</v>
      </c>
      <c r="G597">
        <v>15</v>
      </c>
      <c r="H597" t="s">
        <v>410</v>
      </c>
      <c r="I597" t="str">
        <f>VLOOKUP(H597,'Fish Species List'!$A$2:$I$107,2,0)</f>
        <v>Dusky Damselfish</v>
      </c>
      <c r="J597" s="54" t="str">
        <f>VLOOKUP(H597,'Fish Species List'!$A$2:$I$107,3,0)</f>
        <v>Stegastes adustus </v>
      </c>
      <c r="K597" s="54" t="str">
        <f>VLOOKUP(H597,'Fish Species List'!$A$2:$I$107,4,0)</f>
        <v>Pomacentridae</v>
      </c>
      <c r="L597" s="54" t="str">
        <f>VLOOKUP(H597,'Fish Species List'!$A$2:$I$107,5,0)</f>
        <v>Herbivores</v>
      </c>
      <c r="M597">
        <v>8</v>
      </c>
      <c r="N597">
        <f>1</f>
        <v>1</v>
      </c>
      <c r="P597">
        <f>VLOOKUP(H597,'Fish Species List'!$A$2:$I$107,6,0)</f>
        <v>0</v>
      </c>
      <c r="Q597">
        <f>VLOOKUP(H597,'Fish Species List'!$A$2:$I$107,7,0)</f>
        <v>0</v>
      </c>
      <c r="R597">
        <f t="shared" si="9"/>
        <v>0</v>
      </c>
    </row>
    <row r="598" spans="1:18">
      <c r="A598" s="2">
        <v>42955</v>
      </c>
      <c r="B598" s="18">
        <v>0.41041666666666665</v>
      </c>
      <c r="C598" t="s">
        <v>9</v>
      </c>
      <c r="D598" t="s">
        <v>429</v>
      </c>
      <c r="E598" t="s">
        <v>10</v>
      </c>
      <c r="F598">
        <v>3</v>
      </c>
      <c r="G598">
        <v>15</v>
      </c>
      <c r="H598" t="s">
        <v>410</v>
      </c>
      <c r="I598" t="str">
        <f>VLOOKUP(H598,'Fish Species List'!$A$2:$I$107,2,0)</f>
        <v>Dusky Damselfish</v>
      </c>
      <c r="J598" s="54" t="str">
        <f>VLOOKUP(H598,'Fish Species List'!$A$2:$I$107,3,0)</f>
        <v>Stegastes adustus </v>
      </c>
      <c r="K598" s="54" t="str">
        <f>VLOOKUP(H598,'Fish Species List'!$A$2:$I$107,4,0)</f>
        <v>Pomacentridae</v>
      </c>
      <c r="L598" s="54" t="str">
        <f>VLOOKUP(H598,'Fish Species List'!$A$2:$I$107,5,0)</f>
        <v>Herbivores</v>
      </c>
      <c r="M598">
        <v>7</v>
      </c>
      <c r="N598">
        <f>1</f>
        <v>1</v>
      </c>
      <c r="P598">
        <f>VLOOKUP(H598,'Fish Species List'!$A$2:$I$107,6,0)</f>
        <v>0</v>
      </c>
      <c r="Q598">
        <f>VLOOKUP(H598,'Fish Species List'!$A$2:$I$107,7,0)</f>
        <v>0</v>
      </c>
      <c r="R598">
        <f t="shared" si="9"/>
        <v>0</v>
      </c>
    </row>
    <row r="599" spans="1:18">
      <c r="A599" s="2">
        <v>42955</v>
      </c>
      <c r="B599" s="18">
        <v>0.41041666666666665</v>
      </c>
      <c r="C599" t="s">
        <v>9</v>
      </c>
      <c r="D599" t="s">
        <v>429</v>
      </c>
      <c r="E599" t="s">
        <v>10</v>
      </c>
      <c r="F599">
        <v>3</v>
      </c>
      <c r="G599">
        <v>15</v>
      </c>
      <c r="H599" t="s">
        <v>410</v>
      </c>
      <c r="I599" t="str">
        <f>VLOOKUP(H599,'Fish Species List'!$A$2:$I$107,2,0)</f>
        <v>Dusky Damselfish</v>
      </c>
      <c r="J599" s="54" t="str">
        <f>VLOOKUP(H599,'Fish Species List'!$A$2:$I$107,3,0)</f>
        <v>Stegastes adustus </v>
      </c>
      <c r="K599" s="54" t="str">
        <f>VLOOKUP(H599,'Fish Species List'!$A$2:$I$107,4,0)</f>
        <v>Pomacentridae</v>
      </c>
      <c r="L599" s="54" t="str">
        <f>VLOOKUP(H599,'Fish Species List'!$A$2:$I$107,5,0)</f>
        <v>Herbivores</v>
      </c>
      <c r="M599">
        <v>4</v>
      </c>
      <c r="N599">
        <f>1</f>
        <v>1</v>
      </c>
      <c r="P599">
        <f>VLOOKUP(H599,'Fish Species List'!$A$2:$I$107,6,0)</f>
        <v>0</v>
      </c>
      <c r="Q599">
        <f>VLOOKUP(H599,'Fish Species List'!$A$2:$I$107,7,0)</f>
        <v>0</v>
      </c>
      <c r="R599">
        <f t="shared" si="9"/>
        <v>0</v>
      </c>
    </row>
    <row r="600" spans="1:18">
      <c r="A600" s="2">
        <v>42955</v>
      </c>
      <c r="B600" s="18">
        <v>0.41041666666666665</v>
      </c>
      <c r="C600" t="s">
        <v>9</v>
      </c>
      <c r="D600" t="s">
        <v>429</v>
      </c>
      <c r="E600" t="s">
        <v>10</v>
      </c>
      <c r="F600">
        <v>3</v>
      </c>
      <c r="G600">
        <v>15</v>
      </c>
      <c r="H600" t="s">
        <v>404</v>
      </c>
      <c r="I600" t="str">
        <f>VLOOKUP(H600,'Fish Species List'!$A$2:$I$107,2,0)</f>
        <v>Cocoa Damselfish</v>
      </c>
      <c r="J600" s="54" t="str">
        <f>VLOOKUP(H600,'Fish Species List'!$A$2:$I$107,3,0)</f>
        <v>Stegastes variabilis</v>
      </c>
      <c r="K600" s="54" t="str">
        <f>VLOOKUP(H600,'Fish Species List'!$A$2:$I$107,4,0)</f>
        <v>Pomacentridae</v>
      </c>
      <c r="L600" s="54" t="str">
        <f>VLOOKUP(H600,'Fish Species List'!$A$2:$I$107,5,0)</f>
        <v>Herbivores</v>
      </c>
      <c r="M600">
        <v>8</v>
      </c>
      <c r="N600">
        <f>1</f>
        <v>1</v>
      </c>
      <c r="P600">
        <f>VLOOKUP(H600,'Fish Species List'!$A$2:$I$107,6,0)</f>
        <v>0</v>
      </c>
      <c r="Q600">
        <f>VLOOKUP(H600,'Fish Species List'!$A$2:$I$107,7,0)</f>
        <v>0</v>
      </c>
      <c r="R600">
        <f t="shared" si="9"/>
        <v>0</v>
      </c>
    </row>
    <row r="601" spans="1:18">
      <c r="A601" s="2">
        <v>42955</v>
      </c>
      <c r="B601" s="18">
        <v>0.41041666666666665</v>
      </c>
      <c r="C601" t="s">
        <v>9</v>
      </c>
      <c r="D601" t="s">
        <v>429</v>
      </c>
      <c r="E601" t="s">
        <v>10</v>
      </c>
      <c r="F601">
        <v>3</v>
      </c>
      <c r="G601">
        <v>15</v>
      </c>
      <c r="H601" t="s">
        <v>404</v>
      </c>
      <c r="I601" t="str">
        <f>VLOOKUP(H601,'Fish Species List'!$A$2:$I$107,2,0)</f>
        <v>Cocoa Damselfish</v>
      </c>
      <c r="J601" s="54" t="str">
        <f>VLOOKUP(H601,'Fish Species List'!$A$2:$I$107,3,0)</f>
        <v>Stegastes variabilis</v>
      </c>
      <c r="K601" s="54" t="str">
        <f>VLOOKUP(H601,'Fish Species List'!$A$2:$I$107,4,0)</f>
        <v>Pomacentridae</v>
      </c>
      <c r="L601" s="54" t="str">
        <f>VLOOKUP(H601,'Fish Species List'!$A$2:$I$107,5,0)</f>
        <v>Herbivores</v>
      </c>
      <c r="M601">
        <v>6</v>
      </c>
      <c r="N601">
        <f>1</f>
        <v>1</v>
      </c>
      <c r="P601">
        <f>VLOOKUP(H601,'Fish Species List'!$A$2:$I$107,6,0)</f>
        <v>0</v>
      </c>
      <c r="Q601">
        <f>VLOOKUP(H601,'Fish Species List'!$A$2:$I$107,7,0)</f>
        <v>0</v>
      </c>
      <c r="R601">
        <f t="shared" si="9"/>
        <v>0</v>
      </c>
    </row>
    <row r="602" spans="1:18">
      <c r="A602" s="2">
        <v>42955</v>
      </c>
      <c r="B602" s="18">
        <v>0.41041666666666665</v>
      </c>
      <c r="C602" t="s">
        <v>9</v>
      </c>
      <c r="D602" t="s">
        <v>429</v>
      </c>
      <c r="E602" t="s">
        <v>10</v>
      </c>
      <c r="F602">
        <v>3</v>
      </c>
      <c r="G602">
        <v>15</v>
      </c>
      <c r="H602" t="s">
        <v>35</v>
      </c>
      <c r="I602" t="str">
        <f>VLOOKUP(H602,'Fish Species List'!$A$2:$I$107,2,0)</f>
        <v>Yellowhead Wrasse</v>
      </c>
      <c r="J602" s="54" t="str">
        <f>VLOOKUP(H602,'Fish Species List'!$A$2:$I$107,3,0)</f>
        <v>Halichoeres garnoti</v>
      </c>
      <c r="K602" s="54" t="str">
        <f>VLOOKUP(H602,'Fish Species List'!$A$2:$I$107,4,0)</f>
        <v>Labridae</v>
      </c>
      <c r="L602" s="54" t="str">
        <f>VLOOKUP(H602,'Fish Species List'!$A$2:$I$107,5,0)</f>
        <v>Carnivores</v>
      </c>
      <c r="M602">
        <v>5</v>
      </c>
      <c r="N602">
        <f>1</f>
        <v>1</v>
      </c>
      <c r="P602">
        <f>VLOOKUP(H602,'Fish Species List'!$A$2:$I$107,6,0)</f>
        <v>0.01</v>
      </c>
      <c r="Q602">
        <f>VLOOKUP(H602,'Fish Species List'!$A$2:$I$107,7,0)</f>
        <v>3.13</v>
      </c>
      <c r="R602">
        <f t="shared" si="9"/>
        <v>1.540905884130453</v>
      </c>
    </row>
    <row r="603" spans="1:18">
      <c r="A603" s="2">
        <v>42955</v>
      </c>
      <c r="B603" s="18">
        <v>0.41041666666666665</v>
      </c>
      <c r="C603" t="s">
        <v>9</v>
      </c>
      <c r="D603" t="s">
        <v>429</v>
      </c>
      <c r="E603" t="s">
        <v>10</v>
      </c>
      <c r="F603">
        <v>3</v>
      </c>
      <c r="G603">
        <v>15</v>
      </c>
      <c r="H603" t="s">
        <v>283</v>
      </c>
      <c r="I603" t="str">
        <f>VLOOKUP(H603,'Fish Species List'!$A$2:$I$107,2,0)</f>
        <v>Stoplight Parrotfish</v>
      </c>
      <c r="J603" s="54" t="str">
        <f>VLOOKUP(H603,'Fish Species List'!$A$2:$I$107,3,0)</f>
        <v>Sparisoma viride</v>
      </c>
      <c r="K603" s="54" t="str">
        <f>VLOOKUP(H603,'Fish Species List'!$A$2:$I$107,4,0)</f>
        <v>Scaridae</v>
      </c>
      <c r="L603" s="54" t="str">
        <f>VLOOKUP(H603,'Fish Species List'!$A$2:$I$107,5,0)</f>
        <v>Herbivores</v>
      </c>
      <c r="M603">
        <v>6</v>
      </c>
      <c r="N603">
        <f>1</f>
        <v>1</v>
      </c>
      <c r="O603" t="s">
        <v>284</v>
      </c>
      <c r="P603">
        <f>VLOOKUP(H603,'Fish Species List'!$A$2:$I$107,6,0)</f>
        <v>1.38E-2</v>
      </c>
      <c r="Q603">
        <f>VLOOKUP(H603,'Fish Species List'!$A$2:$I$107,7,0)</f>
        <v>3.04</v>
      </c>
      <c r="R603">
        <f t="shared" si="9"/>
        <v>3.2022769371367255</v>
      </c>
    </row>
    <row r="604" spans="1:18">
      <c r="A604" s="2">
        <v>42955</v>
      </c>
      <c r="B604" s="18">
        <v>0.41041666666666665</v>
      </c>
      <c r="C604" t="s">
        <v>9</v>
      </c>
      <c r="D604" t="s">
        <v>429</v>
      </c>
      <c r="E604" t="s">
        <v>10</v>
      </c>
      <c r="F604">
        <v>3</v>
      </c>
      <c r="G604">
        <v>15</v>
      </c>
      <c r="H604" t="s">
        <v>295</v>
      </c>
      <c r="I604" t="str">
        <f>VLOOKUP(H604,'Fish Species List'!$A$2:$I$107,2,0)</f>
        <v>Clown Wrasse</v>
      </c>
      <c r="J604" s="54" t="str">
        <f>VLOOKUP(H604,'Fish Species List'!$A$2:$I$107,3,0)</f>
        <v>Halichoeres maculipinna </v>
      </c>
      <c r="K604" s="54" t="str">
        <f>VLOOKUP(H604,'Fish Species List'!$A$2:$I$107,4,0)</f>
        <v>Labridae</v>
      </c>
      <c r="L604" s="54" t="str">
        <f>VLOOKUP(H604,'Fish Species List'!$A$2:$I$107,5,0)</f>
        <v>Carnivores</v>
      </c>
      <c r="M604">
        <v>12</v>
      </c>
      <c r="N604">
        <v>2</v>
      </c>
      <c r="P604">
        <f>VLOOKUP(H604,'Fish Species List'!$A$2:$I$107,6,0)</f>
        <v>1.047E-2</v>
      </c>
      <c r="Q604">
        <f>VLOOKUP(H604,'Fish Species List'!$A$2:$I$107,7,0)</f>
        <v>3.2</v>
      </c>
      <c r="R604">
        <f t="shared" si="9"/>
        <v>29.739021099918382</v>
      </c>
    </row>
    <row r="605" spans="1:18">
      <c r="A605" s="2">
        <v>42955</v>
      </c>
      <c r="B605" s="18">
        <v>0.41041666666666665</v>
      </c>
      <c r="C605" t="s">
        <v>9</v>
      </c>
      <c r="D605" t="s">
        <v>429</v>
      </c>
      <c r="E605" t="s">
        <v>10</v>
      </c>
      <c r="F605">
        <v>3</v>
      </c>
      <c r="G605">
        <v>15</v>
      </c>
      <c r="H605" t="s">
        <v>35</v>
      </c>
      <c r="I605" t="str">
        <f>VLOOKUP(H605,'Fish Species List'!$A$2:$I$107,2,0)</f>
        <v>Yellowhead Wrasse</v>
      </c>
      <c r="J605" s="54" t="str">
        <f>VLOOKUP(H605,'Fish Species List'!$A$2:$I$107,3,0)</f>
        <v>Halichoeres garnoti</v>
      </c>
      <c r="K605" s="54" t="str">
        <f>VLOOKUP(H605,'Fish Species List'!$A$2:$I$107,4,0)</f>
        <v>Labridae</v>
      </c>
      <c r="L605" s="54" t="str">
        <f>VLOOKUP(H605,'Fish Species List'!$A$2:$I$107,5,0)</f>
        <v>Carnivores</v>
      </c>
      <c r="M605">
        <v>8</v>
      </c>
      <c r="N605">
        <f>1</f>
        <v>1</v>
      </c>
      <c r="P605">
        <f>VLOOKUP(H605,'Fish Species List'!$A$2:$I$107,6,0)</f>
        <v>0.01</v>
      </c>
      <c r="Q605">
        <f>VLOOKUP(H605,'Fish Species List'!$A$2:$I$107,7,0)</f>
        <v>3.13</v>
      </c>
      <c r="R605">
        <f t="shared" si="9"/>
        <v>6.7092142277548126</v>
      </c>
    </row>
    <row r="606" spans="1:18">
      <c r="A606" s="2">
        <v>42955</v>
      </c>
      <c r="B606" s="18">
        <v>0.41041666666666665</v>
      </c>
      <c r="C606" t="s">
        <v>9</v>
      </c>
      <c r="D606" t="s">
        <v>429</v>
      </c>
      <c r="E606" t="s">
        <v>10</v>
      </c>
      <c r="F606">
        <v>3</v>
      </c>
      <c r="G606">
        <v>15</v>
      </c>
      <c r="H606" t="s">
        <v>21</v>
      </c>
      <c r="I606" t="str">
        <f>VLOOKUP(H606,'Fish Species List'!$A$2:$I$107,2,0)</f>
        <v>Brown Chromis</v>
      </c>
      <c r="J606" s="54" t="str">
        <f>VLOOKUP(H606,'Fish Species List'!$A$2:$I$107,3,0)</f>
        <v>Chromis multilineata</v>
      </c>
      <c r="K606" s="54" t="str">
        <f>VLOOKUP(H606,'Fish Species List'!$A$2:$I$107,4,0)</f>
        <v>Pomacentridae</v>
      </c>
      <c r="L606" s="54" t="str">
        <f>VLOOKUP(H606,'Fish Species List'!$A$2:$I$107,5,0)</f>
        <v>Planktivore</v>
      </c>
      <c r="M606">
        <v>12</v>
      </c>
      <c r="N606">
        <f>1</f>
        <v>1</v>
      </c>
      <c r="P606">
        <f>VLOOKUP(H606,'Fish Species List'!$A$2:$I$107,6,0)</f>
        <v>1.4789999999999999E-2</v>
      </c>
      <c r="Q606">
        <f>VLOOKUP(H606,'Fish Species List'!$A$2:$I$107,7,0)</f>
        <v>2.98</v>
      </c>
      <c r="R606">
        <f t="shared" si="9"/>
        <v>24.318024250762754</v>
      </c>
    </row>
    <row r="607" spans="1:18">
      <c r="A607" s="2">
        <v>42955</v>
      </c>
      <c r="B607" s="18">
        <v>0.41041666666666665</v>
      </c>
      <c r="C607" t="s">
        <v>9</v>
      </c>
      <c r="D607" t="s">
        <v>429</v>
      </c>
      <c r="E607" t="s">
        <v>10</v>
      </c>
      <c r="F607">
        <v>3</v>
      </c>
      <c r="G607">
        <v>15</v>
      </c>
      <c r="H607" t="s">
        <v>21</v>
      </c>
      <c r="I607" t="str">
        <f>VLOOKUP(H607,'Fish Species List'!$A$2:$I$107,2,0)</f>
        <v>Brown Chromis</v>
      </c>
      <c r="J607" s="54" t="str">
        <f>VLOOKUP(H607,'Fish Species List'!$A$2:$I$107,3,0)</f>
        <v>Chromis multilineata</v>
      </c>
      <c r="K607" s="54" t="str">
        <f>VLOOKUP(H607,'Fish Species List'!$A$2:$I$107,4,0)</f>
        <v>Pomacentridae</v>
      </c>
      <c r="L607" s="54" t="str">
        <f>VLOOKUP(H607,'Fish Species List'!$A$2:$I$107,5,0)</f>
        <v>Planktivore</v>
      </c>
      <c r="M607">
        <v>5</v>
      </c>
      <c r="N607">
        <v>2</v>
      </c>
      <c r="P607">
        <f>VLOOKUP(H607,'Fish Species List'!$A$2:$I$107,6,0)</f>
        <v>1.4789999999999999E-2</v>
      </c>
      <c r="Q607">
        <f>VLOOKUP(H607,'Fish Species List'!$A$2:$I$107,7,0)</f>
        <v>2.98</v>
      </c>
      <c r="R607">
        <f t="shared" si="9"/>
        <v>1.7901885988602571</v>
      </c>
    </row>
    <row r="608" spans="1:18">
      <c r="A608" s="2">
        <v>42955</v>
      </c>
      <c r="B608" s="18">
        <v>0.41041666666666665</v>
      </c>
      <c r="C608" t="s">
        <v>9</v>
      </c>
      <c r="D608" t="s">
        <v>429</v>
      </c>
      <c r="E608" t="s">
        <v>10</v>
      </c>
      <c r="F608">
        <v>3</v>
      </c>
      <c r="G608">
        <v>15</v>
      </c>
      <c r="H608" t="s">
        <v>21</v>
      </c>
      <c r="I608" t="str">
        <f>VLOOKUP(H608,'Fish Species List'!$A$2:$I$107,2,0)</f>
        <v>Brown Chromis</v>
      </c>
      <c r="J608" s="54" t="str">
        <f>VLOOKUP(H608,'Fish Species List'!$A$2:$I$107,3,0)</f>
        <v>Chromis multilineata</v>
      </c>
      <c r="K608" s="54" t="str">
        <f>VLOOKUP(H608,'Fish Species List'!$A$2:$I$107,4,0)</f>
        <v>Pomacentridae</v>
      </c>
      <c r="L608" s="54" t="str">
        <f>VLOOKUP(H608,'Fish Species List'!$A$2:$I$107,5,0)</f>
        <v>Planktivore</v>
      </c>
      <c r="M608">
        <v>4</v>
      </c>
      <c r="N608">
        <v>20</v>
      </c>
      <c r="P608">
        <f>VLOOKUP(H608,'Fish Species List'!$A$2:$I$107,6,0)</f>
        <v>1.4789999999999999E-2</v>
      </c>
      <c r="Q608">
        <f>VLOOKUP(H608,'Fish Species List'!$A$2:$I$107,7,0)</f>
        <v>2.98</v>
      </c>
      <c r="R608">
        <f t="shared" si="9"/>
        <v>0.92067626702257244</v>
      </c>
    </row>
    <row r="609" spans="1:18">
      <c r="A609" s="2">
        <v>42955</v>
      </c>
      <c r="B609" s="18">
        <v>0.41041666666666665</v>
      </c>
      <c r="C609" t="s">
        <v>9</v>
      </c>
      <c r="D609" t="s">
        <v>429</v>
      </c>
      <c r="E609" t="s">
        <v>10</v>
      </c>
      <c r="F609">
        <v>3</v>
      </c>
      <c r="G609">
        <v>15</v>
      </c>
      <c r="H609" t="s">
        <v>417</v>
      </c>
      <c r="I609" t="str">
        <f>VLOOKUP(H609,'Fish Species List'!$A$2:$I$107,2,0)</f>
        <v>3-spot Damselfish</v>
      </c>
      <c r="J609" s="54" t="str">
        <f>VLOOKUP(H609,'Fish Species List'!$A$2:$I$107,3,0)</f>
        <v>Stegastes planifrons</v>
      </c>
      <c r="K609" s="54" t="str">
        <f>VLOOKUP(H609,'Fish Species List'!$A$2:$I$107,4,0)</f>
        <v>Pomacentridae</v>
      </c>
      <c r="L609" s="54" t="str">
        <f>VLOOKUP(H609,'Fish Species List'!$A$2:$I$107,5,0)</f>
        <v>Omnivores</v>
      </c>
      <c r="M609">
        <v>5</v>
      </c>
      <c r="N609">
        <f>1</f>
        <v>1</v>
      </c>
      <c r="P609">
        <f>VLOOKUP(H609,'Fish Species List'!$A$2:$I$107,6,0)</f>
        <v>2.188E-2</v>
      </c>
      <c r="Q609">
        <f>VLOOKUP(H609,'Fish Species List'!$A$2:$I$107,7,0)</f>
        <v>2.96</v>
      </c>
      <c r="R609">
        <f t="shared" si="9"/>
        <v>2.5644753591955127</v>
      </c>
    </row>
    <row r="610" spans="1:18">
      <c r="A610" s="2">
        <v>42955</v>
      </c>
      <c r="B610" s="18">
        <v>0.41041666666666665</v>
      </c>
      <c r="C610" t="s">
        <v>9</v>
      </c>
      <c r="D610" t="s">
        <v>429</v>
      </c>
      <c r="E610" t="s">
        <v>10</v>
      </c>
      <c r="F610">
        <v>3</v>
      </c>
      <c r="G610">
        <v>15</v>
      </c>
      <c r="H610" t="s">
        <v>19</v>
      </c>
      <c r="I610" t="str">
        <f>VLOOKUP(H610,'Fish Species List'!$A$2:$I$107,2,0)</f>
        <v>Ocean Surgeonfish</v>
      </c>
      <c r="J610" s="54" t="str">
        <f>VLOOKUP(H610,'Fish Species List'!$A$2:$I$107,3,0)</f>
        <v>Acanthurus bahianus</v>
      </c>
      <c r="K610" s="54" t="str">
        <f>VLOOKUP(H610,'Fish Species List'!$A$2:$I$107,4,0)</f>
        <v>Acanthuridae</v>
      </c>
      <c r="L610" s="54" t="str">
        <f>VLOOKUP(H610,'Fish Species List'!$A$2:$I$107,5,0)</f>
        <v>Herbivores</v>
      </c>
      <c r="M610">
        <v>5</v>
      </c>
      <c r="N610">
        <v>5</v>
      </c>
      <c r="P610">
        <f>VLOOKUP(H610,'Fish Species List'!$A$2:$I$107,6,0)</f>
        <v>1.8620000000000001E-2</v>
      </c>
      <c r="Q610">
        <f>VLOOKUP(H610,'Fish Species List'!$A$2:$I$107,7,0)</f>
        <v>2.91</v>
      </c>
      <c r="R610">
        <f t="shared" si="9"/>
        <v>2.013642594556269</v>
      </c>
    </row>
    <row r="611" spans="1:18">
      <c r="A611" s="2">
        <v>42955</v>
      </c>
      <c r="B611" s="18">
        <v>0.41041666666666665</v>
      </c>
      <c r="C611" t="s">
        <v>9</v>
      </c>
      <c r="D611" t="s">
        <v>429</v>
      </c>
      <c r="E611" t="s">
        <v>10</v>
      </c>
      <c r="F611">
        <v>3</v>
      </c>
      <c r="G611">
        <v>15</v>
      </c>
      <c r="H611" t="s">
        <v>35</v>
      </c>
      <c r="I611" t="str">
        <f>VLOOKUP(H611,'Fish Species List'!$A$2:$I$107,2,0)</f>
        <v>Yellowhead Wrasse</v>
      </c>
      <c r="J611" s="54" t="str">
        <f>VLOOKUP(H611,'Fish Species List'!$A$2:$I$107,3,0)</f>
        <v>Halichoeres garnoti</v>
      </c>
      <c r="K611" s="54" t="str">
        <f>VLOOKUP(H611,'Fish Species List'!$A$2:$I$107,4,0)</f>
        <v>Labridae</v>
      </c>
      <c r="L611" s="54" t="str">
        <f>VLOOKUP(H611,'Fish Species List'!$A$2:$I$107,5,0)</f>
        <v>Carnivores</v>
      </c>
      <c r="M611">
        <v>6</v>
      </c>
      <c r="N611">
        <f>1</f>
        <v>1</v>
      </c>
      <c r="P611">
        <f>VLOOKUP(H611,'Fish Species List'!$A$2:$I$107,6,0)</f>
        <v>0.01</v>
      </c>
      <c r="Q611">
        <f>VLOOKUP(H611,'Fish Species List'!$A$2:$I$107,7,0)</f>
        <v>3.13</v>
      </c>
      <c r="R611">
        <f t="shared" si="9"/>
        <v>2.7265496699528886</v>
      </c>
    </row>
    <row r="612" spans="1:18">
      <c r="A612" s="2">
        <v>42955</v>
      </c>
      <c r="B612" s="18">
        <v>0.41041666666666665</v>
      </c>
      <c r="C612" t="s">
        <v>9</v>
      </c>
      <c r="D612" t="s">
        <v>429</v>
      </c>
      <c r="E612" t="s">
        <v>10</v>
      </c>
      <c r="F612">
        <v>3</v>
      </c>
      <c r="G612">
        <v>15</v>
      </c>
      <c r="H612" t="s">
        <v>35</v>
      </c>
      <c r="I612" t="str">
        <f>VLOOKUP(H612,'Fish Species List'!$A$2:$I$107,2,0)</f>
        <v>Yellowhead Wrasse</v>
      </c>
      <c r="J612" s="54" t="str">
        <f>VLOOKUP(H612,'Fish Species List'!$A$2:$I$107,3,0)</f>
        <v>Halichoeres garnoti</v>
      </c>
      <c r="K612" s="54" t="str">
        <f>VLOOKUP(H612,'Fish Species List'!$A$2:$I$107,4,0)</f>
        <v>Labridae</v>
      </c>
      <c r="L612" s="54" t="str">
        <f>VLOOKUP(H612,'Fish Species List'!$A$2:$I$107,5,0)</f>
        <v>Carnivores</v>
      </c>
      <c r="M612">
        <v>4</v>
      </c>
      <c r="N612">
        <v>3</v>
      </c>
      <c r="P612">
        <f>VLOOKUP(H612,'Fish Species List'!$A$2:$I$107,6,0)</f>
        <v>0.01</v>
      </c>
      <c r="Q612">
        <f>VLOOKUP(H612,'Fish Species List'!$A$2:$I$107,7,0)</f>
        <v>3.13</v>
      </c>
      <c r="R612">
        <f t="shared" si="9"/>
        <v>0.76638637095611406</v>
      </c>
    </row>
    <row r="613" spans="1:18">
      <c r="A613" s="2">
        <v>42955</v>
      </c>
      <c r="B613" s="18">
        <v>0.41041666666666665</v>
      </c>
      <c r="C613" t="s">
        <v>9</v>
      </c>
      <c r="D613" t="s">
        <v>429</v>
      </c>
      <c r="E613" t="s">
        <v>10</v>
      </c>
      <c r="F613">
        <v>3</v>
      </c>
      <c r="G613">
        <v>15</v>
      </c>
      <c r="H613" t="s">
        <v>17</v>
      </c>
      <c r="I613" t="str">
        <f>VLOOKUP(H613,'Fish Species List'!$A$2:$I$107,2,0)</f>
        <v>Bluehead Wrasse</v>
      </c>
      <c r="J613" s="54" t="str">
        <f>VLOOKUP(H613,'Fish Species List'!$A$2:$I$107,3,0)</f>
        <v>Thalassoma bifasciatum</v>
      </c>
      <c r="K613" s="54" t="str">
        <f>VLOOKUP(H613,'Fish Species List'!$A$2:$I$107,4,0)</f>
        <v>Labridae</v>
      </c>
      <c r="L613" s="54" t="str">
        <f>VLOOKUP(H613,'Fish Species List'!$A$2:$I$107,5,0)</f>
        <v>Carnivores</v>
      </c>
      <c r="M613">
        <v>5</v>
      </c>
      <c r="N613">
        <v>15</v>
      </c>
      <c r="P613">
        <f>VLOOKUP(H613,'Fish Species List'!$A$2:$I$107,6,0)</f>
        <v>8.9099999999999995E-3</v>
      </c>
      <c r="Q613">
        <f>VLOOKUP(H613,'Fish Species List'!$A$2:$I$107,7,0)</f>
        <v>3.01</v>
      </c>
      <c r="R613">
        <f t="shared" si="9"/>
        <v>1.1318201385239828</v>
      </c>
    </row>
    <row r="614" spans="1:18">
      <c r="A614" s="2">
        <v>42955</v>
      </c>
      <c r="B614" s="18">
        <v>0.41041666666666665</v>
      </c>
      <c r="C614" t="s">
        <v>9</v>
      </c>
      <c r="D614" t="s">
        <v>429</v>
      </c>
      <c r="E614" t="s">
        <v>10</v>
      </c>
      <c r="F614">
        <v>3</v>
      </c>
      <c r="G614">
        <v>15</v>
      </c>
      <c r="H614" t="s">
        <v>23</v>
      </c>
      <c r="I614" t="str">
        <f>VLOOKUP(H614,'Fish Species List'!$A$2:$I$107,2,0)</f>
        <v>Blue Tang</v>
      </c>
      <c r="J614" s="54" t="str">
        <f>VLOOKUP(H614,'Fish Species List'!$A$2:$I$107,3,0)</f>
        <v>Acanthurus coeruleus</v>
      </c>
      <c r="K614" s="54" t="str">
        <f>VLOOKUP(H614,'Fish Species List'!$A$2:$I$107,4,0)</f>
        <v>Acanthuridae</v>
      </c>
      <c r="L614" s="54" t="str">
        <f>VLOOKUP(H614,'Fish Species List'!$A$2:$I$107,5,0)</f>
        <v>Herbivores</v>
      </c>
      <c r="M614">
        <v>4</v>
      </c>
      <c r="N614">
        <f>1</f>
        <v>1</v>
      </c>
      <c r="P614">
        <f>VLOOKUP(H614,'Fish Species List'!$A$2:$I$107,6,0)</f>
        <v>2.512E-2</v>
      </c>
      <c r="Q614">
        <f>VLOOKUP(H614,'Fish Species List'!$A$2:$I$107,7,0)</f>
        <v>2.96</v>
      </c>
      <c r="R614">
        <f t="shared" si="9"/>
        <v>1.5209579574878063</v>
      </c>
    </row>
    <row r="615" spans="1:18">
      <c r="A615" s="2">
        <v>42955</v>
      </c>
      <c r="B615" s="18">
        <v>0.41041666666666665</v>
      </c>
      <c r="C615" t="s">
        <v>9</v>
      </c>
      <c r="D615" t="s">
        <v>429</v>
      </c>
      <c r="E615" t="s">
        <v>10</v>
      </c>
      <c r="F615">
        <v>4</v>
      </c>
      <c r="G615">
        <v>15</v>
      </c>
      <c r="H615" t="s">
        <v>19</v>
      </c>
      <c r="I615" t="str">
        <f>VLOOKUP(H615,'Fish Species List'!$A$2:$I$107,2,0)</f>
        <v>Ocean Surgeonfish</v>
      </c>
      <c r="J615" s="54" t="str">
        <f>VLOOKUP(H615,'Fish Species List'!$A$2:$I$107,3,0)</f>
        <v>Acanthurus bahianus</v>
      </c>
      <c r="K615" s="54" t="str">
        <f>VLOOKUP(H615,'Fish Species List'!$A$2:$I$107,4,0)</f>
        <v>Acanthuridae</v>
      </c>
      <c r="L615" s="54" t="str">
        <f>VLOOKUP(H615,'Fish Species List'!$A$2:$I$107,5,0)</f>
        <v>Herbivores</v>
      </c>
      <c r="M615">
        <v>16</v>
      </c>
      <c r="N615">
        <v>4</v>
      </c>
      <c r="P615">
        <f>VLOOKUP(H615,'Fish Species List'!$A$2:$I$107,6,0)</f>
        <v>1.8620000000000001E-2</v>
      </c>
      <c r="Q615">
        <f>VLOOKUP(H615,'Fish Species List'!$A$2:$I$107,7,0)</f>
        <v>2.91</v>
      </c>
      <c r="R615">
        <f t="shared" si="9"/>
        <v>59.424950162548789</v>
      </c>
    </row>
    <row r="616" spans="1:18">
      <c r="A616" s="2">
        <v>42955</v>
      </c>
      <c r="B616" s="18">
        <v>0.41041666666666665</v>
      </c>
      <c r="C616" t="s">
        <v>9</v>
      </c>
      <c r="D616" t="s">
        <v>429</v>
      </c>
      <c r="E616" t="s">
        <v>10</v>
      </c>
      <c r="F616">
        <v>4</v>
      </c>
      <c r="G616">
        <v>15</v>
      </c>
      <c r="H616" t="s">
        <v>19</v>
      </c>
      <c r="I616" t="str">
        <f>VLOOKUP(H616,'Fish Species List'!$A$2:$I$107,2,0)</f>
        <v>Ocean Surgeonfish</v>
      </c>
      <c r="J616" s="54" t="str">
        <f>VLOOKUP(H616,'Fish Species List'!$A$2:$I$107,3,0)</f>
        <v>Acanthurus bahianus</v>
      </c>
      <c r="K616" s="54" t="str">
        <f>VLOOKUP(H616,'Fish Species List'!$A$2:$I$107,4,0)</f>
        <v>Acanthuridae</v>
      </c>
      <c r="L616" s="54" t="str">
        <f>VLOOKUP(H616,'Fish Species List'!$A$2:$I$107,5,0)</f>
        <v>Herbivores</v>
      </c>
      <c r="M616">
        <v>12</v>
      </c>
      <c r="N616">
        <f>1</f>
        <v>1</v>
      </c>
      <c r="P616">
        <f>VLOOKUP(H616,'Fish Species List'!$A$2:$I$107,6,0)</f>
        <v>1.8620000000000001E-2</v>
      </c>
      <c r="Q616">
        <f>VLOOKUP(H616,'Fish Species List'!$A$2:$I$107,7,0)</f>
        <v>2.91</v>
      </c>
      <c r="R616">
        <f t="shared" si="9"/>
        <v>25.727471314413222</v>
      </c>
    </row>
    <row r="617" spans="1:18">
      <c r="A617" s="2">
        <v>42955</v>
      </c>
      <c r="B617" s="18">
        <v>0.41041666666666665</v>
      </c>
      <c r="C617" t="s">
        <v>9</v>
      </c>
      <c r="D617" t="s">
        <v>429</v>
      </c>
      <c r="E617" t="s">
        <v>10</v>
      </c>
      <c r="F617">
        <v>4</v>
      </c>
      <c r="G617">
        <v>15</v>
      </c>
      <c r="H617" t="s">
        <v>23</v>
      </c>
      <c r="I617" t="str">
        <f>VLOOKUP(H617,'Fish Species List'!$A$2:$I$107,2,0)</f>
        <v>Blue Tang</v>
      </c>
      <c r="J617" s="54" t="str">
        <f>VLOOKUP(H617,'Fish Species List'!$A$2:$I$107,3,0)</f>
        <v>Acanthurus coeruleus</v>
      </c>
      <c r="K617" s="54" t="str">
        <f>VLOOKUP(H617,'Fish Species List'!$A$2:$I$107,4,0)</f>
        <v>Acanthuridae</v>
      </c>
      <c r="L617" s="54" t="str">
        <f>VLOOKUP(H617,'Fish Species List'!$A$2:$I$107,5,0)</f>
        <v>Herbivores</v>
      </c>
      <c r="M617">
        <v>17</v>
      </c>
      <c r="N617">
        <v>8</v>
      </c>
      <c r="P617">
        <f>VLOOKUP(H617,'Fish Species List'!$A$2:$I$107,6,0)</f>
        <v>2.512E-2</v>
      </c>
      <c r="Q617">
        <f>VLOOKUP(H617,'Fish Species List'!$A$2:$I$107,7,0)</f>
        <v>2.96</v>
      </c>
      <c r="R617">
        <f t="shared" si="9"/>
        <v>110.19158812752735</v>
      </c>
    </row>
    <row r="618" spans="1:18">
      <c r="A618" s="2">
        <v>42955</v>
      </c>
      <c r="B618" s="18">
        <v>0.41041666666666665</v>
      </c>
      <c r="C618" t="s">
        <v>9</v>
      </c>
      <c r="D618" t="s">
        <v>429</v>
      </c>
      <c r="E618" t="s">
        <v>10</v>
      </c>
      <c r="F618">
        <v>4</v>
      </c>
      <c r="G618">
        <v>15</v>
      </c>
      <c r="H618" t="s">
        <v>25</v>
      </c>
      <c r="I618" t="str">
        <f>VLOOKUP(H618,'Fish Species List'!$A$2:$I$107,2,0)</f>
        <v>Redband Parrotfish</v>
      </c>
      <c r="J618" s="54" t="str">
        <f>VLOOKUP(H618,'Fish Species List'!$A$2:$I$107,3,0)</f>
        <v>Sparisoma aurofrenatum</v>
      </c>
      <c r="K618" s="54" t="str">
        <f>VLOOKUP(H618,'Fish Species List'!$A$2:$I$107,4,0)</f>
        <v>Scaridae</v>
      </c>
      <c r="L618" s="54" t="str">
        <f>VLOOKUP(H618,'Fish Species List'!$A$2:$I$107,5,0)</f>
        <v>Herbivores</v>
      </c>
      <c r="M618">
        <v>20</v>
      </c>
      <c r="N618">
        <f>1</f>
        <v>1</v>
      </c>
      <c r="O618" t="s">
        <v>16</v>
      </c>
      <c r="P618">
        <f>VLOOKUP(H618,'Fish Species List'!$A$2:$I$107,6,0)</f>
        <v>1.072E-2</v>
      </c>
      <c r="Q618">
        <f>VLOOKUP(H618,'Fish Species List'!$A$2:$I$107,7,0)</f>
        <v>3.12</v>
      </c>
      <c r="R618">
        <f t="shared" si="9"/>
        <v>122.85939484389488</v>
      </c>
    </row>
    <row r="619" spans="1:18">
      <c r="A619" s="2">
        <v>42955</v>
      </c>
      <c r="B619" s="18">
        <v>0.41041666666666665</v>
      </c>
      <c r="C619" t="s">
        <v>9</v>
      </c>
      <c r="D619" t="s">
        <v>429</v>
      </c>
      <c r="E619" t="s">
        <v>10</v>
      </c>
      <c r="F619">
        <v>4</v>
      </c>
      <c r="G619">
        <v>15</v>
      </c>
      <c r="H619" t="s">
        <v>19</v>
      </c>
      <c r="I619" t="str">
        <f>VLOOKUP(H619,'Fish Species List'!$A$2:$I$107,2,0)</f>
        <v>Ocean Surgeonfish</v>
      </c>
      <c r="J619" s="54" t="str">
        <f>VLOOKUP(H619,'Fish Species List'!$A$2:$I$107,3,0)</f>
        <v>Acanthurus bahianus</v>
      </c>
      <c r="K619" s="54" t="str">
        <f>VLOOKUP(H619,'Fish Species List'!$A$2:$I$107,4,0)</f>
        <v>Acanthuridae</v>
      </c>
      <c r="L619" s="54" t="str">
        <f>VLOOKUP(H619,'Fish Species List'!$A$2:$I$107,5,0)</f>
        <v>Herbivores</v>
      </c>
      <c r="M619">
        <v>17</v>
      </c>
      <c r="N619">
        <v>3</v>
      </c>
      <c r="P619">
        <f>VLOOKUP(H619,'Fish Species List'!$A$2:$I$107,6,0)</f>
        <v>1.8620000000000001E-2</v>
      </c>
      <c r="Q619">
        <f>VLOOKUP(H619,'Fish Species List'!$A$2:$I$107,7,0)</f>
        <v>2.91</v>
      </c>
      <c r="R619">
        <f t="shared" si="9"/>
        <v>70.890173269794147</v>
      </c>
    </row>
    <row r="620" spans="1:18">
      <c r="A620" s="2">
        <v>42955</v>
      </c>
      <c r="B620" s="18">
        <v>0.41041666666666665</v>
      </c>
      <c r="C620" t="s">
        <v>9</v>
      </c>
      <c r="D620" t="s">
        <v>429</v>
      </c>
      <c r="E620" t="s">
        <v>10</v>
      </c>
      <c r="F620">
        <v>4</v>
      </c>
      <c r="G620">
        <v>15</v>
      </c>
      <c r="H620" t="s">
        <v>19</v>
      </c>
      <c r="I620" t="str">
        <f>VLOOKUP(H620,'Fish Species List'!$A$2:$I$107,2,0)</f>
        <v>Ocean Surgeonfish</v>
      </c>
      <c r="J620" s="54" t="str">
        <f>VLOOKUP(H620,'Fish Species List'!$A$2:$I$107,3,0)</f>
        <v>Acanthurus bahianus</v>
      </c>
      <c r="K620" s="54" t="str">
        <f>VLOOKUP(H620,'Fish Species List'!$A$2:$I$107,4,0)</f>
        <v>Acanthuridae</v>
      </c>
      <c r="L620" s="54" t="str">
        <f>VLOOKUP(H620,'Fish Species List'!$A$2:$I$107,5,0)</f>
        <v>Herbivores</v>
      </c>
      <c r="M620">
        <v>19</v>
      </c>
      <c r="N620">
        <f>1</f>
        <v>1</v>
      </c>
      <c r="P620">
        <f>VLOOKUP(H620,'Fish Species List'!$A$2:$I$107,6,0)</f>
        <v>1.8620000000000001E-2</v>
      </c>
      <c r="Q620">
        <f>VLOOKUP(H620,'Fish Species List'!$A$2:$I$107,7,0)</f>
        <v>2.91</v>
      </c>
      <c r="R620">
        <f t="shared" si="9"/>
        <v>97.98343387025902</v>
      </c>
    </row>
    <row r="621" spans="1:18">
      <c r="A621" s="2">
        <v>42955</v>
      </c>
      <c r="B621" s="18">
        <v>0.41041666666666665</v>
      </c>
      <c r="C621" t="s">
        <v>9</v>
      </c>
      <c r="D621" t="s">
        <v>429</v>
      </c>
      <c r="E621" t="s">
        <v>10</v>
      </c>
      <c r="F621">
        <v>4</v>
      </c>
      <c r="G621">
        <v>15</v>
      </c>
      <c r="H621" t="s">
        <v>283</v>
      </c>
      <c r="I621" t="str">
        <f>VLOOKUP(H621,'Fish Species List'!$A$2:$I$107,2,0)</f>
        <v>Stoplight Parrotfish</v>
      </c>
      <c r="J621" s="54" t="str">
        <f>VLOOKUP(H621,'Fish Species List'!$A$2:$I$107,3,0)</f>
        <v>Sparisoma viride</v>
      </c>
      <c r="K621" s="54" t="str">
        <f>VLOOKUP(H621,'Fish Species List'!$A$2:$I$107,4,0)</f>
        <v>Scaridae</v>
      </c>
      <c r="L621" s="54" t="str">
        <f>VLOOKUP(H621,'Fish Species List'!$A$2:$I$107,5,0)</f>
        <v>Herbivores</v>
      </c>
      <c r="M621">
        <v>21</v>
      </c>
      <c r="N621">
        <f>1</f>
        <v>1</v>
      </c>
      <c r="O621" t="s">
        <v>16</v>
      </c>
      <c r="P621">
        <f>VLOOKUP(H621,'Fish Species List'!$A$2:$I$107,6,0)</f>
        <v>1.38E-2</v>
      </c>
      <c r="Q621">
        <f>VLOOKUP(H621,'Fish Species List'!$A$2:$I$107,7,0)</f>
        <v>3.04</v>
      </c>
      <c r="R621">
        <f t="shared" si="9"/>
        <v>144.35297620307892</v>
      </c>
    </row>
    <row r="622" spans="1:18">
      <c r="A622" s="2">
        <v>42955</v>
      </c>
      <c r="B622" s="18">
        <v>0.41041666666666665</v>
      </c>
      <c r="C622" t="s">
        <v>9</v>
      </c>
      <c r="D622" t="s">
        <v>429</v>
      </c>
      <c r="E622" t="s">
        <v>10</v>
      </c>
      <c r="F622">
        <v>4</v>
      </c>
      <c r="G622">
        <v>15</v>
      </c>
      <c r="H622" t="s">
        <v>37</v>
      </c>
      <c r="I622" t="str">
        <f>VLOOKUP(H622,'Fish Species List'!$A$2:$I$107,2,0)</f>
        <v>Yellowtail Damselfish</v>
      </c>
      <c r="J622" s="54" t="str">
        <f>VLOOKUP(H622,'Fish Species List'!$A$2:$I$107,3,0)</f>
        <v>Microspathodon chrysurus</v>
      </c>
      <c r="K622" s="54" t="str">
        <f>VLOOKUP(H622,'Fish Species List'!$A$2:$I$107,4,0)</f>
        <v>Pomacentridae</v>
      </c>
      <c r="L622" s="54" t="str">
        <f>VLOOKUP(H622,'Fish Species List'!$A$2:$I$107,5,0)</f>
        <v>Herbivores</v>
      </c>
      <c r="M622">
        <v>16</v>
      </c>
      <c r="N622">
        <f>1</f>
        <v>1</v>
      </c>
      <c r="P622">
        <f>VLOOKUP(H622,'Fish Species List'!$A$2:$I$107,6,0)</f>
        <v>2.291E-2</v>
      </c>
      <c r="Q622">
        <f>VLOOKUP(H622,'Fish Species List'!$A$2:$I$107,7,0)</f>
        <v>3.02</v>
      </c>
      <c r="R622">
        <f t="shared" si="9"/>
        <v>99.189896434733939</v>
      </c>
    </row>
    <row r="623" spans="1:18">
      <c r="A623" s="2">
        <v>42955</v>
      </c>
      <c r="B623" s="18">
        <v>0.41041666666666665</v>
      </c>
      <c r="C623" t="s">
        <v>9</v>
      </c>
      <c r="D623" t="s">
        <v>429</v>
      </c>
      <c r="E623" t="s">
        <v>10</v>
      </c>
      <c r="F623">
        <v>4</v>
      </c>
      <c r="G623">
        <v>15</v>
      </c>
      <c r="H623" t="s">
        <v>290</v>
      </c>
      <c r="I623" t="str">
        <f>VLOOKUP(H623,'Fish Species List'!$A$2:$I$107,2,0)</f>
        <v>Yellowfin Mojarra</v>
      </c>
      <c r="J623" s="54" t="str">
        <f>VLOOKUP(H623,'Fish Species List'!$A$2:$I$107,3,0)</f>
        <v>Gerres cinereus</v>
      </c>
      <c r="K623" s="54" t="str">
        <f>VLOOKUP(H623,'Fish Species List'!$A$2:$I$107,4,0)</f>
        <v>Gerreidae</v>
      </c>
      <c r="L623" s="54" t="str">
        <f>VLOOKUP(H623,'Fish Species List'!$A$2:$I$107,5,0)</f>
        <v>Carnivores</v>
      </c>
      <c r="M623">
        <v>20</v>
      </c>
      <c r="N623">
        <f>1</f>
        <v>1</v>
      </c>
      <c r="P623">
        <f>VLOOKUP(H623,'Fish Species List'!$A$2:$I$107,6,0)</f>
        <v>1.1480000000000001E-2</v>
      </c>
      <c r="Q623">
        <f>VLOOKUP(H623,'Fish Species List'!$A$2:$I$107,7,0)</f>
        <v>3.07</v>
      </c>
      <c r="R623">
        <f t="shared" si="9"/>
        <v>113.26715044665853</v>
      </c>
    </row>
    <row r="624" spans="1:18">
      <c r="A624" s="2">
        <v>42955</v>
      </c>
      <c r="B624" s="18">
        <v>0.41041666666666665</v>
      </c>
      <c r="C624" t="s">
        <v>9</v>
      </c>
      <c r="D624" t="s">
        <v>429</v>
      </c>
      <c r="E624" t="s">
        <v>10</v>
      </c>
      <c r="F624">
        <v>4</v>
      </c>
      <c r="G624">
        <v>15</v>
      </c>
      <c r="H624" t="s">
        <v>290</v>
      </c>
      <c r="I624" t="str">
        <f>VLOOKUP(H624,'Fish Species List'!$A$2:$I$107,2,0)</f>
        <v>Yellowfin Mojarra</v>
      </c>
      <c r="J624" s="54" t="str">
        <f>VLOOKUP(H624,'Fish Species List'!$A$2:$I$107,3,0)</f>
        <v>Gerres cinereus</v>
      </c>
      <c r="K624" s="54" t="str">
        <f>VLOOKUP(H624,'Fish Species List'!$A$2:$I$107,4,0)</f>
        <v>Gerreidae</v>
      </c>
      <c r="L624" s="54" t="str">
        <f>VLOOKUP(H624,'Fish Species List'!$A$2:$I$107,5,0)</f>
        <v>Carnivores</v>
      </c>
      <c r="M624">
        <v>16</v>
      </c>
      <c r="N624">
        <f>1</f>
        <v>1</v>
      </c>
      <c r="P624">
        <f>VLOOKUP(H624,'Fish Species List'!$A$2:$I$107,6,0)</f>
        <v>1.1480000000000001E-2</v>
      </c>
      <c r="Q624">
        <f>VLOOKUP(H624,'Fish Species List'!$A$2:$I$107,7,0)</f>
        <v>3.07</v>
      </c>
      <c r="R624">
        <f t="shared" si="9"/>
        <v>57.093968989614631</v>
      </c>
    </row>
    <row r="625" spans="1:18">
      <c r="A625" s="2">
        <v>42955</v>
      </c>
      <c r="B625" s="18">
        <v>0.41041666666666665</v>
      </c>
      <c r="C625" t="s">
        <v>9</v>
      </c>
      <c r="D625" t="s">
        <v>429</v>
      </c>
      <c r="E625" t="s">
        <v>10</v>
      </c>
      <c r="F625">
        <v>4</v>
      </c>
      <c r="G625">
        <v>15</v>
      </c>
      <c r="H625" t="s">
        <v>440</v>
      </c>
      <c r="I625" t="str">
        <f>VLOOKUP(H625,'Fish Species List'!$A$2:$I$107,2,0)</f>
        <v>Orangespotted Filefish</v>
      </c>
      <c r="J625" s="54" t="str">
        <f>VLOOKUP(H625,'Fish Species List'!$A$2:$I$107,3,0)</f>
        <v>Cantherhines pullus</v>
      </c>
      <c r="K625" s="54" t="str">
        <f>VLOOKUP(H625,'Fish Species List'!$A$2:$I$107,4,0)</f>
        <v>Monacanthidae</v>
      </c>
      <c r="L625" s="54" t="str">
        <f>VLOOKUP(H625,'Fish Species List'!$A$2:$I$107,5,0)</f>
        <v>Omnivores</v>
      </c>
      <c r="M625">
        <v>16</v>
      </c>
      <c r="N625">
        <f>1</f>
        <v>1</v>
      </c>
      <c r="P625">
        <f>VLOOKUP(H625,'Fish Species List'!$A$2:$I$107,6,0)</f>
        <v>2.291E-2</v>
      </c>
      <c r="Q625">
        <f>VLOOKUP(H625,'Fish Species List'!$A$2:$I$107,7,0)</f>
        <v>2.87</v>
      </c>
      <c r="R625">
        <f t="shared" si="9"/>
        <v>65.440926507187768</v>
      </c>
    </row>
    <row r="626" spans="1:18">
      <c r="A626" s="2">
        <v>42955</v>
      </c>
      <c r="B626" s="18">
        <v>0.41041666666666665</v>
      </c>
      <c r="C626" t="s">
        <v>9</v>
      </c>
      <c r="D626" t="s">
        <v>429</v>
      </c>
      <c r="E626" t="s">
        <v>10</v>
      </c>
      <c r="F626">
        <v>4</v>
      </c>
      <c r="G626">
        <v>15</v>
      </c>
      <c r="H626" t="s">
        <v>27</v>
      </c>
      <c r="I626" t="str">
        <f>VLOOKUP(H626,'Fish Species List'!$A$2:$I$107,2,0)</f>
        <v>Yellowtail Snapper</v>
      </c>
      <c r="J626" s="54" t="str">
        <f>VLOOKUP(H626,'Fish Species List'!$A$2:$I$107,3,0)</f>
        <v>Ocyurus chrysurus</v>
      </c>
      <c r="K626" s="54" t="str">
        <f>VLOOKUP(H626,'Fish Species List'!$A$2:$I$107,4,0)</f>
        <v>Lutjanidae</v>
      </c>
      <c r="L626" s="54" t="str">
        <f>VLOOKUP(H626,'Fish Species List'!$A$2:$I$107,5,0)</f>
        <v>Carnivores</v>
      </c>
      <c r="M626">
        <v>18</v>
      </c>
      <c r="N626">
        <f>1</f>
        <v>1</v>
      </c>
      <c r="P626">
        <f>VLOOKUP(H626,'Fish Species List'!$A$2:$I$107,6,0)</f>
        <v>1.4789999999999999E-2</v>
      </c>
      <c r="Q626">
        <f>VLOOKUP(H626,'Fish Species List'!$A$2:$I$107,7,0)</f>
        <v>2.95</v>
      </c>
      <c r="R626">
        <f t="shared" si="9"/>
        <v>74.648668222216997</v>
      </c>
    </row>
    <row r="627" spans="1:18">
      <c r="A627" s="2">
        <v>42955</v>
      </c>
      <c r="B627" s="18">
        <v>0.41041666666666665</v>
      </c>
      <c r="C627" t="s">
        <v>9</v>
      </c>
      <c r="D627" t="s">
        <v>429</v>
      </c>
      <c r="E627" t="s">
        <v>10</v>
      </c>
      <c r="F627">
        <v>4</v>
      </c>
      <c r="G627">
        <v>15</v>
      </c>
      <c r="H627" t="s">
        <v>27</v>
      </c>
      <c r="I627" t="str">
        <f>VLOOKUP(H627,'Fish Species List'!$A$2:$I$107,2,0)</f>
        <v>Yellowtail Snapper</v>
      </c>
      <c r="J627" s="54" t="str">
        <f>VLOOKUP(H627,'Fish Species List'!$A$2:$I$107,3,0)</f>
        <v>Ocyurus chrysurus</v>
      </c>
      <c r="K627" s="54" t="str">
        <f>VLOOKUP(H627,'Fish Species List'!$A$2:$I$107,4,0)</f>
        <v>Lutjanidae</v>
      </c>
      <c r="L627" s="54" t="str">
        <f>VLOOKUP(H627,'Fish Species List'!$A$2:$I$107,5,0)</f>
        <v>Carnivores</v>
      </c>
      <c r="M627">
        <v>20</v>
      </c>
      <c r="N627">
        <v>3</v>
      </c>
      <c r="P627">
        <f>VLOOKUP(H627,'Fish Species List'!$A$2:$I$107,6,0)</f>
        <v>1.4789999999999999E-2</v>
      </c>
      <c r="Q627">
        <f>VLOOKUP(H627,'Fish Species List'!$A$2:$I$107,7,0)</f>
        <v>2.95</v>
      </c>
      <c r="R627">
        <f t="shared" si="9"/>
        <v>101.86070113213087</v>
      </c>
    </row>
    <row r="628" spans="1:18">
      <c r="A628" s="2">
        <v>42955</v>
      </c>
      <c r="B628" s="18">
        <v>0.41041666666666665</v>
      </c>
      <c r="C628" t="s">
        <v>9</v>
      </c>
      <c r="D628" t="s">
        <v>429</v>
      </c>
      <c r="E628" t="s">
        <v>10</v>
      </c>
      <c r="F628">
        <v>4</v>
      </c>
      <c r="G628">
        <v>15</v>
      </c>
      <c r="H628" t="s">
        <v>27</v>
      </c>
      <c r="I628" t="str">
        <f>VLOOKUP(H628,'Fish Species List'!$A$2:$I$107,2,0)</f>
        <v>Yellowtail Snapper</v>
      </c>
      <c r="J628" s="54" t="str">
        <f>VLOOKUP(H628,'Fish Species List'!$A$2:$I$107,3,0)</f>
        <v>Ocyurus chrysurus</v>
      </c>
      <c r="K628" s="54" t="str">
        <f>VLOOKUP(H628,'Fish Species List'!$A$2:$I$107,4,0)</f>
        <v>Lutjanidae</v>
      </c>
      <c r="L628" s="54" t="str">
        <f>VLOOKUP(H628,'Fish Species List'!$A$2:$I$107,5,0)</f>
        <v>Carnivores</v>
      </c>
      <c r="M628">
        <v>17</v>
      </c>
      <c r="N628">
        <v>5</v>
      </c>
      <c r="P628">
        <f>VLOOKUP(H628,'Fish Species List'!$A$2:$I$107,6,0)</f>
        <v>1.4789999999999999E-2</v>
      </c>
      <c r="Q628">
        <f>VLOOKUP(H628,'Fish Species List'!$A$2:$I$107,7,0)</f>
        <v>2.95</v>
      </c>
      <c r="R628">
        <f t="shared" si="9"/>
        <v>63.065594211777146</v>
      </c>
    </row>
    <row r="629" spans="1:18">
      <c r="A629" s="2">
        <v>42955</v>
      </c>
      <c r="B629" s="18">
        <v>0.41041666666666665</v>
      </c>
      <c r="C629" t="s">
        <v>9</v>
      </c>
      <c r="D629" t="s">
        <v>429</v>
      </c>
      <c r="E629" t="s">
        <v>10</v>
      </c>
      <c r="F629">
        <v>4</v>
      </c>
      <c r="G629">
        <v>15</v>
      </c>
      <c r="H629" t="s">
        <v>283</v>
      </c>
      <c r="I629" t="str">
        <f>VLOOKUP(H629,'Fish Species List'!$A$2:$I$107,2,0)</f>
        <v>Stoplight Parrotfish</v>
      </c>
      <c r="J629" s="54" t="str">
        <f>VLOOKUP(H629,'Fish Species List'!$A$2:$I$107,3,0)</f>
        <v>Sparisoma viride</v>
      </c>
      <c r="K629" s="54" t="str">
        <f>VLOOKUP(H629,'Fish Species List'!$A$2:$I$107,4,0)</f>
        <v>Scaridae</v>
      </c>
      <c r="L629" s="54" t="str">
        <f>VLOOKUP(H629,'Fish Species List'!$A$2:$I$107,5,0)</f>
        <v>Herbivores</v>
      </c>
      <c r="M629">
        <v>18</v>
      </c>
      <c r="N629">
        <f>1</f>
        <v>1</v>
      </c>
      <c r="O629" t="s">
        <v>16</v>
      </c>
      <c r="P629">
        <f>VLOOKUP(H629,'Fish Species List'!$A$2:$I$107,6,0)</f>
        <v>1.38E-2</v>
      </c>
      <c r="Q629">
        <f>VLOOKUP(H629,'Fish Species List'!$A$2:$I$107,7,0)</f>
        <v>3.04</v>
      </c>
      <c r="R629">
        <f t="shared" si="9"/>
        <v>90.345703069474155</v>
      </c>
    </row>
    <row r="630" spans="1:18">
      <c r="A630" s="2">
        <v>42955</v>
      </c>
      <c r="B630" s="18">
        <v>0.41041666666666665</v>
      </c>
      <c r="C630" t="s">
        <v>9</v>
      </c>
      <c r="D630" t="s">
        <v>429</v>
      </c>
      <c r="E630" t="s">
        <v>10</v>
      </c>
      <c r="F630">
        <v>4</v>
      </c>
      <c r="G630">
        <v>15</v>
      </c>
      <c r="H630" t="s">
        <v>293</v>
      </c>
      <c r="I630" t="str">
        <f>VLOOKUP(H630,'Fish Species List'!$A$2:$I$107,2,0)</f>
        <v>Spanish Hogfish</v>
      </c>
      <c r="J630" s="54" t="str">
        <f>VLOOKUP(H630,'Fish Species List'!$A$2:$I$107,3,0)</f>
        <v>Bodianus rufus</v>
      </c>
      <c r="K630" s="54" t="str">
        <f>VLOOKUP(H630,'Fish Species List'!$A$2:$I$107,4,0)</f>
        <v>Labridae</v>
      </c>
      <c r="L630" s="54" t="str">
        <f>VLOOKUP(H630,'Fish Species List'!$A$2:$I$107,5,0)</f>
        <v>Carnivores</v>
      </c>
      <c r="M630">
        <v>20</v>
      </c>
      <c r="N630">
        <f>1</f>
        <v>1</v>
      </c>
      <c r="P630">
        <f>VLOOKUP(H630,'Fish Species List'!$A$2:$I$107,6,0)</f>
        <v>1.44E-2</v>
      </c>
      <c r="Q630">
        <f>VLOOKUP(H630,'Fish Species List'!$A$2:$I$107,7,0)</f>
        <v>3.0531999999999999</v>
      </c>
      <c r="R630">
        <f t="shared" si="9"/>
        <v>135.10370993053809</v>
      </c>
    </row>
    <row r="631" spans="1:18">
      <c r="A631" s="2">
        <v>42955</v>
      </c>
      <c r="B631" s="18">
        <v>0.41041666666666665</v>
      </c>
      <c r="C631" t="s">
        <v>9</v>
      </c>
      <c r="D631" t="s">
        <v>429</v>
      </c>
      <c r="E631" t="s">
        <v>10</v>
      </c>
      <c r="F631">
        <v>4</v>
      </c>
      <c r="G631">
        <v>15</v>
      </c>
      <c r="H631" t="s">
        <v>20</v>
      </c>
      <c r="I631" t="str">
        <f>VLOOKUP(H631,'Fish Species List'!$A$2:$I$107,2,0)</f>
        <v>French Grunt</v>
      </c>
      <c r="J631" s="54" t="str">
        <f>VLOOKUP(H631,'Fish Species List'!$A$2:$I$107,3,0)</f>
        <v>Haemulon flavolineatum</v>
      </c>
      <c r="K631" s="54" t="str">
        <f>VLOOKUP(H631,'Fish Species List'!$A$2:$I$107,4,0)</f>
        <v>Haemulidae</v>
      </c>
      <c r="L631" s="54" t="str">
        <f>VLOOKUP(H631,'Fish Species List'!$A$2:$I$107,5,0)</f>
        <v>Carnivores</v>
      </c>
      <c r="M631">
        <v>16</v>
      </c>
      <c r="N631">
        <f>1</f>
        <v>1</v>
      </c>
      <c r="P631">
        <f>VLOOKUP(H631,'Fish Species List'!$A$2:$I$107,6,0)</f>
        <v>1.349E-2</v>
      </c>
      <c r="Q631">
        <f>VLOOKUP(H631,'Fish Species List'!$A$2:$I$107,7,0)</f>
        <v>3</v>
      </c>
      <c r="R631">
        <f t="shared" si="9"/>
        <v>55.255040000000001</v>
      </c>
    </row>
    <row r="632" spans="1:18">
      <c r="A632" s="2">
        <v>42955</v>
      </c>
      <c r="B632" s="18">
        <v>0.41041666666666665</v>
      </c>
      <c r="C632" t="s">
        <v>9</v>
      </c>
      <c r="D632" t="s">
        <v>429</v>
      </c>
      <c r="E632" t="s">
        <v>10</v>
      </c>
      <c r="F632">
        <v>4</v>
      </c>
      <c r="G632">
        <v>15</v>
      </c>
      <c r="H632" t="s">
        <v>23</v>
      </c>
      <c r="I632" t="str">
        <f>VLOOKUP(H632,'Fish Species List'!$A$2:$I$107,2,0)</f>
        <v>Blue Tang</v>
      </c>
      <c r="J632" s="54" t="str">
        <f>VLOOKUP(H632,'Fish Species List'!$A$2:$I$107,3,0)</f>
        <v>Acanthurus coeruleus</v>
      </c>
      <c r="K632" s="54" t="str">
        <f>VLOOKUP(H632,'Fish Species List'!$A$2:$I$107,4,0)</f>
        <v>Acanthuridae</v>
      </c>
      <c r="L632" s="54" t="str">
        <f>VLOOKUP(H632,'Fish Species List'!$A$2:$I$107,5,0)</f>
        <v>Herbivores</v>
      </c>
      <c r="M632">
        <v>16</v>
      </c>
      <c r="N632">
        <v>5</v>
      </c>
      <c r="P632">
        <f>VLOOKUP(H632,'Fish Species List'!$A$2:$I$107,6,0)</f>
        <v>2.512E-2</v>
      </c>
      <c r="Q632">
        <f>VLOOKUP(H632,'Fish Species List'!$A$2:$I$107,7,0)</f>
        <v>2.96</v>
      </c>
      <c r="R632">
        <f t="shared" si="9"/>
        <v>92.090489985886919</v>
      </c>
    </row>
    <row r="633" spans="1:18">
      <c r="A633" s="2">
        <v>42955</v>
      </c>
      <c r="B633" s="18">
        <v>0.41041666666666665</v>
      </c>
      <c r="C633" t="s">
        <v>9</v>
      </c>
      <c r="D633" t="s">
        <v>429</v>
      </c>
      <c r="E633" t="s">
        <v>10</v>
      </c>
      <c r="F633">
        <v>4</v>
      </c>
      <c r="G633">
        <v>15</v>
      </c>
      <c r="H633" t="s">
        <v>23</v>
      </c>
      <c r="I633" t="str">
        <f>VLOOKUP(H633,'Fish Species List'!$A$2:$I$107,2,0)</f>
        <v>Blue Tang</v>
      </c>
      <c r="J633" s="54" t="str">
        <f>VLOOKUP(H633,'Fish Species List'!$A$2:$I$107,3,0)</f>
        <v>Acanthurus coeruleus</v>
      </c>
      <c r="K633" s="54" t="str">
        <f>VLOOKUP(H633,'Fish Species List'!$A$2:$I$107,4,0)</f>
        <v>Acanthuridae</v>
      </c>
      <c r="L633" s="54" t="str">
        <f>VLOOKUP(H633,'Fish Species List'!$A$2:$I$107,5,0)</f>
        <v>Herbivores</v>
      </c>
      <c r="M633">
        <v>17</v>
      </c>
      <c r="N633">
        <v>10</v>
      </c>
      <c r="P633">
        <f>VLOOKUP(H633,'Fish Species List'!$A$2:$I$107,6,0)</f>
        <v>2.512E-2</v>
      </c>
      <c r="Q633">
        <f>VLOOKUP(H633,'Fish Species List'!$A$2:$I$107,7,0)</f>
        <v>2.96</v>
      </c>
      <c r="R633">
        <f t="shared" si="9"/>
        <v>110.19158812752735</v>
      </c>
    </row>
    <row r="634" spans="1:18">
      <c r="A634" s="2">
        <v>42955</v>
      </c>
      <c r="B634" s="18">
        <v>0.41041666666666665</v>
      </c>
      <c r="C634" t="s">
        <v>9</v>
      </c>
      <c r="D634" t="s">
        <v>429</v>
      </c>
      <c r="E634" t="s">
        <v>10</v>
      </c>
      <c r="F634">
        <v>4</v>
      </c>
      <c r="G634">
        <v>15</v>
      </c>
      <c r="H634" t="s">
        <v>23</v>
      </c>
      <c r="I634" t="str">
        <f>VLOOKUP(H634,'Fish Species List'!$A$2:$I$107,2,0)</f>
        <v>Blue Tang</v>
      </c>
      <c r="J634" s="54" t="str">
        <f>VLOOKUP(H634,'Fish Species List'!$A$2:$I$107,3,0)</f>
        <v>Acanthurus coeruleus</v>
      </c>
      <c r="K634" s="54" t="str">
        <f>VLOOKUP(H634,'Fish Species List'!$A$2:$I$107,4,0)</f>
        <v>Acanthuridae</v>
      </c>
      <c r="L634" s="54" t="str">
        <f>VLOOKUP(H634,'Fish Species List'!$A$2:$I$107,5,0)</f>
        <v>Herbivores</v>
      </c>
      <c r="M634">
        <v>22</v>
      </c>
      <c r="N634">
        <f>1</f>
        <v>1</v>
      </c>
      <c r="P634">
        <f>VLOOKUP(H634,'Fish Species List'!$A$2:$I$107,6,0)</f>
        <v>2.512E-2</v>
      </c>
      <c r="Q634">
        <f>VLOOKUP(H634,'Fish Species List'!$A$2:$I$107,7,0)</f>
        <v>2.96</v>
      </c>
      <c r="R634">
        <f t="shared" si="9"/>
        <v>236.36913740064162</v>
      </c>
    </row>
    <row r="635" spans="1:18">
      <c r="A635" s="2">
        <v>42955</v>
      </c>
      <c r="B635" s="18">
        <v>0.41041666666666665</v>
      </c>
      <c r="C635" t="s">
        <v>9</v>
      </c>
      <c r="D635" t="s">
        <v>429</v>
      </c>
      <c r="E635" t="s">
        <v>10</v>
      </c>
      <c r="F635">
        <v>4</v>
      </c>
      <c r="G635">
        <v>15</v>
      </c>
      <c r="H635" t="s">
        <v>34</v>
      </c>
      <c r="I635" t="str">
        <f>VLOOKUP(H635,'Fish Species List'!$A$2:$I$107,2,0)</f>
        <v>Schoolmaster</v>
      </c>
      <c r="J635" s="54" t="str">
        <f>VLOOKUP(H635,'Fish Species List'!$A$2:$I$107,3,0)</f>
        <v>Lutjanus apodus</v>
      </c>
      <c r="K635" s="54" t="str">
        <f>VLOOKUP(H635,'Fish Species List'!$A$2:$I$107,4,0)</f>
        <v>Lutjanidae</v>
      </c>
      <c r="L635" s="54" t="str">
        <f>VLOOKUP(H635,'Fish Species List'!$A$2:$I$107,5,0)</f>
        <v>Carnivores</v>
      </c>
      <c r="M635">
        <v>20</v>
      </c>
      <c r="N635">
        <v>2</v>
      </c>
      <c r="P635">
        <f>VLOOKUP(H635,'Fish Species List'!$A$2:$I$107,6,0)</f>
        <v>1.413E-2</v>
      </c>
      <c r="Q635">
        <f>VLOOKUP(H635,'Fish Species List'!$A$2:$I$107,7,0)</f>
        <v>2.98</v>
      </c>
      <c r="R635">
        <f t="shared" si="9"/>
        <v>106.46614985661742</v>
      </c>
    </row>
    <row r="636" spans="1:18">
      <c r="A636" s="2">
        <v>42955</v>
      </c>
      <c r="B636" s="18">
        <v>0.41041666666666665</v>
      </c>
      <c r="C636" t="s">
        <v>9</v>
      </c>
      <c r="D636" t="s">
        <v>429</v>
      </c>
      <c r="E636" t="s">
        <v>10</v>
      </c>
      <c r="F636">
        <v>4</v>
      </c>
      <c r="G636">
        <v>15</v>
      </c>
      <c r="H636" t="s">
        <v>19</v>
      </c>
      <c r="I636" t="str">
        <f>VLOOKUP(H636,'Fish Species List'!$A$2:$I$107,2,0)</f>
        <v>Ocean Surgeonfish</v>
      </c>
      <c r="J636" s="54" t="str">
        <f>VLOOKUP(H636,'Fish Species List'!$A$2:$I$107,3,0)</f>
        <v>Acanthurus bahianus</v>
      </c>
      <c r="K636" s="54" t="str">
        <f>VLOOKUP(H636,'Fish Species List'!$A$2:$I$107,4,0)</f>
        <v>Acanthuridae</v>
      </c>
      <c r="L636" s="54" t="str">
        <f>VLOOKUP(H636,'Fish Species List'!$A$2:$I$107,5,0)</f>
        <v>Herbivores</v>
      </c>
      <c r="M636">
        <v>15</v>
      </c>
      <c r="N636">
        <v>5</v>
      </c>
      <c r="P636">
        <f>VLOOKUP(H636,'Fish Species List'!$A$2:$I$107,6,0)</f>
        <v>1.8620000000000001E-2</v>
      </c>
      <c r="Q636">
        <f>VLOOKUP(H636,'Fish Species List'!$A$2:$I$107,7,0)</f>
        <v>2.91</v>
      </c>
      <c r="R636">
        <f t="shared" si="9"/>
        <v>49.249887240092868</v>
      </c>
    </row>
    <row r="637" spans="1:18">
      <c r="A637" s="2">
        <v>42955</v>
      </c>
      <c r="B637" s="18">
        <v>0.41041666666666665</v>
      </c>
      <c r="C637" t="s">
        <v>9</v>
      </c>
      <c r="D637" t="s">
        <v>429</v>
      </c>
      <c r="E637" t="s">
        <v>10</v>
      </c>
      <c r="F637">
        <v>4</v>
      </c>
      <c r="G637">
        <v>15</v>
      </c>
      <c r="H637" t="s">
        <v>25</v>
      </c>
      <c r="I637" t="str">
        <f>VLOOKUP(H637,'Fish Species List'!$A$2:$I$107,2,0)</f>
        <v>Redband Parrotfish</v>
      </c>
      <c r="J637" s="54" t="str">
        <f>VLOOKUP(H637,'Fish Species List'!$A$2:$I$107,3,0)</f>
        <v>Sparisoma aurofrenatum</v>
      </c>
      <c r="K637" s="54" t="str">
        <f>VLOOKUP(H637,'Fish Species List'!$A$2:$I$107,4,0)</f>
        <v>Scaridae</v>
      </c>
      <c r="L637" s="54" t="str">
        <f>VLOOKUP(H637,'Fish Species List'!$A$2:$I$107,5,0)</f>
        <v>Herbivores</v>
      </c>
      <c r="M637">
        <v>21</v>
      </c>
      <c r="N637">
        <f>1</f>
        <v>1</v>
      </c>
      <c r="O637" t="s">
        <v>22</v>
      </c>
      <c r="P637">
        <f>VLOOKUP(H637,'Fish Species List'!$A$2:$I$107,6,0)</f>
        <v>1.072E-2</v>
      </c>
      <c r="Q637">
        <f>VLOOKUP(H637,'Fish Species List'!$A$2:$I$107,7,0)</f>
        <v>3.12</v>
      </c>
      <c r="R637">
        <f t="shared" si="9"/>
        <v>143.06025173966486</v>
      </c>
    </row>
    <row r="638" spans="1:18">
      <c r="A638" s="2">
        <v>42955</v>
      </c>
      <c r="B638" s="18">
        <v>0.41041666666666665</v>
      </c>
      <c r="C638" t="s">
        <v>9</v>
      </c>
      <c r="D638" t="s">
        <v>429</v>
      </c>
      <c r="E638" t="s">
        <v>10</v>
      </c>
      <c r="F638">
        <v>4</v>
      </c>
      <c r="G638">
        <v>15</v>
      </c>
      <c r="H638" t="s">
        <v>294</v>
      </c>
      <c r="I638" t="str">
        <f>VLOOKUP(H638,'Fish Species List'!$A$2:$I$107,2,0)</f>
        <v>Banded Butterflyfish</v>
      </c>
      <c r="J638" s="54" t="str">
        <f>VLOOKUP(H638,'Fish Species List'!$A$2:$I$107,3,0)</f>
        <v>Chaetodan striatus</v>
      </c>
      <c r="K638" s="54" t="str">
        <f>VLOOKUP(H638,'Fish Species List'!$A$2:$I$107,4,0)</f>
        <v>Chaetodontidae</v>
      </c>
      <c r="L638" s="54" t="str">
        <f>VLOOKUP(H638,'Fish Species List'!$A$2:$I$107,5,0)</f>
        <v>Carnivores</v>
      </c>
      <c r="M638">
        <v>12</v>
      </c>
      <c r="N638">
        <v>2</v>
      </c>
      <c r="P638">
        <f>VLOOKUP(H638,'Fish Species List'!$A$2:$I$107,6,0)</f>
        <v>2.239E-2</v>
      </c>
      <c r="Q638">
        <f>VLOOKUP(H638,'Fish Species List'!$A$2:$I$107,7,0)</f>
        <v>3.03</v>
      </c>
      <c r="R638">
        <f t="shared" si="9"/>
        <v>41.684372588096089</v>
      </c>
    </row>
    <row r="639" spans="1:18">
      <c r="A639" s="2">
        <v>42955</v>
      </c>
      <c r="B639" s="18">
        <v>0.41041666666666665</v>
      </c>
      <c r="C639" t="s">
        <v>9</v>
      </c>
      <c r="D639" t="s">
        <v>429</v>
      </c>
      <c r="E639" t="s">
        <v>10</v>
      </c>
      <c r="F639">
        <v>4</v>
      </c>
      <c r="G639">
        <v>15</v>
      </c>
      <c r="H639" t="s">
        <v>19</v>
      </c>
      <c r="I639" t="str">
        <f>VLOOKUP(H639,'Fish Species List'!$A$2:$I$107,2,0)</f>
        <v>Ocean Surgeonfish</v>
      </c>
      <c r="J639" s="54" t="str">
        <f>VLOOKUP(H639,'Fish Species List'!$A$2:$I$107,3,0)</f>
        <v>Acanthurus bahianus</v>
      </c>
      <c r="K639" s="54" t="str">
        <f>VLOOKUP(H639,'Fish Species List'!$A$2:$I$107,4,0)</f>
        <v>Acanthuridae</v>
      </c>
      <c r="L639" s="54" t="str">
        <f>VLOOKUP(H639,'Fish Species List'!$A$2:$I$107,5,0)</f>
        <v>Herbivores</v>
      </c>
      <c r="M639">
        <v>12</v>
      </c>
      <c r="N639">
        <f>1</f>
        <v>1</v>
      </c>
      <c r="P639">
        <f>VLOOKUP(H639,'Fish Species List'!$A$2:$I$107,6,0)</f>
        <v>1.8620000000000001E-2</v>
      </c>
      <c r="Q639">
        <f>VLOOKUP(H639,'Fish Species List'!$A$2:$I$107,7,0)</f>
        <v>2.91</v>
      </c>
      <c r="R639">
        <f t="shared" si="9"/>
        <v>25.727471314413222</v>
      </c>
    </row>
    <row r="640" spans="1:18">
      <c r="A640" s="2">
        <v>42955</v>
      </c>
      <c r="B640" s="18">
        <v>0.41041666666666665</v>
      </c>
      <c r="C640" t="s">
        <v>9</v>
      </c>
      <c r="D640" t="s">
        <v>429</v>
      </c>
      <c r="E640" t="s">
        <v>10</v>
      </c>
      <c r="F640">
        <v>4</v>
      </c>
      <c r="G640">
        <v>15</v>
      </c>
      <c r="H640" t="s">
        <v>19</v>
      </c>
      <c r="I640" t="str">
        <f>VLOOKUP(H640,'Fish Species List'!$A$2:$I$107,2,0)</f>
        <v>Ocean Surgeonfish</v>
      </c>
      <c r="J640" s="54" t="str">
        <f>VLOOKUP(H640,'Fish Species List'!$A$2:$I$107,3,0)</f>
        <v>Acanthurus bahianus</v>
      </c>
      <c r="K640" s="54" t="str">
        <f>VLOOKUP(H640,'Fish Species List'!$A$2:$I$107,4,0)</f>
        <v>Acanthuridae</v>
      </c>
      <c r="L640" s="54" t="str">
        <f>VLOOKUP(H640,'Fish Species List'!$A$2:$I$107,5,0)</f>
        <v>Herbivores</v>
      </c>
      <c r="M640">
        <v>14</v>
      </c>
      <c r="N640">
        <v>5</v>
      </c>
      <c r="P640">
        <f>VLOOKUP(H640,'Fish Species List'!$A$2:$I$107,6,0)</f>
        <v>1.8620000000000001E-2</v>
      </c>
      <c r="Q640">
        <f>VLOOKUP(H640,'Fish Species List'!$A$2:$I$107,7,0)</f>
        <v>2.91</v>
      </c>
      <c r="R640">
        <f t="shared" si="9"/>
        <v>40.291390949391584</v>
      </c>
    </row>
    <row r="641" spans="1:18">
      <c r="A641" s="2">
        <v>42955</v>
      </c>
      <c r="B641" s="18">
        <v>0.41041666666666665</v>
      </c>
      <c r="C641" t="s">
        <v>9</v>
      </c>
      <c r="D641" t="s">
        <v>429</v>
      </c>
      <c r="E641" t="s">
        <v>10</v>
      </c>
      <c r="F641">
        <v>4</v>
      </c>
      <c r="G641">
        <v>15</v>
      </c>
      <c r="H641" t="s">
        <v>20</v>
      </c>
      <c r="I641" t="str">
        <f>VLOOKUP(H641,'Fish Species List'!$A$2:$I$107,2,0)</f>
        <v>French Grunt</v>
      </c>
      <c r="J641" s="54" t="str">
        <f>VLOOKUP(H641,'Fish Species List'!$A$2:$I$107,3,0)</f>
        <v>Haemulon flavolineatum</v>
      </c>
      <c r="K641" s="54" t="str">
        <f>VLOOKUP(H641,'Fish Species List'!$A$2:$I$107,4,0)</f>
        <v>Haemulidae</v>
      </c>
      <c r="L641" s="54" t="str">
        <f>VLOOKUP(H641,'Fish Species List'!$A$2:$I$107,5,0)</f>
        <v>Carnivores</v>
      </c>
      <c r="M641">
        <v>19</v>
      </c>
      <c r="N641">
        <f>1</f>
        <v>1</v>
      </c>
      <c r="P641">
        <f>VLOOKUP(H641,'Fish Species List'!$A$2:$I$107,6,0)</f>
        <v>1.349E-2</v>
      </c>
      <c r="Q641">
        <f>VLOOKUP(H641,'Fish Species List'!$A$2:$I$107,7,0)</f>
        <v>3</v>
      </c>
      <c r="R641">
        <f t="shared" si="9"/>
        <v>92.527910000000006</v>
      </c>
    </row>
    <row r="642" spans="1:18">
      <c r="A642" s="2">
        <v>42955</v>
      </c>
      <c r="B642" s="18">
        <v>0.41041666666666665</v>
      </c>
      <c r="C642" t="s">
        <v>9</v>
      </c>
      <c r="D642" t="s">
        <v>429</v>
      </c>
      <c r="E642" t="s">
        <v>10</v>
      </c>
      <c r="F642">
        <v>4</v>
      </c>
      <c r="G642">
        <v>15</v>
      </c>
      <c r="H642" t="s">
        <v>283</v>
      </c>
      <c r="I642" t="str">
        <f>VLOOKUP(H642,'Fish Species List'!$A$2:$I$107,2,0)</f>
        <v>Stoplight Parrotfish</v>
      </c>
      <c r="J642" s="54" t="str">
        <f>VLOOKUP(H642,'Fish Species List'!$A$2:$I$107,3,0)</f>
        <v>Sparisoma viride</v>
      </c>
      <c r="K642" s="54" t="str">
        <f>VLOOKUP(H642,'Fish Species List'!$A$2:$I$107,4,0)</f>
        <v>Scaridae</v>
      </c>
      <c r="L642" s="54" t="str">
        <f>VLOOKUP(H642,'Fish Species List'!$A$2:$I$107,5,0)</f>
        <v>Herbivores</v>
      </c>
      <c r="M642">
        <v>12</v>
      </c>
      <c r="N642">
        <f>1</f>
        <v>1</v>
      </c>
      <c r="O642" t="s">
        <v>16</v>
      </c>
      <c r="P642">
        <f>VLOOKUP(H642,'Fish Species List'!$A$2:$I$107,6,0)</f>
        <v>1.38E-2</v>
      </c>
      <c r="Q642">
        <f>VLOOKUP(H642,'Fish Species List'!$A$2:$I$107,7,0)</f>
        <v>3.04</v>
      </c>
      <c r="R642">
        <f t="shared" si="9"/>
        <v>26.338441566816869</v>
      </c>
    </row>
    <row r="643" spans="1:18">
      <c r="A643" s="2">
        <v>42955</v>
      </c>
      <c r="B643" s="18">
        <v>0.41041666666666665</v>
      </c>
      <c r="C643" t="s">
        <v>9</v>
      </c>
      <c r="D643" t="s">
        <v>429</v>
      </c>
      <c r="E643" t="s">
        <v>10</v>
      </c>
      <c r="F643">
        <v>4</v>
      </c>
      <c r="G643">
        <v>15</v>
      </c>
      <c r="H643" t="s">
        <v>31</v>
      </c>
      <c r="I643" t="str">
        <f>VLOOKUP(H643,'Fish Species List'!$A$2:$I$107,2,0)</f>
        <v>Striped Parrotfish</v>
      </c>
      <c r="J643" s="54" t="str">
        <f>VLOOKUP(H643,'Fish Species List'!$A$2:$I$107,3,0)</f>
        <v>Scarus iserti</v>
      </c>
      <c r="K643" s="54" t="str">
        <f>VLOOKUP(H643,'Fish Species List'!$A$2:$I$107,4,0)</f>
        <v>Scaridae</v>
      </c>
      <c r="L643" s="54" t="str">
        <f>VLOOKUP(H643,'Fish Species List'!$A$2:$I$107,5,0)</f>
        <v>Herbivores</v>
      </c>
      <c r="M643">
        <v>11</v>
      </c>
      <c r="N643">
        <f>1</f>
        <v>1</v>
      </c>
      <c r="O643" t="s">
        <v>16</v>
      </c>
      <c r="P643">
        <f>VLOOKUP(H643,'Fish Species List'!$A$2:$I$107,6,0)</f>
        <v>1.0959999999999999E-2</v>
      </c>
      <c r="Q643">
        <f>VLOOKUP(H643,'Fish Species List'!$A$2:$I$107,7,0)</f>
        <v>3.01</v>
      </c>
      <c r="R643">
        <f t="shared" ref="R643:R706" si="10">(P643*M643^Q643)</f>
        <v>14.941786840550511</v>
      </c>
    </row>
    <row r="644" spans="1:18">
      <c r="A644" s="2">
        <v>42955</v>
      </c>
      <c r="B644" s="18">
        <v>0.41041666666666665</v>
      </c>
      <c r="C644" t="s">
        <v>9</v>
      </c>
      <c r="D644" t="s">
        <v>429</v>
      </c>
      <c r="E644" t="s">
        <v>10</v>
      </c>
      <c r="F644">
        <v>4</v>
      </c>
      <c r="G644">
        <v>15</v>
      </c>
      <c r="H644" t="s">
        <v>37</v>
      </c>
      <c r="I644" t="str">
        <f>VLOOKUP(H644,'Fish Species List'!$A$2:$I$107,2,0)</f>
        <v>Yellowtail Damselfish</v>
      </c>
      <c r="J644" s="54" t="str">
        <f>VLOOKUP(H644,'Fish Species List'!$A$2:$I$107,3,0)</f>
        <v>Microspathodon chrysurus</v>
      </c>
      <c r="K644" s="54" t="str">
        <f>VLOOKUP(H644,'Fish Species List'!$A$2:$I$107,4,0)</f>
        <v>Pomacentridae</v>
      </c>
      <c r="L644" s="54" t="str">
        <f>VLOOKUP(H644,'Fish Species List'!$A$2:$I$107,5,0)</f>
        <v>Herbivores</v>
      </c>
      <c r="M644">
        <v>15</v>
      </c>
      <c r="N644">
        <f>1</f>
        <v>1</v>
      </c>
      <c r="P644">
        <f>VLOOKUP(H644,'Fish Species List'!$A$2:$I$107,6,0)</f>
        <v>2.291E-2</v>
      </c>
      <c r="Q644">
        <f>VLOOKUP(H644,'Fish Species List'!$A$2:$I$107,7,0)</f>
        <v>3.02</v>
      </c>
      <c r="R644">
        <f t="shared" si="10"/>
        <v>81.62452961405809</v>
      </c>
    </row>
    <row r="645" spans="1:18">
      <c r="A645" s="2">
        <v>42955</v>
      </c>
      <c r="B645" s="18">
        <v>0.41041666666666665</v>
      </c>
      <c r="C645" t="s">
        <v>9</v>
      </c>
      <c r="D645" t="s">
        <v>429</v>
      </c>
      <c r="E645" t="s">
        <v>10</v>
      </c>
      <c r="F645">
        <v>4</v>
      </c>
      <c r="G645">
        <v>15</v>
      </c>
      <c r="H645" t="s">
        <v>11</v>
      </c>
      <c r="I645" t="str">
        <f>VLOOKUP(H645,'Fish Species List'!$A$2:$I$107,2,0)</f>
        <v>Coney</v>
      </c>
      <c r="J645" s="54" t="str">
        <f>VLOOKUP(H645,'Fish Species List'!$A$2:$I$107,3,0)</f>
        <v>Cephalopholis fulva</v>
      </c>
      <c r="K645" s="54" t="str">
        <f>VLOOKUP(H645,'Fish Species List'!$A$2:$I$107,4,0)</f>
        <v>Serranidae</v>
      </c>
      <c r="L645" s="54" t="str">
        <f>VLOOKUP(H645,'Fish Species List'!$A$2:$I$107,5,0)</f>
        <v>Carnivores</v>
      </c>
      <c r="M645">
        <v>24</v>
      </c>
      <c r="N645">
        <f>1</f>
        <v>1</v>
      </c>
      <c r="P645">
        <f>VLOOKUP(H645,'Fish Species List'!$A$2:$I$107,6,0)</f>
        <v>0.01</v>
      </c>
      <c r="Q645">
        <f>VLOOKUP(H645,'Fish Species List'!$A$2:$I$107,7,0)</f>
        <v>3.02</v>
      </c>
      <c r="R645">
        <f t="shared" si="10"/>
        <v>147.31194035591929</v>
      </c>
    </row>
    <row r="646" spans="1:18">
      <c r="A646" s="2">
        <v>42955</v>
      </c>
      <c r="B646" s="18">
        <v>0.41041666666666665</v>
      </c>
      <c r="C646" t="s">
        <v>9</v>
      </c>
      <c r="D646" t="s">
        <v>429</v>
      </c>
      <c r="E646" t="s">
        <v>10</v>
      </c>
      <c r="F646">
        <v>4</v>
      </c>
      <c r="G646">
        <v>15</v>
      </c>
      <c r="H646" t="s">
        <v>17</v>
      </c>
      <c r="I646" t="str">
        <f>VLOOKUP(H646,'Fish Species List'!$A$2:$I$107,2,0)</f>
        <v>Bluehead Wrasse</v>
      </c>
      <c r="J646" s="54" t="str">
        <f>VLOOKUP(H646,'Fish Species List'!$A$2:$I$107,3,0)</f>
        <v>Thalassoma bifasciatum</v>
      </c>
      <c r="K646" s="54" t="str">
        <f>VLOOKUP(H646,'Fish Species List'!$A$2:$I$107,4,0)</f>
        <v>Labridae</v>
      </c>
      <c r="L646" s="54" t="str">
        <f>VLOOKUP(H646,'Fish Species List'!$A$2:$I$107,5,0)</f>
        <v>Carnivores</v>
      </c>
      <c r="M646">
        <v>4</v>
      </c>
      <c r="N646">
        <v>20</v>
      </c>
      <c r="P646">
        <f>VLOOKUP(H646,'Fish Species List'!$A$2:$I$107,6,0)</f>
        <v>8.9099999999999995E-3</v>
      </c>
      <c r="Q646">
        <f>VLOOKUP(H646,'Fish Species List'!$A$2:$I$107,7,0)</f>
        <v>3.01</v>
      </c>
      <c r="R646">
        <f t="shared" si="10"/>
        <v>0.5782002537554658</v>
      </c>
    </row>
    <row r="647" spans="1:18">
      <c r="A647" s="2">
        <v>42955</v>
      </c>
      <c r="B647" s="18">
        <v>0.41041666666666665</v>
      </c>
      <c r="C647" t="s">
        <v>9</v>
      </c>
      <c r="D647" t="s">
        <v>429</v>
      </c>
      <c r="E647" t="s">
        <v>10</v>
      </c>
      <c r="F647">
        <v>4</v>
      </c>
      <c r="G647">
        <v>15</v>
      </c>
      <c r="H647" t="s">
        <v>404</v>
      </c>
      <c r="I647" t="str">
        <f>VLOOKUP(H647,'Fish Species List'!$A$2:$I$107,2,0)</f>
        <v>Cocoa Damselfish</v>
      </c>
      <c r="J647" s="54" t="str">
        <f>VLOOKUP(H647,'Fish Species List'!$A$2:$I$107,3,0)</f>
        <v>Stegastes variabilis</v>
      </c>
      <c r="K647" s="54" t="str">
        <f>VLOOKUP(H647,'Fish Species List'!$A$2:$I$107,4,0)</f>
        <v>Pomacentridae</v>
      </c>
      <c r="L647" s="54" t="str">
        <f>VLOOKUP(H647,'Fish Species List'!$A$2:$I$107,5,0)</f>
        <v>Herbivores</v>
      </c>
      <c r="M647">
        <v>12</v>
      </c>
      <c r="N647">
        <v>2</v>
      </c>
      <c r="P647">
        <f>VLOOKUP(H647,'Fish Species List'!$A$2:$I$107,6,0)</f>
        <v>0</v>
      </c>
      <c r="Q647">
        <f>VLOOKUP(H647,'Fish Species List'!$A$2:$I$107,7,0)</f>
        <v>0</v>
      </c>
      <c r="R647">
        <f t="shared" si="10"/>
        <v>0</v>
      </c>
    </row>
    <row r="648" spans="1:18">
      <c r="A648" s="2">
        <v>42955</v>
      </c>
      <c r="B648" s="18">
        <v>0.41041666666666665</v>
      </c>
      <c r="C648" t="s">
        <v>9</v>
      </c>
      <c r="D648" t="s">
        <v>429</v>
      </c>
      <c r="E648" t="s">
        <v>10</v>
      </c>
      <c r="F648">
        <v>4</v>
      </c>
      <c r="G648">
        <v>15</v>
      </c>
      <c r="H648" t="s">
        <v>23</v>
      </c>
      <c r="I648" t="str">
        <f>VLOOKUP(H648,'Fish Species List'!$A$2:$I$107,2,0)</f>
        <v>Blue Tang</v>
      </c>
      <c r="J648" s="54" t="str">
        <f>VLOOKUP(H648,'Fish Species List'!$A$2:$I$107,3,0)</f>
        <v>Acanthurus coeruleus</v>
      </c>
      <c r="K648" s="54" t="str">
        <f>VLOOKUP(H648,'Fish Species List'!$A$2:$I$107,4,0)</f>
        <v>Acanthuridae</v>
      </c>
      <c r="L648" s="54" t="str">
        <f>VLOOKUP(H648,'Fish Species List'!$A$2:$I$107,5,0)</f>
        <v>Herbivores</v>
      </c>
      <c r="M648">
        <v>4</v>
      </c>
      <c r="N648">
        <v>2</v>
      </c>
      <c r="P648">
        <f>VLOOKUP(H648,'Fish Species List'!$A$2:$I$107,6,0)</f>
        <v>2.512E-2</v>
      </c>
      <c r="Q648">
        <f>VLOOKUP(H648,'Fish Species List'!$A$2:$I$107,7,0)</f>
        <v>2.96</v>
      </c>
      <c r="R648">
        <f t="shared" si="10"/>
        <v>1.5209579574878063</v>
      </c>
    </row>
    <row r="649" spans="1:18">
      <c r="A649" s="2">
        <v>42955</v>
      </c>
      <c r="B649" s="18">
        <v>0.41041666666666665</v>
      </c>
      <c r="C649" t="s">
        <v>9</v>
      </c>
      <c r="D649" t="s">
        <v>429</v>
      </c>
      <c r="E649" t="s">
        <v>10</v>
      </c>
      <c r="F649">
        <v>4</v>
      </c>
      <c r="G649">
        <v>15</v>
      </c>
      <c r="H649" t="s">
        <v>23</v>
      </c>
      <c r="I649" t="str">
        <f>VLOOKUP(H649,'Fish Species List'!$A$2:$I$107,2,0)</f>
        <v>Blue Tang</v>
      </c>
      <c r="J649" s="54" t="str">
        <f>VLOOKUP(H649,'Fish Species List'!$A$2:$I$107,3,0)</f>
        <v>Acanthurus coeruleus</v>
      </c>
      <c r="K649" s="54" t="str">
        <f>VLOOKUP(H649,'Fish Species List'!$A$2:$I$107,4,0)</f>
        <v>Acanthuridae</v>
      </c>
      <c r="L649" s="54" t="str">
        <f>VLOOKUP(H649,'Fish Species List'!$A$2:$I$107,5,0)</f>
        <v>Herbivores</v>
      </c>
      <c r="M649">
        <v>6</v>
      </c>
      <c r="N649">
        <f>1</f>
        <v>1</v>
      </c>
      <c r="P649">
        <f>VLOOKUP(H649,'Fish Species List'!$A$2:$I$107,6,0)</f>
        <v>2.512E-2</v>
      </c>
      <c r="Q649">
        <f>VLOOKUP(H649,'Fish Species List'!$A$2:$I$107,7,0)</f>
        <v>2.96</v>
      </c>
      <c r="R649">
        <f t="shared" si="10"/>
        <v>5.0506507255619795</v>
      </c>
    </row>
    <row r="650" spans="1:18">
      <c r="A650" s="2">
        <v>42955</v>
      </c>
      <c r="B650" s="18">
        <v>0.41041666666666665</v>
      </c>
      <c r="C650" t="s">
        <v>9</v>
      </c>
      <c r="D650" t="s">
        <v>429</v>
      </c>
      <c r="E650" t="s">
        <v>10</v>
      </c>
      <c r="F650">
        <v>4</v>
      </c>
      <c r="G650">
        <v>15</v>
      </c>
      <c r="H650" t="s">
        <v>17</v>
      </c>
      <c r="I650" t="str">
        <f>VLOOKUP(H650,'Fish Species List'!$A$2:$I$107,2,0)</f>
        <v>Bluehead Wrasse</v>
      </c>
      <c r="J650" s="54" t="str">
        <f>VLOOKUP(H650,'Fish Species List'!$A$2:$I$107,3,0)</f>
        <v>Thalassoma bifasciatum</v>
      </c>
      <c r="K650" s="54" t="str">
        <f>VLOOKUP(H650,'Fish Species List'!$A$2:$I$107,4,0)</f>
        <v>Labridae</v>
      </c>
      <c r="L650" s="54" t="str">
        <f>VLOOKUP(H650,'Fish Species List'!$A$2:$I$107,5,0)</f>
        <v>Carnivores</v>
      </c>
      <c r="M650">
        <v>2</v>
      </c>
      <c r="N650">
        <v>15</v>
      </c>
      <c r="P650">
        <f>VLOOKUP(H650,'Fish Species List'!$A$2:$I$107,6,0)</f>
        <v>8.9099999999999995E-3</v>
      </c>
      <c r="Q650">
        <f>VLOOKUP(H650,'Fish Species List'!$A$2:$I$107,7,0)</f>
        <v>3.01</v>
      </c>
      <c r="R650">
        <f t="shared" si="10"/>
        <v>7.1775791608042885E-2</v>
      </c>
    </row>
    <row r="651" spans="1:18">
      <c r="A651" s="2">
        <v>42955</v>
      </c>
      <c r="B651" s="18">
        <v>0.41041666666666665</v>
      </c>
      <c r="C651" t="s">
        <v>9</v>
      </c>
      <c r="D651" t="s">
        <v>429</v>
      </c>
      <c r="E651" t="s">
        <v>10</v>
      </c>
      <c r="F651">
        <v>4</v>
      </c>
      <c r="G651">
        <v>15</v>
      </c>
      <c r="H651" t="s">
        <v>21</v>
      </c>
      <c r="I651" t="str">
        <f>VLOOKUP(H651,'Fish Species List'!$A$2:$I$107,2,0)</f>
        <v>Brown Chromis</v>
      </c>
      <c r="J651" s="54" t="str">
        <f>VLOOKUP(H651,'Fish Species List'!$A$2:$I$107,3,0)</f>
        <v>Chromis multilineata</v>
      </c>
      <c r="K651" s="54" t="str">
        <f>VLOOKUP(H651,'Fish Species List'!$A$2:$I$107,4,0)</f>
        <v>Pomacentridae</v>
      </c>
      <c r="L651" s="54" t="str">
        <f>VLOOKUP(H651,'Fish Species List'!$A$2:$I$107,5,0)</f>
        <v>Planktivore</v>
      </c>
      <c r="M651">
        <v>10</v>
      </c>
      <c r="N651">
        <v>5</v>
      </c>
      <c r="P651">
        <f>VLOOKUP(H651,'Fish Species List'!$A$2:$I$107,6,0)</f>
        <v>1.4789999999999999E-2</v>
      </c>
      <c r="Q651">
        <f>VLOOKUP(H651,'Fish Species List'!$A$2:$I$107,7,0)</f>
        <v>2.98</v>
      </c>
      <c r="R651">
        <f t="shared" si="10"/>
        <v>14.124340347257048</v>
      </c>
    </row>
    <row r="652" spans="1:18">
      <c r="A652" s="2">
        <v>42955</v>
      </c>
      <c r="B652" s="18">
        <v>0.41041666666666665</v>
      </c>
      <c r="C652" t="s">
        <v>9</v>
      </c>
      <c r="D652" t="s">
        <v>429</v>
      </c>
      <c r="E652" t="s">
        <v>10</v>
      </c>
      <c r="F652">
        <v>4</v>
      </c>
      <c r="G652">
        <v>15</v>
      </c>
      <c r="H652" t="s">
        <v>410</v>
      </c>
      <c r="I652" t="str">
        <f>VLOOKUP(H652,'Fish Species List'!$A$2:$I$107,2,0)</f>
        <v>Dusky Damselfish</v>
      </c>
      <c r="J652" s="54" t="str">
        <f>VLOOKUP(H652,'Fish Species List'!$A$2:$I$107,3,0)</f>
        <v>Stegastes adustus </v>
      </c>
      <c r="K652" s="54" t="str">
        <f>VLOOKUP(H652,'Fish Species List'!$A$2:$I$107,4,0)</f>
        <v>Pomacentridae</v>
      </c>
      <c r="L652" s="54" t="str">
        <f>VLOOKUP(H652,'Fish Species List'!$A$2:$I$107,5,0)</f>
        <v>Herbivores</v>
      </c>
      <c r="M652">
        <v>8</v>
      </c>
      <c r="N652">
        <f>1</f>
        <v>1</v>
      </c>
      <c r="P652">
        <f>VLOOKUP(H652,'Fish Species List'!$A$2:$I$107,6,0)</f>
        <v>0</v>
      </c>
      <c r="Q652">
        <f>VLOOKUP(H652,'Fish Species List'!$A$2:$I$107,7,0)</f>
        <v>0</v>
      </c>
      <c r="R652">
        <f t="shared" si="10"/>
        <v>0</v>
      </c>
    </row>
    <row r="653" spans="1:18">
      <c r="A653" s="2">
        <v>42955</v>
      </c>
      <c r="B653" s="18">
        <v>0.41041666666666665</v>
      </c>
      <c r="C653" t="s">
        <v>9</v>
      </c>
      <c r="D653" t="s">
        <v>429</v>
      </c>
      <c r="E653" t="s">
        <v>10</v>
      </c>
      <c r="F653">
        <v>4</v>
      </c>
      <c r="G653">
        <v>15</v>
      </c>
      <c r="H653" t="s">
        <v>35</v>
      </c>
      <c r="I653" t="str">
        <f>VLOOKUP(H653,'Fish Species List'!$A$2:$I$107,2,0)</f>
        <v>Yellowhead Wrasse</v>
      </c>
      <c r="J653" s="54" t="str">
        <f>VLOOKUP(H653,'Fish Species List'!$A$2:$I$107,3,0)</f>
        <v>Halichoeres garnoti</v>
      </c>
      <c r="K653" s="54" t="str">
        <f>VLOOKUP(H653,'Fish Species List'!$A$2:$I$107,4,0)</f>
        <v>Labridae</v>
      </c>
      <c r="L653" s="54" t="str">
        <f>VLOOKUP(H653,'Fish Species List'!$A$2:$I$107,5,0)</f>
        <v>Carnivores</v>
      </c>
      <c r="M653">
        <v>4</v>
      </c>
      <c r="N653">
        <f>1</f>
        <v>1</v>
      </c>
      <c r="P653">
        <f>VLOOKUP(H653,'Fish Species List'!$A$2:$I$107,6,0)</f>
        <v>0.01</v>
      </c>
      <c r="Q653">
        <f>VLOOKUP(H653,'Fish Species List'!$A$2:$I$107,7,0)</f>
        <v>3.13</v>
      </c>
      <c r="R653">
        <f t="shared" si="10"/>
        <v>0.76638637095611406</v>
      </c>
    </row>
    <row r="654" spans="1:18">
      <c r="A654" s="2">
        <v>42955</v>
      </c>
      <c r="B654" s="18">
        <v>0.41041666666666665</v>
      </c>
      <c r="C654" t="s">
        <v>9</v>
      </c>
      <c r="D654" t="s">
        <v>429</v>
      </c>
      <c r="E654" t="s">
        <v>10</v>
      </c>
      <c r="F654">
        <v>4</v>
      </c>
      <c r="G654">
        <v>15</v>
      </c>
      <c r="H654" t="s">
        <v>35</v>
      </c>
      <c r="I654" t="str">
        <f>VLOOKUP(H654,'Fish Species List'!$A$2:$I$107,2,0)</f>
        <v>Yellowhead Wrasse</v>
      </c>
      <c r="J654" s="54" t="str">
        <f>VLOOKUP(H654,'Fish Species List'!$A$2:$I$107,3,0)</f>
        <v>Halichoeres garnoti</v>
      </c>
      <c r="K654" s="54" t="str">
        <f>VLOOKUP(H654,'Fish Species List'!$A$2:$I$107,4,0)</f>
        <v>Labridae</v>
      </c>
      <c r="L654" s="54" t="str">
        <f>VLOOKUP(H654,'Fish Species List'!$A$2:$I$107,5,0)</f>
        <v>Carnivores</v>
      </c>
      <c r="M654">
        <v>12</v>
      </c>
      <c r="N654">
        <f>1</f>
        <v>1</v>
      </c>
      <c r="P654">
        <f>VLOOKUP(H654,'Fish Species List'!$A$2:$I$107,6,0)</f>
        <v>0.01</v>
      </c>
      <c r="Q654">
        <f>VLOOKUP(H654,'Fish Species List'!$A$2:$I$107,7,0)</f>
        <v>3.13</v>
      </c>
      <c r="R654">
        <f t="shared" si="10"/>
        <v>23.869169040031956</v>
      </c>
    </row>
    <row r="655" spans="1:18">
      <c r="A655" s="2">
        <v>42955</v>
      </c>
      <c r="B655" s="18">
        <v>0.41041666666666665</v>
      </c>
      <c r="C655" t="s">
        <v>9</v>
      </c>
      <c r="D655" t="s">
        <v>429</v>
      </c>
      <c r="E655" t="s">
        <v>10</v>
      </c>
      <c r="F655">
        <v>4</v>
      </c>
      <c r="G655">
        <v>15</v>
      </c>
      <c r="H655" t="s">
        <v>35</v>
      </c>
      <c r="I655" t="str">
        <f>VLOOKUP(H655,'Fish Species List'!$A$2:$I$107,2,0)</f>
        <v>Yellowhead Wrasse</v>
      </c>
      <c r="J655" s="54" t="str">
        <f>VLOOKUP(H655,'Fish Species List'!$A$2:$I$107,3,0)</f>
        <v>Halichoeres garnoti</v>
      </c>
      <c r="K655" s="54" t="str">
        <f>VLOOKUP(H655,'Fish Species List'!$A$2:$I$107,4,0)</f>
        <v>Labridae</v>
      </c>
      <c r="L655" s="54" t="str">
        <f>VLOOKUP(H655,'Fish Species List'!$A$2:$I$107,5,0)</f>
        <v>Carnivores</v>
      </c>
      <c r="M655">
        <v>6</v>
      </c>
      <c r="N655">
        <f>1</f>
        <v>1</v>
      </c>
      <c r="P655">
        <f>VLOOKUP(H655,'Fish Species List'!$A$2:$I$107,6,0)</f>
        <v>0.01</v>
      </c>
      <c r="Q655">
        <f>VLOOKUP(H655,'Fish Species List'!$A$2:$I$107,7,0)</f>
        <v>3.13</v>
      </c>
      <c r="R655">
        <f t="shared" si="10"/>
        <v>2.7265496699528886</v>
      </c>
    </row>
    <row r="656" spans="1:18">
      <c r="A656" s="2">
        <v>42955</v>
      </c>
      <c r="B656" s="18">
        <v>0.41041666666666665</v>
      </c>
      <c r="C656" t="s">
        <v>9</v>
      </c>
      <c r="D656" t="s">
        <v>429</v>
      </c>
      <c r="E656" t="s">
        <v>10</v>
      </c>
      <c r="F656">
        <v>4</v>
      </c>
      <c r="G656">
        <v>15</v>
      </c>
      <c r="H656" t="s">
        <v>35</v>
      </c>
      <c r="I656" t="str">
        <f>VLOOKUP(H656,'Fish Species List'!$A$2:$I$107,2,0)</f>
        <v>Yellowhead Wrasse</v>
      </c>
      <c r="J656" s="54" t="str">
        <f>VLOOKUP(H656,'Fish Species List'!$A$2:$I$107,3,0)</f>
        <v>Halichoeres garnoti</v>
      </c>
      <c r="K656" s="54" t="str">
        <f>VLOOKUP(H656,'Fish Species List'!$A$2:$I$107,4,0)</f>
        <v>Labridae</v>
      </c>
      <c r="L656" s="54" t="str">
        <f>VLOOKUP(H656,'Fish Species List'!$A$2:$I$107,5,0)</f>
        <v>Carnivores</v>
      </c>
      <c r="M656">
        <v>5</v>
      </c>
      <c r="N656">
        <v>3</v>
      </c>
      <c r="P656">
        <f>VLOOKUP(H656,'Fish Species List'!$A$2:$I$107,6,0)</f>
        <v>0.01</v>
      </c>
      <c r="Q656">
        <f>VLOOKUP(H656,'Fish Species List'!$A$2:$I$107,7,0)</f>
        <v>3.13</v>
      </c>
      <c r="R656">
        <f t="shared" si="10"/>
        <v>1.540905884130453</v>
      </c>
    </row>
    <row r="657" spans="1:18">
      <c r="A657" s="2">
        <v>42955</v>
      </c>
      <c r="B657" s="18">
        <v>0.41041666666666665</v>
      </c>
      <c r="C657" t="s">
        <v>9</v>
      </c>
      <c r="D657" t="s">
        <v>429</v>
      </c>
      <c r="E657" t="s">
        <v>10</v>
      </c>
      <c r="F657">
        <v>4</v>
      </c>
      <c r="G657">
        <v>15</v>
      </c>
      <c r="H657" t="s">
        <v>283</v>
      </c>
      <c r="I657" t="str">
        <f>VLOOKUP(H657,'Fish Species List'!$A$2:$I$107,2,0)</f>
        <v>Stoplight Parrotfish</v>
      </c>
      <c r="J657" s="54" t="str">
        <f>VLOOKUP(H657,'Fish Species List'!$A$2:$I$107,3,0)</f>
        <v>Sparisoma viride</v>
      </c>
      <c r="K657" s="54" t="str">
        <f>VLOOKUP(H657,'Fish Species List'!$A$2:$I$107,4,0)</f>
        <v>Scaridae</v>
      </c>
      <c r="L657" s="54" t="str">
        <f>VLOOKUP(H657,'Fish Species List'!$A$2:$I$107,5,0)</f>
        <v>Herbivores</v>
      </c>
      <c r="M657">
        <v>6</v>
      </c>
      <c r="N657">
        <f>1</f>
        <v>1</v>
      </c>
      <c r="O657" t="s">
        <v>284</v>
      </c>
      <c r="P657">
        <f>VLOOKUP(H657,'Fish Species List'!$A$2:$I$107,6,0)</f>
        <v>1.38E-2</v>
      </c>
      <c r="Q657">
        <f>VLOOKUP(H657,'Fish Species List'!$A$2:$I$107,7,0)</f>
        <v>3.04</v>
      </c>
      <c r="R657">
        <f t="shared" si="10"/>
        <v>3.2022769371367255</v>
      </c>
    </row>
    <row r="658" spans="1:18">
      <c r="A658" s="2">
        <v>42955</v>
      </c>
      <c r="B658" s="18">
        <v>0.41041666666666665</v>
      </c>
      <c r="C658" t="s">
        <v>9</v>
      </c>
      <c r="D658" t="s">
        <v>429</v>
      </c>
      <c r="E658" t="s">
        <v>10</v>
      </c>
      <c r="F658">
        <v>4</v>
      </c>
      <c r="G658">
        <v>15</v>
      </c>
      <c r="H658" t="s">
        <v>283</v>
      </c>
      <c r="I658" t="str">
        <f>VLOOKUP(H658,'Fish Species List'!$A$2:$I$107,2,0)</f>
        <v>Stoplight Parrotfish</v>
      </c>
      <c r="J658" s="54" t="str">
        <f>VLOOKUP(H658,'Fish Species List'!$A$2:$I$107,3,0)</f>
        <v>Sparisoma viride</v>
      </c>
      <c r="K658" s="54" t="str">
        <f>VLOOKUP(H658,'Fish Species List'!$A$2:$I$107,4,0)</f>
        <v>Scaridae</v>
      </c>
      <c r="L658" s="54" t="str">
        <f>VLOOKUP(H658,'Fish Species List'!$A$2:$I$107,5,0)</f>
        <v>Herbivores</v>
      </c>
      <c r="M658">
        <v>3</v>
      </c>
      <c r="N658">
        <f>1</f>
        <v>1</v>
      </c>
      <c r="O658" t="s">
        <v>284</v>
      </c>
      <c r="P658">
        <f>VLOOKUP(H658,'Fish Species List'!$A$2:$I$107,6,0)</f>
        <v>1.38E-2</v>
      </c>
      <c r="Q658">
        <f>VLOOKUP(H658,'Fish Species List'!$A$2:$I$107,7,0)</f>
        <v>3.04</v>
      </c>
      <c r="R658">
        <f t="shared" si="10"/>
        <v>0.38933881323628722</v>
      </c>
    </row>
    <row r="659" spans="1:18">
      <c r="A659" s="2">
        <v>42955</v>
      </c>
      <c r="B659" s="18">
        <v>0.41041666666666665</v>
      </c>
      <c r="C659" t="s">
        <v>9</v>
      </c>
      <c r="D659" t="s">
        <v>429</v>
      </c>
      <c r="E659" t="s">
        <v>10</v>
      </c>
      <c r="F659">
        <v>4</v>
      </c>
      <c r="G659">
        <v>15</v>
      </c>
      <c r="H659" t="s">
        <v>18</v>
      </c>
      <c r="I659" t="str">
        <f>VLOOKUP(H659,'Fish Species List'!$A$2:$I$107,2,0)</f>
        <v>Bicolour Damselfish</v>
      </c>
      <c r="J659" s="54" t="str">
        <f>VLOOKUP(H659,'Fish Species List'!$A$2:$I$107,3,0)</f>
        <v>Stegastes partitus</v>
      </c>
      <c r="K659" s="54" t="str">
        <f>VLOOKUP(H659,'Fish Species List'!$A$2:$I$107,4,0)</f>
        <v>Pomacentridae</v>
      </c>
      <c r="L659" s="54" t="str">
        <f>VLOOKUP(H659,'Fish Species List'!$A$2:$I$107,5,0)</f>
        <v>Herbivores</v>
      </c>
      <c r="M659">
        <v>3</v>
      </c>
      <c r="N659">
        <v>10</v>
      </c>
      <c r="P659">
        <f>VLOOKUP(H659,'Fish Species List'!$A$2:$I$107,6,0)</f>
        <v>1.4789999999999999E-2</v>
      </c>
      <c r="Q659">
        <f>VLOOKUP(H659,'Fish Species List'!$A$2:$I$107,7,0)</f>
        <v>3.01</v>
      </c>
      <c r="R659">
        <f t="shared" si="10"/>
        <v>0.40374127549154315</v>
      </c>
    </row>
    <row r="660" spans="1:18">
      <c r="A660" s="2">
        <v>42955</v>
      </c>
      <c r="B660" s="18">
        <v>0.41041666666666665</v>
      </c>
      <c r="C660" t="s">
        <v>9</v>
      </c>
      <c r="D660" t="s">
        <v>429</v>
      </c>
      <c r="E660" t="s">
        <v>10</v>
      </c>
      <c r="F660">
        <v>4</v>
      </c>
      <c r="G660">
        <v>15</v>
      </c>
      <c r="H660" t="s">
        <v>19</v>
      </c>
      <c r="I660" t="str">
        <f>VLOOKUP(H660,'Fish Species List'!$A$2:$I$107,2,0)</f>
        <v>Ocean Surgeonfish</v>
      </c>
      <c r="J660" s="54" t="str">
        <f>VLOOKUP(H660,'Fish Species List'!$A$2:$I$107,3,0)</f>
        <v>Acanthurus bahianus</v>
      </c>
      <c r="K660" s="54" t="str">
        <f>VLOOKUP(H660,'Fish Species List'!$A$2:$I$107,4,0)</f>
        <v>Acanthuridae</v>
      </c>
      <c r="L660" s="54" t="str">
        <f>VLOOKUP(H660,'Fish Species List'!$A$2:$I$107,5,0)</f>
        <v>Herbivores</v>
      </c>
      <c r="M660">
        <v>5</v>
      </c>
      <c r="N660">
        <f>1</f>
        <v>1</v>
      </c>
      <c r="P660">
        <f>VLOOKUP(H660,'Fish Species List'!$A$2:$I$107,6,0)</f>
        <v>1.8620000000000001E-2</v>
      </c>
      <c r="Q660">
        <f>VLOOKUP(H660,'Fish Species List'!$A$2:$I$107,7,0)</f>
        <v>2.91</v>
      </c>
      <c r="R660">
        <f t="shared" si="10"/>
        <v>2.013642594556269</v>
      </c>
    </row>
    <row r="661" spans="1:18">
      <c r="A661" s="2">
        <v>42955</v>
      </c>
      <c r="B661" s="18">
        <v>0.41041666666666665</v>
      </c>
      <c r="C661" t="s">
        <v>9</v>
      </c>
      <c r="D661" t="s">
        <v>429</v>
      </c>
      <c r="E661" t="s">
        <v>10</v>
      </c>
      <c r="F661">
        <v>4</v>
      </c>
      <c r="G661">
        <v>15</v>
      </c>
      <c r="H661" t="s">
        <v>291</v>
      </c>
      <c r="I661" t="str">
        <f>VLOOKUP(H661,'Fish Species List'!$A$2:$I$107,2,0)</f>
        <v>Puddingwife</v>
      </c>
      <c r="J661" s="54" t="str">
        <f>VLOOKUP(H661,'Fish Species List'!$A$2:$I$107,3,0)</f>
        <v>Halichoeres radiatus</v>
      </c>
      <c r="K661" s="54" t="str">
        <f>VLOOKUP(H661,'Fish Species List'!$A$2:$I$107,4,0)</f>
        <v>Labridae</v>
      </c>
      <c r="L661" s="54" t="str">
        <f>VLOOKUP(H661,'Fish Species List'!$A$2:$I$107,5,0)</f>
        <v>Carnivores</v>
      </c>
      <c r="M661">
        <v>4</v>
      </c>
      <c r="N661">
        <f>1</f>
        <v>1</v>
      </c>
      <c r="P661">
        <f>VLOOKUP(H661,'Fish Species List'!$A$2:$I$107,6,0)</f>
        <v>1.3100000000000001E-2</v>
      </c>
      <c r="Q661">
        <f>VLOOKUP(H661,'Fish Species List'!$A$2:$I$107,7,0)</f>
        <v>3.0379999999999998</v>
      </c>
      <c r="R661">
        <f t="shared" si="10"/>
        <v>0.88375024928695456</v>
      </c>
    </row>
    <row r="662" spans="1:18">
      <c r="A662" s="2">
        <v>42955</v>
      </c>
      <c r="B662" s="18">
        <v>0.41041666666666665</v>
      </c>
      <c r="C662" t="s">
        <v>9</v>
      </c>
      <c r="D662" t="s">
        <v>429</v>
      </c>
      <c r="E662" t="s">
        <v>10</v>
      </c>
      <c r="F662">
        <v>4</v>
      </c>
      <c r="G662">
        <v>15</v>
      </c>
      <c r="H662" t="s">
        <v>410</v>
      </c>
      <c r="I662" t="str">
        <f>VLOOKUP(H662,'Fish Species List'!$A$2:$I$107,2,0)</f>
        <v>Dusky Damselfish</v>
      </c>
      <c r="J662" s="54" t="str">
        <f>VLOOKUP(H662,'Fish Species List'!$A$2:$I$107,3,0)</f>
        <v>Stegastes adustus </v>
      </c>
      <c r="K662" s="54" t="str">
        <f>VLOOKUP(H662,'Fish Species List'!$A$2:$I$107,4,0)</f>
        <v>Pomacentridae</v>
      </c>
      <c r="L662" s="54" t="str">
        <f>VLOOKUP(H662,'Fish Species List'!$A$2:$I$107,5,0)</f>
        <v>Herbivores</v>
      </c>
      <c r="M662">
        <v>4</v>
      </c>
      <c r="N662">
        <f>1</f>
        <v>1</v>
      </c>
      <c r="P662">
        <f>VLOOKUP(H662,'Fish Species List'!$A$2:$I$107,6,0)</f>
        <v>0</v>
      </c>
      <c r="Q662">
        <f>VLOOKUP(H662,'Fish Species List'!$A$2:$I$107,7,0)</f>
        <v>0</v>
      </c>
      <c r="R662">
        <f t="shared" si="10"/>
        <v>0</v>
      </c>
    </row>
    <row r="663" spans="1:18">
      <c r="A663" s="2">
        <v>42955</v>
      </c>
      <c r="B663" s="18">
        <v>0.41041666666666665</v>
      </c>
      <c r="C663" t="s">
        <v>9</v>
      </c>
      <c r="D663" t="s">
        <v>429</v>
      </c>
      <c r="E663" t="s">
        <v>10</v>
      </c>
      <c r="F663">
        <v>4</v>
      </c>
      <c r="G663">
        <v>15</v>
      </c>
      <c r="H663" t="s">
        <v>17</v>
      </c>
      <c r="I663" t="str">
        <f>VLOOKUP(H663,'Fish Species List'!$A$2:$I$107,2,0)</f>
        <v>Bluehead Wrasse</v>
      </c>
      <c r="J663" s="54" t="str">
        <f>VLOOKUP(H663,'Fish Species List'!$A$2:$I$107,3,0)</f>
        <v>Thalassoma bifasciatum</v>
      </c>
      <c r="K663" s="54" t="str">
        <f>VLOOKUP(H663,'Fish Species List'!$A$2:$I$107,4,0)</f>
        <v>Labridae</v>
      </c>
      <c r="L663" s="54" t="str">
        <f>VLOOKUP(H663,'Fish Species List'!$A$2:$I$107,5,0)</f>
        <v>Carnivores</v>
      </c>
      <c r="M663">
        <v>5</v>
      </c>
      <c r="N663">
        <v>15</v>
      </c>
      <c r="P663">
        <f>VLOOKUP(H663,'Fish Species List'!$A$2:$I$107,6,0)</f>
        <v>8.9099999999999995E-3</v>
      </c>
      <c r="Q663">
        <f>VLOOKUP(H663,'Fish Species List'!$A$2:$I$107,7,0)</f>
        <v>3.01</v>
      </c>
      <c r="R663">
        <f t="shared" si="10"/>
        <v>1.1318201385239828</v>
      </c>
    </row>
    <row r="664" spans="1:18">
      <c r="A664" s="2">
        <v>42955</v>
      </c>
      <c r="B664" s="18">
        <v>0.41041666666666665</v>
      </c>
      <c r="C664" t="s">
        <v>9</v>
      </c>
      <c r="D664" t="s">
        <v>429</v>
      </c>
      <c r="E664" t="s">
        <v>10</v>
      </c>
      <c r="F664">
        <v>4</v>
      </c>
      <c r="G664">
        <v>15</v>
      </c>
      <c r="H664" t="s">
        <v>295</v>
      </c>
      <c r="I664" t="str">
        <f>VLOOKUP(H664,'Fish Species List'!$A$2:$I$107,2,0)</f>
        <v>Clown Wrasse</v>
      </c>
      <c r="J664" s="54" t="str">
        <f>VLOOKUP(H664,'Fish Species List'!$A$2:$I$107,3,0)</f>
        <v>Halichoeres maculipinna </v>
      </c>
      <c r="K664" s="54" t="str">
        <f>VLOOKUP(H664,'Fish Species List'!$A$2:$I$107,4,0)</f>
        <v>Labridae</v>
      </c>
      <c r="L664" s="54" t="str">
        <f>VLOOKUP(H664,'Fish Species List'!$A$2:$I$107,5,0)</f>
        <v>Carnivores</v>
      </c>
      <c r="M664">
        <v>12</v>
      </c>
      <c r="N664">
        <v>2</v>
      </c>
      <c r="P664">
        <f>VLOOKUP(H664,'Fish Species List'!$A$2:$I$107,6,0)</f>
        <v>1.047E-2</v>
      </c>
      <c r="Q664">
        <f>VLOOKUP(H664,'Fish Species List'!$A$2:$I$107,7,0)</f>
        <v>3.2</v>
      </c>
      <c r="R664">
        <f t="shared" si="10"/>
        <v>29.739021099918382</v>
      </c>
    </row>
    <row r="665" spans="1:18">
      <c r="A665" s="2">
        <v>42955</v>
      </c>
      <c r="B665" s="18">
        <v>0.41041666666666665</v>
      </c>
      <c r="C665" t="s">
        <v>9</v>
      </c>
      <c r="D665" t="s">
        <v>429</v>
      </c>
      <c r="E665" t="s">
        <v>10</v>
      </c>
      <c r="F665">
        <v>4</v>
      </c>
      <c r="G665">
        <v>15</v>
      </c>
      <c r="H665" t="s">
        <v>291</v>
      </c>
      <c r="I665" t="str">
        <f>VLOOKUP(H665,'Fish Species List'!$A$2:$I$107,2,0)</f>
        <v>Puddingwife</v>
      </c>
      <c r="J665" s="54" t="str">
        <f>VLOOKUP(H665,'Fish Species List'!$A$2:$I$107,3,0)</f>
        <v>Halichoeres radiatus</v>
      </c>
      <c r="K665" s="54" t="str">
        <f>VLOOKUP(H665,'Fish Species List'!$A$2:$I$107,4,0)</f>
        <v>Labridae</v>
      </c>
      <c r="L665" s="54" t="str">
        <f>VLOOKUP(H665,'Fish Species List'!$A$2:$I$107,5,0)</f>
        <v>Carnivores</v>
      </c>
      <c r="M665">
        <v>6</v>
      </c>
      <c r="N665">
        <f>1</f>
        <v>1</v>
      </c>
      <c r="P665">
        <f>VLOOKUP(H665,'Fish Species List'!$A$2:$I$107,6,0)</f>
        <v>1.3100000000000001E-2</v>
      </c>
      <c r="Q665">
        <f>VLOOKUP(H665,'Fish Species List'!$A$2:$I$107,7,0)</f>
        <v>3.0379999999999998</v>
      </c>
      <c r="R665">
        <f t="shared" si="10"/>
        <v>3.0289687611593323</v>
      </c>
    </row>
    <row r="666" spans="1:18">
      <c r="A666" s="2">
        <v>42955</v>
      </c>
      <c r="B666" s="18">
        <v>0.41041666666666665</v>
      </c>
      <c r="C666" t="s">
        <v>9</v>
      </c>
      <c r="D666" t="s">
        <v>429</v>
      </c>
      <c r="E666" t="s">
        <v>10</v>
      </c>
      <c r="F666">
        <v>4</v>
      </c>
      <c r="G666">
        <v>15</v>
      </c>
      <c r="H666" t="s">
        <v>17</v>
      </c>
      <c r="I666" t="str">
        <f>VLOOKUP(H666,'Fish Species List'!$A$2:$I$107,2,0)</f>
        <v>Bluehead Wrasse</v>
      </c>
      <c r="J666" s="54" t="str">
        <f>VLOOKUP(H666,'Fish Species List'!$A$2:$I$107,3,0)</f>
        <v>Thalassoma bifasciatum</v>
      </c>
      <c r="K666" s="54" t="str">
        <f>VLOOKUP(H666,'Fish Species List'!$A$2:$I$107,4,0)</f>
        <v>Labridae</v>
      </c>
      <c r="L666" s="54" t="str">
        <f>VLOOKUP(H666,'Fish Species List'!$A$2:$I$107,5,0)</f>
        <v>Carnivores</v>
      </c>
      <c r="M666">
        <v>3</v>
      </c>
      <c r="N666">
        <v>10</v>
      </c>
      <c r="P666">
        <f>VLOOKUP(H666,'Fish Species List'!$A$2:$I$107,6,0)</f>
        <v>8.9099999999999995E-3</v>
      </c>
      <c r="Q666">
        <f>VLOOKUP(H666,'Fish Species List'!$A$2:$I$107,7,0)</f>
        <v>3.01</v>
      </c>
      <c r="R666">
        <f t="shared" si="10"/>
        <v>0.24322750267948948</v>
      </c>
    </row>
    <row r="667" spans="1:18">
      <c r="A667" s="2">
        <v>42955</v>
      </c>
      <c r="B667" s="18">
        <v>0.41041666666666665</v>
      </c>
      <c r="C667" t="s">
        <v>9</v>
      </c>
      <c r="D667" t="s">
        <v>429</v>
      </c>
      <c r="E667" t="s">
        <v>10</v>
      </c>
      <c r="F667">
        <v>4</v>
      </c>
      <c r="G667">
        <v>15</v>
      </c>
      <c r="H667" t="s">
        <v>17</v>
      </c>
      <c r="I667" t="str">
        <f>VLOOKUP(H667,'Fish Species List'!$A$2:$I$107,2,0)</f>
        <v>Bluehead Wrasse</v>
      </c>
      <c r="J667" s="54" t="str">
        <f>VLOOKUP(H667,'Fish Species List'!$A$2:$I$107,3,0)</f>
        <v>Thalassoma bifasciatum</v>
      </c>
      <c r="K667" s="54" t="str">
        <f>VLOOKUP(H667,'Fish Species List'!$A$2:$I$107,4,0)</f>
        <v>Labridae</v>
      </c>
      <c r="L667" s="54" t="str">
        <f>VLOOKUP(H667,'Fish Species List'!$A$2:$I$107,5,0)</f>
        <v>Carnivores</v>
      </c>
      <c r="M667">
        <v>4</v>
      </c>
      <c r="N667">
        <v>10</v>
      </c>
      <c r="P667">
        <f>VLOOKUP(H667,'Fish Species List'!$A$2:$I$107,6,0)</f>
        <v>8.9099999999999995E-3</v>
      </c>
      <c r="Q667">
        <f>VLOOKUP(H667,'Fish Species List'!$A$2:$I$107,7,0)</f>
        <v>3.01</v>
      </c>
      <c r="R667">
        <f t="shared" si="10"/>
        <v>0.5782002537554658</v>
      </c>
    </row>
    <row r="668" spans="1:18">
      <c r="A668" s="2">
        <v>42955</v>
      </c>
      <c r="B668" s="18">
        <v>0.41041666666666665</v>
      </c>
      <c r="C668" t="s">
        <v>9</v>
      </c>
      <c r="D668" t="s">
        <v>429</v>
      </c>
      <c r="E668" t="s">
        <v>10</v>
      </c>
      <c r="F668">
        <v>4</v>
      </c>
      <c r="G668">
        <v>15</v>
      </c>
      <c r="H668" t="s">
        <v>35</v>
      </c>
      <c r="I668" t="str">
        <f>VLOOKUP(H668,'Fish Species List'!$A$2:$I$107,2,0)</f>
        <v>Yellowhead Wrasse</v>
      </c>
      <c r="J668" s="54" t="str">
        <f>VLOOKUP(H668,'Fish Species List'!$A$2:$I$107,3,0)</f>
        <v>Halichoeres garnoti</v>
      </c>
      <c r="K668" s="54" t="str">
        <f>VLOOKUP(H668,'Fish Species List'!$A$2:$I$107,4,0)</f>
        <v>Labridae</v>
      </c>
      <c r="L668" s="54" t="str">
        <f>VLOOKUP(H668,'Fish Species List'!$A$2:$I$107,5,0)</f>
        <v>Carnivores</v>
      </c>
      <c r="M668">
        <v>3</v>
      </c>
      <c r="N668">
        <v>15</v>
      </c>
      <c r="P668">
        <f>VLOOKUP(H668,'Fish Species List'!$A$2:$I$107,6,0)</f>
        <v>0.01</v>
      </c>
      <c r="Q668">
        <f>VLOOKUP(H668,'Fish Species List'!$A$2:$I$107,7,0)</f>
        <v>3.13</v>
      </c>
      <c r="R668">
        <f t="shared" si="10"/>
        <v>0.3114508548769428</v>
      </c>
    </row>
    <row r="669" spans="1:18">
      <c r="A669" s="2">
        <v>42955</v>
      </c>
      <c r="B669" s="18">
        <v>0.41041666666666665</v>
      </c>
      <c r="C669" t="s">
        <v>9</v>
      </c>
      <c r="D669" t="s">
        <v>429</v>
      </c>
      <c r="E669" t="s">
        <v>10</v>
      </c>
      <c r="F669">
        <v>4</v>
      </c>
      <c r="G669">
        <v>15</v>
      </c>
      <c r="H669" t="s">
        <v>35</v>
      </c>
      <c r="I669" t="str">
        <f>VLOOKUP(H669,'Fish Species List'!$A$2:$I$107,2,0)</f>
        <v>Yellowhead Wrasse</v>
      </c>
      <c r="J669" s="54" t="str">
        <f>VLOOKUP(H669,'Fish Species List'!$A$2:$I$107,3,0)</f>
        <v>Halichoeres garnoti</v>
      </c>
      <c r="K669" s="54" t="str">
        <f>VLOOKUP(H669,'Fish Species List'!$A$2:$I$107,4,0)</f>
        <v>Labridae</v>
      </c>
      <c r="L669" s="54" t="str">
        <f>VLOOKUP(H669,'Fish Species List'!$A$2:$I$107,5,0)</f>
        <v>Carnivores</v>
      </c>
      <c r="M669">
        <v>4</v>
      </c>
      <c r="N669">
        <v>10</v>
      </c>
      <c r="P669">
        <f>VLOOKUP(H669,'Fish Species List'!$A$2:$I$107,6,0)</f>
        <v>0.01</v>
      </c>
      <c r="Q669">
        <f>VLOOKUP(H669,'Fish Species List'!$A$2:$I$107,7,0)</f>
        <v>3.13</v>
      </c>
      <c r="R669">
        <f t="shared" si="10"/>
        <v>0.76638637095611406</v>
      </c>
    </row>
    <row r="670" spans="1:18">
      <c r="A670" s="2">
        <v>42955</v>
      </c>
      <c r="B670" s="18">
        <v>0.41041666666666665</v>
      </c>
      <c r="C670" t="s">
        <v>9</v>
      </c>
      <c r="D670" t="s">
        <v>429</v>
      </c>
      <c r="E670" t="s">
        <v>10</v>
      </c>
      <c r="F670">
        <v>4</v>
      </c>
      <c r="G670">
        <v>15</v>
      </c>
      <c r="H670" t="s">
        <v>35</v>
      </c>
      <c r="I670" t="str">
        <f>VLOOKUP(H670,'Fish Species List'!$A$2:$I$107,2,0)</f>
        <v>Yellowhead Wrasse</v>
      </c>
      <c r="J670" s="54" t="str">
        <f>VLOOKUP(H670,'Fish Species List'!$A$2:$I$107,3,0)</f>
        <v>Halichoeres garnoti</v>
      </c>
      <c r="K670" s="54" t="str">
        <f>VLOOKUP(H670,'Fish Species List'!$A$2:$I$107,4,0)</f>
        <v>Labridae</v>
      </c>
      <c r="L670" s="54" t="str">
        <f>VLOOKUP(H670,'Fish Species List'!$A$2:$I$107,5,0)</f>
        <v>Carnivores</v>
      </c>
      <c r="M670">
        <v>8</v>
      </c>
      <c r="N670">
        <f>1</f>
        <v>1</v>
      </c>
      <c r="P670">
        <f>VLOOKUP(H670,'Fish Species List'!$A$2:$I$107,6,0)</f>
        <v>0.01</v>
      </c>
      <c r="Q670">
        <f>VLOOKUP(H670,'Fish Species List'!$A$2:$I$107,7,0)</f>
        <v>3.13</v>
      </c>
      <c r="R670">
        <f t="shared" si="10"/>
        <v>6.7092142277548126</v>
      </c>
    </row>
    <row r="671" spans="1:18">
      <c r="A671" s="2">
        <v>42955</v>
      </c>
      <c r="B671" s="18">
        <v>0.41041666666666665</v>
      </c>
      <c r="C671" t="s">
        <v>9</v>
      </c>
      <c r="D671" t="s">
        <v>429</v>
      </c>
      <c r="E671" t="s">
        <v>10</v>
      </c>
      <c r="F671">
        <v>4</v>
      </c>
      <c r="G671">
        <v>15</v>
      </c>
      <c r="H671" t="s">
        <v>18</v>
      </c>
      <c r="I671" t="str">
        <f>VLOOKUP(H671,'Fish Species List'!$A$2:$I$107,2,0)</f>
        <v>Bicolour Damselfish</v>
      </c>
      <c r="J671" s="54" t="str">
        <f>VLOOKUP(H671,'Fish Species List'!$A$2:$I$107,3,0)</f>
        <v>Stegastes partitus</v>
      </c>
      <c r="K671" s="54" t="str">
        <f>VLOOKUP(H671,'Fish Species List'!$A$2:$I$107,4,0)</f>
        <v>Pomacentridae</v>
      </c>
      <c r="L671" s="54" t="str">
        <f>VLOOKUP(H671,'Fish Species List'!$A$2:$I$107,5,0)</f>
        <v>Herbivores</v>
      </c>
      <c r="M671">
        <v>3</v>
      </c>
      <c r="N671">
        <v>10</v>
      </c>
      <c r="P671">
        <f>VLOOKUP(H671,'Fish Species List'!$A$2:$I$107,6,0)</f>
        <v>1.4789999999999999E-2</v>
      </c>
      <c r="Q671">
        <f>VLOOKUP(H671,'Fish Species List'!$A$2:$I$107,7,0)</f>
        <v>3.01</v>
      </c>
      <c r="R671">
        <f t="shared" si="10"/>
        <v>0.40374127549154315</v>
      </c>
    </row>
    <row r="672" spans="1:18">
      <c r="A672" s="2">
        <v>42955</v>
      </c>
      <c r="B672" s="18">
        <v>0.41041666666666665</v>
      </c>
      <c r="C672" t="s">
        <v>9</v>
      </c>
      <c r="D672" t="s">
        <v>429</v>
      </c>
      <c r="E672" t="s">
        <v>10</v>
      </c>
      <c r="F672">
        <v>4</v>
      </c>
      <c r="G672">
        <v>15</v>
      </c>
      <c r="H672" t="s">
        <v>18</v>
      </c>
      <c r="I672" t="str">
        <f>VLOOKUP(H672,'Fish Species List'!$A$2:$I$107,2,0)</f>
        <v>Bicolour Damselfish</v>
      </c>
      <c r="J672" s="54" t="str">
        <f>VLOOKUP(H672,'Fish Species List'!$A$2:$I$107,3,0)</f>
        <v>Stegastes partitus</v>
      </c>
      <c r="K672" s="54" t="str">
        <f>VLOOKUP(H672,'Fish Species List'!$A$2:$I$107,4,0)</f>
        <v>Pomacentridae</v>
      </c>
      <c r="L672" s="54" t="str">
        <f>VLOOKUP(H672,'Fish Species List'!$A$2:$I$107,5,0)</f>
        <v>Herbivores</v>
      </c>
      <c r="M672">
        <v>5</v>
      </c>
      <c r="N672">
        <v>5</v>
      </c>
      <c r="P672">
        <f>VLOOKUP(H672,'Fish Species List'!$A$2:$I$107,6,0)</f>
        <v>1.4789999999999999E-2</v>
      </c>
      <c r="Q672">
        <f>VLOOKUP(H672,'Fish Species List'!$A$2:$I$107,7,0)</f>
        <v>3.01</v>
      </c>
      <c r="R672">
        <f t="shared" si="10"/>
        <v>1.8787452131054665</v>
      </c>
    </row>
    <row r="673" spans="1:18">
      <c r="A673" s="2">
        <v>42955</v>
      </c>
      <c r="B673" s="18">
        <v>0.41041666666666665</v>
      </c>
      <c r="C673" t="s">
        <v>9</v>
      </c>
      <c r="D673" t="s">
        <v>429</v>
      </c>
      <c r="E673" t="s">
        <v>10</v>
      </c>
      <c r="F673">
        <v>4</v>
      </c>
      <c r="G673">
        <v>15</v>
      </c>
      <c r="H673" t="s">
        <v>18</v>
      </c>
      <c r="I673" t="str">
        <f>VLOOKUP(H673,'Fish Species List'!$A$2:$I$107,2,0)</f>
        <v>Bicolour Damselfish</v>
      </c>
      <c r="J673" s="54" t="str">
        <f>VLOOKUP(H673,'Fish Species List'!$A$2:$I$107,3,0)</f>
        <v>Stegastes partitus</v>
      </c>
      <c r="K673" s="54" t="str">
        <f>VLOOKUP(H673,'Fish Species List'!$A$2:$I$107,4,0)</f>
        <v>Pomacentridae</v>
      </c>
      <c r="L673" s="54" t="str">
        <f>VLOOKUP(H673,'Fish Species List'!$A$2:$I$107,5,0)</f>
        <v>Herbivores</v>
      </c>
      <c r="M673">
        <v>4</v>
      </c>
      <c r="N673">
        <v>5</v>
      </c>
      <c r="P673">
        <f>VLOOKUP(H673,'Fish Species List'!$A$2:$I$107,6,0)</f>
        <v>1.4789999999999999E-2</v>
      </c>
      <c r="Q673">
        <f>VLOOKUP(H673,'Fish Species List'!$A$2:$I$107,7,0)</f>
        <v>3.01</v>
      </c>
      <c r="R673">
        <f t="shared" si="10"/>
        <v>0.95977348519004924</v>
      </c>
    </row>
    <row r="674" spans="1:18">
      <c r="A674" s="2">
        <v>42955</v>
      </c>
      <c r="B674" s="18">
        <v>0.41041666666666665</v>
      </c>
      <c r="C674" t="s">
        <v>9</v>
      </c>
      <c r="D674" t="s">
        <v>429</v>
      </c>
      <c r="E674" t="s">
        <v>10</v>
      </c>
      <c r="F674">
        <v>4</v>
      </c>
      <c r="G674">
        <v>15</v>
      </c>
      <c r="H674" t="s">
        <v>21</v>
      </c>
      <c r="I674" t="str">
        <f>VLOOKUP(H674,'Fish Species List'!$A$2:$I$107,2,0)</f>
        <v>Brown Chromis</v>
      </c>
      <c r="J674" s="54" t="str">
        <f>VLOOKUP(H674,'Fish Species List'!$A$2:$I$107,3,0)</f>
        <v>Chromis multilineata</v>
      </c>
      <c r="K674" s="54" t="str">
        <f>VLOOKUP(H674,'Fish Species List'!$A$2:$I$107,4,0)</f>
        <v>Pomacentridae</v>
      </c>
      <c r="L674" s="54" t="str">
        <f>VLOOKUP(H674,'Fish Species List'!$A$2:$I$107,5,0)</f>
        <v>Planktivore</v>
      </c>
      <c r="M674">
        <v>14</v>
      </c>
      <c r="N674">
        <f>1</f>
        <v>1</v>
      </c>
      <c r="P674">
        <f>VLOOKUP(H674,'Fish Species List'!$A$2:$I$107,6,0)</f>
        <v>1.4789999999999999E-2</v>
      </c>
      <c r="Q674">
        <f>VLOOKUP(H674,'Fish Species List'!$A$2:$I$107,7,0)</f>
        <v>2.98</v>
      </c>
      <c r="R674">
        <f t="shared" si="10"/>
        <v>38.49725114809862</v>
      </c>
    </row>
    <row r="675" spans="1:18">
      <c r="A675" s="2">
        <v>42955</v>
      </c>
      <c r="B675" s="18">
        <v>0.41041666666666665</v>
      </c>
      <c r="C675" t="s">
        <v>9</v>
      </c>
      <c r="D675" t="s">
        <v>429</v>
      </c>
      <c r="E675" t="s">
        <v>10</v>
      </c>
      <c r="F675">
        <v>4</v>
      </c>
      <c r="G675">
        <v>15</v>
      </c>
      <c r="H675" t="s">
        <v>410</v>
      </c>
      <c r="I675" t="str">
        <f>VLOOKUP(H675,'Fish Species List'!$A$2:$I$107,2,0)</f>
        <v>Dusky Damselfish</v>
      </c>
      <c r="J675" s="54" t="str">
        <f>VLOOKUP(H675,'Fish Species List'!$A$2:$I$107,3,0)</f>
        <v>Stegastes adustus </v>
      </c>
      <c r="K675" s="54" t="str">
        <f>VLOOKUP(H675,'Fish Species List'!$A$2:$I$107,4,0)</f>
        <v>Pomacentridae</v>
      </c>
      <c r="L675" s="54" t="str">
        <f>VLOOKUP(H675,'Fish Species List'!$A$2:$I$107,5,0)</f>
        <v>Herbivores</v>
      </c>
      <c r="M675">
        <v>5</v>
      </c>
      <c r="N675">
        <f>1</f>
        <v>1</v>
      </c>
      <c r="P675">
        <f>VLOOKUP(H675,'Fish Species List'!$A$2:$I$107,6,0)</f>
        <v>0</v>
      </c>
      <c r="Q675">
        <f>VLOOKUP(H675,'Fish Species List'!$A$2:$I$107,7,0)</f>
        <v>0</v>
      </c>
      <c r="R675">
        <f t="shared" si="10"/>
        <v>0</v>
      </c>
    </row>
    <row r="676" spans="1:18">
      <c r="A676" s="2">
        <v>42955</v>
      </c>
      <c r="B676" s="18">
        <v>0.41041666666666665</v>
      </c>
      <c r="C676" t="s">
        <v>9</v>
      </c>
      <c r="D676" t="s">
        <v>429</v>
      </c>
      <c r="E676" t="s">
        <v>10</v>
      </c>
      <c r="F676">
        <v>4</v>
      </c>
      <c r="G676">
        <v>15</v>
      </c>
      <c r="H676" t="s">
        <v>17</v>
      </c>
      <c r="I676" t="str">
        <f>VLOOKUP(H676,'Fish Species List'!$A$2:$I$107,2,0)</f>
        <v>Bluehead Wrasse</v>
      </c>
      <c r="J676" s="54" t="str">
        <f>VLOOKUP(H676,'Fish Species List'!$A$2:$I$107,3,0)</f>
        <v>Thalassoma bifasciatum</v>
      </c>
      <c r="K676" s="54" t="str">
        <f>VLOOKUP(H676,'Fish Species List'!$A$2:$I$107,4,0)</f>
        <v>Labridae</v>
      </c>
      <c r="L676" s="54" t="str">
        <f>VLOOKUP(H676,'Fish Species List'!$A$2:$I$107,5,0)</f>
        <v>Carnivores</v>
      </c>
      <c r="M676">
        <v>10</v>
      </c>
      <c r="N676">
        <f>1</f>
        <v>1</v>
      </c>
      <c r="P676">
        <f>VLOOKUP(H676,'Fish Species List'!$A$2:$I$107,6,0)</f>
        <v>8.9099999999999995E-3</v>
      </c>
      <c r="Q676">
        <f>VLOOKUP(H676,'Fish Species List'!$A$2:$I$107,7,0)</f>
        <v>3.01</v>
      </c>
      <c r="R676">
        <f t="shared" si="10"/>
        <v>9.1175405612215243</v>
      </c>
    </row>
    <row r="677" spans="1:18">
      <c r="A677" s="2">
        <v>42955</v>
      </c>
      <c r="B677" s="18">
        <v>0.41041666666666665</v>
      </c>
      <c r="C677" t="s">
        <v>9</v>
      </c>
      <c r="D677" t="s">
        <v>429</v>
      </c>
      <c r="E677" t="s">
        <v>10</v>
      </c>
      <c r="F677">
        <v>4</v>
      </c>
      <c r="G677">
        <v>15</v>
      </c>
      <c r="H677" t="s">
        <v>17</v>
      </c>
      <c r="I677" t="str">
        <f>VLOOKUP(H677,'Fish Species List'!$A$2:$I$107,2,0)</f>
        <v>Bluehead Wrasse</v>
      </c>
      <c r="J677" s="54" t="str">
        <f>VLOOKUP(H677,'Fish Species List'!$A$2:$I$107,3,0)</f>
        <v>Thalassoma bifasciatum</v>
      </c>
      <c r="K677" s="54" t="str">
        <f>VLOOKUP(H677,'Fish Species List'!$A$2:$I$107,4,0)</f>
        <v>Labridae</v>
      </c>
      <c r="L677" s="54" t="str">
        <f>VLOOKUP(H677,'Fish Species List'!$A$2:$I$107,5,0)</f>
        <v>Carnivores</v>
      </c>
      <c r="M677">
        <v>6</v>
      </c>
      <c r="N677">
        <v>20</v>
      </c>
      <c r="P677">
        <f>VLOOKUP(H677,'Fish Species List'!$A$2:$I$107,6,0)</f>
        <v>8.9099999999999995E-3</v>
      </c>
      <c r="Q677">
        <f>VLOOKUP(H677,'Fish Species List'!$A$2:$I$107,7,0)</f>
        <v>3.01</v>
      </c>
      <c r="R677">
        <f t="shared" si="10"/>
        <v>1.9593542699963782</v>
      </c>
    </row>
    <row r="678" spans="1:18">
      <c r="A678" s="2">
        <v>42955</v>
      </c>
      <c r="B678" s="18">
        <v>0.41041666666666665</v>
      </c>
      <c r="C678" t="s">
        <v>9</v>
      </c>
      <c r="D678" t="s">
        <v>429</v>
      </c>
      <c r="E678" t="s">
        <v>10</v>
      </c>
      <c r="F678">
        <v>4</v>
      </c>
      <c r="G678">
        <v>15</v>
      </c>
      <c r="H678" t="s">
        <v>17</v>
      </c>
      <c r="I678" t="str">
        <f>VLOOKUP(H678,'Fish Species List'!$A$2:$I$107,2,0)</f>
        <v>Bluehead Wrasse</v>
      </c>
      <c r="J678" s="54" t="str">
        <f>VLOOKUP(H678,'Fish Species List'!$A$2:$I$107,3,0)</f>
        <v>Thalassoma bifasciatum</v>
      </c>
      <c r="K678" s="54" t="str">
        <f>VLOOKUP(H678,'Fish Species List'!$A$2:$I$107,4,0)</f>
        <v>Labridae</v>
      </c>
      <c r="L678" s="54" t="str">
        <f>VLOOKUP(H678,'Fish Species List'!$A$2:$I$107,5,0)</f>
        <v>Carnivores</v>
      </c>
      <c r="M678">
        <v>4</v>
      </c>
      <c r="N678">
        <v>25</v>
      </c>
      <c r="P678">
        <f>VLOOKUP(H678,'Fish Species List'!$A$2:$I$107,6,0)</f>
        <v>8.9099999999999995E-3</v>
      </c>
      <c r="Q678">
        <f>VLOOKUP(H678,'Fish Species List'!$A$2:$I$107,7,0)</f>
        <v>3.01</v>
      </c>
      <c r="R678">
        <f t="shared" si="10"/>
        <v>0.5782002537554658</v>
      </c>
    </row>
    <row r="679" spans="1:18">
      <c r="A679" s="2">
        <v>42955</v>
      </c>
      <c r="B679" s="18">
        <v>0.41041666666666665</v>
      </c>
      <c r="C679" t="s">
        <v>9</v>
      </c>
      <c r="D679" t="s">
        <v>429</v>
      </c>
      <c r="E679" t="s">
        <v>10</v>
      </c>
      <c r="F679">
        <v>4</v>
      </c>
      <c r="G679">
        <v>15</v>
      </c>
      <c r="H679" t="s">
        <v>13</v>
      </c>
      <c r="I679" t="str">
        <f>VLOOKUP(H679,'Fish Species List'!$A$2:$I$107,2,0)</f>
        <v>Slippery Dick</v>
      </c>
      <c r="J679" s="54" t="str">
        <f>VLOOKUP(H679,'Fish Species List'!$A$2:$I$107,3,0)</f>
        <v>Halichoeres bivittatus</v>
      </c>
      <c r="K679" s="54" t="str">
        <f>VLOOKUP(H679,'Fish Species List'!$A$2:$I$107,4,0)</f>
        <v>Labridae</v>
      </c>
      <c r="L679" s="54" t="str">
        <f>VLOOKUP(H679,'Fish Species List'!$A$2:$I$107,5,0)</f>
        <v>Carnivores</v>
      </c>
      <c r="M679">
        <v>5</v>
      </c>
      <c r="N679">
        <v>3</v>
      </c>
      <c r="P679">
        <f>VLOOKUP(H679,'Fish Species List'!$A$2:$I$107,6,0)</f>
        <v>9.3299999999999998E-3</v>
      </c>
      <c r="Q679">
        <f>VLOOKUP(H679,'Fish Species List'!$A$2:$I$107,7,0)</f>
        <v>3.06</v>
      </c>
      <c r="R679">
        <f t="shared" si="10"/>
        <v>1.284487425265967</v>
      </c>
    </row>
    <row r="680" spans="1:18">
      <c r="A680" s="2">
        <v>42955</v>
      </c>
      <c r="B680" s="18">
        <v>0.41041666666666665</v>
      </c>
      <c r="C680" t="s">
        <v>9</v>
      </c>
      <c r="D680" t="s">
        <v>429</v>
      </c>
      <c r="E680" t="s">
        <v>10</v>
      </c>
      <c r="F680">
        <v>4</v>
      </c>
      <c r="G680">
        <v>15</v>
      </c>
      <c r="H680" t="s">
        <v>13</v>
      </c>
      <c r="I680" t="str">
        <f>VLOOKUP(H680,'Fish Species List'!$A$2:$I$107,2,0)</f>
        <v>Slippery Dick</v>
      </c>
      <c r="J680" s="54" t="str">
        <f>VLOOKUP(H680,'Fish Species List'!$A$2:$I$107,3,0)</f>
        <v>Halichoeres bivittatus</v>
      </c>
      <c r="K680" s="54" t="str">
        <f>VLOOKUP(H680,'Fish Species List'!$A$2:$I$107,4,0)</f>
        <v>Labridae</v>
      </c>
      <c r="L680" s="54" t="str">
        <f>VLOOKUP(H680,'Fish Species List'!$A$2:$I$107,5,0)</f>
        <v>Carnivores</v>
      </c>
      <c r="M680">
        <v>8</v>
      </c>
      <c r="N680">
        <f>1</f>
        <v>1</v>
      </c>
      <c r="P680">
        <f>VLOOKUP(H680,'Fish Species List'!$A$2:$I$107,6,0)</f>
        <v>9.3299999999999998E-3</v>
      </c>
      <c r="Q680">
        <f>VLOOKUP(H680,'Fish Species List'!$A$2:$I$107,7,0)</f>
        <v>3.06</v>
      </c>
      <c r="R680">
        <f t="shared" si="10"/>
        <v>5.4117410047026144</v>
      </c>
    </row>
    <row r="681" spans="1:18">
      <c r="A681" s="2">
        <v>42955</v>
      </c>
      <c r="B681" s="18">
        <v>0.41041666666666665</v>
      </c>
      <c r="C681" t="s">
        <v>9</v>
      </c>
      <c r="D681" t="s">
        <v>429</v>
      </c>
      <c r="E681" t="s">
        <v>10</v>
      </c>
      <c r="F681">
        <v>4</v>
      </c>
      <c r="G681">
        <v>15</v>
      </c>
      <c r="H681" t="s">
        <v>13</v>
      </c>
      <c r="I681" t="str">
        <f>VLOOKUP(H681,'Fish Species List'!$A$2:$I$107,2,0)</f>
        <v>Slippery Dick</v>
      </c>
      <c r="J681" s="54" t="str">
        <f>VLOOKUP(H681,'Fish Species List'!$A$2:$I$107,3,0)</f>
        <v>Halichoeres bivittatus</v>
      </c>
      <c r="K681" s="54" t="str">
        <f>VLOOKUP(H681,'Fish Species List'!$A$2:$I$107,4,0)</f>
        <v>Labridae</v>
      </c>
      <c r="L681" s="54" t="str">
        <f>VLOOKUP(H681,'Fish Species List'!$A$2:$I$107,5,0)</f>
        <v>Carnivores</v>
      </c>
      <c r="M681">
        <v>10</v>
      </c>
      <c r="N681">
        <f>1</f>
        <v>1</v>
      </c>
      <c r="P681">
        <f>VLOOKUP(H681,'Fish Species List'!$A$2:$I$107,6,0)</f>
        <v>9.3299999999999998E-3</v>
      </c>
      <c r="Q681">
        <f>VLOOKUP(H681,'Fish Species List'!$A$2:$I$107,7,0)</f>
        <v>3.06</v>
      </c>
      <c r="R681">
        <f t="shared" si="10"/>
        <v>10.712273288565926</v>
      </c>
    </row>
    <row r="682" spans="1:18">
      <c r="A682" s="2">
        <v>42955</v>
      </c>
      <c r="B682" s="18">
        <v>0.41041666666666665</v>
      </c>
      <c r="C682" t="s">
        <v>9</v>
      </c>
      <c r="D682" t="s">
        <v>429</v>
      </c>
      <c r="E682" t="s">
        <v>10</v>
      </c>
      <c r="F682">
        <v>4</v>
      </c>
      <c r="G682">
        <v>15</v>
      </c>
      <c r="H682" t="s">
        <v>13</v>
      </c>
      <c r="I682" t="str">
        <f>VLOOKUP(H682,'Fish Species List'!$A$2:$I$107,2,0)</f>
        <v>Slippery Dick</v>
      </c>
      <c r="J682" s="54" t="str">
        <f>VLOOKUP(H682,'Fish Species List'!$A$2:$I$107,3,0)</f>
        <v>Halichoeres bivittatus</v>
      </c>
      <c r="K682" s="54" t="str">
        <f>VLOOKUP(H682,'Fish Species List'!$A$2:$I$107,4,0)</f>
        <v>Labridae</v>
      </c>
      <c r="L682" s="54" t="str">
        <f>VLOOKUP(H682,'Fish Species List'!$A$2:$I$107,5,0)</f>
        <v>Carnivores</v>
      </c>
      <c r="M682">
        <v>3</v>
      </c>
      <c r="N682">
        <v>4</v>
      </c>
      <c r="P682">
        <f>VLOOKUP(H682,'Fish Species List'!$A$2:$I$107,6,0)</f>
        <v>9.3299999999999998E-3</v>
      </c>
      <c r="Q682">
        <f>VLOOKUP(H682,'Fish Species List'!$A$2:$I$107,7,0)</f>
        <v>3.06</v>
      </c>
      <c r="R682">
        <f t="shared" si="10"/>
        <v>0.26907458751730307</v>
      </c>
    </row>
    <row r="683" spans="1:18">
      <c r="A683" s="2">
        <v>42955</v>
      </c>
      <c r="B683" s="18">
        <v>0.41041666666666665</v>
      </c>
      <c r="C683" t="s">
        <v>9</v>
      </c>
      <c r="D683" t="s">
        <v>429</v>
      </c>
      <c r="E683" t="s">
        <v>10</v>
      </c>
      <c r="F683">
        <v>4</v>
      </c>
      <c r="G683">
        <v>15</v>
      </c>
      <c r="H683" t="s">
        <v>35</v>
      </c>
      <c r="I683" t="str">
        <f>VLOOKUP(H683,'Fish Species List'!$A$2:$I$107,2,0)</f>
        <v>Yellowhead Wrasse</v>
      </c>
      <c r="J683" s="54" t="str">
        <f>VLOOKUP(H683,'Fish Species List'!$A$2:$I$107,3,0)</f>
        <v>Halichoeres garnoti</v>
      </c>
      <c r="K683" s="54" t="str">
        <f>VLOOKUP(H683,'Fish Species List'!$A$2:$I$107,4,0)</f>
        <v>Labridae</v>
      </c>
      <c r="L683" s="54" t="str">
        <f>VLOOKUP(H683,'Fish Species List'!$A$2:$I$107,5,0)</f>
        <v>Carnivores</v>
      </c>
      <c r="M683">
        <v>5</v>
      </c>
      <c r="N683">
        <v>10</v>
      </c>
      <c r="P683">
        <f>VLOOKUP(H683,'Fish Species List'!$A$2:$I$107,6,0)</f>
        <v>0.01</v>
      </c>
      <c r="Q683">
        <f>VLOOKUP(H683,'Fish Species List'!$A$2:$I$107,7,0)</f>
        <v>3.13</v>
      </c>
      <c r="R683">
        <f t="shared" si="10"/>
        <v>1.540905884130453</v>
      </c>
    </row>
    <row r="684" spans="1:18">
      <c r="A684" s="2">
        <v>42955</v>
      </c>
      <c r="B684" s="18">
        <v>0.41041666666666665</v>
      </c>
      <c r="C684" t="s">
        <v>9</v>
      </c>
      <c r="D684" t="s">
        <v>429</v>
      </c>
      <c r="E684" t="s">
        <v>10</v>
      </c>
      <c r="F684">
        <v>4</v>
      </c>
      <c r="G684">
        <v>15</v>
      </c>
      <c r="H684" t="s">
        <v>18</v>
      </c>
      <c r="I684" t="str">
        <f>VLOOKUP(H684,'Fish Species List'!$A$2:$I$107,2,0)</f>
        <v>Bicolour Damselfish</v>
      </c>
      <c r="J684" s="54" t="str">
        <f>VLOOKUP(H684,'Fish Species List'!$A$2:$I$107,3,0)</f>
        <v>Stegastes partitus</v>
      </c>
      <c r="K684" s="54" t="str">
        <f>VLOOKUP(H684,'Fish Species List'!$A$2:$I$107,4,0)</f>
        <v>Pomacentridae</v>
      </c>
      <c r="L684" s="54" t="str">
        <f>VLOOKUP(H684,'Fish Species List'!$A$2:$I$107,5,0)</f>
        <v>Herbivores</v>
      </c>
      <c r="M684">
        <v>4</v>
      </c>
      <c r="N684">
        <v>10</v>
      </c>
      <c r="P684">
        <f>VLOOKUP(H684,'Fish Species List'!$A$2:$I$107,6,0)</f>
        <v>1.4789999999999999E-2</v>
      </c>
      <c r="Q684">
        <f>VLOOKUP(H684,'Fish Species List'!$A$2:$I$107,7,0)</f>
        <v>3.01</v>
      </c>
      <c r="R684">
        <f t="shared" si="10"/>
        <v>0.95977348519004924</v>
      </c>
    </row>
    <row r="685" spans="1:18">
      <c r="A685" s="2">
        <v>42955</v>
      </c>
      <c r="B685" s="18">
        <v>0.41041666666666665</v>
      </c>
      <c r="C685" t="s">
        <v>9</v>
      </c>
      <c r="D685" t="s">
        <v>429</v>
      </c>
      <c r="E685" t="s">
        <v>10</v>
      </c>
      <c r="F685">
        <v>4</v>
      </c>
      <c r="G685">
        <v>15</v>
      </c>
      <c r="H685" t="s">
        <v>418</v>
      </c>
      <c r="I685" t="str">
        <f>VLOOKUP(H685,'Fish Species List'!$A$2:$I$107,2,0)</f>
        <v>Barracuda</v>
      </c>
      <c r="J685" s="54" t="str">
        <f>VLOOKUP(H685,'Fish Species List'!$A$2:$I$107,3,0)</f>
        <v>Sphyraena barracuda</v>
      </c>
      <c r="K685" s="54" t="str">
        <f>VLOOKUP(H685,'Fish Species List'!$A$2:$I$107,4,0)</f>
        <v>Sphyraenidae</v>
      </c>
      <c r="L685" s="54" t="str">
        <f>VLOOKUP(H685,'Fish Species List'!$A$2:$I$107,5,0)</f>
        <v>Carnivores</v>
      </c>
      <c r="M685">
        <v>50</v>
      </c>
      <c r="N685">
        <f>1</f>
        <v>1</v>
      </c>
      <c r="P685">
        <f>VLOOKUP(H685,'Fish Species List'!$A$2:$I$107,6,0)</f>
        <v>8.3199999999999993E-3</v>
      </c>
      <c r="Q685">
        <f>VLOOKUP(H685,'Fish Species List'!$A$2:$I$107,7,0)</f>
        <v>2.93</v>
      </c>
      <c r="R685">
        <f t="shared" si="10"/>
        <v>790.87061404749966</v>
      </c>
    </row>
    <row r="686" spans="1:18">
      <c r="A686" s="2">
        <v>42955</v>
      </c>
      <c r="B686" s="18">
        <v>0.41041666666666665</v>
      </c>
      <c r="C686" t="s">
        <v>9</v>
      </c>
      <c r="D686" t="s">
        <v>429</v>
      </c>
      <c r="E686" t="s">
        <v>10</v>
      </c>
      <c r="F686">
        <v>4</v>
      </c>
      <c r="G686">
        <v>15</v>
      </c>
      <c r="H686" t="s">
        <v>419</v>
      </c>
      <c r="I686" t="str">
        <f>VLOOKUP(H686,'Fish Species List'!$A$2:$I$107,2,0)</f>
        <v>Red Hind</v>
      </c>
      <c r="J686" s="54" t="str">
        <f>VLOOKUP(H686,'Fish Species List'!$A$2:$I$107,3,0)</f>
        <v>Epinephelus guttatus</v>
      </c>
      <c r="K686" s="54" t="str">
        <f>VLOOKUP(H686,'Fish Species List'!$A$2:$I$107,4,0)</f>
        <v>Serranidae</v>
      </c>
      <c r="L686" s="54" t="str">
        <f>VLOOKUP(H686,'Fish Species List'!$A$2:$I$107,5,0)</f>
        <v>Carnivores</v>
      </c>
      <c r="M686">
        <v>21</v>
      </c>
      <c r="N686">
        <f>1</f>
        <v>1</v>
      </c>
      <c r="P686">
        <f>VLOOKUP(H686,'Fish Species List'!$A$2:$I$107,6,0)</f>
        <v>1.1480000000000001E-2</v>
      </c>
      <c r="Q686">
        <f>VLOOKUP(H686,'Fish Species List'!$A$2:$I$107,7,0)</f>
        <v>3.04</v>
      </c>
      <c r="R686">
        <f t="shared" si="10"/>
        <v>120.08493962401059</v>
      </c>
    </row>
    <row r="687" spans="1:18">
      <c r="A687" s="2">
        <v>42955</v>
      </c>
      <c r="B687" s="18">
        <v>0.41041666666666665</v>
      </c>
      <c r="C687" t="s">
        <v>9</v>
      </c>
      <c r="D687" t="s">
        <v>429</v>
      </c>
      <c r="E687" t="s">
        <v>10</v>
      </c>
      <c r="F687">
        <v>5</v>
      </c>
      <c r="G687">
        <v>15</v>
      </c>
      <c r="H687" t="s">
        <v>23</v>
      </c>
      <c r="I687" t="str">
        <f>VLOOKUP(H687,'Fish Species List'!$A$2:$I$107,2,0)</f>
        <v>Blue Tang</v>
      </c>
      <c r="J687" s="54" t="str">
        <f>VLOOKUP(H687,'Fish Species List'!$A$2:$I$107,3,0)</f>
        <v>Acanthurus coeruleus</v>
      </c>
      <c r="K687" s="54" t="str">
        <f>VLOOKUP(H687,'Fish Species List'!$A$2:$I$107,4,0)</f>
        <v>Acanthuridae</v>
      </c>
      <c r="L687" s="54" t="str">
        <f>VLOOKUP(H687,'Fish Species List'!$A$2:$I$107,5,0)</f>
        <v>Herbivores</v>
      </c>
      <c r="M687">
        <v>16</v>
      </c>
      <c r="N687">
        <f>1</f>
        <v>1</v>
      </c>
      <c r="P687">
        <f>VLOOKUP(H687,'Fish Species List'!$A$2:$I$107,6,0)</f>
        <v>2.512E-2</v>
      </c>
      <c r="Q687">
        <f>VLOOKUP(H687,'Fish Species List'!$A$2:$I$107,7,0)</f>
        <v>2.96</v>
      </c>
      <c r="R687">
        <f t="shared" si="10"/>
        <v>92.090489985886919</v>
      </c>
    </row>
    <row r="688" spans="1:18">
      <c r="A688" s="2">
        <v>42955</v>
      </c>
      <c r="B688" s="18">
        <v>0.41041666666666665</v>
      </c>
      <c r="C688" t="s">
        <v>9</v>
      </c>
      <c r="D688" t="s">
        <v>429</v>
      </c>
      <c r="E688" t="s">
        <v>10</v>
      </c>
      <c r="F688">
        <v>5</v>
      </c>
      <c r="G688">
        <v>15</v>
      </c>
      <c r="H688" t="s">
        <v>290</v>
      </c>
      <c r="I688" t="str">
        <f>VLOOKUP(H688,'Fish Species List'!$A$2:$I$107,2,0)</f>
        <v>Yellowfin Mojarra</v>
      </c>
      <c r="J688" s="54" t="str">
        <f>VLOOKUP(H688,'Fish Species List'!$A$2:$I$107,3,0)</f>
        <v>Gerres cinereus</v>
      </c>
      <c r="K688" s="54" t="str">
        <f>VLOOKUP(H688,'Fish Species List'!$A$2:$I$107,4,0)</f>
        <v>Gerreidae</v>
      </c>
      <c r="L688" s="54" t="str">
        <f>VLOOKUP(H688,'Fish Species List'!$A$2:$I$107,5,0)</f>
        <v>Carnivores</v>
      </c>
      <c r="M688">
        <v>20</v>
      </c>
      <c r="N688">
        <f>1</f>
        <v>1</v>
      </c>
      <c r="P688">
        <f>VLOOKUP(H688,'Fish Species List'!$A$2:$I$107,6,0)</f>
        <v>1.1480000000000001E-2</v>
      </c>
      <c r="Q688">
        <f>VLOOKUP(H688,'Fish Species List'!$A$2:$I$107,7,0)</f>
        <v>3.07</v>
      </c>
      <c r="R688">
        <f t="shared" si="10"/>
        <v>113.26715044665853</v>
      </c>
    </row>
    <row r="689" spans="1:18">
      <c r="A689" s="2">
        <v>42955</v>
      </c>
      <c r="B689" s="18">
        <v>0.41041666666666665</v>
      </c>
      <c r="C689" t="s">
        <v>9</v>
      </c>
      <c r="D689" t="s">
        <v>429</v>
      </c>
      <c r="E689" t="s">
        <v>10</v>
      </c>
      <c r="F689">
        <v>5</v>
      </c>
      <c r="G689">
        <v>15</v>
      </c>
      <c r="H689" t="s">
        <v>19</v>
      </c>
      <c r="I689" t="str">
        <f>VLOOKUP(H689,'Fish Species List'!$A$2:$I$107,2,0)</f>
        <v>Ocean Surgeonfish</v>
      </c>
      <c r="J689" s="54" t="str">
        <f>VLOOKUP(H689,'Fish Species List'!$A$2:$I$107,3,0)</f>
        <v>Acanthurus bahianus</v>
      </c>
      <c r="K689" s="54" t="str">
        <f>VLOOKUP(H689,'Fish Species List'!$A$2:$I$107,4,0)</f>
        <v>Acanthuridae</v>
      </c>
      <c r="L689" s="54" t="str">
        <f>VLOOKUP(H689,'Fish Species List'!$A$2:$I$107,5,0)</f>
        <v>Herbivores</v>
      </c>
      <c r="M689">
        <v>12</v>
      </c>
      <c r="N689">
        <f>1</f>
        <v>1</v>
      </c>
      <c r="P689">
        <f>VLOOKUP(H689,'Fish Species List'!$A$2:$I$107,6,0)</f>
        <v>1.8620000000000001E-2</v>
      </c>
      <c r="Q689">
        <f>VLOOKUP(H689,'Fish Species List'!$A$2:$I$107,7,0)</f>
        <v>2.91</v>
      </c>
      <c r="R689">
        <f t="shared" si="10"/>
        <v>25.727471314413222</v>
      </c>
    </row>
    <row r="690" spans="1:18">
      <c r="A690" s="2">
        <v>42955</v>
      </c>
      <c r="B690" s="18">
        <v>0.41041666666666665</v>
      </c>
      <c r="C690" t="s">
        <v>9</v>
      </c>
      <c r="D690" t="s">
        <v>429</v>
      </c>
      <c r="E690" t="s">
        <v>10</v>
      </c>
      <c r="F690">
        <v>5</v>
      </c>
      <c r="G690">
        <v>15</v>
      </c>
      <c r="H690" t="s">
        <v>32</v>
      </c>
      <c r="I690" t="str">
        <f>VLOOKUP(H690,'Fish Species List'!$A$2:$I$107,2,0)</f>
        <v>Redtail Parrotfish</v>
      </c>
      <c r="J690" s="54" t="str">
        <f>VLOOKUP(H690,'Fish Species List'!$A$2:$I$107,3,0)</f>
        <v>Sparisoma chrysopterum</v>
      </c>
      <c r="K690" s="54" t="str">
        <f>VLOOKUP(H690,'Fish Species List'!$A$2:$I$107,4,0)</f>
        <v>Scaridae</v>
      </c>
      <c r="L690" s="54" t="str">
        <f>VLOOKUP(H690,'Fish Species List'!$A$2:$I$107,5,0)</f>
        <v>Herbivores</v>
      </c>
      <c r="M690">
        <v>8</v>
      </c>
      <c r="N690">
        <f>1</f>
        <v>1</v>
      </c>
      <c r="O690" t="s">
        <v>284</v>
      </c>
      <c r="P690">
        <f>VLOOKUP(H690,'Fish Species List'!$A$2:$I$107,6,0)</f>
        <v>1.072E-2</v>
      </c>
      <c r="Q690">
        <f>VLOOKUP(H690,'Fish Species List'!$A$2:$I$107,7,0)</f>
        <v>3.09</v>
      </c>
      <c r="R690">
        <f t="shared" si="10"/>
        <v>6.6182450753766098</v>
      </c>
    </row>
    <row r="691" spans="1:18">
      <c r="A691" s="2">
        <v>42955</v>
      </c>
      <c r="B691" s="18">
        <v>0.41041666666666665</v>
      </c>
      <c r="C691" t="s">
        <v>9</v>
      </c>
      <c r="D691" t="s">
        <v>429</v>
      </c>
      <c r="E691" t="s">
        <v>10</v>
      </c>
      <c r="F691">
        <v>5</v>
      </c>
      <c r="G691">
        <v>15</v>
      </c>
      <c r="H691" t="s">
        <v>27</v>
      </c>
      <c r="I691" t="str">
        <f>VLOOKUP(H691,'Fish Species List'!$A$2:$I$107,2,0)</f>
        <v>Yellowtail Snapper</v>
      </c>
      <c r="J691" s="54" t="str">
        <f>VLOOKUP(H691,'Fish Species List'!$A$2:$I$107,3,0)</f>
        <v>Ocyurus chrysurus</v>
      </c>
      <c r="K691" s="54" t="str">
        <f>VLOOKUP(H691,'Fish Species List'!$A$2:$I$107,4,0)</f>
        <v>Lutjanidae</v>
      </c>
      <c r="L691" s="54" t="str">
        <f>VLOOKUP(H691,'Fish Species List'!$A$2:$I$107,5,0)</f>
        <v>Carnivores</v>
      </c>
      <c r="M691">
        <v>20</v>
      </c>
      <c r="N691">
        <f>1</f>
        <v>1</v>
      </c>
      <c r="P691">
        <f>VLOOKUP(H691,'Fish Species List'!$A$2:$I$107,6,0)</f>
        <v>1.4789999999999999E-2</v>
      </c>
      <c r="Q691">
        <f>VLOOKUP(H691,'Fish Species List'!$A$2:$I$107,7,0)</f>
        <v>2.95</v>
      </c>
      <c r="R691">
        <f t="shared" si="10"/>
        <v>101.86070113213087</v>
      </c>
    </row>
    <row r="692" spans="1:18">
      <c r="A692" s="2">
        <v>42955</v>
      </c>
      <c r="B692" s="18">
        <v>0.41041666666666665</v>
      </c>
      <c r="C692" t="s">
        <v>9</v>
      </c>
      <c r="D692" t="s">
        <v>429</v>
      </c>
      <c r="E692" t="s">
        <v>10</v>
      </c>
      <c r="F692">
        <v>5</v>
      </c>
      <c r="G692">
        <v>15</v>
      </c>
      <c r="H692" t="s">
        <v>33</v>
      </c>
      <c r="I692" t="str">
        <f>VLOOKUP(H692,'Fish Species List'!$A$2:$I$107,2,0)</f>
        <v>Yellowtail parrotfish</v>
      </c>
      <c r="J692" s="54" t="str">
        <f>VLOOKUP(H692,'Fish Species List'!$A$2:$I$107,3,0)</f>
        <v>Sparisoma rubiprinne</v>
      </c>
      <c r="K692" s="54" t="str">
        <f>VLOOKUP(H692,'Fish Species List'!$A$2:$I$107,4,0)</f>
        <v>Scaridae</v>
      </c>
      <c r="L692" s="54" t="str">
        <f>VLOOKUP(H692,'Fish Species List'!$A$2:$I$107,5,0)</f>
        <v>Herbivores</v>
      </c>
      <c r="M692">
        <v>21</v>
      </c>
      <c r="N692">
        <f>1</f>
        <v>1</v>
      </c>
      <c r="O692" t="s">
        <v>16</v>
      </c>
      <c r="P692">
        <f>VLOOKUP(H692,'Fish Species List'!$A$2:$I$107,6,0)</f>
        <v>8.9099999999999995E-3</v>
      </c>
      <c r="Q692">
        <f>VLOOKUP(H692,'Fish Species List'!$A$2:$I$107,7,0)</f>
        <v>3.04</v>
      </c>
      <c r="R692">
        <f t="shared" si="10"/>
        <v>93.201812896335738</v>
      </c>
    </row>
    <row r="693" spans="1:18">
      <c r="A693" s="2">
        <v>42955</v>
      </c>
      <c r="B693" s="18">
        <v>0.41041666666666665</v>
      </c>
      <c r="C693" t="s">
        <v>9</v>
      </c>
      <c r="D693" t="s">
        <v>429</v>
      </c>
      <c r="E693" t="s">
        <v>10</v>
      </c>
      <c r="F693">
        <v>5</v>
      </c>
      <c r="G693">
        <v>15</v>
      </c>
      <c r="H693" t="s">
        <v>33</v>
      </c>
      <c r="I693" t="str">
        <f>VLOOKUP(H693,'Fish Species List'!$A$2:$I$107,2,0)</f>
        <v>Yellowtail parrotfish</v>
      </c>
      <c r="J693" s="54" t="str">
        <f>VLOOKUP(H693,'Fish Species List'!$A$2:$I$107,3,0)</f>
        <v>Sparisoma rubiprinne</v>
      </c>
      <c r="K693" s="54" t="str">
        <f>VLOOKUP(H693,'Fish Species List'!$A$2:$I$107,4,0)</f>
        <v>Scaridae</v>
      </c>
      <c r="L693" s="54" t="str">
        <f>VLOOKUP(H693,'Fish Species List'!$A$2:$I$107,5,0)</f>
        <v>Herbivores</v>
      </c>
      <c r="M693">
        <v>18</v>
      </c>
      <c r="N693">
        <f>1</f>
        <v>1</v>
      </c>
      <c r="O693" t="s">
        <v>16</v>
      </c>
      <c r="P693">
        <f>VLOOKUP(H693,'Fish Species List'!$A$2:$I$107,6,0)</f>
        <v>8.9099999999999995E-3</v>
      </c>
      <c r="Q693">
        <f>VLOOKUP(H693,'Fish Species List'!$A$2:$I$107,7,0)</f>
        <v>3.04</v>
      </c>
      <c r="R693">
        <f t="shared" si="10"/>
        <v>58.331899590508307</v>
      </c>
    </row>
    <row r="694" spans="1:18">
      <c r="A694" s="2">
        <v>42955</v>
      </c>
      <c r="B694" s="18">
        <v>0.41041666666666665</v>
      </c>
      <c r="C694" t="s">
        <v>9</v>
      </c>
      <c r="D694" t="s">
        <v>429</v>
      </c>
      <c r="E694" t="s">
        <v>10</v>
      </c>
      <c r="F694">
        <v>5</v>
      </c>
      <c r="G694">
        <v>15</v>
      </c>
      <c r="H694" t="s">
        <v>32</v>
      </c>
      <c r="I694" t="str">
        <f>VLOOKUP(H694,'Fish Species List'!$A$2:$I$107,2,0)</f>
        <v>Redtail Parrotfish</v>
      </c>
      <c r="J694" s="54" t="str">
        <f>VLOOKUP(H694,'Fish Species List'!$A$2:$I$107,3,0)</f>
        <v>Sparisoma chrysopterum</v>
      </c>
      <c r="K694" s="54" t="str">
        <f>VLOOKUP(H694,'Fish Species List'!$A$2:$I$107,4,0)</f>
        <v>Scaridae</v>
      </c>
      <c r="L694" s="54" t="str">
        <f>VLOOKUP(H694,'Fish Species List'!$A$2:$I$107,5,0)</f>
        <v>Herbivores</v>
      </c>
      <c r="M694">
        <v>20</v>
      </c>
      <c r="N694">
        <f>1</f>
        <v>1</v>
      </c>
      <c r="O694" t="s">
        <v>16</v>
      </c>
      <c r="P694">
        <f>VLOOKUP(H694,'Fish Species List'!$A$2:$I$107,6,0)</f>
        <v>1.072E-2</v>
      </c>
      <c r="Q694">
        <f>VLOOKUP(H694,'Fish Species List'!$A$2:$I$107,7,0)</f>
        <v>3.09</v>
      </c>
      <c r="R694">
        <f t="shared" si="10"/>
        <v>112.29940932578349</v>
      </c>
    </row>
    <row r="695" spans="1:18">
      <c r="A695" s="2">
        <v>42955</v>
      </c>
      <c r="B695" s="18">
        <v>0.41041666666666665</v>
      </c>
      <c r="C695" t="s">
        <v>9</v>
      </c>
      <c r="D695" t="s">
        <v>429</v>
      </c>
      <c r="E695" t="s">
        <v>10</v>
      </c>
      <c r="F695">
        <v>5</v>
      </c>
      <c r="G695">
        <v>15</v>
      </c>
      <c r="H695" t="s">
        <v>32</v>
      </c>
      <c r="I695" t="str">
        <f>VLOOKUP(H695,'Fish Species List'!$A$2:$I$107,2,0)</f>
        <v>Redtail Parrotfish</v>
      </c>
      <c r="J695" s="54" t="str">
        <f>VLOOKUP(H695,'Fish Species List'!$A$2:$I$107,3,0)</f>
        <v>Sparisoma chrysopterum</v>
      </c>
      <c r="K695" s="54" t="str">
        <f>VLOOKUP(H695,'Fish Species List'!$A$2:$I$107,4,0)</f>
        <v>Scaridae</v>
      </c>
      <c r="L695" s="54" t="str">
        <f>VLOOKUP(H695,'Fish Species List'!$A$2:$I$107,5,0)</f>
        <v>Herbivores</v>
      </c>
      <c r="M695">
        <v>16</v>
      </c>
      <c r="N695">
        <f>1</f>
        <v>1</v>
      </c>
      <c r="O695" t="s">
        <v>16</v>
      </c>
      <c r="P695">
        <f>VLOOKUP(H695,'Fish Species List'!$A$2:$I$107,6,0)</f>
        <v>1.072E-2</v>
      </c>
      <c r="Q695">
        <f>VLOOKUP(H695,'Fish Species List'!$A$2:$I$107,7,0)</f>
        <v>3.09</v>
      </c>
      <c r="R695">
        <f t="shared" si="10"/>
        <v>56.354101747197269</v>
      </c>
    </row>
    <row r="696" spans="1:18">
      <c r="A696" s="2">
        <v>42955</v>
      </c>
      <c r="B696" s="18">
        <v>0.41041666666666665</v>
      </c>
      <c r="C696" t="s">
        <v>9</v>
      </c>
      <c r="D696" t="s">
        <v>429</v>
      </c>
      <c r="E696" t="s">
        <v>10</v>
      </c>
      <c r="F696">
        <v>5</v>
      </c>
      <c r="G696">
        <v>15</v>
      </c>
      <c r="H696" t="s">
        <v>283</v>
      </c>
      <c r="I696" t="str">
        <f>VLOOKUP(H696,'Fish Species List'!$A$2:$I$107,2,0)</f>
        <v>Stoplight Parrotfish</v>
      </c>
      <c r="J696" s="54" t="str">
        <f>VLOOKUP(H696,'Fish Species List'!$A$2:$I$107,3,0)</f>
        <v>Sparisoma viride</v>
      </c>
      <c r="K696" s="54" t="str">
        <f>VLOOKUP(H696,'Fish Species List'!$A$2:$I$107,4,0)</f>
        <v>Scaridae</v>
      </c>
      <c r="L696" s="54" t="str">
        <f>VLOOKUP(H696,'Fish Species List'!$A$2:$I$107,5,0)</f>
        <v>Herbivores</v>
      </c>
      <c r="M696">
        <v>15</v>
      </c>
      <c r="N696">
        <f>1</f>
        <v>1</v>
      </c>
      <c r="O696" t="s">
        <v>16</v>
      </c>
      <c r="P696">
        <f>VLOOKUP(H696,'Fish Species List'!$A$2:$I$107,6,0)</f>
        <v>1.38E-2</v>
      </c>
      <c r="Q696">
        <f>VLOOKUP(H696,'Fish Species List'!$A$2:$I$107,7,0)</f>
        <v>3.04</v>
      </c>
      <c r="R696">
        <f t="shared" si="10"/>
        <v>51.903484390238546</v>
      </c>
    </row>
    <row r="697" spans="1:18">
      <c r="A697" s="2">
        <v>42955</v>
      </c>
      <c r="B697" s="18">
        <v>0.41041666666666665</v>
      </c>
      <c r="C697" t="s">
        <v>9</v>
      </c>
      <c r="D697" t="s">
        <v>429</v>
      </c>
      <c r="E697" t="s">
        <v>10</v>
      </c>
      <c r="F697">
        <v>5</v>
      </c>
      <c r="G697">
        <v>15</v>
      </c>
      <c r="H697" t="s">
        <v>27</v>
      </c>
      <c r="I697" t="str">
        <f>VLOOKUP(H697,'Fish Species List'!$A$2:$I$107,2,0)</f>
        <v>Yellowtail Snapper</v>
      </c>
      <c r="J697" s="54" t="str">
        <f>VLOOKUP(H697,'Fish Species List'!$A$2:$I$107,3,0)</f>
        <v>Ocyurus chrysurus</v>
      </c>
      <c r="K697" s="54" t="str">
        <f>VLOOKUP(H697,'Fish Species List'!$A$2:$I$107,4,0)</f>
        <v>Lutjanidae</v>
      </c>
      <c r="L697" s="54" t="str">
        <f>VLOOKUP(H697,'Fish Species List'!$A$2:$I$107,5,0)</f>
        <v>Carnivores</v>
      </c>
      <c r="M697">
        <v>10</v>
      </c>
      <c r="N697">
        <f>1</f>
        <v>1</v>
      </c>
      <c r="P697">
        <f>VLOOKUP(H697,'Fish Species List'!$A$2:$I$107,6,0)</f>
        <v>1.4789999999999999E-2</v>
      </c>
      <c r="Q697">
        <f>VLOOKUP(H697,'Fish Species List'!$A$2:$I$107,7,0)</f>
        <v>2.95</v>
      </c>
      <c r="R697">
        <f t="shared" si="10"/>
        <v>13.181601374998111</v>
      </c>
    </row>
    <row r="698" spans="1:18">
      <c r="A698" s="2">
        <v>42955</v>
      </c>
      <c r="B698" s="18">
        <v>0.41041666666666665</v>
      </c>
      <c r="C698" t="s">
        <v>9</v>
      </c>
      <c r="D698" t="s">
        <v>429</v>
      </c>
      <c r="E698" t="s">
        <v>10</v>
      </c>
      <c r="F698">
        <v>5</v>
      </c>
      <c r="G698">
        <v>15</v>
      </c>
      <c r="H698" t="s">
        <v>38</v>
      </c>
      <c r="I698" t="str">
        <f>VLOOKUP(H698,'Fish Species List'!$A$2:$I$107,2,0)</f>
        <v>Sergeant Major</v>
      </c>
      <c r="J698" s="54" t="str">
        <f>VLOOKUP(H698,'Fish Species List'!$A$2:$I$107,3,0)</f>
        <v>Abudefduf saxatilis</v>
      </c>
      <c r="K698" s="54" t="str">
        <f>VLOOKUP(H698,'Fish Species List'!$A$2:$I$107,4,0)</f>
        <v>Pomacentridae</v>
      </c>
      <c r="L698" s="54" t="str">
        <f>VLOOKUP(H698,'Fish Species List'!$A$2:$I$107,5,0)</f>
        <v>Carnivores</v>
      </c>
      <c r="M698">
        <v>16</v>
      </c>
      <c r="N698">
        <v>4</v>
      </c>
      <c r="P698">
        <f>VLOOKUP(H698,'Fish Species List'!$A$2:$I$107,6,0)</f>
        <v>1.8200000000000001E-2</v>
      </c>
      <c r="Q698">
        <f>VLOOKUP(H698,'Fish Species List'!$A$2:$I$107,7,0)</f>
        <v>3.05</v>
      </c>
      <c r="R698">
        <f t="shared" si="10"/>
        <v>85.632246009634912</v>
      </c>
    </row>
    <row r="699" spans="1:18">
      <c r="A699" s="2">
        <v>42955</v>
      </c>
      <c r="B699" s="18">
        <v>0.41041666666666665</v>
      </c>
      <c r="C699" t="s">
        <v>9</v>
      </c>
      <c r="D699" t="s">
        <v>429</v>
      </c>
      <c r="E699" t="s">
        <v>10</v>
      </c>
      <c r="F699">
        <v>5</v>
      </c>
      <c r="G699">
        <v>15</v>
      </c>
      <c r="H699" t="s">
        <v>23</v>
      </c>
      <c r="I699" t="str">
        <f>VLOOKUP(H699,'Fish Species List'!$A$2:$I$107,2,0)</f>
        <v>Blue Tang</v>
      </c>
      <c r="J699" s="54" t="str">
        <f>VLOOKUP(H699,'Fish Species List'!$A$2:$I$107,3,0)</f>
        <v>Acanthurus coeruleus</v>
      </c>
      <c r="K699" s="54" t="str">
        <f>VLOOKUP(H699,'Fish Species List'!$A$2:$I$107,4,0)</f>
        <v>Acanthuridae</v>
      </c>
      <c r="L699" s="54" t="str">
        <f>VLOOKUP(H699,'Fish Species List'!$A$2:$I$107,5,0)</f>
        <v>Herbivores</v>
      </c>
      <c r="M699">
        <v>17</v>
      </c>
      <c r="N699">
        <f>1</f>
        <v>1</v>
      </c>
      <c r="P699">
        <f>VLOOKUP(H699,'Fish Species List'!$A$2:$I$107,6,0)</f>
        <v>2.512E-2</v>
      </c>
      <c r="Q699">
        <f>VLOOKUP(H699,'Fish Species List'!$A$2:$I$107,7,0)</f>
        <v>2.96</v>
      </c>
      <c r="R699">
        <f t="shared" si="10"/>
        <v>110.19158812752735</v>
      </c>
    </row>
    <row r="700" spans="1:18">
      <c r="A700" s="2">
        <v>42955</v>
      </c>
      <c r="B700" s="18">
        <v>0.41041666666666665</v>
      </c>
      <c r="C700" t="s">
        <v>9</v>
      </c>
      <c r="D700" t="s">
        <v>429</v>
      </c>
      <c r="E700" t="s">
        <v>10</v>
      </c>
      <c r="F700">
        <v>5</v>
      </c>
      <c r="G700">
        <v>15</v>
      </c>
      <c r="H700" t="s">
        <v>293</v>
      </c>
      <c r="I700" t="str">
        <f>VLOOKUP(H700,'Fish Species List'!$A$2:$I$107,2,0)</f>
        <v>Spanish Hogfish</v>
      </c>
      <c r="J700" s="54" t="str">
        <f>VLOOKUP(H700,'Fish Species List'!$A$2:$I$107,3,0)</f>
        <v>Bodianus rufus</v>
      </c>
      <c r="K700" s="54" t="str">
        <f>VLOOKUP(H700,'Fish Species List'!$A$2:$I$107,4,0)</f>
        <v>Labridae</v>
      </c>
      <c r="L700" s="54" t="str">
        <f>VLOOKUP(H700,'Fish Species List'!$A$2:$I$107,5,0)</f>
        <v>Carnivores</v>
      </c>
      <c r="M700">
        <v>15</v>
      </c>
      <c r="N700">
        <f>1</f>
        <v>1</v>
      </c>
      <c r="P700">
        <f>VLOOKUP(H700,'Fish Species List'!$A$2:$I$107,6,0)</f>
        <v>1.44E-2</v>
      </c>
      <c r="Q700">
        <f>VLOOKUP(H700,'Fish Species List'!$A$2:$I$107,7,0)</f>
        <v>3.0531999999999999</v>
      </c>
      <c r="R700">
        <f t="shared" si="10"/>
        <v>56.131199659719258</v>
      </c>
    </row>
    <row r="701" spans="1:18">
      <c r="A701" s="2">
        <v>42955</v>
      </c>
      <c r="B701" s="18">
        <v>0.41041666666666665</v>
      </c>
      <c r="C701" t="s">
        <v>9</v>
      </c>
      <c r="D701" t="s">
        <v>429</v>
      </c>
      <c r="E701" t="s">
        <v>10</v>
      </c>
      <c r="F701">
        <v>5</v>
      </c>
      <c r="G701">
        <v>15</v>
      </c>
      <c r="H701" t="s">
        <v>291</v>
      </c>
      <c r="I701" t="str">
        <f>VLOOKUP(H701,'Fish Species List'!$A$2:$I$107,2,0)</f>
        <v>Puddingwife</v>
      </c>
      <c r="J701" s="54" t="str">
        <f>VLOOKUP(H701,'Fish Species List'!$A$2:$I$107,3,0)</f>
        <v>Halichoeres radiatus</v>
      </c>
      <c r="K701" s="54" t="str">
        <f>VLOOKUP(H701,'Fish Species List'!$A$2:$I$107,4,0)</f>
        <v>Labridae</v>
      </c>
      <c r="L701" s="54" t="str">
        <f>VLOOKUP(H701,'Fish Species List'!$A$2:$I$107,5,0)</f>
        <v>Carnivores</v>
      </c>
      <c r="M701">
        <v>12</v>
      </c>
      <c r="N701">
        <f>1</f>
        <v>1</v>
      </c>
      <c r="P701">
        <f>VLOOKUP(H701,'Fish Species List'!$A$2:$I$107,6,0)</f>
        <v>1.3100000000000001E-2</v>
      </c>
      <c r="Q701">
        <f>VLOOKUP(H701,'Fish Species List'!$A$2:$I$107,7,0)</f>
        <v>3.0379999999999998</v>
      </c>
      <c r="R701">
        <f t="shared" si="10"/>
        <v>24.878484491157941</v>
      </c>
    </row>
    <row r="702" spans="1:18">
      <c r="A702" s="2">
        <v>42955</v>
      </c>
      <c r="B702" s="18">
        <v>0.41041666666666665</v>
      </c>
      <c r="C702" t="s">
        <v>9</v>
      </c>
      <c r="D702" t="s">
        <v>429</v>
      </c>
      <c r="E702" t="s">
        <v>10</v>
      </c>
      <c r="F702">
        <v>5</v>
      </c>
      <c r="G702">
        <v>15</v>
      </c>
      <c r="H702" t="s">
        <v>13</v>
      </c>
      <c r="I702" t="str">
        <f>VLOOKUP(H702,'Fish Species List'!$A$2:$I$107,2,0)</f>
        <v>Slippery Dick</v>
      </c>
      <c r="J702" s="54" t="str">
        <f>VLOOKUP(H702,'Fish Species List'!$A$2:$I$107,3,0)</f>
        <v>Halichoeres bivittatus</v>
      </c>
      <c r="K702" s="54" t="str">
        <f>VLOOKUP(H702,'Fish Species List'!$A$2:$I$107,4,0)</f>
        <v>Labridae</v>
      </c>
      <c r="L702" s="54" t="str">
        <f>VLOOKUP(H702,'Fish Species List'!$A$2:$I$107,5,0)</f>
        <v>Carnivores</v>
      </c>
      <c r="M702">
        <v>12</v>
      </c>
      <c r="N702">
        <f>1</f>
        <v>1</v>
      </c>
      <c r="P702">
        <f>VLOOKUP(H702,'Fish Species List'!$A$2:$I$107,6,0)</f>
        <v>9.3299999999999998E-3</v>
      </c>
      <c r="Q702">
        <f>VLOOKUP(H702,'Fish Species List'!$A$2:$I$107,7,0)</f>
        <v>3.06</v>
      </c>
      <c r="R702">
        <f t="shared" si="10"/>
        <v>18.714415031991813</v>
      </c>
    </row>
    <row r="703" spans="1:18">
      <c r="A703" s="2">
        <v>42955</v>
      </c>
      <c r="B703" s="18">
        <v>0.41041666666666665</v>
      </c>
      <c r="C703" t="s">
        <v>9</v>
      </c>
      <c r="D703" t="s">
        <v>429</v>
      </c>
      <c r="E703" t="s">
        <v>10</v>
      </c>
      <c r="F703">
        <v>5</v>
      </c>
      <c r="G703">
        <v>15</v>
      </c>
      <c r="H703" t="s">
        <v>35</v>
      </c>
      <c r="I703" t="str">
        <f>VLOOKUP(H703,'Fish Species List'!$A$2:$I$107,2,0)</f>
        <v>Yellowhead Wrasse</v>
      </c>
      <c r="J703" s="54" t="str">
        <f>VLOOKUP(H703,'Fish Species List'!$A$2:$I$107,3,0)</f>
        <v>Halichoeres garnoti</v>
      </c>
      <c r="K703" s="54" t="str">
        <f>VLOOKUP(H703,'Fish Species List'!$A$2:$I$107,4,0)</f>
        <v>Labridae</v>
      </c>
      <c r="L703" s="54" t="str">
        <f>VLOOKUP(H703,'Fish Species List'!$A$2:$I$107,5,0)</f>
        <v>Carnivores</v>
      </c>
      <c r="M703">
        <v>5</v>
      </c>
      <c r="N703">
        <v>5</v>
      </c>
      <c r="P703">
        <f>VLOOKUP(H703,'Fish Species List'!$A$2:$I$107,6,0)</f>
        <v>0.01</v>
      </c>
      <c r="Q703">
        <f>VLOOKUP(H703,'Fish Species List'!$A$2:$I$107,7,0)</f>
        <v>3.13</v>
      </c>
      <c r="R703">
        <f t="shared" si="10"/>
        <v>1.540905884130453</v>
      </c>
    </row>
    <row r="704" spans="1:18">
      <c r="A704" s="2">
        <v>42955</v>
      </c>
      <c r="B704" s="18">
        <v>0.41041666666666665</v>
      </c>
      <c r="C704" t="s">
        <v>9</v>
      </c>
      <c r="D704" t="s">
        <v>429</v>
      </c>
      <c r="E704" t="s">
        <v>10</v>
      </c>
      <c r="F704">
        <v>5</v>
      </c>
      <c r="G704">
        <v>15</v>
      </c>
      <c r="H704" t="s">
        <v>35</v>
      </c>
      <c r="I704" t="str">
        <f>VLOOKUP(H704,'Fish Species List'!$A$2:$I$107,2,0)</f>
        <v>Yellowhead Wrasse</v>
      </c>
      <c r="J704" s="54" t="str">
        <f>VLOOKUP(H704,'Fish Species List'!$A$2:$I$107,3,0)</f>
        <v>Halichoeres garnoti</v>
      </c>
      <c r="K704" s="54" t="str">
        <f>VLOOKUP(H704,'Fish Species List'!$A$2:$I$107,4,0)</f>
        <v>Labridae</v>
      </c>
      <c r="L704" s="54" t="str">
        <f>VLOOKUP(H704,'Fish Species List'!$A$2:$I$107,5,0)</f>
        <v>Carnivores</v>
      </c>
      <c r="M704">
        <v>6</v>
      </c>
      <c r="N704">
        <v>4</v>
      </c>
      <c r="P704">
        <f>VLOOKUP(H704,'Fish Species List'!$A$2:$I$107,6,0)</f>
        <v>0.01</v>
      </c>
      <c r="Q704">
        <f>VLOOKUP(H704,'Fish Species List'!$A$2:$I$107,7,0)</f>
        <v>3.13</v>
      </c>
      <c r="R704">
        <f t="shared" si="10"/>
        <v>2.7265496699528886</v>
      </c>
    </row>
    <row r="705" spans="1:18">
      <c r="A705" s="2">
        <v>42955</v>
      </c>
      <c r="B705" s="18">
        <v>0.41041666666666665</v>
      </c>
      <c r="C705" t="s">
        <v>9</v>
      </c>
      <c r="D705" t="s">
        <v>429</v>
      </c>
      <c r="E705" t="s">
        <v>10</v>
      </c>
      <c r="F705">
        <v>5</v>
      </c>
      <c r="G705">
        <v>15</v>
      </c>
      <c r="H705" t="s">
        <v>35</v>
      </c>
      <c r="I705" t="str">
        <f>VLOOKUP(H705,'Fish Species List'!$A$2:$I$107,2,0)</f>
        <v>Yellowhead Wrasse</v>
      </c>
      <c r="J705" s="54" t="str">
        <f>VLOOKUP(H705,'Fish Species List'!$A$2:$I$107,3,0)</f>
        <v>Halichoeres garnoti</v>
      </c>
      <c r="K705" s="54" t="str">
        <f>VLOOKUP(H705,'Fish Species List'!$A$2:$I$107,4,0)</f>
        <v>Labridae</v>
      </c>
      <c r="L705" s="54" t="str">
        <f>VLOOKUP(H705,'Fish Species List'!$A$2:$I$107,5,0)</f>
        <v>Carnivores</v>
      </c>
      <c r="M705">
        <v>10</v>
      </c>
      <c r="N705">
        <f>1</f>
        <v>1</v>
      </c>
      <c r="P705">
        <f>VLOOKUP(H705,'Fish Species List'!$A$2:$I$107,6,0)</f>
        <v>0.01</v>
      </c>
      <c r="Q705">
        <f>VLOOKUP(H705,'Fish Species List'!$A$2:$I$107,7,0)</f>
        <v>3.13</v>
      </c>
      <c r="R705">
        <f t="shared" si="10"/>
        <v>13.48962882591654</v>
      </c>
    </row>
    <row r="706" spans="1:18">
      <c r="A706" s="2">
        <v>42955</v>
      </c>
      <c r="B706" s="18">
        <v>0.41041666666666665</v>
      </c>
      <c r="C706" t="s">
        <v>9</v>
      </c>
      <c r="D706" t="s">
        <v>429</v>
      </c>
      <c r="E706" t="s">
        <v>10</v>
      </c>
      <c r="F706">
        <v>5</v>
      </c>
      <c r="G706">
        <v>15</v>
      </c>
      <c r="H706" t="s">
        <v>404</v>
      </c>
      <c r="I706" t="str">
        <f>VLOOKUP(H706,'Fish Species List'!$A$2:$I$107,2,0)</f>
        <v>Cocoa Damselfish</v>
      </c>
      <c r="J706" s="54" t="str">
        <f>VLOOKUP(H706,'Fish Species List'!$A$2:$I$107,3,0)</f>
        <v>Stegastes variabilis</v>
      </c>
      <c r="K706" s="54" t="str">
        <f>VLOOKUP(H706,'Fish Species List'!$A$2:$I$107,4,0)</f>
        <v>Pomacentridae</v>
      </c>
      <c r="L706" s="54" t="str">
        <f>VLOOKUP(H706,'Fish Species List'!$A$2:$I$107,5,0)</f>
        <v>Herbivores</v>
      </c>
      <c r="M706">
        <v>8</v>
      </c>
      <c r="N706">
        <v>5</v>
      </c>
      <c r="P706">
        <f>VLOOKUP(H706,'Fish Species List'!$A$2:$I$107,6,0)</f>
        <v>0</v>
      </c>
      <c r="Q706">
        <f>VLOOKUP(H706,'Fish Species List'!$A$2:$I$107,7,0)</f>
        <v>0</v>
      </c>
      <c r="R706">
        <f t="shared" si="10"/>
        <v>0</v>
      </c>
    </row>
    <row r="707" spans="1:18">
      <c r="A707" s="2">
        <v>42955</v>
      </c>
      <c r="B707" s="18">
        <v>0.41041666666666665</v>
      </c>
      <c r="C707" t="s">
        <v>9</v>
      </c>
      <c r="D707" t="s">
        <v>429</v>
      </c>
      <c r="E707" t="s">
        <v>10</v>
      </c>
      <c r="F707">
        <v>5</v>
      </c>
      <c r="G707">
        <v>15</v>
      </c>
      <c r="H707" t="s">
        <v>404</v>
      </c>
      <c r="I707" t="str">
        <f>VLOOKUP(H707,'Fish Species List'!$A$2:$I$107,2,0)</f>
        <v>Cocoa Damselfish</v>
      </c>
      <c r="J707" s="54" t="str">
        <f>VLOOKUP(H707,'Fish Species List'!$A$2:$I$107,3,0)</f>
        <v>Stegastes variabilis</v>
      </c>
      <c r="K707" s="54" t="str">
        <f>VLOOKUP(H707,'Fish Species List'!$A$2:$I$107,4,0)</f>
        <v>Pomacentridae</v>
      </c>
      <c r="L707" s="54" t="str">
        <f>VLOOKUP(H707,'Fish Species List'!$A$2:$I$107,5,0)</f>
        <v>Herbivores</v>
      </c>
      <c r="M707">
        <v>6</v>
      </c>
      <c r="N707">
        <v>2</v>
      </c>
      <c r="P707">
        <f>VLOOKUP(H707,'Fish Species List'!$A$2:$I$107,6,0)</f>
        <v>0</v>
      </c>
      <c r="Q707">
        <f>VLOOKUP(H707,'Fish Species List'!$A$2:$I$107,7,0)</f>
        <v>0</v>
      </c>
      <c r="R707">
        <f t="shared" ref="R707:R770" si="11">(P707*M707^Q707)</f>
        <v>0</v>
      </c>
    </row>
    <row r="708" spans="1:18">
      <c r="A708" s="2">
        <v>42955</v>
      </c>
      <c r="B708" s="18">
        <v>0.41041666666666665</v>
      </c>
      <c r="C708" t="s">
        <v>9</v>
      </c>
      <c r="D708" t="s">
        <v>429</v>
      </c>
      <c r="E708" t="s">
        <v>10</v>
      </c>
      <c r="F708">
        <v>5</v>
      </c>
      <c r="G708">
        <v>15</v>
      </c>
      <c r="H708" t="s">
        <v>17</v>
      </c>
      <c r="I708" t="str">
        <f>VLOOKUP(H708,'Fish Species List'!$A$2:$I$107,2,0)</f>
        <v>Bluehead Wrasse</v>
      </c>
      <c r="J708" s="54" t="str">
        <f>VLOOKUP(H708,'Fish Species List'!$A$2:$I$107,3,0)</f>
        <v>Thalassoma bifasciatum</v>
      </c>
      <c r="K708" s="54" t="str">
        <f>VLOOKUP(H708,'Fish Species List'!$A$2:$I$107,4,0)</f>
        <v>Labridae</v>
      </c>
      <c r="L708" s="54" t="str">
        <f>VLOOKUP(H708,'Fish Species List'!$A$2:$I$107,5,0)</f>
        <v>Carnivores</v>
      </c>
      <c r="M708">
        <v>6</v>
      </c>
      <c r="N708">
        <v>5</v>
      </c>
      <c r="P708">
        <f>VLOOKUP(H708,'Fish Species List'!$A$2:$I$107,6,0)</f>
        <v>8.9099999999999995E-3</v>
      </c>
      <c r="Q708">
        <f>VLOOKUP(H708,'Fish Species List'!$A$2:$I$107,7,0)</f>
        <v>3.01</v>
      </c>
      <c r="R708">
        <f t="shared" si="11"/>
        <v>1.9593542699963782</v>
      </c>
    </row>
    <row r="709" spans="1:18">
      <c r="A709" s="2">
        <v>42955</v>
      </c>
      <c r="B709" s="18">
        <v>0.41041666666666665</v>
      </c>
      <c r="C709" t="s">
        <v>9</v>
      </c>
      <c r="D709" t="s">
        <v>429</v>
      </c>
      <c r="E709" t="s">
        <v>10</v>
      </c>
      <c r="F709">
        <v>5</v>
      </c>
      <c r="G709">
        <v>15</v>
      </c>
      <c r="H709" t="s">
        <v>17</v>
      </c>
      <c r="I709" t="str">
        <f>VLOOKUP(H709,'Fish Species List'!$A$2:$I$107,2,0)</f>
        <v>Bluehead Wrasse</v>
      </c>
      <c r="J709" s="54" t="str">
        <f>VLOOKUP(H709,'Fish Species List'!$A$2:$I$107,3,0)</f>
        <v>Thalassoma bifasciatum</v>
      </c>
      <c r="K709" s="54" t="str">
        <f>VLOOKUP(H709,'Fish Species List'!$A$2:$I$107,4,0)</f>
        <v>Labridae</v>
      </c>
      <c r="L709" s="54" t="str">
        <f>VLOOKUP(H709,'Fish Species List'!$A$2:$I$107,5,0)</f>
        <v>Carnivores</v>
      </c>
      <c r="M709">
        <v>4</v>
      </c>
      <c r="N709">
        <v>20</v>
      </c>
      <c r="P709">
        <f>VLOOKUP(H709,'Fish Species List'!$A$2:$I$107,6,0)</f>
        <v>8.9099999999999995E-3</v>
      </c>
      <c r="Q709">
        <f>VLOOKUP(H709,'Fish Species List'!$A$2:$I$107,7,0)</f>
        <v>3.01</v>
      </c>
      <c r="R709">
        <f t="shared" si="11"/>
        <v>0.5782002537554658</v>
      </c>
    </row>
    <row r="710" spans="1:18">
      <c r="A710" s="2">
        <v>42955</v>
      </c>
      <c r="B710" s="18">
        <v>0.41041666666666665</v>
      </c>
      <c r="C710" t="s">
        <v>9</v>
      </c>
      <c r="D710" t="s">
        <v>429</v>
      </c>
      <c r="E710" t="s">
        <v>10</v>
      </c>
      <c r="F710">
        <v>5</v>
      </c>
      <c r="G710">
        <v>15</v>
      </c>
      <c r="H710" t="s">
        <v>19</v>
      </c>
      <c r="I710" t="str">
        <f>VLOOKUP(H710,'Fish Species List'!$A$2:$I$107,2,0)</f>
        <v>Ocean Surgeonfish</v>
      </c>
      <c r="J710" s="54" t="str">
        <f>VLOOKUP(H710,'Fish Species List'!$A$2:$I$107,3,0)</f>
        <v>Acanthurus bahianus</v>
      </c>
      <c r="K710" s="54" t="str">
        <f>VLOOKUP(H710,'Fish Species List'!$A$2:$I$107,4,0)</f>
        <v>Acanthuridae</v>
      </c>
      <c r="L710" s="54" t="str">
        <f>VLOOKUP(H710,'Fish Species List'!$A$2:$I$107,5,0)</f>
        <v>Herbivores</v>
      </c>
      <c r="M710">
        <v>6</v>
      </c>
      <c r="N710">
        <f>1</f>
        <v>1</v>
      </c>
      <c r="P710">
        <f>VLOOKUP(H710,'Fish Species List'!$A$2:$I$107,6,0)</f>
        <v>1.8620000000000001E-2</v>
      </c>
      <c r="Q710">
        <f>VLOOKUP(H710,'Fish Species List'!$A$2:$I$107,7,0)</f>
        <v>2.91</v>
      </c>
      <c r="R710">
        <f t="shared" si="11"/>
        <v>3.4229441671231959</v>
      </c>
    </row>
    <row r="711" spans="1:18">
      <c r="A711" s="2">
        <v>42955</v>
      </c>
      <c r="B711" s="18">
        <v>0.41041666666666665</v>
      </c>
      <c r="C711" t="s">
        <v>9</v>
      </c>
      <c r="D711" t="s">
        <v>429</v>
      </c>
      <c r="E711" t="s">
        <v>10</v>
      </c>
      <c r="F711">
        <v>5</v>
      </c>
      <c r="G711">
        <v>15</v>
      </c>
      <c r="H711" t="s">
        <v>422</v>
      </c>
      <c r="I711" t="str">
        <f>VLOOKUP(H711,'Fish Species List'!$A$2:$I$107,2,0)</f>
        <v>Blackear Wrasse</v>
      </c>
      <c r="J711" s="54" t="str">
        <f>VLOOKUP(H711,'Fish Species List'!$A$2:$I$107,3,0)</f>
        <v>Halichoeres poeyi</v>
      </c>
      <c r="K711" s="54" t="str">
        <f>VLOOKUP(H711,'Fish Species List'!$A$2:$I$107,4,0)</f>
        <v>Labridae</v>
      </c>
      <c r="L711" s="54" t="str">
        <f>VLOOKUP(H711,'Fish Species List'!$A$2:$I$107,5,0)</f>
        <v>Herbivores</v>
      </c>
      <c r="M711">
        <v>6</v>
      </c>
      <c r="N711">
        <f>1</f>
        <v>1</v>
      </c>
      <c r="P711">
        <f>VLOOKUP(H711,'Fish Species List'!$A$2:$I$107,6,0)</f>
        <v>0</v>
      </c>
      <c r="Q711">
        <f>VLOOKUP(H711,'Fish Species List'!$A$2:$I$107,7,0)</f>
        <v>0</v>
      </c>
      <c r="R711">
        <f t="shared" si="11"/>
        <v>0</v>
      </c>
    </row>
    <row r="712" spans="1:18">
      <c r="A712" s="2">
        <v>42955</v>
      </c>
      <c r="B712" s="18">
        <v>0.41041666666666665</v>
      </c>
      <c r="C712" t="s">
        <v>9</v>
      </c>
      <c r="D712" t="s">
        <v>429</v>
      </c>
      <c r="E712" t="s">
        <v>10</v>
      </c>
      <c r="F712">
        <v>5</v>
      </c>
      <c r="G712">
        <v>15</v>
      </c>
      <c r="H712" t="s">
        <v>13</v>
      </c>
      <c r="I712" t="str">
        <f>VLOOKUP(H712,'Fish Species List'!$A$2:$I$107,2,0)</f>
        <v>Slippery Dick</v>
      </c>
      <c r="J712" s="54" t="str">
        <f>VLOOKUP(H712,'Fish Species List'!$A$2:$I$107,3,0)</f>
        <v>Halichoeres bivittatus</v>
      </c>
      <c r="K712" s="54" t="str">
        <f>VLOOKUP(H712,'Fish Species List'!$A$2:$I$107,4,0)</f>
        <v>Labridae</v>
      </c>
      <c r="L712" s="54" t="str">
        <f>VLOOKUP(H712,'Fish Species List'!$A$2:$I$107,5,0)</f>
        <v>Carnivores</v>
      </c>
      <c r="M712">
        <v>4</v>
      </c>
      <c r="N712">
        <v>5</v>
      </c>
      <c r="P712">
        <f>VLOOKUP(H712,'Fish Species List'!$A$2:$I$107,6,0)</f>
        <v>9.3299999999999998E-3</v>
      </c>
      <c r="Q712">
        <f>VLOOKUP(H712,'Fish Species List'!$A$2:$I$107,7,0)</f>
        <v>3.06</v>
      </c>
      <c r="R712">
        <f t="shared" si="11"/>
        <v>0.64891112111155991</v>
      </c>
    </row>
    <row r="713" spans="1:18">
      <c r="A713" s="2">
        <v>42955</v>
      </c>
      <c r="B713" s="18">
        <v>0.41041666666666665</v>
      </c>
      <c r="C713" t="s">
        <v>9</v>
      </c>
      <c r="D713" t="s">
        <v>429</v>
      </c>
      <c r="E713" t="s">
        <v>10</v>
      </c>
      <c r="F713">
        <v>5</v>
      </c>
      <c r="G713">
        <v>15</v>
      </c>
      <c r="H713" t="s">
        <v>18</v>
      </c>
      <c r="I713" t="str">
        <f>VLOOKUP(H713,'Fish Species List'!$A$2:$I$107,2,0)</f>
        <v>Bicolour Damselfish</v>
      </c>
      <c r="J713" s="54" t="str">
        <f>VLOOKUP(H713,'Fish Species List'!$A$2:$I$107,3,0)</f>
        <v>Stegastes partitus</v>
      </c>
      <c r="K713" s="54" t="str">
        <f>VLOOKUP(H713,'Fish Species List'!$A$2:$I$107,4,0)</f>
        <v>Pomacentridae</v>
      </c>
      <c r="L713" s="54" t="str">
        <f>VLOOKUP(H713,'Fish Species List'!$A$2:$I$107,5,0)</f>
        <v>Herbivores</v>
      </c>
      <c r="M713">
        <v>3</v>
      </c>
      <c r="N713">
        <v>10</v>
      </c>
      <c r="P713">
        <f>VLOOKUP(H713,'Fish Species List'!$A$2:$I$107,6,0)</f>
        <v>1.4789999999999999E-2</v>
      </c>
      <c r="Q713">
        <f>VLOOKUP(H713,'Fish Species List'!$A$2:$I$107,7,0)</f>
        <v>3.01</v>
      </c>
      <c r="R713">
        <f t="shared" si="11"/>
        <v>0.40374127549154315</v>
      </c>
    </row>
    <row r="714" spans="1:18">
      <c r="A714" s="2">
        <v>42955</v>
      </c>
      <c r="B714" s="18">
        <v>0.41041666666666665</v>
      </c>
      <c r="C714" t="s">
        <v>9</v>
      </c>
      <c r="D714" t="s">
        <v>429</v>
      </c>
      <c r="E714" t="s">
        <v>10</v>
      </c>
      <c r="F714">
        <v>5</v>
      </c>
      <c r="G714">
        <v>15</v>
      </c>
      <c r="H714" t="s">
        <v>18</v>
      </c>
      <c r="I714" t="str">
        <f>VLOOKUP(H714,'Fish Species List'!$A$2:$I$107,2,0)</f>
        <v>Bicolour Damselfish</v>
      </c>
      <c r="J714" s="54" t="str">
        <f>VLOOKUP(H714,'Fish Species List'!$A$2:$I$107,3,0)</f>
        <v>Stegastes partitus</v>
      </c>
      <c r="K714" s="54" t="str">
        <f>VLOOKUP(H714,'Fish Species List'!$A$2:$I$107,4,0)</f>
        <v>Pomacentridae</v>
      </c>
      <c r="L714" s="54" t="str">
        <f>VLOOKUP(H714,'Fish Species List'!$A$2:$I$107,5,0)</f>
        <v>Herbivores</v>
      </c>
      <c r="M714">
        <v>5</v>
      </c>
      <c r="N714">
        <v>5</v>
      </c>
      <c r="P714">
        <f>VLOOKUP(H714,'Fish Species List'!$A$2:$I$107,6,0)</f>
        <v>1.4789999999999999E-2</v>
      </c>
      <c r="Q714">
        <f>VLOOKUP(H714,'Fish Species List'!$A$2:$I$107,7,0)</f>
        <v>3.01</v>
      </c>
      <c r="R714">
        <f t="shared" si="11"/>
        <v>1.8787452131054665</v>
      </c>
    </row>
    <row r="715" spans="1:18">
      <c r="A715" s="2">
        <v>42955</v>
      </c>
      <c r="B715" s="18">
        <v>0.41041666666666665</v>
      </c>
      <c r="C715" t="s">
        <v>9</v>
      </c>
      <c r="D715" t="s">
        <v>429</v>
      </c>
      <c r="E715" t="s">
        <v>10</v>
      </c>
      <c r="F715">
        <v>5</v>
      </c>
      <c r="G715">
        <v>15</v>
      </c>
      <c r="H715" t="s">
        <v>17</v>
      </c>
      <c r="I715" t="str">
        <f>VLOOKUP(H715,'Fish Species List'!$A$2:$I$107,2,0)</f>
        <v>Bluehead Wrasse</v>
      </c>
      <c r="J715" s="54" t="str">
        <f>VLOOKUP(H715,'Fish Species List'!$A$2:$I$107,3,0)</f>
        <v>Thalassoma bifasciatum</v>
      </c>
      <c r="K715" s="54" t="str">
        <f>VLOOKUP(H715,'Fish Species List'!$A$2:$I$107,4,0)</f>
        <v>Labridae</v>
      </c>
      <c r="L715" s="54" t="str">
        <f>VLOOKUP(H715,'Fish Species List'!$A$2:$I$107,5,0)</f>
        <v>Carnivores</v>
      </c>
      <c r="M715">
        <v>5</v>
      </c>
      <c r="N715">
        <v>10</v>
      </c>
      <c r="P715">
        <f>VLOOKUP(H715,'Fish Species List'!$A$2:$I$107,6,0)</f>
        <v>8.9099999999999995E-3</v>
      </c>
      <c r="Q715">
        <f>VLOOKUP(H715,'Fish Species List'!$A$2:$I$107,7,0)</f>
        <v>3.01</v>
      </c>
      <c r="R715">
        <f t="shared" si="11"/>
        <v>1.1318201385239828</v>
      </c>
    </row>
    <row r="716" spans="1:18">
      <c r="A716" s="2">
        <v>42955</v>
      </c>
      <c r="B716" s="18">
        <v>0.41041666666666665</v>
      </c>
      <c r="C716" t="s">
        <v>9</v>
      </c>
      <c r="D716" t="s">
        <v>429</v>
      </c>
      <c r="E716" t="s">
        <v>10</v>
      </c>
      <c r="F716">
        <v>5</v>
      </c>
      <c r="G716">
        <v>15</v>
      </c>
      <c r="H716" t="s">
        <v>17</v>
      </c>
      <c r="I716" t="str">
        <f>VLOOKUP(H716,'Fish Species List'!$A$2:$I$107,2,0)</f>
        <v>Bluehead Wrasse</v>
      </c>
      <c r="J716" s="54" t="str">
        <f>VLOOKUP(H716,'Fish Species List'!$A$2:$I$107,3,0)</f>
        <v>Thalassoma bifasciatum</v>
      </c>
      <c r="K716" s="54" t="str">
        <f>VLOOKUP(H716,'Fish Species List'!$A$2:$I$107,4,0)</f>
        <v>Labridae</v>
      </c>
      <c r="L716" s="54" t="str">
        <f>VLOOKUP(H716,'Fish Species List'!$A$2:$I$107,5,0)</f>
        <v>Carnivores</v>
      </c>
      <c r="M716">
        <v>6</v>
      </c>
      <c r="N716">
        <f>1</f>
        <v>1</v>
      </c>
      <c r="P716">
        <f>VLOOKUP(H716,'Fish Species List'!$A$2:$I$107,6,0)</f>
        <v>8.9099999999999995E-3</v>
      </c>
      <c r="Q716">
        <f>VLOOKUP(H716,'Fish Species List'!$A$2:$I$107,7,0)</f>
        <v>3.01</v>
      </c>
      <c r="R716">
        <f t="shared" si="11"/>
        <v>1.9593542699963782</v>
      </c>
    </row>
    <row r="717" spans="1:18">
      <c r="A717" s="2">
        <v>42955</v>
      </c>
      <c r="B717" s="18">
        <v>0.41041666666666665</v>
      </c>
      <c r="C717" t="s">
        <v>9</v>
      </c>
      <c r="D717" t="s">
        <v>429</v>
      </c>
      <c r="E717" t="s">
        <v>10</v>
      </c>
      <c r="F717">
        <v>5</v>
      </c>
      <c r="G717">
        <v>15</v>
      </c>
      <c r="H717" t="s">
        <v>291</v>
      </c>
      <c r="I717" t="str">
        <f>VLOOKUP(H717,'Fish Species List'!$A$2:$I$107,2,0)</f>
        <v>Puddingwife</v>
      </c>
      <c r="J717" s="54" t="str">
        <f>VLOOKUP(H717,'Fish Species List'!$A$2:$I$107,3,0)</f>
        <v>Halichoeres radiatus</v>
      </c>
      <c r="K717" s="54" t="str">
        <f>VLOOKUP(H717,'Fish Species List'!$A$2:$I$107,4,0)</f>
        <v>Labridae</v>
      </c>
      <c r="L717" s="54" t="str">
        <f>VLOOKUP(H717,'Fish Species List'!$A$2:$I$107,5,0)</f>
        <v>Carnivores</v>
      </c>
      <c r="M717">
        <v>6</v>
      </c>
      <c r="N717">
        <f>1</f>
        <v>1</v>
      </c>
      <c r="P717">
        <f>VLOOKUP(H717,'Fish Species List'!$A$2:$I$107,6,0)</f>
        <v>1.3100000000000001E-2</v>
      </c>
      <c r="Q717">
        <f>VLOOKUP(H717,'Fish Species List'!$A$2:$I$107,7,0)</f>
        <v>3.0379999999999998</v>
      </c>
      <c r="R717">
        <f t="shared" si="11"/>
        <v>3.0289687611593323</v>
      </c>
    </row>
    <row r="718" spans="1:18">
      <c r="A718" s="2">
        <v>42955</v>
      </c>
      <c r="B718" s="18">
        <v>0.41041666666666665</v>
      </c>
      <c r="C718" t="s">
        <v>9</v>
      </c>
      <c r="D718" t="s">
        <v>429</v>
      </c>
      <c r="E718" t="s">
        <v>10</v>
      </c>
      <c r="F718">
        <v>5</v>
      </c>
      <c r="G718">
        <v>15</v>
      </c>
      <c r="H718" t="s">
        <v>17</v>
      </c>
      <c r="I718" t="str">
        <f>VLOOKUP(H718,'Fish Species List'!$A$2:$I$107,2,0)</f>
        <v>Bluehead Wrasse</v>
      </c>
      <c r="J718" s="54" t="str">
        <f>VLOOKUP(H718,'Fish Species List'!$A$2:$I$107,3,0)</f>
        <v>Thalassoma bifasciatum</v>
      </c>
      <c r="K718" s="54" t="str">
        <f>VLOOKUP(H718,'Fish Species List'!$A$2:$I$107,4,0)</f>
        <v>Labridae</v>
      </c>
      <c r="L718" s="54" t="str">
        <f>VLOOKUP(H718,'Fish Species List'!$A$2:$I$107,5,0)</f>
        <v>Carnivores</v>
      </c>
      <c r="M718">
        <v>4</v>
      </c>
      <c r="N718">
        <v>30</v>
      </c>
      <c r="P718">
        <f>VLOOKUP(H718,'Fish Species List'!$A$2:$I$107,6,0)</f>
        <v>8.9099999999999995E-3</v>
      </c>
      <c r="Q718">
        <f>VLOOKUP(H718,'Fish Species List'!$A$2:$I$107,7,0)</f>
        <v>3.01</v>
      </c>
      <c r="R718">
        <f t="shared" si="11"/>
        <v>0.5782002537554658</v>
      </c>
    </row>
    <row r="719" spans="1:18">
      <c r="A719" s="2">
        <v>42955</v>
      </c>
      <c r="B719" s="18">
        <v>0.41041666666666665</v>
      </c>
      <c r="C719" t="s">
        <v>9</v>
      </c>
      <c r="D719" t="s">
        <v>429</v>
      </c>
      <c r="E719" t="s">
        <v>10</v>
      </c>
      <c r="F719">
        <v>5</v>
      </c>
      <c r="G719">
        <v>15</v>
      </c>
      <c r="H719" t="s">
        <v>17</v>
      </c>
      <c r="I719" t="str">
        <f>VLOOKUP(H719,'Fish Species List'!$A$2:$I$107,2,0)</f>
        <v>Bluehead Wrasse</v>
      </c>
      <c r="J719" s="54" t="str">
        <f>VLOOKUP(H719,'Fish Species List'!$A$2:$I$107,3,0)</f>
        <v>Thalassoma bifasciatum</v>
      </c>
      <c r="K719" s="54" t="str">
        <f>VLOOKUP(H719,'Fish Species List'!$A$2:$I$107,4,0)</f>
        <v>Labridae</v>
      </c>
      <c r="L719" s="54" t="str">
        <f>VLOOKUP(H719,'Fish Species List'!$A$2:$I$107,5,0)</f>
        <v>Carnivores</v>
      </c>
      <c r="M719">
        <v>8</v>
      </c>
      <c r="N719">
        <v>2</v>
      </c>
      <c r="P719">
        <f>VLOOKUP(H719,'Fish Species List'!$A$2:$I$107,6,0)</f>
        <v>8.9099999999999995E-3</v>
      </c>
      <c r="Q719">
        <f>VLOOKUP(H719,'Fish Species List'!$A$2:$I$107,7,0)</f>
        <v>3.01</v>
      </c>
      <c r="R719">
        <f t="shared" si="11"/>
        <v>4.6577756365061544</v>
      </c>
    </row>
    <row r="720" spans="1:18">
      <c r="A720" s="2">
        <v>42955</v>
      </c>
      <c r="B720" s="18">
        <v>0.41041666666666665</v>
      </c>
      <c r="C720" t="s">
        <v>9</v>
      </c>
      <c r="D720" t="s">
        <v>429</v>
      </c>
      <c r="E720" t="s">
        <v>10</v>
      </c>
      <c r="F720">
        <v>5</v>
      </c>
      <c r="G720">
        <v>15</v>
      </c>
      <c r="H720" t="s">
        <v>17</v>
      </c>
      <c r="I720" t="str">
        <f>VLOOKUP(H720,'Fish Species List'!$A$2:$I$107,2,0)</f>
        <v>Bluehead Wrasse</v>
      </c>
      <c r="J720" s="54" t="str">
        <f>VLOOKUP(H720,'Fish Species List'!$A$2:$I$107,3,0)</f>
        <v>Thalassoma bifasciatum</v>
      </c>
      <c r="K720" s="54" t="str">
        <f>VLOOKUP(H720,'Fish Species List'!$A$2:$I$107,4,0)</f>
        <v>Labridae</v>
      </c>
      <c r="L720" s="54" t="str">
        <f>VLOOKUP(H720,'Fish Species List'!$A$2:$I$107,5,0)</f>
        <v>Carnivores</v>
      </c>
      <c r="M720">
        <v>10</v>
      </c>
      <c r="N720">
        <f>1</f>
        <v>1</v>
      </c>
      <c r="P720">
        <f>VLOOKUP(H720,'Fish Species List'!$A$2:$I$107,6,0)</f>
        <v>8.9099999999999995E-3</v>
      </c>
      <c r="Q720">
        <f>VLOOKUP(H720,'Fish Species List'!$A$2:$I$107,7,0)</f>
        <v>3.01</v>
      </c>
      <c r="R720">
        <f t="shared" si="11"/>
        <v>9.1175405612215243</v>
      </c>
    </row>
    <row r="721" spans="1:18">
      <c r="A721" s="2">
        <v>42955</v>
      </c>
      <c r="B721" s="18">
        <v>0.41041666666666665</v>
      </c>
      <c r="C721" t="s">
        <v>9</v>
      </c>
      <c r="D721" t="s">
        <v>429</v>
      </c>
      <c r="E721" t="s">
        <v>10</v>
      </c>
      <c r="F721">
        <v>5</v>
      </c>
      <c r="G721">
        <v>15</v>
      </c>
      <c r="H721" t="s">
        <v>404</v>
      </c>
      <c r="I721" t="str">
        <f>VLOOKUP(H721,'Fish Species List'!$A$2:$I$107,2,0)</f>
        <v>Cocoa Damselfish</v>
      </c>
      <c r="J721" s="54" t="str">
        <f>VLOOKUP(H721,'Fish Species List'!$A$2:$I$107,3,0)</f>
        <v>Stegastes variabilis</v>
      </c>
      <c r="K721" s="54" t="str">
        <f>VLOOKUP(H721,'Fish Species List'!$A$2:$I$107,4,0)</f>
        <v>Pomacentridae</v>
      </c>
      <c r="L721" s="54" t="str">
        <f>VLOOKUP(H721,'Fish Species List'!$A$2:$I$107,5,0)</f>
        <v>Herbivores</v>
      </c>
      <c r="M721">
        <v>6</v>
      </c>
      <c r="N721">
        <f>1</f>
        <v>1</v>
      </c>
      <c r="P721">
        <f>VLOOKUP(H721,'Fish Species List'!$A$2:$I$107,6,0)</f>
        <v>0</v>
      </c>
      <c r="Q721">
        <f>VLOOKUP(H721,'Fish Species List'!$A$2:$I$107,7,0)</f>
        <v>0</v>
      </c>
      <c r="R721">
        <f t="shared" si="11"/>
        <v>0</v>
      </c>
    </row>
    <row r="722" spans="1:18">
      <c r="A722" s="2">
        <v>42955</v>
      </c>
      <c r="B722" s="18">
        <v>0.41041666666666665</v>
      </c>
      <c r="C722" t="s">
        <v>9</v>
      </c>
      <c r="D722" t="s">
        <v>429</v>
      </c>
      <c r="E722" t="s">
        <v>10</v>
      </c>
      <c r="F722">
        <v>5</v>
      </c>
      <c r="G722">
        <v>15</v>
      </c>
      <c r="H722" t="s">
        <v>423</v>
      </c>
      <c r="I722" t="str">
        <f>VLOOKUP(H722,'Fish Species List'!$A$2:$I$107,2,0)</f>
        <v>Rock Hind</v>
      </c>
      <c r="J722" s="54" t="str">
        <f>VLOOKUP(H722,'Fish Species List'!$A$2:$I$107,3,0)</f>
        <v>Epinephelus ascensionis</v>
      </c>
      <c r="K722" s="54" t="str">
        <f>VLOOKUP(H722,'Fish Species List'!$A$2:$I$107,4,0)</f>
        <v>Serranidae</v>
      </c>
      <c r="L722" s="54" t="str">
        <f>VLOOKUP(H722,'Fish Species List'!$A$2:$I$107,5,0)</f>
        <v>Carnivores</v>
      </c>
      <c r="M722">
        <v>24</v>
      </c>
      <c r="N722">
        <f>1</f>
        <v>1</v>
      </c>
      <c r="P722">
        <f>VLOOKUP(H722,'Fish Species List'!$A$2:$I$107,6,0)</f>
        <v>1.349E-2</v>
      </c>
      <c r="Q722">
        <f>VLOOKUP(H722,'Fish Species List'!$A$2:$I$107,7,0)</f>
        <v>3.09</v>
      </c>
      <c r="R722">
        <f t="shared" si="11"/>
        <v>248.23595542699226</v>
      </c>
    </row>
    <row r="723" spans="1:18">
      <c r="A723" s="2">
        <v>42955</v>
      </c>
      <c r="B723" s="18">
        <v>0.41041666666666665</v>
      </c>
      <c r="C723" t="s">
        <v>9</v>
      </c>
      <c r="D723" t="s">
        <v>429</v>
      </c>
      <c r="E723" t="s">
        <v>10</v>
      </c>
      <c r="F723">
        <v>5</v>
      </c>
      <c r="G723">
        <v>15</v>
      </c>
      <c r="H723" t="s">
        <v>399</v>
      </c>
      <c r="I723" t="str">
        <f>VLOOKUP(H723,'Fish Species List'!$A$2:$I$107,2,0)</f>
        <v>Grunt (juvenile)</v>
      </c>
      <c r="J723" s="54" t="str">
        <f>VLOOKUP(H723,'Fish Species List'!$A$2:$I$107,3,0)</f>
        <v>Haemulon spp.</v>
      </c>
      <c r="K723" s="54" t="str">
        <f>VLOOKUP(H723,'Fish Species List'!$A$2:$I$107,4,0)</f>
        <v>Haemulidae</v>
      </c>
      <c r="L723" s="54" t="str">
        <f>VLOOKUP(H723,'Fish Species List'!$A$2:$I$107,5,0)</f>
        <v>Carnivores</v>
      </c>
      <c r="M723">
        <v>3</v>
      </c>
      <c r="N723">
        <v>12</v>
      </c>
      <c r="P723">
        <f>VLOOKUP(H723,'Fish Species List'!$A$2:$I$107,6,0)</f>
        <v>1.349E-2</v>
      </c>
      <c r="Q723">
        <f>VLOOKUP(H723,'Fish Species List'!$A$2:$I$107,7,0)</f>
        <v>3</v>
      </c>
      <c r="R723">
        <f t="shared" si="11"/>
        <v>0.36423</v>
      </c>
    </row>
    <row r="724" spans="1:18">
      <c r="A724" s="2">
        <v>42955</v>
      </c>
      <c r="B724" s="18">
        <v>0.41041666666666665</v>
      </c>
      <c r="C724" t="s">
        <v>9</v>
      </c>
      <c r="D724" t="s">
        <v>429</v>
      </c>
      <c r="E724" t="s">
        <v>10</v>
      </c>
      <c r="F724">
        <v>5</v>
      </c>
      <c r="G724">
        <v>15</v>
      </c>
      <c r="H724" t="s">
        <v>283</v>
      </c>
      <c r="I724" t="str">
        <f>VLOOKUP(H724,'Fish Species List'!$A$2:$I$107,2,0)</f>
        <v>Stoplight Parrotfish</v>
      </c>
      <c r="J724" s="54" t="str">
        <f>VLOOKUP(H724,'Fish Species List'!$A$2:$I$107,3,0)</f>
        <v>Sparisoma viride</v>
      </c>
      <c r="K724" s="54" t="str">
        <f>VLOOKUP(H724,'Fish Species List'!$A$2:$I$107,4,0)</f>
        <v>Scaridae</v>
      </c>
      <c r="L724" s="54" t="str">
        <f>VLOOKUP(H724,'Fish Species List'!$A$2:$I$107,5,0)</f>
        <v>Herbivores</v>
      </c>
      <c r="M724">
        <v>6</v>
      </c>
      <c r="N724">
        <f>1</f>
        <v>1</v>
      </c>
      <c r="O724" t="s">
        <v>284</v>
      </c>
      <c r="P724">
        <f>VLOOKUP(H724,'Fish Species List'!$A$2:$I$107,6,0)</f>
        <v>1.38E-2</v>
      </c>
      <c r="Q724">
        <f>VLOOKUP(H724,'Fish Species List'!$A$2:$I$107,7,0)</f>
        <v>3.04</v>
      </c>
      <c r="R724">
        <f t="shared" si="11"/>
        <v>3.2022769371367255</v>
      </c>
    </row>
    <row r="725" spans="1:18">
      <c r="A725" s="2">
        <v>42955</v>
      </c>
      <c r="B725" s="18">
        <v>0.41041666666666665</v>
      </c>
      <c r="C725" t="s">
        <v>9</v>
      </c>
      <c r="D725" t="s">
        <v>429</v>
      </c>
      <c r="E725" t="s">
        <v>10</v>
      </c>
      <c r="F725">
        <v>5</v>
      </c>
      <c r="G725">
        <v>15</v>
      </c>
      <c r="H725" t="s">
        <v>404</v>
      </c>
      <c r="I725" t="str">
        <f>VLOOKUP(H725,'Fish Species List'!$A$2:$I$107,2,0)</f>
        <v>Cocoa Damselfish</v>
      </c>
      <c r="J725" s="54" t="str">
        <f>VLOOKUP(H725,'Fish Species List'!$A$2:$I$107,3,0)</f>
        <v>Stegastes variabilis</v>
      </c>
      <c r="K725" s="54" t="str">
        <f>VLOOKUP(H725,'Fish Species List'!$A$2:$I$107,4,0)</f>
        <v>Pomacentridae</v>
      </c>
      <c r="L725" s="54" t="str">
        <f>VLOOKUP(H725,'Fish Species List'!$A$2:$I$107,5,0)</f>
        <v>Herbivores</v>
      </c>
      <c r="M725">
        <v>4</v>
      </c>
      <c r="N725">
        <f>1</f>
        <v>1</v>
      </c>
      <c r="P725">
        <f>VLOOKUP(H725,'Fish Species List'!$A$2:$I$107,6,0)</f>
        <v>0</v>
      </c>
      <c r="Q725">
        <f>VLOOKUP(H725,'Fish Species List'!$A$2:$I$107,7,0)</f>
        <v>0</v>
      </c>
      <c r="R725">
        <f t="shared" si="11"/>
        <v>0</v>
      </c>
    </row>
    <row r="726" spans="1:18">
      <c r="A726" s="2">
        <v>42955</v>
      </c>
      <c r="B726" s="18">
        <v>0.52500000000000002</v>
      </c>
      <c r="C726" t="s">
        <v>9</v>
      </c>
      <c r="D726" t="s">
        <v>411</v>
      </c>
      <c r="E726" t="s">
        <v>10</v>
      </c>
      <c r="F726">
        <v>1</v>
      </c>
      <c r="G726">
        <v>25</v>
      </c>
      <c r="H726" t="s">
        <v>25</v>
      </c>
      <c r="I726" t="str">
        <f>VLOOKUP(H726,'Fish Species List'!$A$2:$I$107,2,0)</f>
        <v>Redband Parrotfish</v>
      </c>
      <c r="J726" s="54" t="str">
        <f>VLOOKUP(H726,'Fish Species List'!$A$2:$I$107,3,0)</f>
        <v>Sparisoma aurofrenatum</v>
      </c>
      <c r="K726" s="54" t="str">
        <f>VLOOKUP(H726,'Fish Species List'!$A$2:$I$107,4,0)</f>
        <v>Scaridae</v>
      </c>
      <c r="L726" s="54" t="str">
        <f>VLOOKUP(H726,'Fish Species List'!$A$2:$I$107,5,0)</f>
        <v>Herbivores</v>
      </c>
      <c r="M726">
        <v>19</v>
      </c>
      <c r="N726">
        <f>1</f>
        <v>1</v>
      </c>
      <c r="O726" t="s">
        <v>16</v>
      </c>
      <c r="P726">
        <f>VLOOKUP(H726,'Fish Species List'!$A$2:$I$107,6,0)</f>
        <v>1.072E-2</v>
      </c>
      <c r="Q726">
        <f>VLOOKUP(H726,'Fish Species List'!$A$2:$I$107,7,0)</f>
        <v>3.12</v>
      </c>
      <c r="R726">
        <f t="shared" si="11"/>
        <v>104.69019779399261</v>
      </c>
    </row>
    <row r="727" spans="1:18">
      <c r="A727" s="2">
        <v>42955</v>
      </c>
      <c r="B727" s="18">
        <v>0.52500000000000002</v>
      </c>
      <c r="C727" t="s">
        <v>9</v>
      </c>
      <c r="D727" t="s">
        <v>411</v>
      </c>
      <c r="E727" t="s">
        <v>10</v>
      </c>
      <c r="F727">
        <v>1</v>
      </c>
      <c r="G727">
        <v>25</v>
      </c>
      <c r="H727" t="s">
        <v>25</v>
      </c>
      <c r="I727" t="str">
        <f>VLOOKUP(H727,'Fish Species List'!$A$2:$I$107,2,0)</f>
        <v>Redband Parrotfish</v>
      </c>
      <c r="J727" s="54" t="str">
        <f>VLOOKUP(H727,'Fish Species List'!$A$2:$I$107,3,0)</f>
        <v>Sparisoma aurofrenatum</v>
      </c>
      <c r="K727" s="54" t="str">
        <f>VLOOKUP(H727,'Fish Species List'!$A$2:$I$107,4,0)</f>
        <v>Scaridae</v>
      </c>
      <c r="L727" s="54" t="str">
        <f>VLOOKUP(H727,'Fish Species List'!$A$2:$I$107,5,0)</f>
        <v>Herbivores</v>
      </c>
      <c r="M727">
        <v>17</v>
      </c>
      <c r="N727">
        <f>1</f>
        <v>1</v>
      </c>
      <c r="O727" t="s">
        <v>16</v>
      </c>
      <c r="P727">
        <f>VLOOKUP(H727,'Fish Species List'!$A$2:$I$107,6,0)</f>
        <v>1.072E-2</v>
      </c>
      <c r="Q727">
        <f>VLOOKUP(H727,'Fish Species List'!$A$2:$I$107,7,0)</f>
        <v>3.12</v>
      </c>
      <c r="R727">
        <f t="shared" si="11"/>
        <v>73.993815109948756</v>
      </c>
    </row>
    <row r="728" spans="1:18">
      <c r="A728" s="2">
        <v>42955</v>
      </c>
      <c r="B728" s="18">
        <v>0.52500000000000002</v>
      </c>
      <c r="C728" t="s">
        <v>9</v>
      </c>
      <c r="D728" t="s">
        <v>411</v>
      </c>
      <c r="E728" t="s">
        <v>10</v>
      </c>
      <c r="F728">
        <v>1</v>
      </c>
      <c r="G728">
        <v>25</v>
      </c>
      <c r="H728" t="s">
        <v>25</v>
      </c>
      <c r="I728" t="str">
        <f>VLOOKUP(H728,'Fish Species List'!$A$2:$I$107,2,0)</f>
        <v>Redband Parrotfish</v>
      </c>
      <c r="J728" s="54" t="str">
        <f>VLOOKUP(H728,'Fish Species List'!$A$2:$I$107,3,0)</f>
        <v>Sparisoma aurofrenatum</v>
      </c>
      <c r="K728" s="54" t="str">
        <f>VLOOKUP(H728,'Fish Species List'!$A$2:$I$107,4,0)</f>
        <v>Scaridae</v>
      </c>
      <c r="L728" s="54" t="str">
        <f>VLOOKUP(H728,'Fish Species List'!$A$2:$I$107,5,0)</f>
        <v>Herbivores</v>
      </c>
      <c r="M728">
        <v>20</v>
      </c>
      <c r="N728">
        <v>2</v>
      </c>
      <c r="O728" t="s">
        <v>16</v>
      </c>
      <c r="P728">
        <f>VLOOKUP(H728,'Fish Species List'!$A$2:$I$107,6,0)</f>
        <v>1.072E-2</v>
      </c>
      <c r="Q728">
        <f>VLOOKUP(H728,'Fish Species List'!$A$2:$I$107,7,0)</f>
        <v>3.12</v>
      </c>
      <c r="R728">
        <f t="shared" si="11"/>
        <v>122.85939484389488</v>
      </c>
    </row>
    <row r="729" spans="1:18">
      <c r="A729" s="2">
        <v>42955</v>
      </c>
      <c r="B729" s="18">
        <v>0.52500000000000002</v>
      </c>
      <c r="C729" t="s">
        <v>9</v>
      </c>
      <c r="D729" t="s">
        <v>411</v>
      </c>
      <c r="E729" t="s">
        <v>10</v>
      </c>
      <c r="F729">
        <v>1</v>
      </c>
      <c r="G729">
        <v>25</v>
      </c>
      <c r="H729" t="s">
        <v>20</v>
      </c>
      <c r="I729" t="str">
        <f>VLOOKUP(H729,'Fish Species List'!$A$2:$I$107,2,0)</f>
        <v>French Grunt</v>
      </c>
      <c r="J729" s="54" t="str">
        <f>VLOOKUP(H729,'Fish Species List'!$A$2:$I$107,3,0)</f>
        <v>Haemulon flavolineatum</v>
      </c>
      <c r="K729" s="54" t="str">
        <f>VLOOKUP(H729,'Fish Species List'!$A$2:$I$107,4,0)</f>
        <v>Haemulidae</v>
      </c>
      <c r="L729" s="54" t="str">
        <f>VLOOKUP(H729,'Fish Species List'!$A$2:$I$107,5,0)</f>
        <v>Carnivores</v>
      </c>
      <c r="M729">
        <v>15</v>
      </c>
      <c r="N729">
        <f>1</f>
        <v>1</v>
      </c>
      <c r="P729">
        <f>VLOOKUP(H729,'Fish Species List'!$A$2:$I$107,6,0)</f>
        <v>1.349E-2</v>
      </c>
      <c r="Q729">
        <f>VLOOKUP(H729,'Fish Species List'!$A$2:$I$107,7,0)</f>
        <v>3</v>
      </c>
      <c r="R729">
        <f t="shared" si="11"/>
        <v>45.528750000000002</v>
      </c>
    </row>
    <row r="730" spans="1:18">
      <c r="A730" s="2">
        <v>42955</v>
      </c>
      <c r="B730" s="18">
        <v>0.52500000000000002</v>
      </c>
      <c r="C730" t="s">
        <v>9</v>
      </c>
      <c r="D730" t="s">
        <v>411</v>
      </c>
      <c r="E730" t="s">
        <v>10</v>
      </c>
      <c r="F730">
        <v>1</v>
      </c>
      <c r="G730">
        <v>25</v>
      </c>
      <c r="H730" t="s">
        <v>20</v>
      </c>
      <c r="I730" t="str">
        <f>VLOOKUP(H730,'Fish Species List'!$A$2:$I$107,2,0)</f>
        <v>French Grunt</v>
      </c>
      <c r="J730" s="54" t="str">
        <f>VLOOKUP(H730,'Fish Species List'!$A$2:$I$107,3,0)</f>
        <v>Haemulon flavolineatum</v>
      </c>
      <c r="K730" s="54" t="str">
        <f>VLOOKUP(H730,'Fish Species List'!$A$2:$I$107,4,0)</f>
        <v>Haemulidae</v>
      </c>
      <c r="L730" s="54" t="str">
        <f>VLOOKUP(H730,'Fish Species List'!$A$2:$I$107,5,0)</f>
        <v>Carnivores</v>
      </c>
      <c r="M730">
        <v>17</v>
      </c>
      <c r="N730">
        <v>4</v>
      </c>
      <c r="P730">
        <f>VLOOKUP(H730,'Fish Species List'!$A$2:$I$107,6,0)</f>
        <v>1.349E-2</v>
      </c>
      <c r="Q730">
        <f>VLOOKUP(H730,'Fish Species List'!$A$2:$I$107,7,0)</f>
        <v>3</v>
      </c>
      <c r="R730">
        <f t="shared" si="11"/>
        <v>66.27637</v>
      </c>
    </row>
    <row r="731" spans="1:18">
      <c r="A731" s="2">
        <v>42955</v>
      </c>
      <c r="B731" s="18">
        <v>0.52500000000000002</v>
      </c>
      <c r="C731" t="s">
        <v>9</v>
      </c>
      <c r="D731" t="s">
        <v>411</v>
      </c>
      <c r="E731" t="s">
        <v>10</v>
      </c>
      <c r="F731">
        <v>1</v>
      </c>
      <c r="G731">
        <v>25</v>
      </c>
      <c r="H731" t="s">
        <v>19</v>
      </c>
      <c r="I731" t="str">
        <f>VLOOKUP(H731,'Fish Species List'!$A$2:$I$107,2,0)</f>
        <v>Ocean Surgeonfish</v>
      </c>
      <c r="J731" s="54" t="str">
        <f>VLOOKUP(H731,'Fish Species List'!$A$2:$I$107,3,0)</f>
        <v>Acanthurus bahianus</v>
      </c>
      <c r="K731" s="54" t="str">
        <f>VLOOKUP(H731,'Fish Species List'!$A$2:$I$107,4,0)</f>
        <v>Acanthuridae</v>
      </c>
      <c r="L731" s="54" t="str">
        <f>VLOOKUP(H731,'Fish Species List'!$A$2:$I$107,5,0)</f>
        <v>Herbivores</v>
      </c>
      <c r="M731">
        <v>13</v>
      </c>
      <c r="N731">
        <v>4</v>
      </c>
      <c r="P731">
        <f>VLOOKUP(H731,'Fish Species List'!$A$2:$I$107,6,0)</f>
        <v>1.8620000000000001E-2</v>
      </c>
      <c r="Q731">
        <f>VLOOKUP(H731,'Fish Species List'!$A$2:$I$107,7,0)</f>
        <v>2.91</v>
      </c>
      <c r="R731">
        <f t="shared" si="11"/>
        <v>32.475424143260469</v>
      </c>
    </row>
    <row r="732" spans="1:18">
      <c r="A732" s="2">
        <v>42955</v>
      </c>
      <c r="B732" s="18">
        <v>0.52500000000000002</v>
      </c>
      <c r="C732" t="s">
        <v>9</v>
      </c>
      <c r="D732" t="s">
        <v>411</v>
      </c>
      <c r="E732" t="s">
        <v>10</v>
      </c>
      <c r="F732">
        <v>1</v>
      </c>
      <c r="G732">
        <v>25</v>
      </c>
      <c r="H732" t="s">
        <v>19</v>
      </c>
      <c r="I732" t="str">
        <f>VLOOKUP(H732,'Fish Species List'!$A$2:$I$107,2,0)</f>
        <v>Ocean Surgeonfish</v>
      </c>
      <c r="J732" s="54" t="str">
        <f>VLOOKUP(H732,'Fish Species List'!$A$2:$I$107,3,0)</f>
        <v>Acanthurus bahianus</v>
      </c>
      <c r="K732" s="54" t="str">
        <f>VLOOKUP(H732,'Fish Species List'!$A$2:$I$107,4,0)</f>
        <v>Acanthuridae</v>
      </c>
      <c r="L732" s="54" t="str">
        <f>VLOOKUP(H732,'Fish Species List'!$A$2:$I$107,5,0)</f>
        <v>Herbivores</v>
      </c>
      <c r="M732">
        <v>16</v>
      </c>
      <c r="N732">
        <v>4</v>
      </c>
      <c r="P732">
        <f>VLOOKUP(H732,'Fish Species List'!$A$2:$I$107,6,0)</f>
        <v>1.8620000000000001E-2</v>
      </c>
      <c r="Q732">
        <f>VLOOKUP(H732,'Fish Species List'!$A$2:$I$107,7,0)</f>
        <v>2.91</v>
      </c>
      <c r="R732">
        <f t="shared" si="11"/>
        <v>59.424950162548789</v>
      </c>
    </row>
    <row r="733" spans="1:18">
      <c r="A733" s="2">
        <v>42955</v>
      </c>
      <c r="B733" s="18">
        <v>0.52500000000000002</v>
      </c>
      <c r="C733" t="s">
        <v>9</v>
      </c>
      <c r="D733" t="s">
        <v>411</v>
      </c>
      <c r="E733" t="s">
        <v>10</v>
      </c>
      <c r="F733">
        <v>1</v>
      </c>
      <c r="G733">
        <v>25</v>
      </c>
      <c r="H733" t="s">
        <v>25</v>
      </c>
      <c r="I733" t="str">
        <f>VLOOKUP(H733,'Fish Species List'!$A$2:$I$107,2,0)</f>
        <v>Redband Parrotfish</v>
      </c>
      <c r="J733" s="54" t="str">
        <f>VLOOKUP(H733,'Fish Species List'!$A$2:$I$107,3,0)</f>
        <v>Sparisoma aurofrenatum</v>
      </c>
      <c r="K733" s="54" t="str">
        <f>VLOOKUP(H733,'Fish Species List'!$A$2:$I$107,4,0)</f>
        <v>Scaridae</v>
      </c>
      <c r="L733" s="54" t="str">
        <f>VLOOKUP(H733,'Fish Species List'!$A$2:$I$107,5,0)</f>
        <v>Herbivores</v>
      </c>
      <c r="M733">
        <v>20</v>
      </c>
      <c r="N733">
        <f>1</f>
        <v>1</v>
      </c>
      <c r="O733" t="s">
        <v>22</v>
      </c>
      <c r="P733">
        <f>VLOOKUP(H733,'Fish Species List'!$A$2:$I$107,6,0)</f>
        <v>1.072E-2</v>
      </c>
      <c r="Q733">
        <f>VLOOKUP(H733,'Fish Species List'!$A$2:$I$107,7,0)</f>
        <v>3.12</v>
      </c>
      <c r="R733">
        <f t="shared" si="11"/>
        <v>122.85939484389488</v>
      </c>
    </row>
    <row r="734" spans="1:18">
      <c r="A734" s="2">
        <v>42955</v>
      </c>
      <c r="B734" s="18">
        <v>0.52500000000000002</v>
      </c>
      <c r="C734" t="s">
        <v>9</v>
      </c>
      <c r="D734" t="s">
        <v>411</v>
      </c>
      <c r="E734" t="s">
        <v>10</v>
      </c>
      <c r="F734">
        <v>1</v>
      </c>
      <c r="G734">
        <v>25</v>
      </c>
      <c r="H734" t="s">
        <v>25</v>
      </c>
      <c r="I734" t="str">
        <f>VLOOKUP(H734,'Fish Species List'!$A$2:$I$107,2,0)</f>
        <v>Redband Parrotfish</v>
      </c>
      <c r="J734" s="54" t="str">
        <f>VLOOKUP(H734,'Fish Species List'!$A$2:$I$107,3,0)</f>
        <v>Sparisoma aurofrenatum</v>
      </c>
      <c r="K734" s="54" t="str">
        <f>VLOOKUP(H734,'Fish Species List'!$A$2:$I$107,4,0)</f>
        <v>Scaridae</v>
      </c>
      <c r="L734" s="54" t="str">
        <f>VLOOKUP(H734,'Fish Species List'!$A$2:$I$107,5,0)</f>
        <v>Herbivores</v>
      </c>
      <c r="M734">
        <v>21</v>
      </c>
      <c r="N734">
        <f>1</f>
        <v>1</v>
      </c>
      <c r="P734">
        <f>VLOOKUP(H734,'Fish Species List'!$A$2:$I$107,6,0)</f>
        <v>1.072E-2</v>
      </c>
      <c r="Q734">
        <f>VLOOKUP(H734,'Fish Species List'!$A$2:$I$107,7,0)</f>
        <v>3.12</v>
      </c>
      <c r="R734">
        <f t="shared" si="11"/>
        <v>143.06025173966486</v>
      </c>
    </row>
    <row r="735" spans="1:18">
      <c r="A735" s="2">
        <v>42955</v>
      </c>
      <c r="B735" s="18">
        <v>0.52500000000000002</v>
      </c>
      <c r="C735" t="s">
        <v>9</v>
      </c>
      <c r="D735" t="s">
        <v>411</v>
      </c>
      <c r="E735" t="s">
        <v>10</v>
      </c>
      <c r="F735">
        <v>1</v>
      </c>
      <c r="G735">
        <v>25</v>
      </c>
      <c r="H735" t="s">
        <v>27</v>
      </c>
      <c r="I735" t="str">
        <f>VLOOKUP(H735,'Fish Species List'!$A$2:$I$107,2,0)</f>
        <v>Yellowtail Snapper</v>
      </c>
      <c r="J735" s="54" t="str">
        <f>VLOOKUP(H735,'Fish Species List'!$A$2:$I$107,3,0)</f>
        <v>Ocyurus chrysurus</v>
      </c>
      <c r="K735" s="54" t="str">
        <f>VLOOKUP(H735,'Fish Species List'!$A$2:$I$107,4,0)</f>
        <v>Lutjanidae</v>
      </c>
      <c r="L735" s="54" t="str">
        <f>VLOOKUP(H735,'Fish Species List'!$A$2:$I$107,5,0)</f>
        <v>Carnivores</v>
      </c>
      <c r="M735">
        <v>16</v>
      </c>
      <c r="N735">
        <v>2</v>
      </c>
      <c r="P735">
        <f>VLOOKUP(H735,'Fish Species List'!$A$2:$I$107,6,0)</f>
        <v>1.4789999999999999E-2</v>
      </c>
      <c r="Q735">
        <f>VLOOKUP(H735,'Fish Species List'!$A$2:$I$107,7,0)</f>
        <v>2.95</v>
      </c>
      <c r="R735">
        <f t="shared" si="11"/>
        <v>52.737813836389122</v>
      </c>
    </row>
    <row r="736" spans="1:18">
      <c r="A736" s="2">
        <v>42955</v>
      </c>
      <c r="B736" s="18">
        <v>0.52500000000000002</v>
      </c>
      <c r="C736" t="s">
        <v>9</v>
      </c>
      <c r="D736" t="s">
        <v>411</v>
      </c>
      <c r="E736" t="s">
        <v>10</v>
      </c>
      <c r="F736">
        <v>1</v>
      </c>
      <c r="G736">
        <v>25</v>
      </c>
      <c r="H736" t="s">
        <v>27</v>
      </c>
      <c r="I736" t="str">
        <f>VLOOKUP(H736,'Fish Species List'!$A$2:$I$107,2,0)</f>
        <v>Yellowtail Snapper</v>
      </c>
      <c r="J736" s="54" t="str">
        <f>VLOOKUP(H736,'Fish Species List'!$A$2:$I$107,3,0)</f>
        <v>Ocyurus chrysurus</v>
      </c>
      <c r="K736" s="54" t="str">
        <f>VLOOKUP(H736,'Fish Species List'!$A$2:$I$107,4,0)</f>
        <v>Lutjanidae</v>
      </c>
      <c r="L736" s="54" t="str">
        <f>VLOOKUP(H736,'Fish Species List'!$A$2:$I$107,5,0)</f>
        <v>Carnivores</v>
      </c>
      <c r="M736">
        <v>20</v>
      </c>
      <c r="N736">
        <f>1</f>
        <v>1</v>
      </c>
      <c r="P736">
        <f>VLOOKUP(H736,'Fish Species List'!$A$2:$I$107,6,0)</f>
        <v>1.4789999999999999E-2</v>
      </c>
      <c r="Q736">
        <f>VLOOKUP(H736,'Fish Species List'!$A$2:$I$107,7,0)</f>
        <v>2.95</v>
      </c>
      <c r="R736">
        <f t="shared" si="11"/>
        <v>101.86070113213087</v>
      </c>
    </row>
    <row r="737" spans="1:18">
      <c r="A737" s="2">
        <v>42955</v>
      </c>
      <c r="B737" s="18">
        <v>0.52500000000000002</v>
      </c>
      <c r="C737" t="s">
        <v>9</v>
      </c>
      <c r="D737" t="s">
        <v>411</v>
      </c>
      <c r="E737" t="s">
        <v>10</v>
      </c>
      <c r="F737">
        <v>1</v>
      </c>
      <c r="G737">
        <v>25</v>
      </c>
      <c r="H737" t="s">
        <v>31</v>
      </c>
      <c r="I737" t="str">
        <f>VLOOKUP(H737,'Fish Species List'!$A$2:$I$107,2,0)</f>
        <v>Striped Parrotfish</v>
      </c>
      <c r="J737" s="54" t="str">
        <f>VLOOKUP(H737,'Fish Species List'!$A$2:$I$107,3,0)</f>
        <v>Scarus iserti</v>
      </c>
      <c r="K737" s="54" t="str">
        <f>VLOOKUP(H737,'Fish Species List'!$A$2:$I$107,4,0)</f>
        <v>Scaridae</v>
      </c>
      <c r="L737" s="54" t="str">
        <f>VLOOKUP(H737,'Fish Species List'!$A$2:$I$107,5,0)</f>
        <v>Herbivores</v>
      </c>
      <c r="M737">
        <v>12</v>
      </c>
      <c r="N737">
        <v>2</v>
      </c>
      <c r="O737" t="s">
        <v>16</v>
      </c>
      <c r="P737">
        <f>VLOOKUP(H737,'Fish Species List'!$A$2:$I$107,6,0)</f>
        <v>1.0959999999999999E-2</v>
      </c>
      <c r="Q737">
        <f>VLOOKUP(H737,'Fish Species List'!$A$2:$I$107,7,0)</f>
        <v>3.01</v>
      </c>
      <c r="R737">
        <f t="shared" si="11"/>
        <v>19.415389375922789</v>
      </c>
    </row>
    <row r="738" spans="1:18">
      <c r="A738" s="2">
        <v>42955</v>
      </c>
      <c r="B738" s="18">
        <v>0.52500000000000002</v>
      </c>
      <c r="C738" t="s">
        <v>9</v>
      </c>
      <c r="D738" t="s">
        <v>411</v>
      </c>
      <c r="E738" t="s">
        <v>10</v>
      </c>
      <c r="F738">
        <v>1</v>
      </c>
      <c r="G738">
        <v>25</v>
      </c>
      <c r="H738" t="s">
        <v>11</v>
      </c>
      <c r="I738" t="str">
        <f>VLOOKUP(H738,'Fish Species List'!$A$2:$I$107,2,0)</f>
        <v>Coney</v>
      </c>
      <c r="J738" s="54" t="str">
        <f>VLOOKUP(H738,'Fish Species List'!$A$2:$I$107,3,0)</f>
        <v>Cephalopholis fulva</v>
      </c>
      <c r="K738" s="54" t="str">
        <f>VLOOKUP(H738,'Fish Species List'!$A$2:$I$107,4,0)</f>
        <v>Serranidae</v>
      </c>
      <c r="L738" s="54" t="str">
        <f>VLOOKUP(H738,'Fish Species List'!$A$2:$I$107,5,0)</f>
        <v>Carnivores</v>
      </c>
      <c r="M738">
        <v>20</v>
      </c>
      <c r="N738">
        <f>1</f>
        <v>1</v>
      </c>
      <c r="P738">
        <f>VLOOKUP(H738,'Fish Species List'!$A$2:$I$107,6,0)</f>
        <v>0.01</v>
      </c>
      <c r="Q738">
        <f>VLOOKUP(H738,'Fish Species List'!$A$2:$I$107,7,0)</f>
        <v>3.02</v>
      </c>
      <c r="R738">
        <f t="shared" si="11"/>
        <v>84.939673428398336</v>
      </c>
    </row>
    <row r="739" spans="1:18">
      <c r="A739" s="2">
        <v>42955</v>
      </c>
      <c r="B739" s="18">
        <v>0.52500000000000002</v>
      </c>
      <c r="C739" t="s">
        <v>9</v>
      </c>
      <c r="D739" t="s">
        <v>411</v>
      </c>
      <c r="E739" t="s">
        <v>10</v>
      </c>
      <c r="F739">
        <v>1</v>
      </c>
      <c r="G739">
        <v>25</v>
      </c>
      <c r="H739" t="s">
        <v>11</v>
      </c>
      <c r="I739" t="str">
        <f>VLOOKUP(H739,'Fish Species List'!$A$2:$I$107,2,0)</f>
        <v>Coney</v>
      </c>
      <c r="J739" s="54" t="str">
        <f>VLOOKUP(H739,'Fish Species List'!$A$2:$I$107,3,0)</f>
        <v>Cephalopholis fulva</v>
      </c>
      <c r="K739" s="54" t="str">
        <f>VLOOKUP(H739,'Fish Species List'!$A$2:$I$107,4,0)</f>
        <v>Serranidae</v>
      </c>
      <c r="L739" s="54" t="str">
        <f>VLOOKUP(H739,'Fish Species List'!$A$2:$I$107,5,0)</f>
        <v>Carnivores</v>
      </c>
      <c r="M739">
        <v>23</v>
      </c>
      <c r="N739">
        <f>1</f>
        <v>1</v>
      </c>
      <c r="P739">
        <f>VLOOKUP(H739,'Fish Species List'!$A$2:$I$107,6,0)</f>
        <v>0.01</v>
      </c>
      <c r="Q739">
        <f>VLOOKUP(H739,'Fish Species List'!$A$2:$I$107,7,0)</f>
        <v>3.02</v>
      </c>
      <c r="R739">
        <f t="shared" si="11"/>
        <v>129.54422726529742</v>
      </c>
    </row>
    <row r="740" spans="1:18">
      <c r="A740" s="2">
        <v>42955</v>
      </c>
      <c r="B740" s="18">
        <v>0.52500000000000002</v>
      </c>
      <c r="C740" t="s">
        <v>9</v>
      </c>
      <c r="D740" t="s">
        <v>411</v>
      </c>
      <c r="E740" t="s">
        <v>10</v>
      </c>
      <c r="F740">
        <v>1</v>
      </c>
      <c r="G740">
        <v>25</v>
      </c>
      <c r="H740" t="s">
        <v>11</v>
      </c>
      <c r="I740" t="str">
        <f>VLOOKUP(H740,'Fish Species List'!$A$2:$I$107,2,0)</f>
        <v>Coney</v>
      </c>
      <c r="J740" s="54" t="str">
        <f>VLOOKUP(H740,'Fish Species List'!$A$2:$I$107,3,0)</f>
        <v>Cephalopholis fulva</v>
      </c>
      <c r="K740" s="54" t="str">
        <f>VLOOKUP(H740,'Fish Species List'!$A$2:$I$107,4,0)</f>
        <v>Serranidae</v>
      </c>
      <c r="L740" s="54" t="str">
        <f>VLOOKUP(H740,'Fish Species List'!$A$2:$I$107,5,0)</f>
        <v>Carnivores</v>
      </c>
      <c r="M740">
        <v>19</v>
      </c>
      <c r="N740">
        <f>1</f>
        <v>1</v>
      </c>
      <c r="P740">
        <f>VLOOKUP(H740,'Fish Species List'!$A$2:$I$107,6,0)</f>
        <v>0.01</v>
      </c>
      <c r="Q740">
        <f>VLOOKUP(H740,'Fish Species List'!$A$2:$I$107,7,0)</f>
        <v>3.02</v>
      </c>
      <c r="R740">
        <f t="shared" si="11"/>
        <v>72.750481973471636</v>
      </c>
    </row>
    <row r="741" spans="1:18">
      <c r="A741" s="2">
        <v>42955</v>
      </c>
      <c r="B741" s="18">
        <v>0.52500000000000002</v>
      </c>
      <c r="C741" t="s">
        <v>9</v>
      </c>
      <c r="D741" t="s">
        <v>411</v>
      </c>
      <c r="E741" t="s">
        <v>10</v>
      </c>
      <c r="F741">
        <v>1</v>
      </c>
      <c r="G741">
        <v>25</v>
      </c>
      <c r="H741" t="s">
        <v>23</v>
      </c>
      <c r="I741" t="str">
        <f>VLOOKUP(H741,'Fish Species List'!$A$2:$I$107,2,0)</f>
        <v>Blue Tang</v>
      </c>
      <c r="J741" s="54" t="str">
        <f>VLOOKUP(H741,'Fish Species List'!$A$2:$I$107,3,0)</f>
        <v>Acanthurus coeruleus</v>
      </c>
      <c r="K741" s="54" t="str">
        <f>VLOOKUP(H741,'Fish Species List'!$A$2:$I$107,4,0)</f>
        <v>Acanthuridae</v>
      </c>
      <c r="L741" s="54" t="str">
        <f>VLOOKUP(H741,'Fish Species List'!$A$2:$I$107,5,0)</f>
        <v>Herbivores</v>
      </c>
      <c r="M741">
        <v>12</v>
      </c>
      <c r="N741">
        <f>1</f>
        <v>1</v>
      </c>
      <c r="P741">
        <f>VLOOKUP(H741,'Fish Species List'!$A$2:$I$107,6,0)</f>
        <v>2.512E-2</v>
      </c>
      <c r="Q741">
        <f>VLOOKUP(H741,'Fish Species List'!$A$2:$I$107,7,0)</f>
        <v>2.96</v>
      </c>
      <c r="R741">
        <f t="shared" si="11"/>
        <v>39.300323326954469</v>
      </c>
    </row>
    <row r="742" spans="1:18">
      <c r="A742" s="2">
        <v>42955</v>
      </c>
      <c r="B742" s="18">
        <v>0.52500000000000002</v>
      </c>
      <c r="C742" t="s">
        <v>9</v>
      </c>
      <c r="D742" t="s">
        <v>411</v>
      </c>
      <c r="E742" t="s">
        <v>10</v>
      </c>
      <c r="F742">
        <v>1</v>
      </c>
      <c r="G742">
        <v>25</v>
      </c>
      <c r="H742" t="s">
        <v>23</v>
      </c>
      <c r="I742" t="str">
        <f>VLOOKUP(H742,'Fish Species List'!$A$2:$I$107,2,0)</f>
        <v>Blue Tang</v>
      </c>
      <c r="J742" s="54" t="str">
        <f>VLOOKUP(H742,'Fish Species List'!$A$2:$I$107,3,0)</f>
        <v>Acanthurus coeruleus</v>
      </c>
      <c r="K742" s="54" t="str">
        <f>VLOOKUP(H742,'Fish Species List'!$A$2:$I$107,4,0)</f>
        <v>Acanthuridae</v>
      </c>
      <c r="L742" s="54" t="str">
        <f>VLOOKUP(H742,'Fish Species List'!$A$2:$I$107,5,0)</f>
        <v>Herbivores</v>
      </c>
      <c r="M742">
        <v>19</v>
      </c>
      <c r="N742">
        <f>1</f>
        <v>1</v>
      </c>
      <c r="P742">
        <f>VLOOKUP(H742,'Fish Species List'!$A$2:$I$107,6,0)</f>
        <v>2.512E-2</v>
      </c>
      <c r="Q742">
        <f>VLOOKUP(H742,'Fish Species List'!$A$2:$I$107,7,0)</f>
        <v>2.96</v>
      </c>
      <c r="R742">
        <f t="shared" si="11"/>
        <v>153.15468763666533</v>
      </c>
    </row>
    <row r="743" spans="1:18">
      <c r="A743" s="2">
        <v>42955</v>
      </c>
      <c r="B743" s="18">
        <v>0.52500000000000002</v>
      </c>
      <c r="C743" t="s">
        <v>9</v>
      </c>
      <c r="D743" t="s">
        <v>411</v>
      </c>
      <c r="E743" t="s">
        <v>10</v>
      </c>
      <c r="F743">
        <v>1</v>
      </c>
      <c r="G743">
        <v>25</v>
      </c>
      <c r="H743" t="s">
        <v>412</v>
      </c>
      <c r="I743" t="str">
        <f>VLOOKUP(H743,'Fish Species List'!$A$2:$I$107,2,0)</f>
        <v>Glass Eye Snapper</v>
      </c>
      <c r="J743" s="54" t="str">
        <f>VLOOKUP(H743,'Fish Species List'!$A$2:$I$107,3,0)</f>
        <v>Heteropriacanthus cruentatus</v>
      </c>
      <c r="K743" s="54" t="str">
        <f>VLOOKUP(H743,'Fish Species List'!$A$2:$I$107,4,0)</f>
        <v>Priacanthidae</v>
      </c>
      <c r="L743" s="54" t="str">
        <f>VLOOKUP(H743,'Fish Species List'!$A$2:$I$107,5,0)</f>
        <v>Carnivores</v>
      </c>
      <c r="M743">
        <v>16</v>
      </c>
      <c r="N743">
        <v>3</v>
      </c>
      <c r="P743">
        <f>VLOOKUP(H743,'Fish Species List'!$A$2:$I$107,6,0)</f>
        <v>1.738E-2</v>
      </c>
      <c r="Q743">
        <f>VLOOKUP(H743,'Fish Species List'!$A$2:$I$107,7,0)</f>
        <v>2.9</v>
      </c>
      <c r="R743">
        <f t="shared" si="11"/>
        <v>53.950779240347025</v>
      </c>
    </row>
    <row r="744" spans="1:18">
      <c r="A744" s="2">
        <v>42955</v>
      </c>
      <c r="B744" s="18">
        <v>0.52500000000000002</v>
      </c>
      <c r="C744" t="s">
        <v>9</v>
      </c>
      <c r="D744" t="s">
        <v>411</v>
      </c>
      <c r="E744" t="s">
        <v>10</v>
      </c>
      <c r="F744">
        <v>1</v>
      </c>
      <c r="G744">
        <v>25</v>
      </c>
      <c r="H744" t="s">
        <v>12</v>
      </c>
      <c r="I744" t="str">
        <f>VLOOKUP(H744,'Fish Species List'!$A$2:$I$107,2,0)</f>
        <v>Doctorfish</v>
      </c>
      <c r="J744" s="54" t="str">
        <f>VLOOKUP(H744,'Fish Species List'!$A$2:$I$107,3,0)</f>
        <v>Acanthurus chirurgus</v>
      </c>
      <c r="K744" s="54" t="str">
        <f>VLOOKUP(H744,'Fish Species List'!$A$2:$I$107,4,0)</f>
        <v>Acanthuridae</v>
      </c>
      <c r="L744" s="54" t="str">
        <f>VLOOKUP(H744,'Fish Species List'!$A$2:$I$107,5,0)</f>
        <v>Herbivores</v>
      </c>
      <c r="M744">
        <v>17</v>
      </c>
      <c r="N744">
        <v>2</v>
      </c>
      <c r="P744">
        <f>VLOOKUP(H744,'Fish Species List'!$A$2:$I$107,6,0)</f>
        <v>2.0889999999999999E-2</v>
      </c>
      <c r="Q744">
        <f>VLOOKUP(H744,'Fish Species List'!$A$2:$I$107,7,0)</f>
        <v>2.96</v>
      </c>
      <c r="R744">
        <f t="shared" si="11"/>
        <v>91.636237101275725</v>
      </c>
    </row>
    <row r="745" spans="1:18">
      <c r="A745" s="2">
        <v>42955</v>
      </c>
      <c r="B745" s="18">
        <v>0.52500000000000002</v>
      </c>
      <c r="C745" t="s">
        <v>9</v>
      </c>
      <c r="D745" t="s">
        <v>411</v>
      </c>
      <c r="E745" t="s">
        <v>10</v>
      </c>
      <c r="F745">
        <v>1</v>
      </c>
      <c r="G745">
        <v>25</v>
      </c>
      <c r="H745" t="s">
        <v>424</v>
      </c>
      <c r="I745" t="str">
        <f>VLOOKUP(H745,'Fish Species List'!$A$2:$I$107,2,0)</f>
        <v>Black Durgon</v>
      </c>
      <c r="J745" s="54" t="str">
        <f>VLOOKUP(H745,'Fish Species List'!$A$2:$I$107,3,0)</f>
        <v>Melichthys niger</v>
      </c>
      <c r="K745" s="54" t="str">
        <f>VLOOKUP(H745,'Fish Species List'!$A$2:$I$107,4,0)</f>
        <v>Balistidae</v>
      </c>
      <c r="L745" s="54" t="str">
        <f>VLOOKUP(H745,'Fish Species List'!$A$2:$I$107,5,0)</f>
        <v>Omnivores</v>
      </c>
      <c r="M745">
        <v>12</v>
      </c>
      <c r="N745">
        <f>1</f>
        <v>1</v>
      </c>
      <c r="P745">
        <f>VLOOKUP(H745,'Fish Species List'!$A$2:$I$107,6,0)</f>
        <v>2.3439999999999999E-2</v>
      </c>
      <c r="Q745">
        <f>VLOOKUP(H745,'Fish Species List'!$A$2:$I$107,7,0)</f>
        <v>2.95</v>
      </c>
      <c r="R745">
        <f t="shared" si="11"/>
        <v>35.771922665217147</v>
      </c>
    </row>
    <row r="746" spans="1:18">
      <c r="A746" s="2">
        <v>42955</v>
      </c>
      <c r="B746" s="18">
        <v>0.52500000000000002</v>
      </c>
      <c r="C746" t="s">
        <v>9</v>
      </c>
      <c r="D746" t="s">
        <v>411</v>
      </c>
      <c r="E746" t="s">
        <v>10</v>
      </c>
      <c r="F746">
        <v>1</v>
      </c>
      <c r="G746">
        <v>25</v>
      </c>
      <c r="H746" t="s">
        <v>38</v>
      </c>
      <c r="I746" t="str">
        <f>VLOOKUP(H746,'Fish Species List'!$A$2:$I$107,2,0)</f>
        <v>Sergeant Major</v>
      </c>
      <c r="J746" s="54" t="str">
        <f>VLOOKUP(H746,'Fish Species List'!$A$2:$I$107,3,0)</f>
        <v>Abudefduf saxatilis</v>
      </c>
      <c r="K746" s="54" t="str">
        <f>VLOOKUP(H746,'Fish Species List'!$A$2:$I$107,4,0)</f>
        <v>Pomacentridae</v>
      </c>
      <c r="L746" s="54" t="str">
        <f>VLOOKUP(H746,'Fish Species List'!$A$2:$I$107,5,0)</f>
        <v>Carnivores</v>
      </c>
      <c r="M746">
        <v>14</v>
      </c>
      <c r="N746">
        <v>12</v>
      </c>
      <c r="P746">
        <f>VLOOKUP(H746,'Fish Species List'!$A$2:$I$107,6,0)</f>
        <v>1.8200000000000001E-2</v>
      </c>
      <c r="Q746">
        <f>VLOOKUP(H746,'Fish Species List'!$A$2:$I$107,7,0)</f>
        <v>3.05</v>
      </c>
      <c r="R746">
        <f t="shared" si="11"/>
        <v>56.985176375654902</v>
      </c>
    </row>
    <row r="747" spans="1:18">
      <c r="A747" s="2">
        <v>42955</v>
      </c>
      <c r="B747" s="18">
        <v>0.52500000000000002</v>
      </c>
      <c r="C747" t="s">
        <v>9</v>
      </c>
      <c r="D747" t="s">
        <v>411</v>
      </c>
      <c r="E747" t="s">
        <v>10</v>
      </c>
      <c r="F747">
        <v>1</v>
      </c>
      <c r="G747">
        <v>25</v>
      </c>
      <c r="H747" t="s">
        <v>12</v>
      </c>
      <c r="I747" t="str">
        <f>VLOOKUP(H747,'Fish Species List'!$A$2:$I$107,2,0)</f>
        <v>Doctorfish</v>
      </c>
      <c r="J747" s="54" t="str">
        <f>VLOOKUP(H747,'Fish Species List'!$A$2:$I$107,3,0)</f>
        <v>Acanthurus chirurgus</v>
      </c>
      <c r="K747" s="54" t="str">
        <f>VLOOKUP(H747,'Fish Species List'!$A$2:$I$107,4,0)</f>
        <v>Acanthuridae</v>
      </c>
      <c r="L747" s="54" t="str">
        <f>VLOOKUP(H747,'Fish Species List'!$A$2:$I$107,5,0)</f>
        <v>Herbivores</v>
      </c>
      <c r="M747">
        <v>16</v>
      </c>
      <c r="N747">
        <f>1</f>
        <v>1</v>
      </c>
      <c r="P747">
        <f>VLOOKUP(H747,'Fish Species List'!$A$2:$I$107,6,0)</f>
        <v>2.0889999999999999E-2</v>
      </c>
      <c r="Q747">
        <f>VLOOKUP(H747,'Fish Species List'!$A$2:$I$107,7,0)</f>
        <v>2.96</v>
      </c>
      <c r="R747">
        <f t="shared" si="11"/>
        <v>76.583214004983191</v>
      </c>
    </row>
    <row r="748" spans="1:18">
      <c r="A748" s="2">
        <v>42955</v>
      </c>
      <c r="B748" s="18">
        <v>0.52500000000000002</v>
      </c>
      <c r="C748" t="s">
        <v>9</v>
      </c>
      <c r="D748" t="s">
        <v>411</v>
      </c>
      <c r="E748" t="s">
        <v>10</v>
      </c>
      <c r="F748">
        <v>1</v>
      </c>
      <c r="G748">
        <v>25</v>
      </c>
      <c r="H748" t="s">
        <v>12</v>
      </c>
      <c r="I748" t="str">
        <f>VLOOKUP(H748,'Fish Species List'!$A$2:$I$107,2,0)</f>
        <v>Doctorfish</v>
      </c>
      <c r="J748" s="54" t="str">
        <f>VLOOKUP(H748,'Fish Species List'!$A$2:$I$107,3,0)</f>
        <v>Acanthurus chirurgus</v>
      </c>
      <c r="K748" s="54" t="str">
        <f>VLOOKUP(H748,'Fish Species List'!$A$2:$I$107,4,0)</f>
        <v>Acanthuridae</v>
      </c>
      <c r="L748" s="54" t="str">
        <f>VLOOKUP(H748,'Fish Species List'!$A$2:$I$107,5,0)</f>
        <v>Herbivores</v>
      </c>
      <c r="M748">
        <v>18</v>
      </c>
      <c r="N748">
        <f>1</f>
        <v>1</v>
      </c>
      <c r="P748">
        <f>VLOOKUP(H748,'Fish Species List'!$A$2:$I$107,6,0)</f>
        <v>2.0889999999999999E-2</v>
      </c>
      <c r="Q748">
        <f>VLOOKUP(H748,'Fish Species List'!$A$2:$I$107,7,0)</f>
        <v>2.96</v>
      </c>
      <c r="R748">
        <f t="shared" si="11"/>
        <v>108.5288135023759</v>
      </c>
    </row>
    <row r="749" spans="1:18">
      <c r="A749" s="2">
        <v>42955</v>
      </c>
      <c r="B749" s="18">
        <v>0.52500000000000002</v>
      </c>
      <c r="C749" t="s">
        <v>9</v>
      </c>
      <c r="D749" t="s">
        <v>411</v>
      </c>
      <c r="E749" t="s">
        <v>10</v>
      </c>
      <c r="F749">
        <v>1</v>
      </c>
      <c r="G749">
        <v>25</v>
      </c>
      <c r="H749" t="s">
        <v>11</v>
      </c>
      <c r="I749" t="str">
        <f>VLOOKUP(H749,'Fish Species List'!$A$2:$I$107,2,0)</f>
        <v>Coney</v>
      </c>
      <c r="J749" s="54" t="str">
        <f>VLOOKUP(H749,'Fish Species List'!$A$2:$I$107,3,0)</f>
        <v>Cephalopholis fulva</v>
      </c>
      <c r="K749" s="54" t="str">
        <f>VLOOKUP(H749,'Fish Species List'!$A$2:$I$107,4,0)</f>
        <v>Serranidae</v>
      </c>
      <c r="L749" s="54" t="str">
        <f>VLOOKUP(H749,'Fish Species List'!$A$2:$I$107,5,0)</f>
        <v>Carnivores</v>
      </c>
      <c r="M749">
        <v>18</v>
      </c>
      <c r="N749">
        <f>1</f>
        <v>1</v>
      </c>
      <c r="P749">
        <f>VLOOKUP(H749,'Fish Species List'!$A$2:$I$107,6,0)</f>
        <v>0.01</v>
      </c>
      <c r="Q749">
        <f>VLOOKUP(H749,'Fish Species List'!$A$2:$I$107,7,0)</f>
        <v>3.02</v>
      </c>
      <c r="R749">
        <f t="shared" si="11"/>
        <v>61.79067869182947</v>
      </c>
    </row>
    <row r="750" spans="1:18">
      <c r="A750" s="2">
        <v>42955</v>
      </c>
      <c r="B750" s="18">
        <v>0.52500000000000002</v>
      </c>
      <c r="C750" t="s">
        <v>9</v>
      </c>
      <c r="D750" t="s">
        <v>411</v>
      </c>
      <c r="E750" t="s">
        <v>10</v>
      </c>
      <c r="F750">
        <v>1</v>
      </c>
      <c r="G750">
        <v>25</v>
      </c>
      <c r="H750" t="s">
        <v>11</v>
      </c>
      <c r="I750" t="str">
        <f>VLOOKUP(H750,'Fish Species List'!$A$2:$I$107,2,0)</f>
        <v>Coney</v>
      </c>
      <c r="J750" s="54" t="str">
        <f>VLOOKUP(H750,'Fish Species List'!$A$2:$I$107,3,0)</f>
        <v>Cephalopholis fulva</v>
      </c>
      <c r="K750" s="54" t="str">
        <f>VLOOKUP(H750,'Fish Species List'!$A$2:$I$107,4,0)</f>
        <v>Serranidae</v>
      </c>
      <c r="L750" s="54" t="str">
        <f>VLOOKUP(H750,'Fish Species List'!$A$2:$I$107,5,0)</f>
        <v>Carnivores</v>
      </c>
      <c r="M750">
        <v>20</v>
      </c>
      <c r="N750">
        <f>1</f>
        <v>1</v>
      </c>
      <c r="P750">
        <f>VLOOKUP(H750,'Fish Species List'!$A$2:$I$107,6,0)</f>
        <v>0.01</v>
      </c>
      <c r="Q750">
        <f>VLOOKUP(H750,'Fish Species List'!$A$2:$I$107,7,0)</f>
        <v>3.02</v>
      </c>
      <c r="R750">
        <f t="shared" si="11"/>
        <v>84.939673428398336</v>
      </c>
    </row>
    <row r="751" spans="1:18">
      <c r="A751" s="2">
        <v>42955</v>
      </c>
      <c r="B751" s="18">
        <v>0.52500000000000002</v>
      </c>
      <c r="C751" t="s">
        <v>9</v>
      </c>
      <c r="D751" t="s">
        <v>411</v>
      </c>
      <c r="E751" t="s">
        <v>10</v>
      </c>
      <c r="F751">
        <v>1</v>
      </c>
      <c r="G751">
        <v>25</v>
      </c>
      <c r="H751" t="s">
        <v>20</v>
      </c>
      <c r="I751" t="str">
        <f>VLOOKUP(H751,'Fish Species List'!$A$2:$I$107,2,0)</f>
        <v>French Grunt</v>
      </c>
      <c r="J751" s="54" t="str">
        <f>VLOOKUP(H751,'Fish Species List'!$A$2:$I$107,3,0)</f>
        <v>Haemulon flavolineatum</v>
      </c>
      <c r="K751" s="54" t="str">
        <f>VLOOKUP(H751,'Fish Species List'!$A$2:$I$107,4,0)</f>
        <v>Haemulidae</v>
      </c>
      <c r="L751" s="54" t="str">
        <f>VLOOKUP(H751,'Fish Species List'!$A$2:$I$107,5,0)</f>
        <v>Carnivores</v>
      </c>
      <c r="M751">
        <v>20</v>
      </c>
      <c r="N751">
        <f>1</f>
        <v>1</v>
      </c>
      <c r="P751">
        <f>VLOOKUP(H751,'Fish Species List'!$A$2:$I$107,6,0)</f>
        <v>1.349E-2</v>
      </c>
      <c r="Q751">
        <f>VLOOKUP(H751,'Fish Species List'!$A$2:$I$107,7,0)</f>
        <v>3</v>
      </c>
      <c r="R751">
        <f t="shared" si="11"/>
        <v>107.92</v>
      </c>
    </row>
    <row r="752" spans="1:18">
      <c r="A752" s="2">
        <v>42955</v>
      </c>
      <c r="B752" s="18">
        <v>0.52500000000000002</v>
      </c>
      <c r="C752" t="s">
        <v>9</v>
      </c>
      <c r="D752" t="s">
        <v>411</v>
      </c>
      <c r="E752" t="s">
        <v>10</v>
      </c>
      <c r="F752">
        <v>1</v>
      </c>
      <c r="G752">
        <v>25</v>
      </c>
      <c r="H752" t="s">
        <v>287</v>
      </c>
      <c r="I752" t="str">
        <f>VLOOKUP(H752,'Fish Species List'!$A$2:$I$107,2,0)</f>
        <v>Bar Jack</v>
      </c>
      <c r="J752" s="54" t="str">
        <f>VLOOKUP(H752,'Fish Species List'!$A$2:$I$107,3,0)</f>
        <v>Caranx ruber</v>
      </c>
      <c r="K752" s="54" t="str">
        <f>VLOOKUP(H752,'Fish Species List'!$A$2:$I$107,4,0)</f>
        <v>Carangidae</v>
      </c>
      <c r="L752" s="54" t="str">
        <f>VLOOKUP(H752,'Fish Species List'!$A$2:$I$107,5,0)</f>
        <v>Carnivores</v>
      </c>
      <c r="M752">
        <v>20</v>
      </c>
      <c r="N752">
        <v>10</v>
      </c>
      <c r="P752">
        <f>VLOOKUP(H752,'Fish Species List'!$A$2:$I$107,6,0)</f>
        <v>1.6979999999999999E-2</v>
      </c>
      <c r="Q752">
        <f>VLOOKUP(H752,'Fish Species List'!$A$2:$I$107,7,0)</f>
        <v>2.95</v>
      </c>
      <c r="R752">
        <f t="shared" si="11"/>
        <v>116.94352300362286</v>
      </c>
    </row>
    <row r="753" spans="1:18">
      <c r="A753" s="2">
        <v>42955</v>
      </c>
      <c r="B753" s="18">
        <v>0.52500000000000002</v>
      </c>
      <c r="C753" t="s">
        <v>9</v>
      </c>
      <c r="D753" t="s">
        <v>411</v>
      </c>
      <c r="E753" t="s">
        <v>10</v>
      </c>
      <c r="F753">
        <v>1</v>
      </c>
      <c r="G753">
        <v>25</v>
      </c>
      <c r="H753" t="s">
        <v>287</v>
      </c>
      <c r="I753" t="str">
        <f>VLOOKUP(H753,'Fish Species List'!$A$2:$I$107,2,0)</f>
        <v>Bar Jack</v>
      </c>
      <c r="J753" s="54" t="str">
        <f>VLOOKUP(H753,'Fish Species List'!$A$2:$I$107,3,0)</f>
        <v>Caranx ruber</v>
      </c>
      <c r="K753" s="54" t="str">
        <f>VLOOKUP(H753,'Fish Species List'!$A$2:$I$107,4,0)</f>
        <v>Carangidae</v>
      </c>
      <c r="L753" s="54" t="str">
        <f>VLOOKUP(H753,'Fish Species List'!$A$2:$I$107,5,0)</f>
        <v>Carnivores</v>
      </c>
      <c r="M753">
        <v>17</v>
      </c>
      <c r="N753">
        <v>10</v>
      </c>
      <c r="P753">
        <f>VLOOKUP(H753,'Fish Species List'!$A$2:$I$107,6,0)</f>
        <v>1.6979999999999999E-2</v>
      </c>
      <c r="Q753">
        <f>VLOOKUP(H753,'Fish Species List'!$A$2:$I$107,7,0)</f>
        <v>2.95</v>
      </c>
      <c r="R753">
        <f t="shared" si="11"/>
        <v>72.403907350640694</v>
      </c>
    </row>
    <row r="754" spans="1:18">
      <c r="A754" s="2">
        <v>42955</v>
      </c>
      <c r="B754" s="18">
        <v>0.52500000000000002</v>
      </c>
      <c r="C754" t="s">
        <v>9</v>
      </c>
      <c r="D754" t="s">
        <v>411</v>
      </c>
      <c r="E754" t="s">
        <v>10</v>
      </c>
      <c r="F754">
        <v>1</v>
      </c>
      <c r="G754">
        <v>25</v>
      </c>
      <c r="H754" t="s">
        <v>23</v>
      </c>
      <c r="I754" t="str">
        <f>VLOOKUP(H754,'Fish Species List'!$A$2:$I$107,2,0)</f>
        <v>Blue Tang</v>
      </c>
      <c r="J754" s="54" t="str">
        <f>VLOOKUP(H754,'Fish Species List'!$A$2:$I$107,3,0)</f>
        <v>Acanthurus coeruleus</v>
      </c>
      <c r="K754" s="54" t="str">
        <f>VLOOKUP(H754,'Fish Species List'!$A$2:$I$107,4,0)</f>
        <v>Acanthuridae</v>
      </c>
      <c r="L754" s="54" t="str">
        <f>VLOOKUP(H754,'Fish Species List'!$A$2:$I$107,5,0)</f>
        <v>Herbivores</v>
      </c>
      <c r="M754">
        <v>16</v>
      </c>
      <c r="N754">
        <f>1</f>
        <v>1</v>
      </c>
      <c r="P754">
        <f>VLOOKUP(H754,'Fish Species List'!$A$2:$I$107,6,0)</f>
        <v>2.512E-2</v>
      </c>
      <c r="Q754">
        <f>VLOOKUP(H754,'Fish Species List'!$A$2:$I$107,7,0)</f>
        <v>2.96</v>
      </c>
      <c r="R754">
        <f t="shared" si="11"/>
        <v>92.090489985886919</v>
      </c>
    </row>
    <row r="755" spans="1:18">
      <c r="A755" s="2">
        <v>42955</v>
      </c>
      <c r="B755" s="18">
        <v>0.52500000000000002</v>
      </c>
      <c r="C755" t="s">
        <v>9</v>
      </c>
      <c r="D755" t="s">
        <v>411</v>
      </c>
      <c r="E755" t="s">
        <v>10</v>
      </c>
      <c r="F755">
        <v>1</v>
      </c>
      <c r="G755">
        <v>25</v>
      </c>
      <c r="H755" t="s">
        <v>23</v>
      </c>
      <c r="I755" t="str">
        <f>VLOOKUP(H755,'Fish Species List'!$A$2:$I$107,2,0)</f>
        <v>Blue Tang</v>
      </c>
      <c r="J755" s="54" t="str">
        <f>VLOOKUP(H755,'Fish Species List'!$A$2:$I$107,3,0)</f>
        <v>Acanthurus coeruleus</v>
      </c>
      <c r="K755" s="54" t="str">
        <f>VLOOKUP(H755,'Fish Species List'!$A$2:$I$107,4,0)</f>
        <v>Acanthuridae</v>
      </c>
      <c r="L755" s="54" t="str">
        <f>VLOOKUP(H755,'Fish Species List'!$A$2:$I$107,5,0)</f>
        <v>Herbivores</v>
      </c>
      <c r="M755">
        <v>20</v>
      </c>
      <c r="N755">
        <f>1</f>
        <v>1</v>
      </c>
      <c r="P755">
        <f>VLOOKUP(H755,'Fish Species List'!$A$2:$I$107,6,0)</f>
        <v>2.512E-2</v>
      </c>
      <c r="Q755">
        <f>VLOOKUP(H755,'Fish Species List'!$A$2:$I$107,7,0)</f>
        <v>2.96</v>
      </c>
      <c r="R755">
        <f t="shared" si="11"/>
        <v>178.26595997942468</v>
      </c>
    </row>
    <row r="756" spans="1:18">
      <c r="A756" s="2">
        <v>42955</v>
      </c>
      <c r="B756" s="18">
        <v>0.52500000000000002</v>
      </c>
      <c r="C756" t="s">
        <v>9</v>
      </c>
      <c r="D756" t="s">
        <v>411</v>
      </c>
      <c r="E756" t="s">
        <v>10</v>
      </c>
      <c r="F756">
        <v>1</v>
      </c>
      <c r="G756">
        <v>25</v>
      </c>
      <c r="H756" t="s">
        <v>391</v>
      </c>
      <c r="I756" t="str">
        <f>VLOOKUP(H756,'Fish Species List'!$A$2:$I$107,2,0)</f>
        <v>Harlequin Basslet</v>
      </c>
      <c r="J756" s="54" t="str">
        <f>VLOOKUP(H756,'Fish Species List'!$A$2:$I$107,3,0)</f>
        <v>Serranus tigrinus</v>
      </c>
      <c r="K756" s="54" t="str">
        <f>VLOOKUP(H756,'Fish Species List'!$A$2:$I$107,4,0)</f>
        <v>Serranidae</v>
      </c>
      <c r="L756" s="54" t="str">
        <f>VLOOKUP(H756,'Fish Species List'!$A$2:$I$107,5,0)</f>
        <v>Carnivores</v>
      </c>
      <c r="M756">
        <v>4</v>
      </c>
      <c r="N756">
        <f>1</f>
        <v>1</v>
      </c>
      <c r="P756">
        <f>VLOOKUP(H756,'Fish Species List'!$A$2:$I$107,6,0)</f>
        <v>0</v>
      </c>
      <c r="Q756">
        <f>VLOOKUP(H756,'Fish Species List'!$A$2:$I$107,7,0)</f>
        <v>0</v>
      </c>
      <c r="R756">
        <f t="shared" si="11"/>
        <v>0</v>
      </c>
    </row>
    <row r="757" spans="1:18">
      <c r="A757" s="2">
        <v>42955</v>
      </c>
      <c r="B757" s="18">
        <v>0.52500000000000002</v>
      </c>
      <c r="C757" t="s">
        <v>9</v>
      </c>
      <c r="D757" t="s">
        <v>411</v>
      </c>
      <c r="E757" t="s">
        <v>10</v>
      </c>
      <c r="F757">
        <v>1</v>
      </c>
      <c r="G757">
        <v>25</v>
      </c>
      <c r="H757" t="s">
        <v>396</v>
      </c>
      <c r="I757" t="str">
        <f>VLOOKUP(H757,'Fish Species List'!$A$2:$I$107,2,0)</f>
        <v>Beaugregory</v>
      </c>
      <c r="J757" s="54" t="str">
        <f>VLOOKUP(H757,'Fish Species List'!$A$2:$I$107,3,0)</f>
        <v>Stegastes leucostictus</v>
      </c>
      <c r="K757" s="54" t="str">
        <f>VLOOKUP(H757,'Fish Species List'!$A$2:$I$107,4,0)</f>
        <v>Pomacentridae</v>
      </c>
      <c r="L757" s="54" t="str">
        <f>VLOOKUP(H757,'Fish Species List'!$A$2:$I$107,5,0)</f>
        <v>Omnivores</v>
      </c>
      <c r="M757">
        <v>3</v>
      </c>
      <c r="N757">
        <f>1</f>
        <v>1</v>
      </c>
      <c r="P757">
        <f>VLOOKUP(H757,'Fish Species List'!$A$2:$I$107,6,0)</f>
        <v>1.9949999999999999E-2</v>
      </c>
      <c r="Q757">
        <f>VLOOKUP(H757,'Fish Species List'!$A$2:$I$107,7,0)</f>
        <v>2.95</v>
      </c>
      <c r="R757">
        <f t="shared" si="11"/>
        <v>0.50985960061512192</v>
      </c>
    </row>
    <row r="758" spans="1:18">
      <c r="A758" s="2">
        <v>42955</v>
      </c>
      <c r="B758" s="18">
        <v>0.52500000000000002</v>
      </c>
      <c r="C758" t="s">
        <v>9</v>
      </c>
      <c r="D758" t="s">
        <v>411</v>
      </c>
      <c r="E758" t="s">
        <v>10</v>
      </c>
      <c r="F758">
        <v>1</v>
      </c>
      <c r="G758">
        <v>25</v>
      </c>
      <c r="H758" t="s">
        <v>18</v>
      </c>
      <c r="I758" t="str">
        <f>VLOOKUP(H758,'Fish Species List'!$A$2:$I$107,2,0)</f>
        <v>Bicolour Damselfish</v>
      </c>
      <c r="J758" s="54" t="str">
        <f>VLOOKUP(H758,'Fish Species List'!$A$2:$I$107,3,0)</f>
        <v>Stegastes partitus</v>
      </c>
      <c r="K758" s="54" t="str">
        <f>VLOOKUP(H758,'Fish Species List'!$A$2:$I$107,4,0)</f>
        <v>Pomacentridae</v>
      </c>
      <c r="L758" s="54" t="str">
        <f>VLOOKUP(H758,'Fish Species List'!$A$2:$I$107,5,0)</f>
        <v>Herbivores</v>
      </c>
      <c r="M758">
        <v>4</v>
      </c>
      <c r="N758">
        <v>10</v>
      </c>
      <c r="P758">
        <f>VLOOKUP(H758,'Fish Species List'!$A$2:$I$107,6,0)</f>
        <v>1.4789999999999999E-2</v>
      </c>
      <c r="Q758">
        <f>VLOOKUP(H758,'Fish Species List'!$A$2:$I$107,7,0)</f>
        <v>3.01</v>
      </c>
      <c r="R758">
        <f t="shared" si="11"/>
        <v>0.95977348519004924</v>
      </c>
    </row>
    <row r="759" spans="1:18">
      <c r="A759" s="2">
        <v>42955</v>
      </c>
      <c r="B759" s="18">
        <v>0.52500000000000002</v>
      </c>
      <c r="C759" t="s">
        <v>9</v>
      </c>
      <c r="D759" t="s">
        <v>411</v>
      </c>
      <c r="E759" t="s">
        <v>10</v>
      </c>
      <c r="F759">
        <v>1</v>
      </c>
      <c r="G759">
        <v>25</v>
      </c>
      <c r="H759" t="s">
        <v>17</v>
      </c>
      <c r="I759" t="str">
        <f>VLOOKUP(H759,'Fish Species List'!$A$2:$I$107,2,0)</f>
        <v>Bluehead Wrasse</v>
      </c>
      <c r="J759" s="54" t="str">
        <f>VLOOKUP(H759,'Fish Species List'!$A$2:$I$107,3,0)</f>
        <v>Thalassoma bifasciatum</v>
      </c>
      <c r="K759" s="54" t="str">
        <f>VLOOKUP(H759,'Fish Species List'!$A$2:$I$107,4,0)</f>
        <v>Labridae</v>
      </c>
      <c r="L759" s="54" t="str">
        <f>VLOOKUP(H759,'Fish Species List'!$A$2:$I$107,5,0)</f>
        <v>Carnivores</v>
      </c>
      <c r="M759">
        <v>4</v>
      </c>
      <c r="N759">
        <v>15</v>
      </c>
      <c r="P759">
        <f>VLOOKUP(H759,'Fish Species List'!$A$2:$I$107,6,0)</f>
        <v>8.9099999999999995E-3</v>
      </c>
      <c r="Q759">
        <f>VLOOKUP(H759,'Fish Species List'!$A$2:$I$107,7,0)</f>
        <v>3.01</v>
      </c>
      <c r="R759">
        <f t="shared" si="11"/>
        <v>0.5782002537554658</v>
      </c>
    </row>
    <row r="760" spans="1:18">
      <c r="A760" s="2">
        <v>42955</v>
      </c>
      <c r="B760" s="18">
        <v>0.52500000000000002</v>
      </c>
      <c r="C760" t="s">
        <v>9</v>
      </c>
      <c r="D760" t="s">
        <v>411</v>
      </c>
      <c r="E760" t="s">
        <v>10</v>
      </c>
      <c r="F760">
        <v>1</v>
      </c>
      <c r="G760">
        <v>25</v>
      </c>
      <c r="H760" t="s">
        <v>17</v>
      </c>
      <c r="I760" t="str">
        <f>VLOOKUP(H760,'Fish Species List'!$A$2:$I$107,2,0)</f>
        <v>Bluehead Wrasse</v>
      </c>
      <c r="J760" s="54" t="str">
        <f>VLOOKUP(H760,'Fish Species List'!$A$2:$I$107,3,0)</f>
        <v>Thalassoma bifasciatum</v>
      </c>
      <c r="K760" s="54" t="str">
        <f>VLOOKUP(H760,'Fish Species List'!$A$2:$I$107,4,0)</f>
        <v>Labridae</v>
      </c>
      <c r="L760" s="54" t="str">
        <f>VLOOKUP(H760,'Fish Species List'!$A$2:$I$107,5,0)</f>
        <v>Carnivores</v>
      </c>
      <c r="M760">
        <v>3</v>
      </c>
      <c r="N760">
        <v>10</v>
      </c>
      <c r="P760">
        <f>VLOOKUP(H760,'Fish Species List'!$A$2:$I$107,6,0)</f>
        <v>8.9099999999999995E-3</v>
      </c>
      <c r="Q760">
        <f>VLOOKUP(H760,'Fish Species List'!$A$2:$I$107,7,0)</f>
        <v>3.01</v>
      </c>
      <c r="R760">
        <f t="shared" si="11"/>
        <v>0.24322750267948948</v>
      </c>
    </row>
    <row r="761" spans="1:18">
      <c r="A761" s="2">
        <v>42955</v>
      </c>
      <c r="B761" s="18">
        <v>0.52500000000000002</v>
      </c>
      <c r="C761" t="s">
        <v>9</v>
      </c>
      <c r="D761" t="s">
        <v>411</v>
      </c>
      <c r="E761" t="s">
        <v>10</v>
      </c>
      <c r="F761">
        <v>1</v>
      </c>
      <c r="G761">
        <v>25</v>
      </c>
      <c r="H761" t="s">
        <v>35</v>
      </c>
      <c r="I761" t="str">
        <f>VLOOKUP(H761,'Fish Species List'!$A$2:$I$107,2,0)</f>
        <v>Yellowhead Wrasse</v>
      </c>
      <c r="J761" s="54" t="str">
        <f>VLOOKUP(H761,'Fish Species List'!$A$2:$I$107,3,0)</f>
        <v>Halichoeres garnoti</v>
      </c>
      <c r="K761" s="54" t="str">
        <f>VLOOKUP(H761,'Fish Species List'!$A$2:$I$107,4,0)</f>
        <v>Labridae</v>
      </c>
      <c r="L761" s="54" t="str">
        <f>VLOOKUP(H761,'Fish Species List'!$A$2:$I$107,5,0)</f>
        <v>Carnivores</v>
      </c>
      <c r="M761">
        <v>6</v>
      </c>
      <c r="N761">
        <f>1</f>
        <v>1</v>
      </c>
      <c r="P761">
        <f>VLOOKUP(H761,'Fish Species List'!$A$2:$I$107,6,0)</f>
        <v>0.01</v>
      </c>
      <c r="Q761">
        <f>VLOOKUP(H761,'Fish Species List'!$A$2:$I$107,7,0)</f>
        <v>3.13</v>
      </c>
      <c r="R761">
        <f t="shared" si="11"/>
        <v>2.7265496699528886</v>
      </c>
    </row>
    <row r="762" spans="1:18">
      <c r="A762" s="2">
        <v>42955</v>
      </c>
      <c r="B762" s="18">
        <v>0.52500000000000002</v>
      </c>
      <c r="C762" t="s">
        <v>9</v>
      </c>
      <c r="D762" t="s">
        <v>411</v>
      </c>
      <c r="E762" t="s">
        <v>10</v>
      </c>
      <c r="F762">
        <v>1</v>
      </c>
      <c r="G762">
        <v>25</v>
      </c>
      <c r="H762" t="s">
        <v>35</v>
      </c>
      <c r="I762" t="str">
        <f>VLOOKUP(H762,'Fish Species List'!$A$2:$I$107,2,0)</f>
        <v>Yellowhead Wrasse</v>
      </c>
      <c r="J762" s="54" t="str">
        <f>VLOOKUP(H762,'Fish Species List'!$A$2:$I$107,3,0)</f>
        <v>Halichoeres garnoti</v>
      </c>
      <c r="K762" s="54" t="str">
        <f>VLOOKUP(H762,'Fish Species List'!$A$2:$I$107,4,0)</f>
        <v>Labridae</v>
      </c>
      <c r="L762" s="54" t="str">
        <f>VLOOKUP(H762,'Fish Species List'!$A$2:$I$107,5,0)</f>
        <v>Carnivores</v>
      </c>
      <c r="M762">
        <v>4</v>
      </c>
      <c r="N762">
        <v>5</v>
      </c>
      <c r="P762">
        <f>VLOOKUP(H762,'Fish Species List'!$A$2:$I$107,6,0)</f>
        <v>0.01</v>
      </c>
      <c r="Q762">
        <f>VLOOKUP(H762,'Fish Species List'!$A$2:$I$107,7,0)</f>
        <v>3.13</v>
      </c>
      <c r="R762">
        <f t="shared" si="11"/>
        <v>0.76638637095611406</v>
      </c>
    </row>
    <row r="763" spans="1:18">
      <c r="A763" s="2">
        <v>42955</v>
      </c>
      <c r="B763" s="18">
        <v>0.52500000000000002</v>
      </c>
      <c r="C763" t="s">
        <v>9</v>
      </c>
      <c r="D763" t="s">
        <v>411</v>
      </c>
      <c r="E763" t="s">
        <v>10</v>
      </c>
      <c r="F763">
        <v>1</v>
      </c>
      <c r="G763">
        <v>25</v>
      </c>
      <c r="H763" t="s">
        <v>18</v>
      </c>
      <c r="I763" t="str">
        <f>VLOOKUP(H763,'Fish Species List'!$A$2:$I$107,2,0)</f>
        <v>Bicolour Damselfish</v>
      </c>
      <c r="J763" s="54" t="str">
        <f>VLOOKUP(H763,'Fish Species List'!$A$2:$I$107,3,0)</f>
        <v>Stegastes partitus</v>
      </c>
      <c r="K763" s="54" t="str">
        <f>VLOOKUP(H763,'Fish Species List'!$A$2:$I$107,4,0)</f>
        <v>Pomacentridae</v>
      </c>
      <c r="L763" s="54" t="str">
        <f>VLOOKUP(H763,'Fish Species List'!$A$2:$I$107,5,0)</f>
        <v>Herbivores</v>
      </c>
      <c r="M763">
        <v>3</v>
      </c>
      <c r="N763">
        <v>10</v>
      </c>
      <c r="P763">
        <f>VLOOKUP(H763,'Fish Species List'!$A$2:$I$107,6,0)</f>
        <v>1.4789999999999999E-2</v>
      </c>
      <c r="Q763">
        <f>VLOOKUP(H763,'Fish Species List'!$A$2:$I$107,7,0)</f>
        <v>3.01</v>
      </c>
      <c r="R763">
        <f t="shared" si="11"/>
        <v>0.40374127549154315</v>
      </c>
    </row>
    <row r="764" spans="1:18">
      <c r="A764" s="2">
        <v>42955</v>
      </c>
      <c r="B764" s="18">
        <v>0.52500000000000002</v>
      </c>
      <c r="C764" t="s">
        <v>9</v>
      </c>
      <c r="D764" t="s">
        <v>411</v>
      </c>
      <c r="E764" t="s">
        <v>10</v>
      </c>
      <c r="F764">
        <v>1</v>
      </c>
      <c r="G764">
        <v>25</v>
      </c>
      <c r="H764" t="s">
        <v>18</v>
      </c>
      <c r="I764" t="str">
        <f>VLOOKUP(H764,'Fish Species List'!$A$2:$I$107,2,0)</f>
        <v>Bicolour Damselfish</v>
      </c>
      <c r="J764" s="54" t="str">
        <f>VLOOKUP(H764,'Fish Species List'!$A$2:$I$107,3,0)</f>
        <v>Stegastes partitus</v>
      </c>
      <c r="K764" s="54" t="str">
        <f>VLOOKUP(H764,'Fish Species List'!$A$2:$I$107,4,0)</f>
        <v>Pomacentridae</v>
      </c>
      <c r="L764" s="54" t="str">
        <f>VLOOKUP(H764,'Fish Species List'!$A$2:$I$107,5,0)</f>
        <v>Herbivores</v>
      </c>
      <c r="M764">
        <v>4</v>
      </c>
      <c r="N764">
        <v>15</v>
      </c>
      <c r="P764">
        <f>VLOOKUP(H764,'Fish Species List'!$A$2:$I$107,6,0)</f>
        <v>1.4789999999999999E-2</v>
      </c>
      <c r="Q764">
        <f>VLOOKUP(H764,'Fish Species List'!$A$2:$I$107,7,0)</f>
        <v>3.01</v>
      </c>
      <c r="R764">
        <f t="shared" si="11"/>
        <v>0.95977348519004924</v>
      </c>
    </row>
    <row r="765" spans="1:18">
      <c r="A765" s="2">
        <v>42955</v>
      </c>
      <c r="B765" s="18">
        <v>0.52500000000000002</v>
      </c>
      <c r="C765" t="s">
        <v>9</v>
      </c>
      <c r="D765" t="s">
        <v>411</v>
      </c>
      <c r="E765" t="s">
        <v>10</v>
      </c>
      <c r="F765">
        <v>1</v>
      </c>
      <c r="G765">
        <v>25</v>
      </c>
      <c r="H765" t="s">
        <v>296</v>
      </c>
      <c r="I765" t="str">
        <f>VLOOKUP(H765,'Fish Species List'!$A$2:$I$107,2,0)</f>
        <v>Squirrel Fish</v>
      </c>
      <c r="J765" s="54" t="str">
        <f>VLOOKUP(H765,'Fish Species List'!$A$2:$I$107,3,0)</f>
        <v>Holocentrus adsensionis</v>
      </c>
      <c r="K765" s="54" t="str">
        <f>VLOOKUP(H765,'Fish Species List'!$A$2:$I$107,4,0)</f>
        <v>Holocentridae</v>
      </c>
      <c r="L765" s="54" t="str">
        <f>VLOOKUP(H765,'Fish Species List'!$A$2:$I$107,5,0)</f>
        <v>Carnivores</v>
      </c>
      <c r="M765">
        <v>21</v>
      </c>
      <c r="N765">
        <f>1</f>
        <v>1</v>
      </c>
      <c r="P765">
        <f>VLOOKUP(H765,'Fish Species List'!$A$2:$I$107,6,0)</f>
        <v>1.585E-2</v>
      </c>
      <c r="Q765">
        <f>VLOOKUP(H765,'Fish Species List'!$A$2:$I$107,7,0)</f>
        <v>2.97</v>
      </c>
      <c r="R765">
        <f t="shared" si="11"/>
        <v>133.97401475131278</v>
      </c>
    </row>
    <row r="766" spans="1:18">
      <c r="A766" s="2">
        <v>42955</v>
      </c>
      <c r="B766" s="18">
        <v>0.52500000000000002</v>
      </c>
      <c r="C766" t="s">
        <v>9</v>
      </c>
      <c r="D766" t="s">
        <v>411</v>
      </c>
      <c r="E766" t="s">
        <v>10</v>
      </c>
      <c r="F766">
        <v>1</v>
      </c>
      <c r="G766">
        <v>25</v>
      </c>
      <c r="H766" t="s">
        <v>17</v>
      </c>
      <c r="I766" t="str">
        <f>VLOOKUP(H766,'Fish Species List'!$A$2:$I$107,2,0)</f>
        <v>Bluehead Wrasse</v>
      </c>
      <c r="J766" s="54" t="str">
        <f>VLOOKUP(H766,'Fish Species List'!$A$2:$I$107,3,0)</f>
        <v>Thalassoma bifasciatum</v>
      </c>
      <c r="K766" s="54" t="str">
        <f>VLOOKUP(H766,'Fish Species List'!$A$2:$I$107,4,0)</f>
        <v>Labridae</v>
      </c>
      <c r="L766" s="54" t="str">
        <f>VLOOKUP(H766,'Fish Species List'!$A$2:$I$107,5,0)</f>
        <v>Carnivores</v>
      </c>
      <c r="M766">
        <v>3</v>
      </c>
      <c r="N766">
        <v>20</v>
      </c>
      <c r="P766">
        <f>VLOOKUP(H766,'Fish Species List'!$A$2:$I$107,6,0)</f>
        <v>8.9099999999999995E-3</v>
      </c>
      <c r="Q766">
        <f>VLOOKUP(H766,'Fish Species List'!$A$2:$I$107,7,0)</f>
        <v>3.01</v>
      </c>
      <c r="R766">
        <f t="shared" si="11"/>
        <v>0.24322750267948948</v>
      </c>
    </row>
    <row r="767" spans="1:18">
      <c r="A767" s="2">
        <v>42955</v>
      </c>
      <c r="B767" s="18">
        <v>0.52500000000000002</v>
      </c>
      <c r="C767" t="s">
        <v>9</v>
      </c>
      <c r="D767" t="s">
        <v>411</v>
      </c>
      <c r="E767" t="s">
        <v>10</v>
      </c>
      <c r="F767">
        <v>1</v>
      </c>
      <c r="G767">
        <v>25</v>
      </c>
      <c r="H767" t="s">
        <v>404</v>
      </c>
      <c r="I767" t="str">
        <f>VLOOKUP(H767,'Fish Species List'!$A$2:$I$107,2,0)</f>
        <v>Cocoa Damselfish</v>
      </c>
      <c r="J767" s="54" t="str">
        <f>VLOOKUP(H767,'Fish Species List'!$A$2:$I$107,3,0)</f>
        <v>Stegastes variabilis</v>
      </c>
      <c r="K767" s="54" t="str">
        <f>VLOOKUP(H767,'Fish Species List'!$A$2:$I$107,4,0)</f>
        <v>Pomacentridae</v>
      </c>
      <c r="L767" s="54" t="str">
        <f>VLOOKUP(H767,'Fish Species List'!$A$2:$I$107,5,0)</f>
        <v>Herbivores</v>
      </c>
      <c r="M767">
        <v>6</v>
      </c>
      <c r="N767">
        <f>1</f>
        <v>1</v>
      </c>
      <c r="P767">
        <f>VLOOKUP(H767,'Fish Species List'!$A$2:$I$107,6,0)</f>
        <v>0</v>
      </c>
      <c r="Q767">
        <f>VLOOKUP(H767,'Fish Species List'!$A$2:$I$107,7,0)</f>
        <v>0</v>
      </c>
      <c r="R767">
        <f t="shared" si="11"/>
        <v>0</v>
      </c>
    </row>
    <row r="768" spans="1:18">
      <c r="A768" s="2">
        <v>42955</v>
      </c>
      <c r="B768" s="18">
        <v>0.52500000000000002</v>
      </c>
      <c r="C768" t="s">
        <v>9</v>
      </c>
      <c r="D768" t="s">
        <v>411</v>
      </c>
      <c r="E768" t="s">
        <v>10</v>
      </c>
      <c r="F768">
        <v>1</v>
      </c>
      <c r="G768">
        <v>25</v>
      </c>
      <c r="H768" t="s">
        <v>35</v>
      </c>
      <c r="I768" t="str">
        <f>VLOOKUP(H768,'Fish Species List'!$A$2:$I$107,2,0)</f>
        <v>Yellowhead Wrasse</v>
      </c>
      <c r="J768" s="54" t="str">
        <f>VLOOKUP(H768,'Fish Species List'!$A$2:$I$107,3,0)</f>
        <v>Halichoeres garnoti</v>
      </c>
      <c r="K768" s="54" t="str">
        <f>VLOOKUP(H768,'Fish Species List'!$A$2:$I$107,4,0)</f>
        <v>Labridae</v>
      </c>
      <c r="L768" s="54" t="str">
        <f>VLOOKUP(H768,'Fish Species List'!$A$2:$I$107,5,0)</f>
        <v>Carnivores</v>
      </c>
      <c r="M768">
        <v>4</v>
      </c>
      <c r="N768">
        <f>1</f>
        <v>1</v>
      </c>
      <c r="P768">
        <f>VLOOKUP(H768,'Fish Species List'!$A$2:$I$107,6,0)</f>
        <v>0.01</v>
      </c>
      <c r="Q768">
        <f>VLOOKUP(H768,'Fish Species List'!$A$2:$I$107,7,0)</f>
        <v>3.13</v>
      </c>
      <c r="R768">
        <f t="shared" si="11"/>
        <v>0.76638637095611406</v>
      </c>
    </row>
    <row r="769" spans="1:18">
      <c r="A769" s="2">
        <v>42955</v>
      </c>
      <c r="B769" s="18">
        <v>0.52500000000000002</v>
      </c>
      <c r="C769" t="s">
        <v>9</v>
      </c>
      <c r="D769" t="s">
        <v>411</v>
      </c>
      <c r="E769" t="s">
        <v>10</v>
      </c>
      <c r="F769">
        <v>1</v>
      </c>
      <c r="G769">
        <v>25</v>
      </c>
      <c r="H769" t="s">
        <v>35</v>
      </c>
      <c r="I769" t="str">
        <f>VLOOKUP(H769,'Fish Species List'!$A$2:$I$107,2,0)</f>
        <v>Yellowhead Wrasse</v>
      </c>
      <c r="J769" s="54" t="str">
        <f>VLOOKUP(H769,'Fish Species List'!$A$2:$I$107,3,0)</f>
        <v>Halichoeres garnoti</v>
      </c>
      <c r="K769" s="54" t="str">
        <f>VLOOKUP(H769,'Fish Species List'!$A$2:$I$107,4,0)</f>
        <v>Labridae</v>
      </c>
      <c r="L769" s="54" t="str">
        <f>VLOOKUP(H769,'Fish Species List'!$A$2:$I$107,5,0)</f>
        <v>Carnivores</v>
      </c>
      <c r="M769">
        <v>5</v>
      </c>
      <c r="N769">
        <v>2</v>
      </c>
      <c r="P769">
        <f>VLOOKUP(H769,'Fish Species List'!$A$2:$I$107,6,0)</f>
        <v>0.01</v>
      </c>
      <c r="Q769">
        <f>VLOOKUP(H769,'Fish Species List'!$A$2:$I$107,7,0)</f>
        <v>3.13</v>
      </c>
      <c r="R769">
        <f t="shared" si="11"/>
        <v>1.540905884130453</v>
      </c>
    </row>
    <row r="770" spans="1:18">
      <c r="A770" s="2">
        <v>42955</v>
      </c>
      <c r="B770" s="18">
        <v>0.52500000000000002</v>
      </c>
      <c r="C770" t="s">
        <v>9</v>
      </c>
      <c r="D770" t="s">
        <v>411</v>
      </c>
      <c r="E770" t="s">
        <v>10</v>
      </c>
      <c r="F770">
        <v>1</v>
      </c>
      <c r="G770">
        <v>25</v>
      </c>
      <c r="H770" t="s">
        <v>425</v>
      </c>
      <c r="I770" t="str">
        <f>VLOOKUP(H770,'Fish Species List'!$A$2:$I$107,2,0)</f>
        <v>Inshore Lizardfish</v>
      </c>
      <c r="J770" s="54" t="str">
        <f>VLOOKUP(H770,'Fish Species List'!$A$2:$I$107,3,0)</f>
        <v>Synodus foetens</v>
      </c>
      <c r="K770" s="54" t="str">
        <f>VLOOKUP(H770,'Fish Species List'!$A$2:$I$107,4,0)</f>
        <v>Synodontidae</v>
      </c>
      <c r="L770" s="54" t="str">
        <f>VLOOKUP(H770,'Fish Species List'!$A$2:$I$107,5,0)</f>
        <v>Carnivores</v>
      </c>
      <c r="M770">
        <v>22</v>
      </c>
      <c r="N770">
        <f>1</f>
        <v>1</v>
      </c>
      <c r="P770">
        <f>VLOOKUP(H770,'Fish Species List'!$A$2:$I$107,6,0)</f>
        <v>3.8E-3</v>
      </c>
      <c r="Q770">
        <f>VLOOKUP(H770,'Fish Species List'!$A$2:$I$107,7,0)</f>
        <v>3.21</v>
      </c>
      <c r="R770">
        <f t="shared" si="11"/>
        <v>77.439118742621503</v>
      </c>
    </row>
    <row r="771" spans="1:18">
      <c r="A771" s="2">
        <v>42955</v>
      </c>
      <c r="B771" s="18">
        <v>0.52500000000000002</v>
      </c>
      <c r="C771" t="s">
        <v>9</v>
      </c>
      <c r="D771" t="s">
        <v>411</v>
      </c>
      <c r="E771" t="s">
        <v>10</v>
      </c>
      <c r="F771">
        <v>1</v>
      </c>
      <c r="G771">
        <v>25</v>
      </c>
      <c r="H771" t="s">
        <v>292</v>
      </c>
      <c r="I771" t="str">
        <f>VLOOKUP(H771,'Fish Species List'!$A$2:$I$107,2,0)</f>
        <v>Graysby</v>
      </c>
      <c r="J771" s="54" t="str">
        <f>VLOOKUP(H771,'Fish Species List'!$A$2:$I$107,3,0)</f>
        <v>Cephalopholis cruentata</v>
      </c>
      <c r="K771" s="54" t="str">
        <f>VLOOKUP(H771,'Fish Species List'!$A$2:$I$107,4,0)</f>
        <v>Serranidae</v>
      </c>
      <c r="L771" s="54" t="str">
        <f>VLOOKUP(H771,'Fish Species List'!$A$2:$I$107,5,0)</f>
        <v>Carnivores</v>
      </c>
      <c r="M771">
        <v>13</v>
      </c>
      <c r="N771">
        <f>1</f>
        <v>1</v>
      </c>
      <c r="P771">
        <f>VLOOKUP(H771,'Fish Species List'!$A$2:$I$107,6,0)</f>
        <v>1.1220000000000001E-2</v>
      </c>
      <c r="Q771">
        <f>VLOOKUP(H771,'Fish Species List'!$A$2:$I$107,7,0)</f>
        <v>3.07</v>
      </c>
      <c r="R771">
        <f t="shared" ref="R771:R834" si="12">(P771*M771^Q771)</f>
        <v>29.498433154231666</v>
      </c>
    </row>
    <row r="772" spans="1:18">
      <c r="A772" s="2">
        <v>42955</v>
      </c>
      <c r="B772" s="18">
        <v>0.52500000000000002</v>
      </c>
      <c r="C772" t="s">
        <v>9</v>
      </c>
      <c r="D772" t="s">
        <v>411</v>
      </c>
      <c r="E772" t="s">
        <v>10</v>
      </c>
      <c r="F772">
        <v>1</v>
      </c>
      <c r="G772">
        <v>25</v>
      </c>
      <c r="H772" t="s">
        <v>35</v>
      </c>
      <c r="I772" t="str">
        <f>VLOOKUP(H772,'Fish Species List'!$A$2:$I$107,2,0)</f>
        <v>Yellowhead Wrasse</v>
      </c>
      <c r="J772" s="54" t="str">
        <f>VLOOKUP(H772,'Fish Species List'!$A$2:$I$107,3,0)</f>
        <v>Halichoeres garnoti</v>
      </c>
      <c r="K772" s="54" t="str">
        <f>VLOOKUP(H772,'Fish Species List'!$A$2:$I$107,4,0)</f>
        <v>Labridae</v>
      </c>
      <c r="L772" s="54" t="str">
        <f>VLOOKUP(H772,'Fish Species List'!$A$2:$I$107,5,0)</f>
        <v>Carnivores</v>
      </c>
      <c r="M772">
        <v>10</v>
      </c>
      <c r="N772">
        <f>1</f>
        <v>1</v>
      </c>
      <c r="P772">
        <f>VLOOKUP(H772,'Fish Species List'!$A$2:$I$107,6,0)</f>
        <v>0.01</v>
      </c>
      <c r="Q772">
        <f>VLOOKUP(H772,'Fish Species List'!$A$2:$I$107,7,0)</f>
        <v>3.13</v>
      </c>
      <c r="R772">
        <f t="shared" si="12"/>
        <v>13.48962882591654</v>
      </c>
    </row>
    <row r="773" spans="1:18">
      <c r="A773" s="2">
        <v>42955</v>
      </c>
      <c r="B773" s="18">
        <v>0.52500000000000002</v>
      </c>
      <c r="C773" t="s">
        <v>9</v>
      </c>
      <c r="D773" t="s">
        <v>411</v>
      </c>
      <c r="E773" t="s">
        <v>10</v>
      </c>
      <c r="F773">
        <v>1</v>
      </c>
      <c r="G773">
        <v>25</v>
      </c>
      <c r="H773" t="s">
        <v>35</v>
      </c>
      <c r="I773" t="str">
        <f>VLOOKUP(H773,'Fish Species List'!$A$2:$I$107,2,0)</f>
        <v>Yellowhead Wrasse</v>
      </c>
      <c r="J773" s="54" t="str">
        <f>VLOOKUP(H773,'Fish Species List'!$A$2:$I$107,3,0)</f>
        <v>Halichoeres garnoti</v>
      </c>
      <c r="K773" s="54" t="str">
        <f>VLOOKUP(H773,'Fish Species List'!$A$2:$I$107,4,0)</f>
        <v>Labridae</v>
      </c>
      <c r="L773" s="54" t="str">
        <f>VLOOKUP(H773,'Fish Species List'!$A$2:$I$107,5,0)</f>
        <v>Carnivores</v>
      </c>
      <c r="M773">
        <v>12</v>
      </c>
      <c r="N773">
        <f>1</f>
        <v>1</v>
      </c>
      <c r="P773">
        <f>VLOOKUP(H773,'Fish Species List'!$A$2:$I$107,6,0)</f>
        <v>0.01</v>
      </c>
      <c r="Q773">
        <f>VLOOKUP(H773,'Fish Species List'!$A$2:$I$107,7,0)</f>
        <v>3.13</v>
      </c>
      <c r="R773">
        <f t="shared" si="12"/>
        <v>23.869169040031956</v>
      </c>
    </row>
    <row r="774" spans="1:18">
      <c r="A774" s="2">
        <v>42955</v>
      </c>
      <c r="B774" s="18">
        <v>0.52500000000000002</v>
      </c>
      <c r="C774" t="s">
        <v>9</v>
      </c>
      <c r="D774" t="s">
        <v>411</v>
      </c>
      <c r="E774" t="s">
        <v>10</v>
      </c>
      <c r="F774">
        <v>1</v>
      </c>
      <c r="G774">
        <v>25</v>
      </c>
      <c r="H774" t="s">
        <v>17</v>
      </c>
      <c r="I774" t="str">
        <f>VLOOKUP(H774,'Fish Species List'!$A$2:$I$107,2,0)</f>
        <v>Bluehead Wrasse</v>
      </c>
      <c r="J774" s="54" t="str">
        <f>VLOOKUP(H774,'Fish Species List'!$A$2:$I$107,3,0)</f>
        <v>Thalassoma bifasciatum</v>
      </c>
      <c r="K774" s="54" t="str">
        <f>VLOOKUP(H774,'Fish Species List'!$A$2:$I$107,4,0)</f>
        <v>Labridae</v>
      </c>
      <c r="L774" s="54" t="str">
        <f>VLOOKUP(H774,'Fish Species List'!$A$2:$I$107,5,0)</f>
        <v>Carnivores</v>
      </c>
      <c r="M774">
        <v>8</v>
      </c>
      <c r="N774">
        <f>1</f>
        <v>1</v>
      </c>
      <c r="P774">
        <f>VLOOKUP(H774,'Fish Species List'!$A$2:$I$107,6,0)</f>
        <v>8.9099999999999995E-3</v>
      </c>
      <c r="Q774">
        <f>VLOOKUP(H774,'Fish Species List'!$A$2:$I$107,7,0)</f>
        <v>3.01</v>
      </c>
      <c r="R774">
        <f t="shared" si="12"/>
        <v>4.6577756365061544</v>
      </c>
    </row>
    <row r="775" spans="1:18">
      <c r="A775" s="2">
        <v>42955</v>
      </c>
      <c r="B775" s="18">
        <v>0.52500000000000002</v>
      </c>
      <c r="C775" t="s">
        <v>9</v>
      </c>
      <c r="D775" t="s">
        <v>411</v>
      </c>
      <c r="E775" t="s">
        <v>10</v>
      </c>
      <c r="F775">
        <v>1</v>
      </c>
      <c r="G775">
        <v>25</v>
      </c>
      <c r="H775" t="s">
        <v>17</v>
      </c>
      <c r="I775" t="str">
        <f>VLOOKUP(H775,'Fish Species List'!$A$2:$I$107,2,0)</f>
        <v>Bluehead Wrasse</v>
      </c>
      <c r="J775" s="54" t="str">
        <f>VLOOKUP(H775,'Fish Species List'!$A$2:$I$107,3,0)</f>
        <v>Thalassoma bifasciatum</v>
      </c>
      <c r="K775" s="54" t="str">
        <f>VLOOKUP(H775,'Fish Species List'!$A$2:$I$107,4,0)</f>
        <v>Labridae</v>
      </c>
      <c r="L775" s="54" t="str">
        <f>VLOOKUP(H775,'Fish Species List'!$A$2:$I$107,5,0)</f>
        <v>Carnivores</v>
      </c>
      <c r="M775">
        <v>4</v>
      </c>
      <c r="N775">
        <v>20</v>
      </c>
      <c r="P775">
        <f>VLOOKUP(H775,'Fish Species List'!$A$2:$I$107,6,0)</f>
        <v>8.9099999999999995E-3</v>
      </c>
      <c r="Q775">
        <f>VLOOKUP(H775,'Fish Species List'!$A$2:$I$107,7,0)</f>
        <v>3.01</v>
      </c>
      <c r="R775">
        <f t="shared" si="12"/>
        <v>0.5782002537554658</v>
      </c>
    </row>
    <row r="776" spans="1:18">
      <c r="A776" s="2">
        <v>42955</v>
      </c>
      <c r="B776" s="18">
        <v>0.52500000000000002</v>
      </c>
      <c r="C776" t="s">
        <v>9</v>
      </c>
      <c r="D776" t="s">
        <v>411</v>
      </c>
      <c r="E776" t="s">
        <v>10</v>
      </c>
      <c r="F776">
        <v>1</v>
      </c>
      <c r="G776">
        <v>25</v>
      </c>
      <c r="H776" t="s">
        <v>25</v>
      </c>
      <c r="I776" t="str">
        <f>VLOOKUP(H776,'Fish Species List'!$A$2:$I$107,2,0)</f>
        <v>Redband Parrotfish</v>
      </c>
      <c r="J776" s="54" t="str">
        <f>VLOOKUP(H776,'Fish Species List'!$A$2:$I$107,3,0)</f>
        <v>Sparisoma aurofrenatum</v>
      </c>
      <c r="K776" s="54" t="str">
        <f>VLOOKUP(H776,'Fish Species List'!$A$2:$I$107,4,0)</f>
        <v>Scaridae</v>
      </c>
      <c r="L776" s="54" t="str">
        <f>VLOOKUP(H776,'Fish Species List'!$A$2:$I$107,5,0)</f>
        <v>Herbivores</v>
      </c>
      <c r="M776">
        <v>9</v>
      </c>
      <c r="N776">
        <f>1</f>
        <v>1</v>
      </c>
      <c r="O776" t="s">
        <v>284</v>
      </c>
      <c r="P776">
        <f>VLOOKUP(H776,'Fish Species List'!$A$2:$I$107,6,0)</f>
        <v>1.072E-2</v>
      </c>
      <c r="Q776">
        <f>VLOOKUP(H776,'Fish Species List'!$A$2:$I$107,7,0)</f>
        <v>3.12</v>
      </c>
      <c r="R776">
        <f t="shared" si="12"/>
        <v>10.172587047022727</v>
      </c>
    </row>
    <row r="777" spans="1:18">
      <c r="A777" s="2">
        <v>42955</v>
      </c>
      <c r="B777" s="18">
        <v>0.52500000000000002</v>
      </c>
      <c r="C777" t="s">
        <v>9</v>
      </c>
      <c r="D777" t="s">
        <v>411</v>
      </c>
      <c r="E777" t="s">
        <v>10</v>
      </c>
      <c r="F777">
        <v>1</v>
      </c>
      <c r="G777">
        <v>25</v>
      </c>
      <c r="H777" t="s">
        <v>25</v>
      </c>
      <c r="I777" t="str">
        <f>VLOOKUP(H777,'Fish Species List'!$A$2:$I$107,2,0)</f>
        <v>Redband Parrotfish</v>
      </c>
      <c r="J777" s="54" t="str">
        <f>VLOOKUP(H777,'Fish Species List'!$A$2:$I$107,3,0)</f>
        <v>Sparisoma aurofrenatum</v>
      </c>
      <c r="K777" s="54" t="str">
        <f>VLOOKUP(H777,'Fish Species List'!$A$2:$I$107,4,0)</f>
        <v>Scaridae</v>
      </c>
      <c r="L777" s="54" t="str">
        <f>VLOOKUP(H777,'Fish Species List'!$A$2:$I$107,5,0)</f>
        <v>Herbivores</v>
      </c>
      <c r="M777">
        <v>4</v>
      </c>
      <c r="N777">
        <f>1</f>
        <v>1</v>
      </c>
      <c r="O777" t="s">
        <v>284</v>
      </c>
      <c r="P777">
        <f>VLOOKUP(H777,'Fish Species List'!$A$2:$I$107,6,0)</f>
        <v>1.072E-2</v>
      </c>
      <c r="Q777">
        <f>VLOOKUP(H777,'Fish Species List'!$A$2:$I$107,7,0)</f>
        <v>3.12</v>
      </c>
      <c r="R777">
        <f t="shared" si="12"/>
        <v>0.81025544515357217</v>
      </c>
    </row>
    <row r="778" spans="1:18">
      <c r="A778" s="2">
        <v>42955</v>
      </c>
      <c r="B778" s="18">
        <v>0.52500000000000002</v>
      </c>
      <c r="C778" t="s">
        <v>9</v>
      </c>
      <c r="D778" t="s">
        <v>411</v>
      </c>
      <c r="E778" t="s">
        <v>10</v>
      </c>
      <c r="F778">
        <v>1</v>
      </c>
      <c r="G778">
        <v>25</v>
      </c>
      <c r="H778" t="s">
        <v>295</v>
      </c>
      <c r="I778" t="str">
        <f>VLOOKUP(H778,'Fish Species List'!$A$2:$I$107,2,0)</f>
        <v>Clown Wrasse</v>
      </c>
      <c r="J778" s="54" t="str">
        <f>VLOOKUP(H778,'Fish Species List'!$A$2:$I$107,3,0)</f>
        <v>Halichoeres maculipinna </v>
      </c>
      <c r="K778" s="54" t="str">
        <f>VLOOKUP(H778,'Fish Species List'!$A$2:$I$107,4,0)</f>
        <v>Labridae</v>
      </c>
      <c r="L778" s="54" t="str">
        <f>VLOOKUP(H778,'Fish Species List'!$A$2:$I$107,5,0)</f>
        <v>Carnivores</v>
      </c>
      <c r="M778">
        <v>6</v>
      </c>
      <c r="N778">
        <f>1</f>
        <v>1</v>
      </c>
      <c r="P778">
        <f>VLOOKUP(H778,'Fish Species List'!$A$2:$I$107,6,0)</f>
        <v>1.047E-2</v>
      </c>
      <c r="Q778">
        <f>VLOOKUP(H778,'Fish Species List'!$A$2:$I$107,7,0)</f>
        <v>3.2</v>
      </c>
      <c r="R778">
        <f t="shared" si="12"/>
        <v>3.2361651963011573</v>
      </c>
    </row>
    <row r="779" spans="1:18">
      <c r="A779" s="2">
        <v>42955</v>
      </c>
      <c r="B779" s="18">
        <v>0.52500000000000002</v>
      </c>
      <c r="C779" t="s">
        <v>9</v>
      </c>
      <c r="D779" t="s">
        <v>411</v>
      </c>
      <c r="E779" t="s">
        <v>10</v>
      </c>
      <c r="F779">
        <v>1</v>
      </c>
      <c r="G779">
        <v>25</v>
      </c>
      <c r="H779" t="s">
        <v>18</v>
      </c>
      <c r="I779" t="str">
        <f>VLOOKUP(H779,'Fish Species List'!$A$2:$I$107,2,0)</f>
        <v>Bicolour Damselfish</v>
      </c>
      <c r="J779" s="54" t="str">
        <f>VLOOKUP(H779,'Fish Species List'!$A$2:$I$107,3,0)</f>
        <v>Stegastes partitus</v>
      </c>
      <c r="K779" s="54" t="str">
        <f>VLOOKUP(H779,'Fish Species List'!$A$2:$I$107,4,0)</f>
        <v>Pomacentridae</v>
      </c>
      <c r="L779" s="54" t="str">
        <f>VLOOKUP(H779,'Fish Species List'!$A$2:$I$107,5,0)</f>
        <v>Herbivores</v>
      </c>
      <c r="M779">
        <v>3</v>
      </c>
      <c r="N779">
        <v>10</v>
      </c>
      <c r="P779">
        <f>VLOOKUP(H779,'Fish Species List'!$A$2:$I$107,6,0)</f>
        <v>1.4789999999999999E-2</v>
      </c>
      <c r="Q779">
        <f>VLOOKUP(H779,'Fish Species List'!$A$2:$I$107,7,0)</f>
        <v>3.01</v>
      </c>
      <c r="R779">
        <f t="shared" si="12"/>
        <v>0.40374127549154315</v>
      </c>
    </row>
    <row r="780" spans="1:18">
      <c r="A780" s="2">
        <v>42955</v>
      </c>
      <c r="B780" s="18">
        <v>0.52500000000000002</v>
      </c>
      <c r="C780" t="s">
        <v>9</v>
      </c>
      <c r="D780" t="s">
        <v>411</v>
      </c>
      <c r="E780" t="s">
        <v>10</v>
      </c>
      <c r="F780">
        <v>1</v>
      </c>
      <c r="G780">
        <v>25</v>
      </c>
      <c r="H780" t="s">
        <v>31</v>
      </c>
      <c r="I780" t="str">
        <f>VLOOKUP(H780,'Fish Species List'!$A$2:$I$107,2,0)</f>
        <v>Striped Parrotfish</v>
      </c>
      <c r="J780" s="54" t="str">
        <f>VLOOKUP(H780,'Fish Species List'!$A$2:$I$107,3,0)</f>
        <v>Scarus iserti</v>
      </c>
      <c r="K780" s="54" t="str">
        <f>VLOOKUP(H780,'Fish Species List'!$A$2:$I$107,4,0)</f>
        <v>Scaridae</v>
      </c>
      <c r="L780" s="54" t="str">
        <f>VLOOKUP(H780,'Fish Species List'!$A$2:$I$107,5,0)</f>
        <v>Herbivores</v>
      </c>
      <c r="M780">
        <v>12</v>
      </c>
      <c r="N780">
        <f>1</f>
        <v>1</v>
      </c>
      <c r="O780" t="s">
        <v>22</v>
      </c>
      <c r="P780">
        <f>VLOOKUP(H780,'Fish Species List'!$A$2:$I$107,6,0)</f>
        <v>1.0959999999999999E-2</v>
      </c>
      <c r="Q780">
        <f>VLOOKUP(H780,'Fish Species List'!$A$2:$I$107,7,0)</f>
        <v>3.01</v>
      </c>
      <c r="R780">
        <f t="shared" si="12"/>
        <v>19.415389375922789</v>
      </c>
    </row>
    <row r="781" spans="1:18">
      <c r="A781" s="2">
        <v>42955</v>
      </c>
      <c r="B781" s="18">
        <v>0.52500000000000002</v>
      </c>
      <c r="C781" t="s">
        <v>9</v>
      </c>
      <c r="D781" t="s">
        <v>411</v>
      </c>
      <c r="E781" t="s">
        <v>10</v>
      </c>
      <c r="F781">
        <v>2</v>
      </c>
      <c r="G781">
        <v>22</v>
      </c>
      <c r="H781" t="s">
        <v>23</v>
      </c>
      <c r="I781" t="str">
        <f>VLOOKUP(H781,'Fish Species List'!$A$2:$I$107,2,0)</f>
        <v>Blue Tang</v>
      </c>
      <c r="J781" s="54" t="str">
        <f>VLOOKUP(H781,'Fish Species List'!$A$2:$I$107,3,0)</f>
        <v>Acanthurus coeruleus</v>
      </c>
      <c r="K781" s="54" t="str">
        <f>VLOOKUP(H781,'Fish Species List'!$A$2:$I$107,4,0)</f>
        <v>Acanthuridae</v>
      </c>
      <c r="L781" s="54" t="str">
        <f>VLOOKUP(H781,'Fish Species List'!$A$2:$I$107,5,0)</f>
        <v>Herbivores</v>
      </c>
      <c r="M781">
        <v>17</v>
      </c>
      <c r="N781">
        <f>1</f>
        <v>1</v>
      </c>
      <c r="P781">
        <f>VLOOKUP(H781,'Fish Species List'!$A$2:$I$107,6,0)</f>
        <v>2.512E-2</v>
      </c>
      <c r="Q781">
        <f>VLOOKUP(H781,'Fish Species List'!$A$2:$I$107,7,0)</f>
        <v>2.96</v>
      </c>
      <c r="R781">
        <f t="shared" si="12"/>
        <v>110.19158812752735</v>
      </c>
    </row>
    <row r="782" spans="1:18">
      <c r="A782" s="2">
        <v>42955</v>
      </c>
      <c r="B782" s="18">
        <v>0.52500000000000002</v>
      </c>
      <c r="C782" t="s">
        <v>9</v>
      </c>
      <c r="D782" t="s">
        <v>411</v>
      </c>
      <c r="E782" t="s">
        <v>10</v>
      </c>
      <c r="F782">
        <v>2</v>
      </c>
      <c r="G782">
        <v>22</v>
      </c>
      <c r="H782" t="s">
        <v>20</v>
      </c>
      <c r="I782" t="str">
        <f>VLOOKUP(H782,'Fish Species List'!$A$2:$I$107,2,0)</f>
        <v>French Grunt</v>
      </c>
      <c r="J782" s="54" t="str">
        <f>VLOOKUP(H782,'Fish Species List'!$A$2:$I$107,3,0)</f>
        <v>Haemulon flavolineatum</v>
      </c>
      <c r="K782" s="54" t="str">
        <f>VLOOKUP(H782,'Fish Species List'!$A$2:$I$107,4,0)</f>
        <v>Haemulidae</v>
      </c>
      <c r="L782" s="54" t="str">
        <f>VLOOKUP(H782,'Fish Species List'!$A$2:$I$107,5,0)</f>
        <v>Carnivores</v>
      </c>
      <c r="M782">
        <v>20</v>
      </c>
      <c r="N782">
        <v>2</v>
      </c>
      <c r="P782">
        <f>VLOOKUP(H782,'Fish Species List'!$A$2:$I$107,6,0)</f>
        <v>1.349E-2</v>
      </c>
      <c r="Q782">
        <f>VLOOKUP(H782,'Fish Species List'!$A$2:$I$107,7,0)</f>
        <v>3</v>
      </c>
      <c r="R782">
        <f t="shared" si="12"/>
        <v>107.92</v>
      </c>
    </row>
    <row r="783" spans="1:18">
      <c r="A783" s="2">
        <v>42955</v>
      </c>
      <c r="B783" s="18">
        <v>0.52500000000000002</v>
      </c>
      <c r="C783" t="s">
        <v>9</v>
      </c>
      <c r="D783" t="s">
        <v>411</v>
      </c>
      <c r="E783" t="s">
        <v>10</v>
      </c>
      <c r="F783">
        <v>2</v>
      </c>
      <c r="G783">
        <v>22</v>
      </c>
      <c r="H783" t="s">
        <v>19</v>
      </c>
      <c r="I783" t="str">
        <f>VLOOKUP(H783,'Fish Species List'!$A$2:$I$107,2,0)</f>
        <v>Ocean Surgeonfish</v>
      </c>
      <c r="J783" s="54" t="str">
        <f>VLOOKUP(H783,'Fish Species List'!$A$2:$I$107,3,0)</f>
        <v>Acanthurus bahianus</v>
      </c>
      <c r="K783" s="54" t="str">
        <f>VLOOKUP(H783,'Fish Species List'!$A$2:$I$107,4,0)</f>
        <v>Acanthuridae</v>
      </c>
      <c r="L783" s="54" t="str">
        <f>VLOOKUP(H783,'Fish Species List'!$A$2:$I$107,5,0)</f>
        <v>Herbivores</v>
      </c>
      <c r="M783">
        <v>18</v>
      </c>
      <c r="N783">
        <v>5</v>
      </c>
      <c r="P783">
        <f>VLOOKUP(H783,'Fish Species List'!$A$2:$I$107,6,0)</f>
        <v>1.8620000000000001E-2</v>
      </c>
      <c r="Q783">
        <f>VLOOKUP(H783,'Fish Species List'!$A$2:$I$107,7,0)</f>
        <v>2.91</v>
      </c>
      <c r="R783">
        <f t="shared" si="12"/>
        <v>83.718736738929394</v>
      </c>
    </row>
    <row r="784" spans="1:18">
      <c r="A784" s="2">
        <v>42955</v>
      </c>
      <c r="B784" s="18">
        <v>0.52500000000000002</v>
      </c>
      <c r="C784" t="s">
        <v>9</v>
      </c>
      <c r="D784" t="s">
        <v>411</v>
      </c>
      <c r="E784" t="s">
        <v>10</v>
      </c>
      <c r="F784">
        <v>2</v>
      </c>
      <c r="G784">
        <v>22</v>
      </c>
      <c r="H784" t="s">
        <v>26</v>
      </c>
      <c r="I784" t="str">
        <f>VLOOKUP(H784,'Fish Species List'!$A$2:$I$107,2,0)</f>
        <v>Blackbar soldierfish</v>
      </c>
      <c r="J784" s="54" t="str">
        <f>VLOOKUP(H784,'Fish Species List'!$A$2:$I$107,3,0)</f>
        <v xml:space="preserve">Myripristis jacobus </v>
      </c>
      <c r="K784" s="54" t="str">
        <f>VLOOKUP(H784,'Fish Species List'!$A$2:$I$107,4,0)</f>
        <v>Holocentridae</v>
      </c>
      <c r="L784" s="54" t="str">
        <f>VLOOKUP(H784,'Fish Species List'!$A$2:$I$107,5,0)</f>
        <v>Carnivores</v>
      </c>
      <c r="M784">
        <v>17</v>
      </c>
      <c r="N784">
        <f>1</f>
        <v>1</v>
      </c>
      <c r="P784">
        <f>VLOOKUP(H784,'Fish Species List'!$A$2:$I$107,6,0)</f>
        <v>1.2019999999999999E-2</v>
      </c>
      <c r="Q784">
        <f>VLOOKUP(H784,'Fish Species List'!$A$2:$I$107,7,0)</f>
        <v>3.06</v>
      </c>
      <c r="R784">
        <f t="shared" si="12"/>
        <v>69.99679693541637</v>
      </c>
    </row>
    <row r="785" spans="1:18">
      <c r="A785" s="2">
        <v>42955</v>
      </c>
      <c r="B785" s="18">
        <v>0.52500000000000002</v>
      </c>
      <c r="C785" t="s">
        <v>9</v>
      </c>
      <c r="D785" t="s">
        <v>411</v>
      </c>
      <c r="E785" t="s">
        <v>10</v>
      </c>
      <c r="F785">
        <v>2</v>
      </c>
      <c r="G785">
        <v>22</v>
      </c>
      <c r="H785" t="s">
        <v>27</v>
      </c>
      <c r="I785" t="str">
        <f>VLOOKUP(H785,'Fish Species List'!$A$2:$I$107,2,0)</f>
        <v>Yellowtail Snapper</v>
      </c>
      <c r="J785" s="54" t="str">
        <f>VLOOKUP(H785,'Fish Species List'!$A$2:$I$107,3,0)</f>
        <v>Ocyurus chrysurus</v>
      </c>
      <c r="K785" s="54" t="str">
        <f>VLOOKUP(H785,'Fish Species List'!$A$2:$I$107,4,0)</f>
        <v>Lutjanidae</v>
      </c>
      <c r="L785" s="54" t="str">
        <f>VLOOKUP(H785,'Fish Species List'!$A$2:$I$107,5,0)</f>
        <v>Carnivores</v>
      </c>
      <c r="M785">
        <v>18</v>
      </c>
      <c r="N785">
        <f>1</f>
        <v>1</v>
      </c>
      <c r="P785">
        <f>VLOOKUP(H785,'Fish Species List'!$A$2:$I$107,6,0)</f>
        <v>1.4789999999999999E-2</v>
      </c>
      <c r="Q785">
        <f>VLOOKUP(H785,'Fish Species List'!$A$2:$I$107,7,0)</f>
        <v>2.95</v>
      </c>
      <c r="R785">
        <f t="shared" si="12"/>
        <v>74.648668222216997</v>
      </c>
    </row>
    <row r="786" spans="1:18">
      <c r="A786" s="2">
        <v>42955</v>
      </c>
      <c r="B786" s="18">
        <v>0.52500000000000002</v>
      </c>
      <c r="C786" t="s">
        <v>9</v>
      </c>
      <c r="D786" t="s">
        <v>411</v>
      </c>
      <c r="E786" t="s">
        <v>10</v>
      </c>
      <c r="F786">
        <v>2</v>
      </c>
      <c r="G786">
        <v>22</v>
      </c>
      <c r="H786" t="s">
        <v>31</v>
      </c>
      <c r="I786" t="str">
        <f>VLOOKUP(H786,'Fish Species List'!$A$2:$I$107,2,0)</f>
        <v>Striped Parrotfish</v>
      </c>
      <c r="J786" s="54" t="str">
        <f>VLOOKUP(H786,'Fish Species List'!$A$2:$I$107,3,0)</f>
        <v>Scarus iserti</v>
      </c>
      <c r="K786" s="54" t="str">
        <f>VLOOKUP(H786,'Fish Species List'!$A$2:$I$107,4,0)</f>
        <v>Scaridae</v>
      </c>
      <c r="L786" s="54" t="str">
        <f>VLOOKUP(H786,'Fish Species List'!$A$2:$I$107,5,0)</f>
        <v>Herbivores</v>
      </c>
      <c r="M786">
        <v>16</v>
      </c>
      <c r="N786">
        <f>1</f>
        <v>1</v>
      </c>
      <c r="O786" t="s">
        <v>22</v>
      </c>
      <c r="P786">
        <f>VLOOKUP(H786,'Fish Species List'!$A$2:$I$107,6,0)</f>
        <v>1.0959999999999999E-2</v>
      </c>
      <c r="Q786">
        <f>VLOOKUP(H786,'Fish Species List'!$A$2:$I$107,7,0)</f>
        <v>3.01</v>
      </c>
      <c r="R786">
        <f t="shared" si="12"/>
        <v>46.154250404456334</v>
      </c>
    </row>
    <row r="787" spans="1:18">
      <c r="A787" s="2">
        <v>42955</v>
      </c>
      <c r="B787" s="18">
        <v>0.52500000000000002</v>
      </c>
      <c r="C787" t="s">
        <v>9</v>
      </c>
      <c r="D787" t="s">
        <v>411</v>
      </c>
      <c r="E787" t="s">
        <v>10</v>
      </c>
      <c r="F787">
        <v>2</v>
      </c>
      <c r="G787">
        <v>22</v>
      </c>
      <c r="H787" t="s">
        <v>31</v>
      </c>
      <c r="I787" t="str">
        <f>VLOOKUP(H787,'Fish Species List'!$A$2:$I$107,2,0)</f>
        <v>Striped Parrotfish</v>
      </c>
      <c r="J787" s="54" t="str">
        <f>VLOOKUP(H787,'Fish Species List'!$A$2:$I$107,3,0)</f>
        <v>Scarus iserti</v>
      </c>
      <c r="K787" s="54" t="str">
        <f>VLOOKUP(H787,'Fish Species List'!$A$2:$I$107,4,0)</f>
        <v>Scaridae</v>
      </c>
      <c r="L787" s="54" t="str">
        <f>VLOOKUP(H787,'Fish Species List'!$A$2:$I$107,5,0)</f>
        <v>Herbivores</v>
      </c>
      <c r="M787">
        <v>24</v>
      </c>
      <c r="N787">
        <f>1</f>
        <v>1</v>
      </c>
      <c r="O787" t="s">
        <v>22</v>
      </c>
      <c r="P787">
        <f>VLOOKUP(H787,'Fish Species List'!$A$2:$I$107,6,0)</f>
        <v>1.0959999999999999E-2</v>
      </c>
      <c r="Q787">
        <f>VLOOKUP(H787,'Fish Species List'!$A$2:$I$107,7,0)</f>
        <v>3.01</v>
      </c>
      <c r="R787">
        <f t="shared" si="12"/>
        <v>156.40347270878161</v>
      </c>
    </row>
    <row r="788" spans="1:18">
      <c r="A788" s="2">
        <v>42955</v>
      </c>
      <c r="B788" s="18">
        <v>0.52500000000000002</v>
      </c>
      <c r="C788" t="s">
        <v>9</v>
      </c>
      <c r="D788" t="s">
        <v>411</v>
      </c>
      <c r="E788" t="s">
        <v>10</v>
      </c>
      <c r="F788">
        <v>2</v>
      </c>
      <c r="G788">
        <v>22</v>
      </c>
      <c r="H788" t="s">
        <v>19</v>
      </c>
      <c r="I788" t="str">
        <f>VLOOKUP(H788,'Fish Species List'!$A$2:$I$107,2,0)</f>
        <v>Ocean Surgeonfish</v>
      </c>
      <c r="J788" s="54" t="str">
        <f>VLOOKUP(H788,'Fish Species List'!$A$2:$I$107,3,0)</f>
        <v>Acanthurus bahianus</v>
      </c>
      <c r="K788" s="54" t="str">
        <f>VLOOKUP(H788,'Fish Species List'!$A$2:$I$107,4,0)</f>
        <v>Acanthuridae</v>
      </c>
      <c r="L788" s="54" t="str">
        <f>VLOOKUP(H788,'Fish Species List'!$A$2:$I$107,5,0)</f>
        <v>Herbivores</v>
      </c>
      <c r="M788">
        <v>20</v>
      </c>
      <c r="N788">
        <f>1</f>
        <v>1</v>
      </c>
      <c r="P788">
        <f>VLOOKUP(H788,'Fish Species List'!$A$2:$I$107,6,0)</f>
        <v>1.8620000000000001E-2</v>
      </c>
      <c r="Q788">
        <f>VLOOKUP(H788,'Fish Species List'!$A$2:$I$107,7,0)</f>
        <v>2.91</v>
      </c>
      <c r="R788">
        <f t="shared" si="12"/>
        <v>113.75669450709155</v>
      </c>
    </row>
    <row r="789" spans="1:18">
      <c r="A789" s="2">
        <v>42955</v>
      </c>
      <c r="B789" s="18">
        <v>0.52500000000000002</v>
      </c>
      <c r="C789" t="s">
        <v>9</v>
      </c>
      <c r="D789" t="s">
        <v>411</v>
      </c>
      <c r="E789" t="s">
        <v>10</v>
      </c>
      <c r="F789">
        <v>2</v>
      </c>
      <c r="G789">
        <v>22</v>
      </c>
      <c r="H789" t="s">
        <v>31</v>
      </c>
      <c r="I789" t="str">
        <f>VLOOKUP(H789,'Fish Species List'!$A$2:$I$107,2,0)</f>
        <v>Striped Parrotfish</v>
      </c>
      <c r="J789" s="54" t="str">
        <f>VLOOKUP(H789,'Fish Species List'!$A$2:$I$107,3,0)</f>
        <v>Scarus iserti</v>
      </c>
      <c r="K789" s="54" t="str">
        <f>VLOOKUP(H789,'Fish Species List'!$A$2:$I$107,4,0)</f>
        <v>Scaridae</v>
      </c>
      <c r="L789" s="54" t="str">
        <f>VLOOKUP(H789,'Fish Species List'!$A$2:$I$107,5,0)</f>
        <v>Herbivores</v>
      </c>
      <c r="M789">
        <v>14</v>
      </c>
      <c r="N789">
        <f>1</f>
        <v>1</v>
      </c>
      <c r="O789" t="s">
        <v>16</v>
      </c>
      <c r="P789">
        <f>VLOOKUP(H789,'Fish Species List'!$A$2:$I$107,6,0)</f>
        <v>1.0959999999999999E-2</v>
      </c>
      <c r="Q789">
        <f>VLOOKUP(H789,'Fish Species List'!$A$2:$I$107,7,0)</f>
        <v>3.01</v>
      </c>
      <c r="R789">
        <f t="shared" si="12"/>
        <v>30.878481961786903</v>
      </c>
    </row>
    <row r="790" spans="1:18">
      <c r="A790" s="2">
        <v>42955</v>
      </c>
      <c r="B790" s="18">
        <v>0.52500000000000002</v>
      </c>
      <c r="C790" t="s">
        <v>9</v>
      </c>
      <c r="D790" t="s">
        <v>411</v>
      </c>
      <c r="E790" t="s">
        <v>10</v>
      </c>
      <c r="F790">
        <v>2</v>
      </c>
      <c r="G790">
        <v>22</v>
      </c>
      <c r="H790" t="s">
        <v>31</v>
      </c>
      <c r="I790" t="str">
        <f>VLOOKUP(H790,'Fish Species List'!$A$2:$I$107,2,0)</f>
        <v>Striped Parrotfish</v>
      </c>
      <c r="J790" s="54" t="str">
        <f>VLOOKUP(H790,'Fish Species List'!$A$2:$I$107,3,0)</f>
        <v>Scarus iserti</v>
      </c>
      <c r="K790" s="54" t="str">
        <f>VLOOKUP(H790,'Fish Species List'!$A$2:$I$107,4,0)</f>
        <v>Scaridae</v>
      </c>
      <c r="L790" s="54" t="str">
        <f>VLOOKUP(H790,'Fish Species List'!$A$2:$I$107,5,0)</f>
        <v>Herbivores</v>
      </c>
      <c r="M790">
        <v>13</v>
      </c>
      <c r="N790">
        <f>1</f>
        <v>1</v>
      </c>
      <c r="O790" t="s">
        <v>16</v>
      </c>
      <c r="P790">
        <f>VLOOKUP(H790,'Fish Species List'!$A$2:$I$107,6,0)</f>
        <v>1.0959999999999999E-2</v>
      </c>
      <c r="Q790">
        <f>VLOOKUP(H790,'Fish Species List'!$A$2:$I$107,7,0)</f>
        <v>3.01</v>
      </c>
      <c r="R790">
        <f t="shared" si="12"/>
        <v>24.704726176219836</v>
      </c>
    </row>
    <row r="791" spans="1:18">
      <c r="A791" s="2">
        <v>42955</v>
      </c>
      <c r="B791" s="18">
        <v>0.52500000000000002</v>
      </c>
      <c r="C791" t="s">
        <v>9</v>
      </c>
      <c r="D791" t="s">
        <v>411</v>
      </c>
      <c r="E791" t="s">
        <v>10</v>
      </c>
      <c r="F791">
        <v>2</v>
      </c>
      <c r="G791">
        <v>22</v>
      </c>
      <c r="H791" t="s">
        <v>35</v>
      </c>
      <c r="I791" t="str">
        <f>VLOOKUP(H791,'Fish Species List'!$A$2:$I$107,2,0)</f>
        <v>Yellowhead Wrasse</v>
      </c>
      <c r="J791" s="54" t="str">
        <f>VLOOKUP(H791,'Fish Species List'!$A$2:$I$107,3,0)</f>
        <v>Halichoeres garnoti</v>
      </c>
      <c r="K791" s="54" t="str">
        <f>VLOOKUP(H791,'Fish Species List'!$A$2:$I$107,4,0)</f>
        <v>Labridae</v>
      </c>
      <c r="L791" s="54" t="str">
        <f>VLOOKUP(H791,'Fish Species List'!$A$2:$I$107,5,0)</f>
        <v>Carnivores</v>
      </c>
      <c r="M791">
        <v>12</v>
      </c>
      <c r="N791">
        <f>1</f>
        <v>1</v>
      </c>
      <c r="P791">
        <f>VLOOKUP(H791,'Fish Species List'!$A$2:$I$107,6,0)</f>
        <v>0.01</v>
      </c>
      <c r="Q791">
        <f>VLOOKUP(H791,'Fish Species List'!$A$2:$I$107,7,0)</f>
        <v>3.13</v>
      </c>
      <c r="R791">
        <f t="shared" si="12"/>
        <v>23.869169040031956</v>
      </c>
    </row>
    <row r="792" spans="1:18">
      <c r="A792" s="2">
        <v>42955</v>
      </c>
      <c r="B792" s="18">
        <v>0.52500000000000002</v>
      </c>
      <c r="C792" t="s">
        <v>9</v>
      </c>
      <c r="D792" t="s">
        <v>411</v>
      </c>
      <c r="E792" t="s">
        <v>10</v>
      </c>
      <c r="F792">
        <v>2</v>
      </c>
      <c r="G792">
        <v>22</v>
      </c>
      <c r="H792" t="s">
        <v>285</v>
      </c>
      <c r="I792" t="str">
        <f>VLOOKUP(H792,'Fish Species List'!$A$2:$I$107,2,0)</f>
        <v>Spotted Goatfish</v>
      </c>
      <c r="J792" s="54" t="str">
        <f>VLOOKUP(H792,'Fish Species List'!$A$2:$I$107,3,0)</f>
        <v>Pseudupeneus maculatus</v>
      </c>
      <c r="K792" s="54" t="str">
        <f>VLOOKUP(H792,'Fish Species List'!$A$2:$I$107,4,0)</f>
        <v>Mullidae</v>
      </c>
      <c r="L792" s="54" t="str">
        <f>VLOOKUP(H792,'Fish Species List'!$A$2:$I$107,5,0)</f>
        <v>Carnivores</v>
      </c>
      <c r="M792">
        <v>14</v>
      </c>
      <c r="N792">
        <f>1</f>
        <v>1</v>
      </c>
      <c r="P792">
        <f>VLOOKUP(H792,'Fish Species List'!$A$2:$I$107,6,0)</f>
        <v>0.01</v>
      </c>
      <c r="Q792">
        <f>VLOOKUP(H792,'Fish Species List'!$A$2:$I$107,7,0)</f>
        <v>3.12</v>
      </c>
      <c r="R792">
        <f t="shared" si="12"/>
        <v>37.663395547880882</v>
      </c>
    </row>
    <row r="793" spans="1:18">
      <c r="A793" s="2">
        <v>42955</v>
      </c>
      <c r="B793" s="18">
        <v>0.52500000000000002</v>
      </c>
      <c r="C793" t="s">
        <v>9</v>
      </c>
      <c r="D793" t="s">
        <v>411</v>
      </c>
      <c r="E793" t="s">
        <v>10</v>
      </c>
      <c r="F793">
        <v>2</v>
      </c>
      <c r="G793">
        <v>22</v>
      </c>
      <c r="H793" t="s">
        <v>12</v>
      </c>
      <c r="I793" t="str">
        <f>VLOOKUP(H793,'Fish Species List'!$A$2:$I$107,2,0)</f>
        <v>Doctorfish</v>
      </c>
      <c r="J793" s="54" t="str">
        <f>VLOOKUP(H793,'Fish Species List'!$A$2:$I$107,3,0)</f>
        <v>Acanthurus chirurgus</v>
      </c>
      <c r="K793" s="54" t="str">
        <f>VLOOKUP(H793,'Fish Species List'!$A$2:$I$107,4,0)</f>
        <v>Acanthuridae</v>
      </c>
      <c r="L793" s="54" t="str">
        <f>VLOOKUP(H793,'Fish Species List'!$A$2:$I$107,5,0)</f>
        <v>Herbivores</v>
      </c>
      <c r="M793">
        <v>18</v>
      </c>
      <c r="N793">
        <v>5</v>
      </c>
      <c r="P793">
        <f>VLOOKUP(H793,'Fish Species List'!$A$2:$I$107,6,0)</f>
        <v>2.0889999999999999E-2</v>
      </c>
      <c r="Q793">
        <f>VLOOKUP(H793,'Fish Species List'!$A$2:$I$107,7,0)</f>
        <v>2.96</v>
      </c>
      <c r="R793">
        <f t="shared" si="12"/>
        <v>108.5288135023759</v>
      </c>
    </row>
    <row r="794" spans="1:18">
      <c r="A794" s="2">
        <v>42955</v>
      </c>
      <c r="B794" s="18">
        <v>0.52500000000000002</v>
      </c>
      <c r="C794" t="s">
        <v>9</v>
      </c>
      <c r="D794" t="s">
        <v>411</v>
      </c>
      <c r="E794" t="s">
        <v>10</v>
      </c>
      <c r="F794">
        <v>2</v>
      </c>
      <c r="G794">
        <v>22</v>
      </c>
      <c r="H794" t="s">
        <v>23</v>
      </c>
      <c r="I794" t="str">
        <f>VLOOKUP(H794,'Fish Species List'!$A$2:$I$107,2,0)</f>
        <v>Blue Tang</v>
      </c>
      <c r="J794" s="54" t="str">
        <f>VLOOKUP(H794,'Fish Species List'!$A$2:$I$107,3,0)</f>
        <v>Acanthurus coeruleus</v>
      </c>
      <c r="K794" s="54" t="str">
        <f>VLOOKUP(H794,'Fish Species List'!$A$2:$I$107,4,0)</f>
        <v>Acanthuridae</v>
      </c>
      <c r="L794" s="54" t="str">
        <f>VLOOKUP(H794,'Fish Species List'!$A$2:$I$107,5,0)</f>
        <v>Herbivores</v>
      </c>
      <c r="M794">
        <v>16</v>
      </c>
      <c r="N794">
        <v>3</v>
      </c>
      <c r="P794">
        <f>VLOOKUP(H794,'Fish Species List'!$A$2:$I$107,6,0)</f>
        <v>2.512E-2</v>
      </c>
      <c r="Q794">
        <f>VLOOKUP(H794,'Fish Species List'!$A$2:$I$107,7,0)</f>
        <v>2.96</v>
      </c>
      <c r="R794">
        <f t="shared" si="12"/>
        <v>92.090489985886919</v>
      </c>
    </row>
    <row r="795" spans="1:18">
      <c r="A795" s="2">
        <v>42955</v>
      </c>
      <c r="B795" s="18">
        <v>0.52500000000000002</v>
      </c>
      <c r="C795" t="s">
        <v>9</v>
      </c>
      <c r="D795" t="s">
        <v>411</v>
      </c>
      <c r="E795" t="s">
        <v>10</v>
      </c>
      <c r="F795">
        <v>2</v>
      </c>
      <c r="G795">
        <v>22</v>
      </c>
      <c r="H795" t="s">
        <v>23</v>
      </c>
      <c r="I795" t="str">
        <f>VLOOKUP(H795,'Fish Species List'!$A$2:$I$107,2,0)</f>
        <v>Blue Tang</v>
      </c>
      <c r="J795" s="54" t="str">
        <f>VLOOKUP(H795,'Fish Species List'!$A$2:$I$107,3,0)</f>
        <v>Acanthurus coeruleus</v>
      </c>
      <c r="K795" s="54" t="str">
        <f>VLOOKUP(H795,'Fish Species List'!$A$2:$I$107,4,0)</f>
        <v>Acanthuridae</v>
      </c>
      <c r="L795" s="54" t="str">
        <f>VLOOKUP(H795,'Fish Species List'!$A$2:$I$107,5,0)</f>
        <v>Herbivores</v>
      </c>
      <c r="M795">
        <v>13</v>
      </c>
      <c r="N795">
        <v>3</v>
      </c>
      <c r="P795">
        <f>VLOOKUP(H795,'Fish Species List'!$A$2:$I$107,6,0)</f>
        <v>2.512E-2</v>
      </c>
      <c r="Q795">
        <f>VLOOKUP(H795,'Fish Species List'!$A$2:$I$107,7,0)</f>
        <v>2.96</v>
      </c>
      <c r="R795">
        <f t="shared" si="12"/>
        <v>49.807180515954464</v>
      </c>
    </row>
    <row r="796" spans="1:18">
      <c r="A796" s="2">
        <v>42955</v>
      </c>
      <c r="B796" s="18">
        <v>0.52500000000000002</v>
      </c>
      <c r="C796" t="s">
        <v>9</v>
      </c>
      <c r="D796" t="s">
        <v>411</v>
      </c>
      <c r="E796" t="s">
        <v>10</v>
      </c>
      <c r="F796">
        <v>2</v>
      </c>
      <c r="G796">
        <v>22</v>
      </c>
      <c r="H796" t="s">
        <v>11</v>
      </c>
      <c r="I796" t="str">
        <f>VLOOKUP(H796,'Fish Species List'!$A$2:$I$107,2,0)</f>
        <v>Coney</v>
      </c>
      <c r="J796" s="54" t="str">
        <f>VLOOKUP(H796,'Fish Species List'!$A$2:$I$107,3,0)</f>
        <v>Cephalopholis fulva</v>
      </c>
      <c r="K796" s="54" t="str">
        <f>VLOOKUP(H796,'Fish Species List'!$A$2:$I$107,4,0)</f>
        <v>Serranidae</v>
      </c>
      <c r="L796" s="54" t="str">
        <f>VLOOKUP(H796,'Fish Species List'!$A$2:$I$107,5,0)</f>
        <v>Carnivores</v>
      </c>
      <c r="M796">
        <v>24</v>
      </c>
      <c r="N796">
        <v>2</v>
      </c>
      <c r="P796">
        <f>VLOOKUP(H796,'Fish Species List'!$A$2:$I$107,6,0)</f>
        <v>0.01</v>
      </c>
      <c r="Q796">
        <f>VLOOKUP(H796,'Fish Species List'!$A$2:$I$107,7,0)</f>
        <v>3.02</v>
      </c>
      <c r="R796">
        <f t="shared" si="12"/>
        <v>147.31194035591929</v>
      </c>
    </row>
    <row r="797" spans="1:18">
      <c r="A797" s="2">
        <v>42955</v>
      </c>
      <c r="B797" s="18">
        <v>0.52500000000000002</v>
      </c>
      <c r="C797" t="s">
        <v>9</v>
      </c>
      <c r="D797" t="s">
        <v>411</v>
      </c>
      <c r="E797" t="s">
        <v>10</v>
      </c>
      <c r="F797">
        <v>2</v>
      </c>
      <c r="G797">
        <v>22</v>
      </c>
      <c r="H797" t="s">
        <v>11</v>
      </c>
      <c r="I797" t="str">
        <f>VLOOKUP(H797,'Fish Species List'!$A$2:$I$107,2,0)</f>
        <v>Coney</v>
      </c>
      <c r="J797" s="54" t="str">
        <f>VLOOKUP(H797,'Fish Species List'!$A$2:$I$107,3,0)</f>
        <v>Cephalopholis fulva</v>
      </c>
      <c r="K797" s="54" t="str">
        <f>VLOOKUP(H797,'Fish Species List'!$A$2:$I$107,4,0)</f>
        <v>Serranidae</v>
      </c>
      <c r="L797" s="54" t="str">
        <f>VLOOKUP(H797,'Fish Species List'!$A$2:$I$107,5,0)</f>
        <v>Carnivores</v>
      </c>
      <c r="M797">
        <v>8</v>
      </c>
      <c r="N797">
        <v>2</v>
      </c>
      <c r="P797">
        <f>VLOOKUP(H797,'Fish Species List'!$A$2:$I$107,6,0)</f>
        <v>0.01</v>
      </c>
      <c r="Q797">
        <f>VLOOKUP(H797,'Fish Species List'!$A$2:$I$107,7,0)</f>
        <v>3.02</v>
      </c>
      <c r="R797">
        <f t="shared" si="12"/>
        <v>5.3374246955065408</v>
      </c>
    </row>
    <row r="798" spans="1:18">
      <c r="A798" s="2">
        <v>42955</v>
      </c>
      <c r="B798" s="18">
        <v>0.52500000000000002</v>
      </c>
      <c r="C798" t="s">
        <v>9</v>
      </c>
      <c r="D798" t="s">
        <v>411</v>
      </c>
      <c r="E798" t="s">
        <v>10</v>
      </c>
      <c r="F798">
        <v>2</v>
      </c>
      <c r="G798">
        <v>22</v>
      </c>
      <c r="H798" t="s">
        <v>25</v>
      </c>
      <c r="I798" t="str">
        <f>VLOOKUP(H798,'Fish Species List'!$A$2:$I$107,2,0)</f>
        <v>Redband Parrotfish</v>
      </c>
      <c r="J798" s="54" t="str">
        <f>VLOOKUP(H798,'Fish Species List'!$A$2:$I$107,3,0)</f>
        <v>Sparisoma aurofrenatum</v>
      </c>
      <c r="K798" s="54" t="str">
        <f>VLOOKUP(H798,'Fish Species List'!$A$2:$I$107,4,0)</f>
        <v>Scaridae</v>
      </c>
      <c r="L798" s="54" t="str">
        <f>VLOOKUP(H798,'Fish Species List'!$A$2:$I$107,5,0)</f>
        <v>Herbivores</v>
      </c>
      <c r="M798">
        <v>21</v>
      </c>
      <c r="N798">
        <f>1</f>
        <v>1</v>
      </c>
      <c r="O798" t="s">
        <v>16</v>
      </c>
      <c r="P798">
        <f>VLOOKUP(H798,'Fish Species List'!$A$2:$I$107,6,0)</f>
        <v>1.072E-2</v>
      </c>
      <c r="Q798">
        <f>VLOOKUP(H798,'Fish Species List'!$A$2:$I$107,7,0)</f>
        <v>3.12</v>
      </c>
      <c r="R798">
        <f t="shared" si="12"/>
        <v>143.06025173966486</v>
      </c>
    </row>
    <row r="799" spans="1:18">
      <c r="A799" s="2">
        <v>42955</v>
      </c>
      <c r="B799" s="18">
        <v>0.52500000000000002</v>
      </c>
      <c r="C799" t="s">
        <v>9</v>
      </c>
      <c r="D799" t="s">
        <v>411</v>
      </c>
      <c r="E799" t="s">
        <v>10</v>
      </c>
      <c r="F799">
        <v>2</v>
      </c>
      <c r="G799">
        <v>22</v>
      </c>
      <c r="H799" t="s">
        <v>25</v>
      </c>
      <c r="I799" t="str">
        <f>VLOOKUP(H799,'Fish Species List'!$A$2:$I$107,2,0)</f>
        <v>Redband Parrotfish</v>
      </c>
      <c r="J799" s="54" t="str">
        <f>VLOOKUP(H799,'Fish Species List'!$A$2:$I$107,3,0)</f>
        <v>Sparisoma aurofrenatum</v>
      </c>
      <c r="K799" s="54" t="str">
        <f>VLOOKUP(H799,'Fish Species List'!$A$2:$I$107,4,0)</f>
        <v>Scaridae</v>
      </c>
      <c r="L799" s="54" t="str">
        <f>VLOOKUP(H799,'Fish Species List'!$A$2:$I$107,5,0)</f>
        <v>Herbivores</v>
      </c>
      <c r="M799">
        <v>20</v>
      </c>
      <c r="N799">
        <f>1</f>
        <v>1</v>
      </c>
      <c r="O799" t="s">
        <v>22</v>
      </c>
      <c r="P799">
        <f>VLOOKUP(H799,'Fish Species List'!$A$2:$I$107,6,0)</f>
        <v>1.072E-2</v>
      </c>
      <c r="Q799">
        <f>VLOOKUP(H799,'Fish Species List'!$A$2:$I$107,7,0)</f>
        <v>3.12</v>
      </c>
      <c r="R799">
        <f t="shared" si="12"/>
        <v>122.85939484389488</v>
      </c>
    </row>
    <row r="800" spans="1:18">
      <c r="A800" s="2">
        <v>42955</v>
      </c>
      <c r="B800" s="18">
        <v>0.52500000000000002</v>
      </c>
      <c r="C800" t="s">
        <v>9</v>
      </c>
      <c r="D800" t="s">
        <v>411</v>
      </c>
      <c r="E800" t="s">
        <v>10</v>
      </c>
      <c r="F800">
        <v>2</v>
      </c>
      <c r="G800">
        <v>22</v>
      </c>
      <c r="H800" t="s">
        <v>426</v>
      </c>
      <c r="I800" t="str">
        <f>VLOOKUP(H800,'Fish Species List'!$A$2:$I$107,2,0)</f>
        <v>Creole Wrasse</v>
      </c>
      <c r="J800" s="54" t="str">
        <f>VLOOKUP(H800,'Fish Species List'!$A$2:$I$107,3,0)</f>
        <v>Clepticus parrae</v>
      </c>
      <c r="K800" s="54" t="str">
        <f>VLOOKUP(H800,'Fish Species List'!$A$2:$I$107,4,0)</f>
        <v>Labridae</v>
      </c>
      <c r="L800" s="54" t="str">
        <f>VLOOKUP(H800,'Fish Species List'!$A$2:$I$107,5,0)</f>
        <v>Planktivore</v>
      </c>
      <c r="M800">
        <v>16</v>
      </c>
      <c r="N800">
        <f>1</f>
        <v>1</v>
      </c>
      <c r="P800">
        <f>VLOOKUP(H800,'Fish Species List'!$A$2:$I$107,6,0)</f>
        <v>9.5499999999999995E-3</v>
      </c>
      <c r="Q800">
        <f>VLOOKUP(H800,'Fish Species List'!$A$2:$I$107,7,0)</f>
        <v>3.05</v>
      </c>
      <c r="R800">
        <f t="shared" si="12"/>
        <v>44.933403812747983</v>
      </c>
    </row>
    <row r="801" spans="1:18">
      <c r="A801" s="2">
        <v>42955</v>
      </c>
      <c r="B801" s="18">
        <v>0.52500000000000002</v>
      </c>
      <c r="C801" t="s">
        <v>9</v>
      </c>
      <c r="D801" t="s">
        <v>411</v>
      </c>
      <c r="E801" t="s">
        <v>10</v>
      </c>
      <c r="F801">
        <v>2</v>
      </c>
      <c r="G801">
        <v>22</v>
      </c>
      <c r="H801" t="s">
        <v>440</v>
      </c>
      <c r="I801" t="str">
        <f>VLOOKUP(H801,'Fish Species List'!$A$2:$I$107,2,0)</f>
        <v>Orangespotted Filefish</v>
      </c>
      <c r="J801" s="54" t="str">
        <f>VLOOKUP(H801,'Fish Species List'!$A$2:$I$107,3,0)</f>
        <v>Cantherhines pullus</v>
      </c>
      <c r="K801" s="54" t="str">
        <f>VLOOKUP(H801,'Fish Species List'!$A$2:$I$107,4,0)</f>
        <v>Monacanthidae</v>
      </c>
      <c r="L801" s="54" t="str">
        <f>VLOOKUP(H801,'Fish Species List'!$A$2:$I$107,5,0)</f>
        <v>Omnivores</v>
      </c>
      <c r="M801">
        <v>18</v>
      </c>
      <c r="N801">
        <f>1</f>
        <v>1</v>
      </c>
      <c r="P801">
        <f>VLOOKUP(H801,'Fish Species List'!$A$2:$I$107,6,0)</f>
        <v>2.291E-2</v>
      </c>
      <c r="Q801">
        <f>VLOOKUP(H801,'Fish Species List'!$A$2:$I$107,7,0)</f>
        <v>2.87</v>
      </c>
      <c r="R801">
        <f t="shared" si="12"/>
        <v>91.760797381728054</v>
      </c>
    </row>
    <row r="802" spans="1:18">
      <c r="A802" s="2">
        <v>42955</v>
      </c>
      <c r="B802" s="18">
        <v>0.52500000000000002</v>
      </c>
      <c r="C802" t="s">
        <v>9</v>
      </c>
      <c r="D802" t="s">
        <v>411</v>
      </c>
      <c r="E802" t="s">
        <v>10</v>
      </c>
      <c r="F802">
        <v>2</v>
      </c>
      <c r="G802">
        <v>22</v>
      </c>
      <c r="H802" t="s">
        <v>428</v>
      </c>
      <c r="I802" t="str">
        <f>VLOOKUP(H802,'Fish Species List'!$A$2:$I$107,2,0)</f>
        <v>Rock Beauty</v>
      </c>
      <c r="J802" s="54" t="str">
        <f>VLOOKUP(H802,'Fish Species List'!$A$2:$I$107,3,0)</f>
        <v>Holacanthus tricolour</v>
      </c>
      <c r="K802" s="54" t="str">
        <f>VLOOKUP(H802,'Fish Species List'!$A$2:$I$107,4,0)</f>
        <v>Pomacanthidae</v>
      </c>
      <c r="L802" s="54" t="str">
        <f>VLOOKUP(H802,'Fish Species List'!$A$2:$I$107,5,0)</f>
        <v>Omnivores</v>
      </c>
      <c r="M802">
        <v>17</v>
      </c>
      <c r="N802">
        <f>1</f>
        <v>1</v>
      </c>
      <c r="P802">
        <f>VLOOKUP(H802,'Fish Species List'!$A$2:$I$107,6,0)</f>
        <v>3.388E-2</v>
      </c>
      <c r="Q802">
        <f>VLOOKUP(H802,'Fish Species List'!$A$2:$I$107,7,0)</f>
        <v>2.91</v>
      </c>
      <c r="R802">
        <f t="shared" si="12"/>
        <v>128.98813482173068</v>
      </c>
    </row>
    <row r="803" spans="1:18">
      <c r="A803" s="2">
        <v>42955</v>
      </c>
      <c r="B803" s="18">
        <v>0.52500000000000002</v>
      </c>
      <c r="C803" t="s">
        <v>9</v>
      </c>
      <c r="D803" t="s">
        <v>411</v>
      </c>
      <c r="E803" t="s">
        <v>10</v>
      </c>
      <c r="F803">
        <v>2</v>
      </c>
      <c r="G803">
        <v>22</v>
      </c>
      <c r="H803" t="s">
        <v>20</v>
      </c>
      <c r="I803" t="str">
        <f>VLOOKUP(H803,'Fish Species List'!$A$2:$I$107,2,0)</f>
        <v>French Grunt</v>
      </c>
      <c r="J803" s="54" t="str">
        <f>VLOOKUP(H803,'Fish Species List'!$A$2:$I$107,3,0)</f>
        <v>Haemulon flavolineatum</v>
      </c>
      <c r="K803" s="54" t="str">
        <f>VLOOKUP(H803,'Fish Species List'!$A$2:$I$107,4,0)</f>
        <v>Haemulidae</v>
      </c>
      <c r="L803" s="54" t="str">
        <f>VLOOKUP(H803,'Fish Species List'!$A$2:$I$107,5,0)</f>
        <v>Carnivores</v>
      </c>
      <c r="M803">
        <v>18</v>
      </c>
      <c r="N803">
        <v>2</v>
      </c>
      <c r="P803">
        <f>VLOOKUP(H803,'Fish Species List'!$A$2:$I$107,6,0)</f>
        <v>1.349E-2</v>
      </c>
      <c r="Q803">
        <f>VLOOKUP(H803,'Fish Species List'!$A$2:$I$107,7,0)</f>
        <v>3</v>
      </c>
      <c r="R803">
        <f t="shared" si="12"/>
        <v>78.673680000000004</v>
      </c>
    </row>
    <row r="804" spans="1:18">
      <c r="A804" s="2">
        <v>42955</v>
      </c>
      <c r="B804" s="18">
        <v>0.52500000000000002</v>
      </c>
      <c r="C804" t="s">
        <v>9</v>
      </c>
      <c r="D804" t="s">
        <v>411</v>
      </c>
      <c r="E804" t="s">
        <v>10</v>
      </c>
      <c r="F804">
        <v>2</v>
      </c>
      <c r="G804">
        <v>22</v>
      </c>
      <c r="H804" t="s">
        <v>31</v>
      </c>
      <c r="I804" t="str">
        <f>VLOOKUP(H804,'Fish Species List'!$A$2:$I$107,2,0)</f>
        <v>Striped Parrotfish</v>
      </c>
      <c r="J804" s="54" t="str">
        <f>VLOOKUP(H804,'Fish Species List'!$A$2:$I$107,3,0)</f>
        <v>Scarus iserti</v>
      </c>
      <c r="K804" s="54" t="str">
        <f>VLOOKUP(H804,'Fish Species List'!$A$2:$I$107,4,0)</f>
        <v>Scaridae</v>
      </c>
      <c r="L804" s="54" t="str">
        <f>VLOOKUP(H804,'Fish Species List'!$A$2:$I$107,5,0)</f>
        <v>Herbivores</v>
      </c>
      <c r="M804">
        <v>10</v>
      </c>
      <c r="N804">
        <v>3</v>
      </c>
      <c r="O804" t="s">
        <v>284</v>
      </c>
      <c r="P804">
        <f>VLOOKUP(H804,'Fish Species List'!$A$2:$I$107,6,0)</f>
        <v>1.0959999999999999E-2</v>
      </c>
      <c r="Q804">
        <f>VLOOKUP(H804,'Fish Species List'!$A$2:$I$107,7,0)</f>
        <v>3.01</v>
      </c>
      <c r="R804">
        <f t="shared" si="12"/>
        <v>11.21529119539707</v>
      </c>
    </row>
    <row r="805" spans="1:18">
      <c r="A805" s="2">
        <v>42955</v>
      </c>
      <c r="B805" s="18">
        <v>0.52500000000000002</v>
      </c>
      <c r="C805" t="s">
        <v>9</v>
      </c>
      <c r="D805" t="s">
        <v>411</v>
      </c>
      <c r="E805" t="s">
        <v>10</v>
      </c>
      <c r="F805">
        <v>2</v>
      </c>
      <c r="G805">
        <v>22</v>
      </c>
      <c r="H805" t="s">
        <v>31</v>
      </c>
      <c r="I805" t="str">
        <f>VLOOKUP(H805,'Fish Species List'!$A$2:$I$107,2,0)</f>
        <v>Striped Parrotfish</v>
      </c>
      <c r="J805" s="54" t="str">
        <f>VLOOKUP(H805,'Fish Species List'!$A$2:$I$107,3,0)</f>
        <v>Scarus iserti</v>
      </c>
      <c r="K805" s="54" t="str">
        <f>VLOOKUP(H805,'Fish Species List'!$A$2:$I$107,4,0)</f>
        <v>Scaridae</v>
      </c>
      <c r="L805" s="54" t="str">
        <f>VLOOKUP(H805,'Fish Species List'!$A$2:$I$107,5,0)</f>
        <v>Herbivores</v>
      </c>
      <c r="M805">
        <v>8</v>
      </c>
      <c r="N805">
        <v>3</v>
      </c>
      <c r="O805" t="s">
        <v>284</v>
      </c>
      <c r="P805">
        <f>VLOOKUP(H805,'Fish Species List'!$A$2:$I$107,6,0)</f>
        <v>1.0959999999999999E-2</v>
      </c>
      <c r="Q805">
        <f>VLOOKUP(H805,'Fish Species List'!$A$2:$I$107,7,0)</f>
        <v>3.01</v>
      </c>
      <c r="R805">
        <f t="shared" si="12"/>
        <v>5.7294299636484229</v>
      </c>
    </row>
    <row r="806" spans="1:18">
      <c r="A806" s="2">
        <v>42955</v>
      </c>
      <c r="B806" s="18">
        <v>0.52500000000000002</v>
      </c>
      <c r="C806" t="s">
        <v>9</v>
      </c>
      <c r="D806" t="s">
        <v>411</v>
      </c>
      <c r="E806" t="s">
        <v>10</v>
      </c>
      <c r="F806">
        <v>2</v>
      </c>
      <c r="G806">
        <v>22</v>
      </c>
      <c r="H806" t="s">
        <v>283</v>
      </c>
      <c r="I806" t="str">
        <f>VLOOKUP(H806,'Fish Species List'!$A$2:$I$107,2,0)</f>
        <v>Stoplight Parrotfish</v>
      </c>
      <c r="J806" s="54" t="str">
        <f>VLOOKUP(H806,'Fish Species List'!$A$2:$I$107,3,0)</f>
        <v>Sparisoma viride</v>
      </c>
      <c r="K806" s="54" t="str">
        <f>VLOOKUP(H806,'Fish Species List'!$A$2:$I$107,4,0)</f>
        <v>Scaridae</v>
      </c>
      <c r="L806" s="54" t="str">
        <f>VLOOKUP(H806,'Fish Species List'!$A$2:$I$107,5,0)</f>
        <v>Herbivores</v>
      </c>
      <c r="M806">
        <v>5</v>
      </c>
      <c r="N806">
        <f>1</f>
        <v>1</v>
      </c>
      <c r="O806" t="s">
        <v>284</v>
      </c>
      <c r="P806">
        <f>VLOOKUP(H806,'Fish Species List'!$A$2:$I$107,6,0)</f>
        <v>1.38E-2</v>
      </c>
      <c r="Q806">
        <f>VLOOKUP(H806,'Fish Species List'!$A$2:$I$107,7,0)</f>
        <v>3.04</v>
      </c>
      <c r="R806">
        <f t="shared" si="12"/>
        <v>1.8397037753094332</v>
      </c>
    </row>
    <row r="807" spans="1:18">
      <c r="A807" s="2">
        <v>42955</v>
      </c>
      <c r="B807" s="18">
        <v>0.52500000000000002</v>
      </c>
      <c r="C807" t="s">
        <v>9</v>
      </c>
      <c r="D807" t="s">
        <v>411</v>
      </c>
      <c r="E807" t="s">
        <v>10</v>
      </c>
      <c r="F807">
        <v>2</v>
      </c>
      <c r="G807">
        <v>22</v>
      </c>
      <c r="H807" t="s">
        <v>283</v>
      </c>
      <c r="I807" t="str">
        <f>VLOOKUP(H807,'Fish Species List'!$A$2:$I$107,2,0)</f>
        <v>Stoplight Parrotfish</v>
      </c>
      <c r="J807" s="54" t="str">
        <f>VLOOKUP(H807,'Fish Species List'!$A$2:$I$107,3,0)</f>
        <v>Sparisoma viride</v>
      </c>
      <c r="K807" s="54" t="str">
        <f>VLOOKUP(H807,'Fish Species List'!$A$2:$I$107,4,0)</f>
        <v>Scaridae</v>
      </c>
      <c r="L807" s="54" t="str">
        <f>VLOOKUP(H807,'Fish Species List'!$A$2:$I$107,5,0)</f>
        <v>Herbivores</v>
      </c>
      <c r="M807">
        <v>7</v>
      </c>
      <c r="N807">
        <f>1</f>
        <v>1</v>
      </c>
      <c r="O807" t="s">
        <v>284</v>
      </c>
      <c r="P807">
        <f>VLOOKUP(H807,'Fish Species List'!$A$2:$I$107,6,0)</f>
        <v>1.38E-2</v>
      </c>
      <c r="Q807">
        <f>VLOOKUP(H807,'Fish Species List'!$A$2:$I$107,7,0)</f>
        <v>3.04</v>
      </c>
      <c r="R807">
        <f t="shared" si="12"/>
        <v>5.1165488871861227</v>
      </c>
    </row>
    <row r="808" spans="1:18">
      <c r="A808" s="2">
        <v>42955</v>
      </c>
      <c r="B808" s="18">
        <v>0.52500000000000002</v>
      </c>
      <c r="C808" t="s">
        <v>9</v>
      </c>
      <c r="D808" t="s">
        <v>411</v>
      </c>
      <c r="E808" t="s">
        <v>10</v>
      </c>
      <c r="F808">
        <v>2</v>
      </c>
      <c r="G808">
        <v>22</v>
      </c>
      <c r="H808" t="s">
        <v>25</v>
      </c>
      <c r="I808" t="str">
        <f>VLOOKUP(H808,'Fish Species List'!$A$2:$I$107,2,0)</f>
        <v>Redband Parrotfish</v>
      </c>
      <c r="J808" s="54" t="str">
        <f>VLOOKUP(H808,'Fish Species List'!$A$2:$I$107,3,0)</f>
        <v>Sparisoma aurofrenatum</v>
      </c>
      <c r="K808" s="54" t="str">
        <f>VLOOKUP(H808,'Fish Species List'!$A$2:$I$107,4,0)</f>
        <v>Scaridae</v>
      </c>
      <c r="L808" s="54" t="str">
        <f>VLOOKUP(H808,'Fish Species List'!$A$2:$I$107,5,0)</f>
        <v>Herbivores</v>
      </c>
      <c r="M808">
        <v>6</v>
      </c>
      <c r="N808">
        <f>1</f>
        <v>1</v>
      </c>
      <c r="O808" t="s">
        <v>284</v>
      </c>
      <c r="P808">
        <f>VLOOKUP(H808,'Fish Species List'!$A$2:$I$107,6,0)</f>
        <v>1.072E-2</v>
      </c>
      <c r="Q808">
        <f>VLOOKUP(H808,'Fish Species List'!$A$2:$I$107,7,0)</f>
        <v>3.12</v>
      </c>
      <c r="R808">
        <f t="shared" si="12"/>
        <v>2.8709569913443227</v>
      </c>
    </row>
    <row r="809" spans="1:18">
      <c r="A809" s="2">
        <v>42955</v>
      </c>
      <c r="B809" s="18">
        <v>0.52500000000000002</v>
      </c>
      <c r="C809" t="s">
        <v>9</v>
      </c>
      <c r="D809" t="s">
        <v>411</v>
      </c>
      <c r="E809" t="s">
        <v>10</v>
      </c>
      <c r="F809">
        <v>2</v>
      </c>
      <c r="G809">
        <v>22</v>
      </c>
      <c r="H809" t="s">
        <v>25</v>
      </c>
      <c r="I809" t="str">
        <f>VLOOKUP(H809,'Fish Species List'!$A$2:$I$107,2,0)</f>
        <v>Redband Parrotfish</v>
      </c>
      <c r="J809" s="54" t="str">
        <f>VLOOKUP(H809,'Fish Species List'!$A$2:$I$107,3,0)</f>
        <v>Sparisoma aurofrenatum</v>
      </c>
      <c r="K809" s="54" t="str">
        <f>VLOOKUP(H809,'Fish Species List'!$A$2:$I$107,4,0)</f>
        <v>Scaridae</v>
      </c>
      <c r="L809" s="54" t="str">
        <f>VLOOKUP(H809,'Fish Species List'!$A$2:$I$107,5,0)</f>
        <v>Herbivores</v>
      </c>
      <c r="M809">
        <v>12</v>
      </c>
      <c r="N809">
        <f>1</f>
        <v>1</v>
      </c>
      <c r="O809" t="s">
        <v>16</v>
      </c>
      <c r="P809">
        <f>VLOOKUP(H809,'Fish Species List'!$A$2:$I$107,6,0)</f>
        <v>1.072E-2</v>
      </c>
      <c r="Q809">
        <f>VLOOKUP(H809,'Fish Species List'!$A$2:$I$107,7,0)</f>
        <v>3.12</v>
      </c>
      <c r="R809">
        <f t="shared" si="12"/>
        <v>24.959752410454403</v>
      </c>
    </row>
    <row r="810" spans="1:18">
      <c r="A810" s="2">
        <v>42955</v>
      </c>
      <c r="B810" s="18">
        <v>0.52500000000000002</v>
      </c>
      <c r="C810" t="s">
        <v>9</v>
      </c>
      <c r="D810" t="s">
        <v>411</v>
      </c>
      <c r="E810" t="s">
        <v>10</v>
      </c>
      <c r="F810">
        <v>2</v>
      </c>
      <c r="G810">
        <v>22</v>
      </c>
      <c r="H810" t="s">
        <v>379</v>
      </c>
      <c r="I810" t="str">
        <f>VLOOKUP(H810,'Fish Species List'!$A$2:$I$107,2,0)</f>
        <v>Goatfish</v>
      </c>
      <c r="J810" s="54" t="str">
        <f>VLOOKUP(H810,'Fish Species List'!$A$2:$I$107,3,0)</f>
        <v>Mulloidichthys martinicus</v>
      </c>
      <c r="K810" s="54" t="str">
        <f>VLOOKUP(H810,'Fish Species List'!$A$2:$I$107,4,0)</f>
        <v>Mullidae</v>
      </c>
      <c r="L810" s="54" t="str">
        <f>VLOOKUP(H810,'Fish Species List'!$A$2:$I$107,5,0)</f>
        <v>Carnivores</v>
      </c>
      <c r="M810">
        <v>20</v>
      </c>
      <c r="N810">
        <v>3</v>
      </c>
      <c r="P810">
        <f>VLOOKUP(H810,'Fish Species List'!$A$2:$I$107,6,0)</f>
        <v>9.7699999999999992E-3</v>
      </c>
      <c r="Q810">
        <f>VLOOKUP(H810,'Fish Species List'!$A$2:$I$107,7,0)</f>
        <v>3.12</v>
      </c>
      <c r="R810">
        <f t="shared" si="12"/>
        <v>111.97166862172135</v>
      </c>
    </row>
    <row r="811" spans="1:18">
      <c r="A811" s="2">
        <v>42955</v>
      </c>
      <c r="B811" s="18">
        <v>0.52500000000000002</v>
      </c>
      <c r="C811" t="s">
        <v>9</v>
      </c>
      <c r="D811" t="s">
        <v>411</v>
      </c>
      <c r="E811" t="s">
        <v>10</v>
      </c>
      <c r="F811">
        <v>2</v>
      </c>
      <c r="G811">
        <v>22</v>
      </c>
      <c r="H811" t="s">
        <v>32</v>
      </c>
      <c r="I811" t="str">
        <f>VLOOKUP(H811,'Fish Species List'!$A$2:$I$107,2,0)</f>
        <v>Redtail Parrotfish</v>
      </c>
      <c r="J811" s="54" t="str">
        <f>VLOOKUP(H811,'Fish Species List'!$A$2:$I$107,3,0)</f>
        <v>Sparisoma chrysopterum</v>
      </c>
      <c r="K811" s="54" t="str">
        <f>VLOOKUP(H811,'Fish Species List'!$A$2:$I$107,4,0)</f>
        <v>Scaridae</v>
      </c>
      <c r="L811" s="54" t="str">
        <f>VLOOKUP(H811,'Fish Species List'!$A$2:$I$107,5,0)</f>
        <v>Herbivores</v>
      </c>
      <c r="M811">
        <v>21</v>
      </c>
      <c r="N811">
        <f>1</f>
        <v>1</v>
      </c>
      <c r="O811" t="s">
        <v>16</v>
      </c>
      <c r="P811">
        <f>VLOOKUP(H811,'Fish Species List'!$A$2:$I$107,6,0)</f>
        <v>1.072E-2</v>
      </c>
      <c r="Q811">
        <f>VLOOKUP(H811,'Fish Species List'!$A$2:$I$107,7,0)</f>
        <v>3.09</v>
      </c>
      <c r="R811">
        <f t="shared" si="12"/>
        <v>130.57270645767201</v>
      </c>
    </row>
    <row r="812" spans="1:18">
      <c r="A812" s="2">
        <v>42955</v>
      </c>
      <c r="B812" s="18">
        <v>0.52500000000000002</v>
      </c>
      <c r="C812" t="s">
        <v>9</v>
      </c>
      <c r="D812" t="s">
        <v>411</v>
      </c>
      <c r="E812" t="s">
        <v>10</v>
      </c>
      <c r="F812">
        <v>2</v>
      </c>
      <c r="G812">
        <v>22</v>
      </c>
      <c r="H812" t="s">
        <v>293</v>
      </c>
      <c r="I812" t="str">
        <f>VLOOKUP(H812,'Fish Species List'!$A$2:$I$107,2,0)</f>
        <v>Spanish Hogfish</v>
      </c>
      <c r="J812" s="54" t="str">
        <f>VLOOKUP(H812,'Fish Species List'!$A$2:$I$107,3,0)</f>
        <v>Bodianus rufus</v>
      </c>
      <c r="K812" s="54" t="str">
        <f>VLOOKUP(H812,'Fish Species List'!$A$2:$I$107,4,0)</f>
        <v>Labridae</v>
      </c>
      <c r="L812" s="54" t="str">
        <f>VLOOKUP(H812,'Fish Species List'!$A$2:$I$107,5,0)</f>
        <v>Carnivores</v>
      </c>
      <c r="M812">
        <v>25</v>
      </c>
      <c r="N812">
        <f>1</f>
        <v>1</v>
      </c>
      <c r="P812">
        <f>VLOOKUP(H812,'Fish Species List'!$A$2:$I$107,6,0)</f>
        <v>1.44E-2</v>
      </c>
      <c r="Q812">
        <f>VLOOKUP(H812,'Fish Species List'!$A$2:$I$107,7,0)</f>
        <v>3.0531999999999999</v>
      </c>
      <c r="R812">
        <f t="shared" si="12"/>
        <v>267.02561659124956</v>
      </c>
    </row>
    <row r="813" spans="1:18">
      <c r="A813" s="2">
        <v>42955</v>
      </c>
      <c r="B813" s="18">
        <v>0.52500000000000002</v>
      </c>
      <c r="C813" t="s">
        <v>9</v>
      </c>
      <c r="D813" t="s">
        <v>411</v>
      </c>
      <c r="E813" t="s">
        <v>10</v>
      </c>
      <c r="F813">
        <v>2</v>
      </c>
      <c r="G813">
        <v>22</v>
      </c>
      <c r="H813" t="s">
        <v>289</v>
      </c>
      <c r="I813" t="str">
        <f>VLOOKUP(H813,'Fish Species List'!$A$2:$I$107,2,0)</f>
        <v>Longspine squirrelfish</v>
      </c>
      <c r="J813" s="54" t="str">
        <f>VLOOKUP(H813,'Fish Species List'!$A$2:$I$107,3,0)</f>
        <v>Holocentrus rufus</v>
      </c>
      <c r="K813" s="54" t="str">
        <f>VLOOKUP(H813,'Fish Species List'!$A$2:$I$107,4,0)</f>
        <v>Holocentridae</v>
      </c>
      <c r="L813" s="54" t="str">
        <f>VLOOKUP(H813,'Fish Species List'!$A$2:$I$107,5,0)</f>
        <v>Carnivores</v>
      </c>
      <c r="M813">
        <v>20</v>
      </c>
      <c r="N813">
        <f>1</f>
        <v>1</v>
      </c>
      <c r="P813">
        <f>VLOOKUP(H813,'Fish Species List'!$A$2:$I$107,6,0)</f>
        <v>1.1480000000000001E-2</v>
      </c>
      <c r="Q813">
        <f>VLOOKUP(H813,'Fish Species List'!$A$2:$I$107,7,0)</f>
        <v>2.89</v>
      </c>
      <c r="R813">
        <f t="shared" si="12"/>
        <v>66.056958833921925</v>
      </c>
    </row>
    <row r="814" spans="1:18">
      <c r="A814" s="2">
        <v>42955</v>
      </c>
      <c r="B814" s="18">
        <v>0.52500000000000002</v>
      </c>
      <c r="C814" t="s">
        <v>9</v>
      </c>
      <c r="D814" t="s">
        <v>411</v>
      </c>
      <c r="E814" t="s">
        <v>10</v>
      </c>
      <c r="F814">
        <v>2</v>
      </c>
      <c r="G814">
        <v>22</v>
      </c>
      <c r="H814" t="s">
        <v>289</v>
      </c>
      <c r="I814" t="str">
        <f>VLOOKUP(H814,'Fish Species List'!$A$2:$I$107,2,0)</f>
        <v>Longspine squirrelfish</v>
      </c>
      <c r="J814" s="54" t="str">
        <f>VLOOKUP(H814,'Fish Species List'!$A$2:$I$107,3,0)</f>
        <v>Holocentrus rufus</v>
      </c>
      <c r="K814" s="54" t="str">
        <f>VLOOKUP(H814,'Fish Species List'!$A$2:$I$107,4,0)</f>
        <v>Holocentridae</v>
      </c>
      <c r="L814" s="54" t="str">
        <f>VLOOKUP(H814,'Fish Species List'!$A$2:$I$107,5,0)</f>
        <v>Carnivores</v>
      </c>
      <c r="M814">
        <v>21</v>
      </c>
      <c r="N814">
        <f>1</f>
        <v>1</v>
      </c>
      <c r="P814">
        <f>VLOOKUP(H814,'Fish Species List'!$A$2:$I$107,6,0)</f>
        <v>1.1480000000000001E-2</v>
      </c>
      <c r="Q814">
        <f>VLOOKUP(H814,'Fish Species List'!$A$2:$I$107,7,0)</f>
        <v>2.89</v>
      </c>
      <c r="R814">
        <f t="shared" si="12"/>
        <v>76.059882444026258</v>
      </c>
    </row>
    <row r="815" spans="1:18">
      <c r="A815" s="2">
        <v>42955</v>
      </c>
      <c r="B815" s="18">
        <v>0.52500000000000002</v>
      </c>
      <c r="C815" t="s">
        <v>9</v>
      </c>
      <c r="D815" t="s">
        <v>411</v>
      </c>
      <c r="E815" t="s">
        <v>10</v>
      </c>
      <c r="F815">
        <v>2</v>
      </c>
      <c r="G815">
        <v>22</v>
      </c>
      <c r="H815" t="s">
        <v>289</v>
      </c>
      <c r="I815" t="str">
        <f>VLOOKUP(H815,'Fish Species List'!$A$2:$I$107,2,0)</f>
        <v>Longspine squirrelfish</v>
      </c>
      <c r="J815" s="54" t="str">
        <f>VLOOKUP(H815,'Fish Species List'!$A$2:$I$107,3,0)</f>
        <v>Holocentrus rufus</v>
      </c>
      <c r="K815" s="54" t="str">
        <f>VLOOKUP(H815,'Fish Species List'!$A$2:$I$107,4,0)</f>
        <v>Holocentridae</v>
      </c>
      <c r="L815" s="54" t="str">
        <f>VLOOKUP(H815,'Fish Species List'!$A$2:$I$107,5,0)</f>
        <v>Carnivores</v>
      </c>
      <c r="M815">
        <v>20</v>
      </c>
      <c r="N815">
        <f>1</f>
        <v>1</v>
      </c>
      <c r="P815">
        <f>VLOOKUP(H815,'Fish Species List'!$A$2:$I$107,6,0)</f>
        <v>1.1480000000000001E-2</v>
      </c>
      <c r="Q815">
        <f>VLOOKUP(H815,'Fish Species List'!$A$2:$I$107,7,0)</f>
        <v>2.89</v>
      </c>
      <c r="R815">
        <f t="shared" si="12"/>
        <v>66.056958833921925</v>
      </c>
    </row>
    <row r="816" spans="1:18">
      <c r="A816" s="2">
        <v>42955</v>
      </c>
      <c r="B816" s="18">
        <v>0.52500000000000002</v>
      </c>
      <c r="C816" t="s">
        <v>9</v>
      </c>
      <c r="D816" t="s">
        <v>411</v>
      </c>
      <c r="E816" t="s">
        <v>10</v>
      </c>
      <c r="F816">
        <v>2</v>
      </c>
      <c r="G816">
        <v>22</v>
      </c>
      <c r="H816" t="s">
        <v>19</v>
      </c>
      <c r="I816" t="str">
        <f>VLOOKUP(H816,'Fish Species List'!$A$2:$I$107,2,0)</f>
        <v>Ocean Surgeonfish</v>
      </c>
      <c r="J816" s="54" t="str">
        <f>VLOOKUP(H816,'Fish Species List'!$A$2:$I$107,3,0)</f>
        <v>Acanthurus bahianus</v>
      </c>
      <c r="K816" s="54" t="str">
        <f>VLOOKUP(H816,'Fish Species List'!$A$2:$I$107,4,0)</f>
        <v>Acanthuridae</v>
      </c>
      <c r="L816" s="54" t="str">
        <f>VLOOKUP(H816,'Fish Species List'!$A$2:$I$107,5,0)</f>
        <v>Herbivores</v>
      </c>
      <c r="M816">
        <v>15</v>
      </c>
      <c r="N816">
        <v>6</v>
      </c>
      <c r="P816">
        <f>VLOOKUP(H816,'Fish Species List'!$A$2:$I$107,6,0)</f>
        <v>1.8620000000000001E-2</v>
      </c>
      <c r="Q816">
        <f>VLOOKUP(H816,'Fish Species List'!$A$2:$I$107,7,0)</f>
        <v>2.91</v>
      </c>
      <c r="R816">
        <f t="shared" si="12"/>
        <v>49.249887240092868</v>
      </c>
    </row>
    <row r="817" spans="1:18">
      <c r="A817" s="2">
        <v>42955</v>
      </c>
      <c r="B817" s="18">
        <v>0.52500000000000002</v>
      </c>
      <c r="C817" t="s">
        <v>9</v>
      </c>
      <c r="D817" t="s">
        <v>411</v>
      </c>
      <c r="E817" t="s">
        <v>10</v>
      </c>
      <c r="F817">
        <v>2</v>
      </c>
      <c r="G817">
        <v>22</v>
      </c>
      <c r="H817" t="s">
        <v>292</v>
      </c>
      <c r="I817" t="str">
        <f>VLOOKUP(H817,'Fish Species List'!$A$2:$I$107,2,0)</f>
        <v>Graysby</v>
      </c>
      <c r="J817" s="54" t="str">
        <f>VLOOKUP(H817,'Fish Species List'!$A$2:$I$107,3,0)</f>
        <v>Cephalopholis cruentata</v>
      </c>
      <c r="K817" s="54" t="str">
        <f>VLOOKUP(H817,'Fish Species List'!$A$2:$I$107,4,0)</f>
        <v>Serranidae</v>
      </c>
      <c r="L817" s="54" t="str">
        <f>VLOOKUP(H817,'Fish Species List'!$A$2:$I$107,5,0)</f>
        <v>Carnivores</v>
      </c>
      <c r="M817">
        <v>15</v>
      </c>
      <c r="N817">
        <f>1</f>
        <v>1</v>
      </c>
      <c r="P817">
        <f>VLOOKUP(H817,'Fish Species List'!$A$2:$I$107,6,0)</f>
        <v>1.1220000000000001E-2</v>
      </c>
      <c r="Q817">
        <f>VLOOKUP(H817,'Fish Species List'!$A$2:$I$107,7,0)</f>
        <v>3.07</v>
      </c>
      <c r="R817">
        <f t="shared" si="12"/>
        <v>45.771276260722111</v>
      </c>
    </row>
    <row r="818" spans="1:18">
      <c r="A818" s="2">
        <v>42955</v>
      </c>
      <c r="B818" s="18">
        <v>0.52500000000000002</v>
      </c>
      <c r="C818" t="s">
        <v>9</v>
      </c>
      <c r="D818" t="s">
        <v>411</v>
      </c>
      <c r="E818" t="s">
        <v>10</v>
      </c>
      <c r="F818">
        <v>2</v>
      </c>
      <c r="G818">
        <v>22</v>
      </c>
      <c r="H818" t="s">
        <v>292</v>
      </c>
      <c r="I818" t="str">
        <f>VLOOKUP(H818,'Fish Species List'!$A$2:$I$107,2,0)</f>
        <v>Graysby</v>
      </c>
      <c r="J818" s="54" t="str">
        <f>VLOOKUP(H818,'Fish Species List'!$A$2:$I$107,3,0)</f>
        <v>Cephalopholis cruentata</v>
      </c>
      <c r="K818" s="54" t="str">
        <f>VLOOKUP(H818,'Fish Species List'!$A$2:$I$107,4,0)</f>
        <v>Serranidae</v>
      </c>
      <c r="L818" s="54" t="str">
        <f>VLOOKUP(H818,'Fish Species List'!$A$2:$I$107,5,0)</f>
        <v>Carnivores</v>
      </c>
      <c r="M818">
        <v>20</v>
      </c>
      <c r="N818">
        <f>1</f>
        <v>1</v>
      </c>
      <c r="P818">
        <f>VLOOKUP(H818,'Fish Species List'!$A$2:$I$107,6,0)</f>
        <v>1.1220000000000001E-2</v>
      </c>
      <c r="Q818">
        <f>VLOOKUP(H818,'Fish Species List'!$A$2:$I$107,7,0)</f>
        <v>3.07</v>
      </c>
      <c r="R818">
        <f t="shared" si="12"/>
        <v>110.70186655152514</v>
      </c>
    </row>
    <row r="819" spans="1:18">
      <c r="A819" s="2">
        <v>42955</v>
      </c>
      <c r="B819" s="18">
        <v>0.52500000000000002</v>
      </c>
      <c r="C819" t="s">
        <v>9</v>
      </c>
      <c r="D819" t="s">
        <v>411</v>
      </c>
      <c r="E819" t="s">
        <v>10</v>
      </c>
      <c r="F819">
        <v>2</v>
      </c>
      <c r="G819">
        <v>22</v>
      </c>
      <c r="H819" t="s">
        <v>29</v>
      </c>
      <c r="I819" t="str">
        <f>VLOOKUP(H819,'Fish Species List'!$A$2:$I$107,2,0)</f>
        <v>Smallmouth Grunt</v>
      </c>
      <c r="J819" s="54" t="str">
        <f>VLOOKUP(H819,'Fish Species List'!$A$2:$I$107,3,0)</f>
        <v>Haemulon chrysargyreum</v>
      </c>
      <c r="K819" s="54" t="str">
        <f>VLOOKUP(H819,'Fish Species List'!$A$2:$I$107,4,0)</f>
        <v>Haemulidae</v>
      </c>
      <c r="L819" s="54" t="str">
        <f>VLOOKUP(H819,'Fish Species List'!$A$2:$I$107,5,0)</f>
        <v>Carnivores</v>
      </c>
      <c r="M819">
        <v>15</v>
      </c>
      <c r="N819">
        <v>2</v>
      </c>
      <c r="P819">
        <f>VLOOKUP(H819,'Fish Species List'!$A$2:$I$107,6,0)</f>
        <v>1.259E-2</v>
      </c>
      <c r="Q819">
        <f>VLOOKUP(H819,'Fish Species List'!$A$2:$I$107,7,0)</f>
        <v>2.99</v>
      </c>
      <c r="R819">
        <f t="shared" si="12"/>
        <v>41.356006478222746</v>
      </c>
    </row>
    <row r="820" spans="1:18">
      <c r="A820" s="2">
        <v>42955</v>
      </c>
      <c r="B820" s="18">
        <v>0.52500000000000002</v>
      </c>
      <c r="C820" t="s">
        <v>9</v>
      </c>
      <c r="D820" t="s">
        <v>411</v>
      </c>
      <c r="E820" t="s">
        <v>10</v>
      </c>
      <c r="F820">
        <v>2</v>
      </c>
      <c r="G820">
        <v>22</v>
      </c>
      <c r="H820" t="s">
        <v>20</v>
      </c>
      <c r="I820" t="str">
        <f>VLOOKUP(H820,'Fish Species List'!$A$2:$I$107,2,0)</f>
        <v>French Grunt</v>
      </c>
      <c r="J820" s="54" t="str">
        <f>VLOOKUP(H820,'Fish Species List'!$A$2:$I$107,3,0)</f>
        <v>Haemulon flavolineatum</v>
      </c>
      <c r="K820" s="54" t="str">
        <f>VLOOKUP(H820,'Fish Species List'!$A$2:$I$107,4,0)</f>
        <v>Haemulidae</v>
      </c>
      <c r="L820" s="54" t="str">
        <f>VLOOKUP(H820,'Fish Species List'!$A$2:$I$107,5,0)</f>
        <v>Carnivores</v>
      </c>
      <c r="M820">
        <v>16</v>
      </c>
      <c r="N820">
        <v>4</v>
      </c>
      <c r="P820">
        <f>VLOOKUP(H820,'Fish Species List'!$A$2:$I$107,6,0)</f>
        <v>1.349E-2</v>
      </c>
      <c r="Q820">
        <f>VLOOKUP(H820,'Fish Species List'!$A$2:$I$107,7,0)</f>
        <v>3</v>
      </c>
      <c r="R820">
        <f t="shared" si="12"/>
        <v>55.255040000000001</v>
      </c>
    </row>
    <row r="821" spans="1:18">
      <c r="A821" s="2">
        <v>42955</v>
      </c>
      <c r="B821" s="18">
        <v>0.52500000000000002</v>
      </c>
      <c r="C821" t="s">
        <v>9</v>
      </c>
      <c r="D821" t="s">
        <v>411</v>
      </c>
      <c r="E821" t="s">
        <v>10</v>
      </c>
      <c r="F821">
        <v>2</v>
      </c>
      <c r="G821">
        <v>22</v>
      </c>
      <c r="H821" t="s">
        <v>37</v>
      </c>
      <c r="I821" t="str">
        <f>VLOOKUP(H821,'Fish Species List'!$A$2:$I$107,2,0)</f>
        <v>Yellowtail Damselfish</v>
      </c>
      <c r="J821" s="54" t="str">
        <f>VLOOKUP(H821,'Fish Species List'!$A$2:$I$107,3,0)</f>
        <v>Microspathodon chrysurus</v>
      </c>
      <c r="K821" s="54" t="str">
        <f>VLOOKUP(H821,'Fish Species List'!$A$2:$I$107,4,0)</f>
        <v>Pomacentridae</v>
      </c>
      <c r="L821" s="54" t="str">
        <f>VLOOKUP(H821,'Fish Species List'!$A$2:$I$107,5,0)</f>
        <v>Herbivores</v>
      </c>
      <c r="M821">
        <v>15</v>
      </c>
      <c r="N821">
        <v>4</v>
      </c>
      <c r="P821">
        <f>VLOOKUP(H821,'Fish Species List'!$A$2:$I$107,6,0)</f>
        <v>2.291E-2</v>
      </c>
      <c r="Q821">
        <f>VLOOKUP(H821,'Fish Species List'!$A$2:$I$107,7,0)</f>
        <v>3.02</v>
      </c>
      <c r="R821">
        <f t="shared" si="12"/>
        <v>81.62452961405809</v>
      </c>
    </row>
    <row r="822" spans="1:18">
      <c r="A822" s="2">
        <v>42955</v>
      </c>
      <c r="B822" s="18">
        <v>0.52500000000000002</v>
      </c>
      <c r="C822" t="s">
        <v>9</v>
      </c>
      <c r="D822" t="s">
        <v>411</v>
      </c>
      <c r="E822" t="s">
        <v>10</v>
      </c>
      <c r="F822">
        <v>2</v>
      </c>
      <c r="G822">
        <v>22</v>
      </c>
      <c r="H822" t="s">
        <v>407</v>
      </c>
      <c r="I822" t="str">
        <f>VLOOKUP(H822,'Fish Species List'!$A$2:$I$107,2,0)</f>
        <v>Fairy Basslet</v>
      </c>
      <c r="J822" s="54" t="str">
        <f>VLOOKUP(H822,'Fish Species List'!$A$2:$I$107,3,0)</f>
        <v>Gramma loreto</v>
      </c>
      <c r="K822" s="54" t="str">
        <f>VLOOKUP(H822,'Fish Species List'!$A$2:$I$107,4,0)</f>
        <v>Serranidae</v>
      </c>
      <c r="L822" s="54" t="str">
        <f>VLOOKUP(H822,'Fish Species List'!$A$2:$I$107,5,0)</f>
        <v>Carnivores</v>
      </c>
      <c r="M822">
        <v>5</v>
      </c>
      <c r="N822">
        <f>1</f>
        <v>1</v>
      </c>
      <c r="P822">
        <f>VLOOKUP(H822,'Fish Species List'!$A$2:$I$107,6,0)</f>
        <v>0</v>
      </c>
      <c r="Q822">
        <f>VLOOKUP(H822,'Fish Species List'!$A$2:$I$107,7,0)</f>
        <v>0</v>
      </c>
      <c r="R822">
        <f t="shared" si="12"/>
        <v>0</v>
      </c>
    </row>
    <row r="823" spans="1:18">
      <c r="A823" s="2">
        <v>42955</v>
      </c>
      <c r="B823" s="18">
        <v>0.52500000000000002</v>
      </c>
      <c r="C823" t="s">
        <v>9</v>
      </c>
      <c r="D823" t="s">
        <v>411</v>
      </c>
      <c r="E823" t="s">
        <v>10</v>
      </c>
      <c r="F823">
        <v>2</v>
      </c>
      <c r="G823">
        <v>22</v>
      </c>
      <c r="H823" t="s">
        <v>25</v>
      </c>
      <c r="I823" t="str">
        <f>VLOOKUP(H823,'Fish Species List'!$A$2:$I$107,2,0)</f>
        <v>Redband Parrotfish</v>
      </c>
      <c r="J823" s="54" t="str">
        <f>VLOOKUP(H823,'Fish Species List'!$A$2:$I$107,3,0)</f>
        <v>Sparisoma aurofrenatum</v>
      </c>
      <c r="K823" s="54" t="str">
        <f>VLOOKUP(H823,'Fish Species List'!$A$2:$I$107,4,0)</f>
        <v>Scaridae</v>
      </c>
      <c r="L823" s="54" t="str">
        <f>VLOOKUP(H823,'Fish Species List'!$A$2:$I$107,5,0)</f>
        <v>Herbivores</v>
      </c>
      <c r="M823">
        <v>2</v>
      </c>
      <c r="N823">
        <f>1</f>
        <v>1</v>
      </c>
      <c r="O823" t="s">
        <v>284</v>
      </c>
      <c r="P823">
        <f>VLOOKUP(H823,'Fish Species List'!$A$2:$I$107,6,0)</f>
        <v>1.072E-2</v>
      </c>
      <c r="Q823">
        <f>VLOOKUP(H823,'Fish Species List'!$A$2:$I$107,7,0)</f>
        <v>3.12</v>
      </c>
      <c r="R823">
        <f t="shared" si="12"/>
        <v>9.3198381810234737E-2</v>
      </c>
    </row>
    <row r="824" spans="1:18">
      <c r="A824" s="2">
        <v>42955</v>
      </c>
      <c r="B824" s="18">
        <v>0.52500000000000002</v>
      </c>
      <c r="C824" t="s">
        <v>9</v>
      </c>
      <c r="D824" t="s">
        <v>411</v>
      </c>
      <c r="E824" t="s">
        <v>10</v>
      </c>
      <c r="F824">
        <v>2</v>
      </c>
      <c r="G824">
        <v>22</v>
      </c>
      <c r="H824" t="s">
        <v>25</v>
      </c>
      <c r="I824" t="str">
        <f>VLOOKUP(H824,'Fish Species List'!$A$2:$I$107,2,0)</f>
        <v>Redband Parrotfish</v>
      </c>
      <c r="J824" s="54" t="str">
        <f>VLOOKUP(H824,'Fish Species List'!$A$2:$I$107,3,0)</f>
        <v>Sparisoma aurofrenatum</v>
      </c>
      <c r="K824" s="54" t="str">
        <f>VLOOKUP(H824,'Fish Species List'!$A$2:$I$107,4,0)</f>
        <v>Scaridae</v>
      </c>
      <c r="L824" s="54" t="str">
        <f>VLOOKUP(H824,'Fish Species List'!$A$2:$I$107,5,0)</f>
        <v>Herbivores</v>
      </c>
      <c r="M824">
        <v>3</v>
      </c>
      <c r="N824">
        <f>1</f>
        <v>1</v>
      </c>
      <c r="O824" t="s">
        <v>284</v>
      </c>
      <c r="P824">
        <f>VLOOKUP(H824,'Fish Species List'!$A$2:$I$107,6,0)</f>
        <v>1.072E-2</v>
      </c>
      <c r="Q824">
        <f>VLOOKUP(H824,'Fish Species List'!$A$2:$I$107,7,0)</f>
        <v>3.12</v>
      </c>
      <c r="R824">
        <f t="shared" si="12"/>
        <v>0.33022739611377439</v>
      </c>
    </row>
    <row r="825" spans="1:18">
      <c r="A825" s="2">
        <v>42955</v>
      </c>
      <c r="B825" s="18">
        <v>0.52500000000000002</v>
      </c>
      <c r="C825" t="s">
        <v>9</v>
      </c>
      <c r="D825" t="s">
        <v>411</v>
      </c>
      <c r="E825" t="s">
        <v>10</v>
      </c>
      <c r="F825">
        <v>2</v>
      </c>
      <c r="G825">
        <v>22</v>
      </c>
      <c r="H825" t="s">
        <v>424</v>
      </c>
      <c r="I825" t="str">
        <f>VLOOKUP(H825,'Fish Species List'!$A$2:$I$107,2,0)</f>
        <v>Black Durgon</v>
      </c>
      <c r="J825" s="54" t="str">
        <f>VLOOKUP(H825,'Fish Species List'!$A$2:$I$107,3,0)</f>
        <v>Melichthys niger</v>
      </c>
      <c r="K825" s="54" t="str">
        <f>VLOOKUP(H825,'Fish Species List'!$A$2:$I$107,4,0)</f>
        <v>Balistidae</v>
      </c>
      <c r="L825" s="54" t="str">
        <f>VLOOKUP(H825,'Fish Species List'!$A$2:$I$107,5,0)</f>
        <v>Omnivores</v>
      </c>
      <c r="M825">
        <v>10</v>
      </c>
      <c r="N825">
        <f>1</f>
        <v>1</v>
      </c>
      <c r="P825">
        <f>VLOOKUP(H825,'Fish Species List'!$A$2:$I$107,6,0)</f>
        <v>2.3439999999999999E-2</v>
      </c>
      <c r="Q825">
        <f>VLOOKUP(H825,'Fish Species List'!$A$2:$I$107,7,0)</f>
        <v>2.95</v>
      </c>
      <c r="R825">
        <f t="shared" si="12"/>
        <v>20.89092198985502</v>
      </c>
    </row>
    <row r="826" spans="1:18">
      <c r="A826" s="2">
        <v>42955</v>
      </c>
      <c r="B826" s="18">
        <v>0.52500000000000002</v>
      </c>
      <c r="C826" t="s">
        <v>9</v>
      </c>
      <c r="D826" t="s">
        <v>411</v>
      </c>
      <c r="E826" t="s">
        <v>10</v>
      </c>
      <c r="F826">
        <v>2</v>
      </c>
      <c r="G826">
        <v>22</v>
      </c>
      <c r="H826" t="s">
        <v>35</v>
      </c>
      <c r="I826" t="str">
        <f>VLOOKUP(H826,'Fish Species List'!$A$2:$I$107,2,0)</f>
        <v>Yellowhead Wrasse</v>
      </c>
      <c r="J826" s="54" t="str">
        <f>VLOOKUP(H826,'Fish Species List'!$A$2:$I$107,3,0)</f>
        <v>Halichoeres garnoti</v>
      </c>
      <c r="K826" s="54" t="str">
        <f>VLOOKUP(H826,'Fish Species List'!$A$2:$I$107,4,0)</f>
        <v>Labridae</v>
      </c>
      <c r="L826" s="54" t="str">
        <f>VLOOKUP(H826,'Fish Species List'!$A$2:$I$107,5,0)</f>
        <v>Carnivores</v>
      </c>
      <c r="M826">
        <v>10</v>
      </c>
      <c r="N826">
        <f>1</f>
        <v>1</v>
      </c>
      <c r="P826">
        <f>VLOOKUP(H826,'Fish Species List'!$A$2:$I$107,6,0)</f>
        <v>0.01</v>
      </c>
      <c r="Q826">
        <f>VLOOKUP(H826,'Fish Species List'!$A$2:$I$107,7,0)</f>
        <v>3.13</v>
      </c>
      <c r="R826">
        <f t="shared" si="12"/>
        <v>13.48962882591654</v>
      </c>
    </row>
    <row r="827" spans="1:18">
      <c r="A827" s="2">
        <v>42955</v>
      </c>
      <c r="B827" s="18">
        <v>0.52500000000000002</v>
      </c>
      <c r="C827" t="s">
        <v>9</v>
      </c>
      <c r="D827" t="s">
        <v>411</v>
      </c>
      <c r="E827" t="s">
        <v>10</v>
      </c>
      <c r="F827">
        <v>2</v>
      </c>
      <c r="G827">
        <v>22</v>
      </c>
      <c r="H827" t="s">
        <v>17</v>
      </c>
      <c r="I827" t="str">
        <f>VLOOKUP(H827,'Fish Species List'!$A$2:$I$107,2,0)</f>
        <v>Bluehead Wrasse</v>
      </c>
      <c r="J827" s="54" t="str">
        <f>VLOOKUP(H827,'Fish Species List'!$A$2:$I$107,3,0)</f>
        <v>Thalassoma bifasciatum</v>
      </c>
      <c r="K827" s="54" t="str">
        <f>VLOOKUP(H827,'Fish Species List'!$A$2:$I$107,4,0)</f>
        <v>Labridae</v>
      </c>
      <c r="L827" s="54" t="str">
        <f>VLOOKUP(H827,'Fish Species List'!$A$2:$I$107,5,0)</f>
        <v>Carnivores</v>
      </c>
      <c r="M827">
        <v>3</v>
      </c>
      <c r="N827">
        <v>20</v>
      </c>
      <c r="P827">
        <f>VLOOKUP(H827,'Fish Species List'!$A$2:$I$107,6,0)</f>
        <v>8.9099999999999995E-3</v>
      </c>
      <c r="Q827">
        <f>VLOOKUP(H827,'Fish Species List'!$A$2:$I$107,7,0)</f>
        <v>3.01</v>
      </c>
      <c r="R827">
        <f t="shared" si="12"/>
        <v>0.24322750267948948</v>
      </c>
    </row>
    <row r="828" spans="1:18">
      <c r="A828" s="2">
        <v>42955</v>
      </c>
      <c r="B828" s="18">
        <v>0.52500000000000002</v>
      </c>
      <c r="C828" t="s">
        <v>9</v>
      </c>
      <c r="D828" t="s">
        <v>411</v>
      </c>
      <c r="E828" t="s">
        <v>10</v>
      </c>
      <c r="F828">
        <v>2</v>
      </c>
      <c r="G828">
        <v>22</v>
      </c>
      <c r="H828" t="s">
        <v>18</v>
      </c>
      <c r="I828" t="str">
        <f>VLOOKUP(H828,'Fish Species List'!$A$2:$I$107,2,0)</f>
        <v>Bicolour Damselfish</v>
      </c>
      <c r="J828" s="54" t="str">
        <f>VLOOKUP(H828,'Fish Species List'!$A$2:$I$107,3,0)</f>
        <v>Stegastes partitus</v>
      </c>
      <c r="K828" s="54" t="str">
        <f>VLOOKUP(H828,'Fish Species List'!$A$2:$I$107,4,0)</f>
        <v>Pomacentridae</v>
      </c>
      <c r="L828" s="54" t="str">
        <f>VLOOKUP(H828,'Fish Species List'!$A$2:$I$107,5,0)</f>
        <v>Herbivores</v>
      </c>
      <c r="M828">
        <v>3</v>
      </c>
      <c r="N828">
        <v>15</v>
      </c>
      <c r="P828">
        <f>VLOOKUP(H828,'Fish Species List'!$A$2:$I$107,6,0)</f>
        <v>1.4789999999999999E-2</v>
      </c>
      <c r="Q828">
        <f>VLOOKUP(H828,'Fish Species List'!$A$2:$I$107,7,0)</f>
        <v>3.01</v>
      </c>
      <c r="R828">
        <f t="shared" si="12"/>
        <v>0.40374127549154315</v>
      </c>
    </row>
    <row r="829" spans="1:18">
      <c r="A829" s="2">
        <v>42955</v>
      </c>
      <c r="B829" s="18">
        <v>0.52500000000000002</v>
      </c>
      <c r="C829" t="s">
        <v>9</v>
      </c>
      <c r="D829" t="s">
        <v>411</v>
      </c>
      <c r="E829" t="s">
        <v>10</v>
      </c>
      <c r="F829">
        <v>2</v>
      </c>
      <c r="G829">
        <v>22</v>
      </c>
      <c r="H829" t="s">
        <v>18</v>
      </c>
      <c r="I829" t="str">
        <f>VLOOKUP(H829,'Fish Species List'!$A$2:$I$107,2,0)</f>
        <v>Bicolour Damselfish</v>
      </c>
      <c r="J829" s="54" t="str">
        <f>VLOOKUP(H829,'Fish Species List'!$A$2:$I$107,3,0)</f>
        <v>Stegastes partitus</v>
      </c>
      <c r="K829" s="54" t="str">
        <f>VLOOKUP(H829,'Fish Species List'!$A$2:$I$107,4,0)</f>
        <v>Pomacentridae</v>
      </c>
      <c r="L829" s="54" t="str">
        <f>VLOOKUP(H829,'Fish Species List'!$A$2:$I$107,5,0)</f>
        <v>Herbivores</v>
      </c>
      <c r="M829">
        <v>2</v>
      </c>
      <c r="N829">
        <v>10</v>
      </c>
      <c r="P829">
        <f>VLOOKUP(H829,'Fish Species List'!$A$2:$I$107,6,0)</f>
        <v>1.4789999999999999E-2</v>
      </c>
      <c r="Q829">
        <f>VLOOKUP(H829,'Fish Species List'!$A$2:$I$107,7,0)</f>
        <v>3.01</v>
      </c>
      <c r="R829">
        <f t="shared" si="12"/>
        <v>0.11914298068271093</v>
      </c>
    </row>
    <row r="830" spans="1:18">
      <c r="A830" s="2">
        <v>42955</v>
      </c>
      <c r="B830" s="18">
        <v>0.52500000000000002</v>
      </c>
      <c r="C830" t="s">
        <v>9</v>
      </c>
      <c r="D830" t="s">
        <v>411</v>
      </c>
      <c r="E830" t="s">
        <v>10</v>
      </c>
      <c r="F830">
        <v>2</v>
      </c>
      <c r="G830">
        <v>22</v>
      </c>
      <c r="H830" t="s">
        <v>18</v>
      </c>
      <c r="I830" t="str">
        <f>VLOOKUP(H830,'Fish Species List'!$A$2:$I$107,2,0)</f>
        <v>Bicolour Damselfish</v>
      </c>
      <c r="J830" s="54" t="str">
        <f>VLOOKUP(H830,'Fish Species List'!$A$2:$I$107,3,0)</f>
        <v>Stegastes partitus</v>
      </c>
      <c r="K830" s="54" t="str">
        <f>VLOOKUP(H830,'Fish Species List'!$A$2:$I$107,4,0)</f>
        <v>Pomacentridae</v>
      </c>
      <c r="L830" s="54" t="str">
        <f>VLOOKUP(H830,'Fish Species List'!$A$2:$I$107,5,0)</f>
        <v>Herbivores</v>
      </c>
      <c r="M830">
        <v>4</v>
      </c>
      <c r="N830">
        <v>10</v>
      </c>
      <c r="P830">
        <f>VLOOKUP(H830,'Fish Species List'!$A$2:$I$107,6,0)</f>
        <v>1.4789999999999999E-2</v>
      </c>
      <c r="Q830">
        <f>VLOOKUP(H830,'Fish Species List'!$A$2:$I$107,7,0)</f>
        <v>3.01</v>
      </c>
      <c r="R830">
        <f t="shared" si="12"/>
        <v>0.95977348519004924</v>
      </c>
    </row>
    <row r="831" spans="1:18">
      <c r="A831" s="2">
        <v>42955</v>
      </c>
      <c r="B831" s="18">
        <v>0.52500000000000002</v>
      </c>
      <c r="C831" t="s">
        <v>9</v>
      </c>
      <c r="D831" t="s">
        <v>411</v>
      </c>
      <c r="E831" t="s">
        <v>10</v>
      </c>
      <c r="F831">
        <v>2</v>
      </c>
      <c r="G831">
        <v>22</v>
      </c>
      <c r="H831" t="s">
        <v>35</v>
      </c>
      <c r="I831" t="str">
        <f>VLOOKUP(H831,'Fish Species List'!$A$2:$I$107,2,0)</f>
        <v>Yellowhead Wrasse</v>
      </c>
      <c r="J831" s="54" t="str">
        <f>VLOOKUP(H831,'Fish Species List'!$A$2:$I$107,3,0)</f>
        <v>Halichoeres garnoti</v>
      </c>
      <c r="K831" s="54" t="str">
        <f>VLOOKUP(H831,'Fish Species List'!$A$2:$I$107,4,0)</f>
        <v>Labridae</v>
      </c>
      <c r="L831" s="54" t="str">
        <f>VLOOKUP(H831,'Fish Species List'!$A$2:$I$107,5,0)</f>
        <v>Carnivores</v>
      </c>
      <c r="M831">
        <v>3</v>
      </c>
      <c r="N831">
        <v>10</v>
      </c>
      <c r="P831">
        <f>VLOOKUP(H831,'Fish Species List'!$A$2:$I$107,6,0)</f>
        <v>0.01</v>
      </c>
      <c r="Q831">
        <f>VLOOKUP(H831,'Fish Species List'!$A$2:$I$107,7,0)</f>
        <v>3.13</v>
      </c>
      <c r="R831">
        <f t="shared" si="12"/>
        <v>0.3114508548769428</v>
      </c>
    </row>
    <row r="832" spans="1:18">
      <c r="A832" s="2">
        <v>42955</v>
      </c>
      <c r="B832" s="18">
        <v>0.52500000000000002</v>
      </c>
      <c r="C832" t="s">
        <v>9</v>
      </c>
      <c r="D832" t="s">
        <v>411</v>
      </c>
      <c r="E832" t="s">
        <v>10</v>
      </c>
      <c r="F832">
        <v>2</v>
      </c>
      <c r="G832">
        <v>22</v>
      </c>
      <c r="H832" t="s">
        <v>36</v>
      </c>
      <c r="I832" t="str">
        <f>VLOOKUP(H832,'Fish Species List'!$A$2:$I$107,2,0)</f>
        <v>Blue Chromis</v>
      </c>
      <c r="J832" s="54" t="str">
        <f>VLOOKUP(H832,'Fish Species List'!$A$2:$I$107,3,0)</f>
        <v>Chromis cyanea</v>
      </c>
      <c r="K832" s="54" t="str">
        <f>VLOOKUP(H832,'Fish Species List'!$A$2:$I$107,4,0)</f>
        <v>Pomacentridae</v>
      </c>
      <c r="L832" s="54" t="str">
        <f>VLOOKUP(H832,'Fish Species List'!$A$2:$I$107,5,0)</f>
        <v>Planktivore</v>
      </c>
      <c r="M832">
        <v>10</v>
      </c>
      <c r="N832">
        <f>1</f>
        <v>1</v>
      </c>
      <c r="P832">
        <f>VLOOKUP(H832,'Fish Species List'!$A$2:$I$107,6,0)</f>
        <v>1.4789999999999999E-2</v>
      </c>
      <c r="Q832">
        <f>VLOOKUP(H832,'Fish Species List'!$A$2:$I$107,7,0)</f>
        <v>2.98</v>
      </c>
      <c r="R832">
        <f t="shared" si="12"/>
        <v>14.124340347257048</v>
      </c>
    </row>
    <row r="833" spans="1:18">
      <c r="A833" s="2">
        <v>42955</v>
      </c>
      <c r="B833" s="18">
        <v>0.52500000000000002</v>
      </c>
      <c r="C833" t="s">
        <v>9</v>
      </c>
      <c r="D833" t="s">
        <v>411</v>
      </c>
      <c r="E833" t="s">
        <v>10</v>
      </c>
      <c r="F833">
        <v>2</v>
      </c>
      <c r="G833">
        <v>22</v>
      </c>
      <c r="H833" t="s">
        <v>36</v>
      </c>
      <c r="I833" t="str">
        <f>VLOOKUP(H833,'Fish Species List'!$A$2:$I$107,2,0)</f>
        <v>Blue Chromis</v>
      </c>
      <c r="J833" s="54" t="str">
        <f>VLOOKUP(H833,'Fish Species List'!$A$2:$I$107,3,0)</f>
        <v>Chromis cyanea</v>
      </c>
      <c r="K833" s="54" t="str">
        <f>VLOOKUP(H833,'Fish Species List'!$A$2:$I$107,4,0)</f>
        <v>Pomacentridae</v>
      </c>
      <c r="L833" s="54" t="str">
        <f>VLOOKUP(H833,'Fish Species List'!$A$2:$I$107,5,0)</f>
        <v>Planktivore</v>
      </c>
      <c r="M833">
        <v>5</v>
      </c>
      <c r="N833">
        <f>1</f>
        <v>1</v>
      </c>
      <c r="P833">
        <f>VLOOKUP(H833,'Fish Species List'!$A$2:$I$107,6,0)</f>
        <v>1.4789999999999999E-2</v>
      </c>
      <c r="Q833">
        <f>VLOOKUP(H833,'Fish Species List'!$A$2:$I$107,7,0)</f>
        <v>2.98</v>
      </c>
      <c r="R833">
        <f t="shared" si="12"/>
        <v>1.7901885988602571</v>
      </c>
    </row>
    <row r="834" spans="1:18">
      <c r="A834" s="2">
        <v>42955</v>
      </c>
      <c r="B834" s="18">
        <v>0.52500000000000002</v>
      </c>
      <c r="C834" t="s">
        <v>9</v>
      </c>
      <c r="D834" t="s">
        <v>411</v>
      </c>
      <c r="E834" t="s">
        <v>10</v>
      </c>
      <c r="F834">
        <v>2</v>
      </c>
      <c r="G834">
        <v>22</v>
      </c>
      <c r="H834" t="s">
        <v>25</v>
      </c>
      <c r="I834" t="str">
        <f>VLOOKUP(H834,'Fish Species List'!$A$2:$I$107,2,0)</f>
        <v>Redband Parrotfish</v>
      </c>
      <c r="J834" s="54" t="str">
        <f>VLOOKUP(H834,'Fish Species List'!$A$2:$I$107,3,0)</f>
        <v>Sparisoma aurofrenatum</v>
      </c>
      <c r="K834" s="54" t="str">
        <f>VLOOKUP(H834,'Fish Species List'!$A$2:$I$107,4,0)</f>
        <v>Scaridae</v>
      </c>
      <c r="L834" s="54" t="str">
        <f>VLOOKUP(H834,'Fish Species List'!$A$2:$I$107,5,0)</f>
        <v>Herbivores</v>
      </c>
      <c r="M834">
        <v>4</v>
      </c>
      <c r="N834">
        <f>1</f>
        <v>1</v>
      </c>
      <c r="O834" t="s">
        <v>284</v>
      </c>
      <c r="P834">
        <f>VLOOKUP(H834,'Fish Species List'!$A$2:$I$107,6,0)</f>
        <v>1.072E-2</v>
      </c>
      <c r="Q834">
        <f>VLOOKUP(H834,'Fish Species List'!$A$2:$I$107,7,0)</f>
        <v>3.12</v>
      </c>
      <c r="R834">
        <f t="shared" si="12"/>
        <v>0.81025544515357217</v>
      </c>
    </row>
    <row r="835" spans="1:18">
      <c r="A835" s="2">
        <v>42955</v>
      </c>
      <c r="B835" s="18">
        <v>0.52500000000000002</v>
      </c>
      <c r="C835" t="s">
        <v>9</v>
      </c>
      <c r="D835" t="s">
        <v>411</v>
      </c>
      <c r="E835" t="s">
        <v>10</v>
      </c>
      <c r="F835">
        <v>2</v>
      </c>
      <c r="G835">
        <v>22</v>
      </c>
      <c r="H835" t="s">
        <v>25</v>
      </c>
      <c r="I835" t="str">
        <f>VLOOKUP(H835,'Fish Species List'!$A$2:$I$107,2,0)</f>
        <v>Redband Parrotfish</v>
      </c>
      <c r="J835" s="54" t="str">
        <f>VLOOKUP(H835,'Fish Species List'!$A$2:$I$107,3,0)</f>
        <v>Sparisoma aurofrenatum</v>
      </c>
      <c r="K835" s="54" t="str">
        <f>VLOOKUP(H835,'Fish Species List'!$A$2:$I$107,4,0)</f>
        <v>Scaridae</v>
      </c>
      <c r="L835" s="54" t="str">
        <f>VLOOKUP(H835,'Fish Species List'!$A$2:$I$107,5,0)</f>
        <v>Herbivores</v>
      </c>
      <c r="M835">
        <v>3</v>
      </c>
      <c r="N835">
        <f>1</f>
        <v>1</v>
      </c>
      <c r="O835" t="s">
        <v>284</v>
      </c>
      <c r="P835">
        <f>VLOOKUP(H835,'Fish Species List'!$A$2:$I$107,6,0)</f>
        <v>1.072E-2</v>
      </c>
      <c r="Q835">
        <f>VLOOKUP(H835,'Fish Species List'!$A$2:$I$107,7,0)</f>
        <v>3.12</v>
      </c>
      <c r="R835">
        <f t="shared" ref="R835:R898" si="13">(P835*M835^Q835)</f>
        <v>0.33022739611377439</v>
      </c>
    </row>
    <row r="836" spans="1:18">
      <c r="A836" s="2">
        <v>42955</v>
      </c>
      <c r="B836" s="18">
        <v>0.52500000000000002</v>
      </c>
      <c r="C836" t="s">
        <v>9</v>
      </c>
      <c r="D836" t="s">
        <v>411</v>
      </c>
      <c r="E836" t="s">
        <v>10</v>
      </c>
      <c r="F836">
        <v>2</v>
      </c>
      <c r="G836">
        <v>22</v>
      </c>
      <c r="H836" t="s">
        <v>17</v>
      </c>
      <c r="I836" t="str">
        <f>VLOOKUP(H836,'Fish Species List'!$A$2:$I$107,2,0)</f>
        <v>Bluehead Wrasse</v>
      </c>
      <c r="J836" s="54" t="str">
        <f>VLOOKUP(H836,'Fish Species List'!$A$2:$I$107,3,0)</f>
        <v>Thalassoma bifasciatum</v>
      </c>
      <c r="K836" s="54" t="str">
        <f>VLOOKUP(H836,'Fish Species List'!$A$2:$I$107,4,0)</f>
        <v>Labridae</v>
      </c>
      <c r="L836" s="54" t="str">
        <f>VLOOKUP(H836,'Fish Species List'!$A$2:$I$107,5,0)</f>
        <v>Carnivores</v>
      </c>
      <c r="M836">
        <v>3</v>
      </c>
      <c r="N836">
        <v>15</v>
      </c>
      <c r="P836">
        <f>VLOOKUP(H836,'Fish Species List'!$A$2:$I$107,6,0)</f>
        <v>8.9099999999999995E-3</v>
      </c>
      <c r="Q836">
        <f>VLOOKUP(H836,'Fish Species List'!$A$2:$I$107,7,0)</f>
        <v>3.01</v>
      </c>
      <c r="R836">
        <f t="shared" si="13"/>
        <v>0.24322750267948948</v>
      </c>
    </row>
    <row r="837" spans="1:18">
      <c r="A837" s="2">
        <v>42955</v>
      </c>
      <c r="B837" s="18">
        <v>0.52500000000000002</v>
      </c>
      <c r="C837" t="s">
        <v>9</v>
      </c>
      <c r="D837" t="s">
        <v>411</v>
      </c>
      <c r="E837" t="s">
        <v>10</v>
      </c>
      <c r="F837">
        <v>2</v>
      </c>
      <c r="G837">
        <v>22</v>
      </c>
      <c r="H837" t="s">
        <v>17</v>
      </c>
      <c r="I837" t="str">
        <f>VLOOKUP(H837,'Fish Species List'!$A$2:$I$107,2,0)</f>
        <v>Bluehead Wrasse</v>
      </c>
      <c r="J837" s="54" t="str">
        <f>VLOOKUP(H837,'Fish Species List'!$A$2:$I$107,3,0)</f>
        <v>Thalassoma bifasciatum</v>
      </c>
      <c r="K837" s="54" t="str">
        <f>VLOOKUP(H837,'Fish Species List'!$A$2:$I$107,4,0)</f>
        <v>Labridae</v>
      </c>
      <c r="L837" s="54" t="str">
        <f>VLOOKUP(H837,'Fish Species List'!$A$2:$I$107,5,0)</f>
        <v>Carnivores</v>
      </c>
      <c r="M837">
        <v>4</v>
      </c>
      <c r="N837">
        <v>15</v>
      </c>
      <c r="P837">
        <f>VLOOKUP(H837,'Fish Species List'!$A$2:$I$107,6,0)</f>
        <v>8.9099999999999995E-3</v>
      </c>
      <c r="Q837">
        <f>VLOOKUP(H837,'Fish Species List'!$A$2:$I$107,7,0)</f>
        <v>3.01</v>
      </c>
      <c r="R837">
        <f t="shared" si="13"/>
        <v>0.5782002537554658</v>
      </c>
    </row>
    <row r="838" spans="1:18">
      <c r="A838" s="2">
        <v>42955</v>
      </c>
      <c r="B838" s="18">
        <v>0.52500000000000002</v>
      </c>
      <c r="C838" t="s">
        <v>9</v>
      </c>
      <c r="D838" t="s">
        <v>411</v>
      </c>
      <c r="E838" t="s">
        <v>10</v>
      </c>
      <c r="F838">
        <v>2</v>
      </c>
      <c r="G838">
        <v>22</v>
      </c>
      <c r="H838" t="s">
        <v>35</v>
      </c>
      <c r="I838" t="str">
        <f>VLOOKUP(H838,'Fish Species List'!$A$2:$I$107,2,0)</f>
        <v>Yellowhead Wrasse</v>
      </c>
      <c r="J838" s="54" t="str">
        <f>VLOOKUP(H838,'Fish Species List'!$A$2:$I$107,3,0)</f>
        <v>Halichoeres garnoti</v>
      </c>
      <c r="K838" s="54" t="str">
        <f>VLOOKUP(H838,'Fish Species List'!$A$2:$I$107,4,0)</f>
        <v>Labridae</v>
      </c>
      <c r="L838" s="54" t="str">
        <f>VLOOKUP(H838,'Fish Species List'!$A$2:$I$107,5,0)</f>
        <v>Carnivores</v>
      </c>
      <c r="M838">
        <v>12</v>
      </c>
      <c r="N838">
        <f>1</f>
        <v>1</v>
      </c>
      <c r="P838">
        <f>VLOOKUP(H838,'Fish Species List'!$A$2:$I$107,6,0)</f>
        <v>0.01</v>
      </c>
      <c r="Q838">
        <f>VLOOKUP(H838,'Fish Species List'!$A$2:$I$107,7,0)</f>
        <v>3.13</v>
      </c>
      <c r="R838">
        <f t="shared" si="13"/>
        <v>23.869169040031956</v>
      </c>
    </row>
    <row r="839" spans="1:18">
      <c r="A839" s="2">
        <v>42955</v>
      </c>
      <c r="B839" s="18">
        <v>0.52500000000000002</v>
      </c>
      <c r="C839" t="s">
        <v>9</v>
      </c>
      <c r="D839" t="s">
        <v>411</v>
      </c>
      <c r="E839" t="s">
        <v>10</v>
      </c>
      <c r="F839">
        <v>2</v>
      </c>
      <c r="G839">
        <v>22</v>
      </c>
      <c r="H839" t="s">
        <v>35</v>
      </c>
      <c r="I839" t="str">
        <f>VLOOKUP(H839,'Fish Species List'!$A$2:$I$107,2,0)</f>
        <v>Yellowhead Wrasse</v>
      </c>
      <c r="J839" s="54" t="str">
        <f>VLOOKUP(H839,'Fish Species List'!$A$2:$I$107,3,0)</f>
        <v>Halichoeres garnoti</v>
      </c>
      <c r="K839" s="54" t="str">
        <f>VLOOKUP(H839,'Fish Species List'!$A$2:$I$107,4,0)</f>
        <v>Labridae</v>
      </c>
      <c r="L839" s="54" t="str">
        <f>VLOOKUP(H839,'Fish Species List'!$A$2:$I$107,5,0)</f>
        <v>Carnivores</v>
      </c>
      <c r="M839">
        <v>15</v>
      </c>
      <c r="N839">
        <v>2</v>
      </c>
      <c r="P839">
        <f>VLOOKUP(H839,'Fish Species List'!$A$2:$I$107,6,0)</f>
        <v>0.01</v>
      </c>
      <c r="Q839">
        <f>VLOOKUP(H839,'Fish Species List'!$A$2:$I$107,7,0)</f>
        <v>3.13</v>
      </c>
      <c r="R839">
        <f t="shared" si="13"/>
        <v>47.991645489734076</v>
      </c>
    </row>
    <row r="840" spans="1:18">
      <c r="A840" s="2">
        <v>42955</v>
      </c>
      <c r="B840" s="18">
        <v>0.52500000000000002</v>
      </c>
      <c r="C840" t="s">
        <v>9</v>
      </c>
      <c r="D840" t="s">
        <v>411</v>
      </c>
      <c r="E840" t="s">
        <v>10</v>
      </c>
      <c r="F840">
        <v>2</v>
      </c>
      <c r="G840">
        <v>22</v>
      </c>
      <c r="H840" t="s">
        <v>407</v>
      </c>
      <c r="I840" t="str">
        <f>VLOOKUP(H840,'Fish Species List'!$A$2:$I$107,2,0)</f>
        <v>Fairy Basslet</v>
      </c>
      <c r="J840" s="54" t="str">
        <f>VLOOKUP(H840,'Fish Species List'!$A$2:$I$107,3,0)</f>
        <v>Gramma loreto</v>
      </c>
      <c r="K840" s="54" t="str">
        <f>VLOOKUP(H840,'Fish Species List'!$A$2:$I$107,4,0)</f>
        <v>Serranidae</v>
      </c>
      <c r="L840" s="54" t="str">
        <f>VLOOKUP(H840,'Fish Species List'!$A$2:$I$107,5,0)</f>
        <v>Carnivores</v>
      </c>
      <c r="M840">
        <v>3</v>
      </c>
      <c r="N840">
        <f>1</f>
        <v>1</v>
      </c>
      <c r="P840">
        <f>VLOOKUP(H840,'Fish Species List'!$A$2:$I$107,6,0)</f>
        <v>0</v>
      </c>
      <c r="Q840">
        <f>VLOOKUP(H840,'Fish Species List'!$A$2:$I$107,7,0)</f>
        <v>0</v>
      </c>
      <c r="R840">
        <f t="shared" si="13"/>
        <v>0</v>
      </c>
    </row>
    <row r="841" spans="1:18">
      <c r="A841" s="2">
        <v>42955</v>
      </c>
      <c r="B841" s="18">
        <v>0.52500000000000002</v>
      </c>
      <c r="C841" t="s">
        <v>9</v>
      </c>
      <c r="D841" t="s">
        <v>411</v>
      </c>
      <c r="E841" t="s">
        <v>10</v>
      </c>
      <c r="F841">
        <v>2</v>
      </c>
      <c r="G841">
        <v>22</v>
      </c>
      <c r="H841" t="s">
        <v>37</v>
      </c>
      <c r="I841" t="str">
        <f>VLOOKUP(H841,'Fish Species List'!$A$2:$I$107,2,0)</f>
        <v>Yellowtail Damselfish</v>
      </c>
      <c r="J841" s="54" t="str">
        <f>VLOOKUP(H841,'Fish Species List'!$A$2:$I$107,3,0)</f>
        <v>Microspathodon chrysurus</v>
      </c>
      <c r="K841" s="54" t="str">
        <f>VLOOKUP(H841,'Fish Species List'!$A$2:$I$107,4,0)</f>
        <v>Pomacentridae</v>
      </c>
      <c r="L841" s="54" t="str">
        <f>VLOOKUP(H841,'Fish Species List'!$A$2:$I$107,5,0)</f>
        <v>Herbivores</v>
      </c>
      <c r="M841">
        <v>14</v>
      </c>
      <c r="N841">
        <f>1</f>
        <v>1</v>
      </c>
      <c r="P841">
        <f>VLOOKUP(H841,'Fish Species List'!$A$2:$I$107,6,0)</f>
        <v>2.291E-2</v>
      </c>
      <c r="Q841">
        <f>VLOOKUP(H841,'Fish Species List'!$A$2:$I$107,7,0)</f>
        <v>3.02</v>
      </c>
      <c r="R841">
        <f t="shared" si="13"/>
        <v>66.272256321251803</v>
      </c>
    </row>
    <row r="842" spans="1:18">
      <c r="A842" s="2">
        <v>42955</v>
      </c>
      <c r="B842" s="18">
        <v>0.52500000000000002</v>
      </c>
      <c r="C842" t="s">
        <v>9</v>
      </c>
      <c r="D842" t="s">
        <v>411</v>
      </c>
      <c r="E842" t="s">
        <v>10</v>
      </c>
      <c r="F842">
        <v>2</v>
      </c>
      <c r="G842">
        <v>22</v>
      </c>
      <c r="H842" t="s">
        <v>18</v>
      </c>
      <c r="I842" t="str">
        <f>VLOOKUP(H842,'Fish Species List'!$A$2:$I$107,2,0)</f>
        <v>Bicolour Damselfish</v>
      </c>
      <c r="J842" s="54" t="str">
        <f>VLOOKUP(H842,'Fish Species List'!$A$2:$I$107,3,0)</f>
        <v>Stegastes partitus</v>
      </c>
      <c r="K842" s="54" t="str">
        <f>VLOOKUP(H842,'Fish Species List'!$A$2:$I$107,4,0)</f>
        <v>Pomacentridae</v>
      </c>
      <c r="L842" s="54" t="str">
        <f>VLOOKUP(H842,'Fish Species List'!$A$2:$I$107,5,0)</f>
        <v>Herbivores</v>
      </c>
      <c r="M842">
        <v>3</v>
      </c>
      <c r="N842">
        <v>20</v>
      </c>
      <c r="P842">
        <f>VLOOKUP(H842,'Fish Species List'!$A$2:$I$107,6,0)</f>
        <v>1.4789999999999999E-2</v>
      </c>
      <c r="Q842">
        <f>VLOOKUP(H842,'Fish Species List'!$A$2:$I$107,7,0)</f>
        <v>3.01</v>
      </c>
      <c r="R842">
        <f t="shared" si="13"/>
        <v>0.40374127549154315</v>
      </c>
    </row>
    <row r="843" spans="1:18">
      <c r="A843" s="2">
        <v>42955</v>
      </c>
      <c r="B843" s="18">
        <v>0.52500000000000002</v>
      </c>
      <c r="C843" t="s">
        <v>9</v>
      </c>
      <c r="D843" t="s">
        <v>411</v>
      </c>
      <c r="E843" t="s">
        <v>10</v>
      </c>
      <c r="F843">
        <v>2</v>
      </c>
      <c r="G843">
        <v>22</v>
      </c>
      <c r="H843" t="s">
        <v>404</v>
      </c>
      <c r="I843" t="str">
        <f>VLOOKUP(H843,'Fish Species List'!$A$2:$I$107,2,0)</f>
        <v>Cocoa Damselfish</v>
      </c>
      <c r="J843" s="54" t="str">
        <f>VLOOKUP(H843,'Fish Species List'!$A$2:$I$107,3,0)</f>
        <v>Stegastes variabilis</v>
      </c>
      <c r="K843" s="54" t="str">
        <f>VLOOKUP(H843,'Fish Species List'!$A$2:$I$107,4,0)</f>
        <v>Pomacentridae</v>
      </c>
      <c r="L843" s="54" t="str">
        <f>VLOOKUP(H843,'Fish Species List'!$A$2:$I$107,5,0)</f>
        <v>Herbivores</v>
      </c>
      <c r="M843">
        <v>12</v>
      </c>
      <c r="N843">
        <f>1</f>
        <v>1</v>
      </c>
      <c r="P843">
        <f>VLOOKUP(H843,'Fish Species List'!$A$2:$I$107,6,0)</f>
        <v>0</v>
      </c>
      <c r="Q843">
        <f>VLOOKUP(H843,'Fish Species List'!$A$2:$I$107,7,0)</f>
        <v>0</v>
      </c>
      <c r="R843">
        <f t="shared" si="13"/>
        <v>0</v>
      </c>
    </row>
    <row r="844" spans="1:18">
      <c r="A844" s="2">
        <v>42955</v>
      </c>
      <c r="B844" s="18">
        <v>0.52500000000000002</v>
      </c>
      <c r="C844" t="s">
        <v>9</v>
      </c>
      <c r="D844" t="s">
        <v>411</v>
      </c>
      <c r="E844" t="s">
        <v>10</v>
      </c>
      <c r="F844">
        <v>2</v>
      </c>
      <c r="G844">
        <v>22</v>
      </c>
      <c r="H844" t="s">
        <v>17</v>
      </c>
      <c r="I844" t="str">
        <f>VLOOKUP(H844,'Fish Species List'!$A$2:$I$107,2,0)</f>
        <v>Bluehead Wrasse</v>
      </c>
      <c r="J844" s="54" t="str">
        <f>VLOOKUP(H844,'Fish Species List'!$A$2:$I$107,3,0)</f>
        <v>Thalassoma bifasciatum</v>
      </c>
      <c r="K844" s="54" t="str">
        <f>VLOOKUP(H844,'Fish Species List'!$A$2:$I$107,4,0)</f>
        <v>Labridae</v>
      </c>
      <c r="L844" s="54" t="str">
        <f>VLOOKUP(H844,'Fish Species List'!$A$2:$I$107,5,0)</f>
        <v>Carnivores</v>
      </c>
      <c r="M844">
        <v>8</v>
      </c>
      <c r="N844">
        <f>1</f>
        <v>1</v>
      </c>
      <c r="P844">
        <f>VLOOKUP(H844,'Fish Species List'!$A$2:$I$107,6,0)</f>
        <v>8.9099999999999995E-3</v>
      </c>
      <c r="Q844">
        <f>VLOOKUP(H844,'Fish Species List'!$A$2:$I$107,7,0)</f>
        <v>3.01</v>
      </c>
      <c r="R844">
        <f t="shared" si="13"/>
        <v>4.6577756365061544</v>
      </c>
    </row>
    <row r="845" spans="1:18">
      <c r="A845" s="2">
        <v>42955</v>
      </c>
      <c r="B845" s="18">
        <v>0.52500000000000002</v>
      </c>
      <c r="C845" t="s">
        <v>9</v>
      </c>
      <c r="D845" t="s">
        <v>411</v>
      </c>
      <c r="E845" t="s">
        <v>10</v>
      </c>
      <c r="F845">
        <v>2</v>
      </c>
      <c r="G845">
        <v>22</v>
      </c>
      <c r="H845" t="s">
        <v>410</v>
      </c>
      <c r="I845" t="str">
        <f>VLOOKUP(H845,'Fish Species List'!$A$2:$I$107,2,0)</f>
        <v>Dusky Damselfish</v>
      </c>
      <c r="J845" s="54" t="str">
        <f>VLOOKUP(H845,'Fish Species List'!$A$2:$I$107,3,0)</f>
        <v>Stegastes adustus </v>
      </c>
      <c r="K845" s="54" t="str">
        <f>VLOOKUP(H845,'Fish Species List'!$A$2:$I$107,4,0)</f>
        <v>Pomacentridae</v>
      </c>
      <c r="L845" s="54" t="str">
        <f>VLOOKUP(H845,'Fish Species List'!$A$2:$I$107,5,0)</f>
        <v>Herbivores</v>
      </c>
      <c r="M845">
        <v>6</v>
      </c>
      <c r="N845">
        <v>2</v>
      </c>
      <c r="P845">
        <f>VLOOKUP(H845,'Fish Species List'!$A$2:$I$107,6,0)</f>
        <v>0</v>
      </c>
      <c r="Q845">
        <f>VLOOKUP(H845,'Fish Species List'!$A$2:$I$107,7,0)</f>
        <v>0</v>
      </c>
      <c r="R845">
        <f t="shared" si="13"/>
        <v>0</v>
      </c>
    </row>
    <row r="846" spans="1:18">
      <c r="A846" s="2">
        <v>42955</v>
      </c>
      <c r="B846" s="18">
        <v>0.52500000000000002</v>
      </c>
      <c r="C846" t="s">
        <v>9</v>
      </c>
      <c r="D846" t="s">
        <v>411</v>
      </c>
      <c r="E846" t="s">
        <v>10</v>
      </c>
      <c r="F846">
        <v>2</v>
      </c>
      <c r="G846">
        <v>22</v>
      </c>
      <c r="H846" t="s">
        <v>410</v>
      </c>
      <c r="I846" t="str">
        <f>VLOOKUP(H846,'Fish Species List'!$A$2:$I$107,2,0)</f>
        <v>Dusky Damselfish</v>
      </c>
      <c r="J846" s="54" t="str">
        <f>VLOOKUP(H846,'Fish Species List'!$A$2:$I$107,3,0)</f>
        <v>Stegastes adustus </v>
      </c>
      <c r="K846" s="54" t="str">
        <f>VLOOKUP(H846,'Fish Species List'!$A$2:$I$107,4,0)</f>
        <v>Pomacentridae</v>
      </c>
      <c r="L846" s="54" t="str">
        <f>VLOOKUP(H846,'Fish Species List'!$A$2:$I$107,5,0)</f>
        <v>Herbivores</v>
      </c>
      <c r="M846">
        <v>8</v>
      </c>
      <c r="N846">
        <v>2</v>
      </c>
      <c r="P846">
        <f>VLOOKUP(H846,'Fish Species List'!$A$2:$I$107,6,0)</f>
        <v>0</v>
      </c>
      <c r="Q846">
        <f>VLOOKUP(H846,'Fish Species List'!$A$2:$I$107,7,0)</f>
        <v>0</v>
      </c>
      <c r="R846">
        <f t="shared" si="13"/>
        <v>0</v>
      </c>
    </row>
    <row r="847" spans="1:18">
      <c r="A847" s="2">
        <v>42955</v>
      </c>
      <c r="B847" s="18">
        <v>0.52500000000000002</v>
      </c>
      <c r="C847" t="s">
        <v>9</v>
      </c>
      <c r="D847" t="s">
        <v>411</v>
      </c>
      <c r="E847" t="s">
        <v>10</v>
      </c>
      <c r="F847">
        <v>2</v>
      </c>
      <c r="G847">
        <v>22</v>
      </c>
      <c r="H847" t="s">
        <v>17</v>
      </c>
      <c r="I847" t="str">
        <f>VLOOKUP(H847,'Fish Species List'!$A$2:$I$107,2,0)</f>
        <v>Bluehead Wrasse</v>
      </c>
      <c r="J847" s="54" t="str">
        <f>VLOOKUP(H847,'Fish Species List'!$A$2:$I$107,3,0)</f>
        <v>Thalassoma bifasciatum</v>
      </c>
      <c r="K847" s="54" t="str">
        <f>VLOOKUP(H847,'Fish Species List'!$A$2:$I$107,4,0)</f>
        <v>Labridae</v>
      </c>
      <c r="L847" s="54" t="str">
        <f>VLOOKUP(H847,'Fish Species List'!$A$2:$I$107,5,0)</f>
        <v>Carnivores</v>
      </c>
      <c r="M847">
        <v>2</v>
      </c>
      <c r="N847">
        <v>20</v>
      </c>
      <c r="P847">
        <f>VLOOKUP(H847,'Fish Species List'!$A$2:$I$107,6,0)</f>
        <v>8.9099999999999995E-3</v>
      </c>
      <c r="Q847">
        <f>VLOOKUP(H847,'Fish Species List'!$A$2:$I$107,7,0)</f>
        <v>3.01</v>
      </c>
      <c r="R847">
        <f t="shared" si="13"/>
        <v>7.1775791608042885E-2</v>
      </c>
    </row>
    <row r="848" spans="1:18">
      <c r="A848" s="2">
        <v>42955</v>
      </c>
      <c r="B848" s="18">
        <v>0.52500000000000002</v>
      </c>
      <c r="C848" t="s">
        <v>9</v>
      </c>
      <c r="D848" t="s">
        <v>411</v>
      </c>
      <c r="E848" t="s">
        <v>10</v>
      </c>
      <c r="F848">
        <v>2</v>
      </c>
      <c r="G848">
        <v>22</v>
      </c>
      <c r="H848" t="s">
        <v>17</v>
      </c>
      <c r="I848" t="str">
        <f>VLOOKUP(H848,'Fish Species List'!$A$2:$I$107,2,0)</f>
        <v>Bluehead Wrasse</v>
      </c>
      <c r="J848" s="54" t="str">
        <f>VLOOKUP(H848,'Fish Species List'!$A$2:$I$107,3,0)</f>
        <v>Thalassoma bifasciatum</v>
      </c>
      <c r="K848" s="54" t="str">
        <f>VLOOKUP(H848,'Fish Species List'!$A$2:$I$107,4,0)</f>
        <v>Labridae</v>
      </c>
      <c r="L848" s="54" t="str">
        <f>VLOOKUP(H848,'Fish Species List'!$A$2:$I$107,5,0)</f>
        <v>Carnivores</v>
      </c>
      <c r="M848">
        <v>7</v>
      </c>
      <c r="N848">
        <v>10</v>
      </c>
      <c r="P848">
        <f>VLOOKUP(H848,'Fish Species List'!$A$2:$I$107,6,0)</f>
        <v>8.9099999999999995E-3</v>
      </c>
      <c r="Q848">
        <f>VLOOKUP(H848,'Fish Species List'!$A$2:$I$107,7,0)</f>
        <v>3.01</v>
      </c>
      <c r="R848">
        <f t="shared" si="13"/>
        <v>3.1161819272016391</v>
      </c>
    </row>
    <row r="849" spans="1:18">
      <c r="A849" s="2">
        <v>42955</v>
      </c>
      <c r="B849" s="18">
        <v>0.52500000000000002</v>
      </c>
      <c r="C849" t="s">
        <v>9</v>
      </c>
      <c r="D849" t="s">
        <v>411</v>
      </c>
      <c r="E849" t="s">
        <v>10</v>
      </c>
      <c r="F849">
        <v>3</v>
      </c>
      <c r="G849">
        <v>16</v>
      </c>
      <c r="H849" t="s">
        <v>424</v>
      </c>
      <c r="I849" t="str">
        <f>VLOOKUP(H849,'Fish Species List'!$A$2:$I$107,2,0)</f>
        <v>Black Durgon</v>
      </c>
      <c r="J849" s="54" t="str">
        <f>VLOOKUP(H849,'Fish Species List'!$A$2:$I$107,3,0)</f>
        <v>Melichthys niger</v>
      </c>
      <c r="K849" s="54" t="str">
        <f>VLOOKUP(H849,'Fish Species List'!$A$2:$I$107,4,0)</f>
        <v>Balistidae</v>
      </c>
      <c r="L849" s="54" t="str">
        <f>VLOOKUP(H849,'Fish Species List'!$A$2:$I$107,5,0)</f>
        <v>Omnivores</v>
      </c>
      <c r="M849">
        <v>22</v>
      </c>
      <c r="N849">
        <f>1</f>
        <v>1</v>
      </c>
      <c r="P849">
        <f>VLOOKUP(H849,'Fish Species List'!$A$2:$I$107,6,0)</f>
        <v>2.3439999999999999E-2</v>
      </c>
      <c r="Q849">
        <f>VLOOKUP(H849,'Fish Species List'!$A$2:$I$107,7,0)</f>
        <v>2.95</v>
      </c>
      <c r="R849">
        <f t="shared" si="13"/>
        <v>213.8476665800705</v>
      </c>
    </row>
    <row r="850" spans="1:18">
      <c r="A850" s="2">
        <v>42955</v>
      </c>
      <c r="B850" s="18">
        <v>0.52500000000000002</v>
      </c>
      <c r="C850" t="s">
        <v>9</v>
      </c>
      <c r="D850" t="s">
        <v>411</v>
      </c>
      <c r="E850" t="s">
        <v>10</v>
      </c>
      <c r="F850">
        <v>3</v>
      </c>
      <c r="G850">
        <v>16</v>
      </c>
      <c r="H850" t="s">
        <v>23</v>
      </c>
      <c r="I850" t="str">
        <f>VLOOKUP(H850,'Fish Species List'!$A$2:$I$107,2,0)</f>
        <v>Blue Tang</v>
      </c>
      <c r="J850" s="54" t="str">
        <f>VLOOKUP(H850,'Fish Species List'!$A$2:$I$107,3,0)</f>
        <v>Acanthurus coeruleus</v>
      </c>
      <c r="K850" s="54" t="str">
        <f>VLOOKUP(H850,'Fish Species List'!$A$2:$I$107,4,0)</f>
        <v>Acanthuridae</v>
      </c>
      <c r="L850" s="54" t="str">
        <f>VLOOKUP(H850,'Fish Species List'!$A$2:$I$107,5,0)</f>
        <v>Herbivores</v>
      </c>
      <c r="M850">
        <v>18</v>
      </c>
      <c r="N850">
        <v>2</v>
      </c>
      <c r="P850">
        <f>VLOOKUP(H850,'Fish Species List'!$A$2:$I$107,6,0)</f>
        <v>2.512E-2</v>
      </c>
      <c r="Q850">
        <f>VLOOKUP(H850,'Fish Species List'!$A$2:$I$107,7,0)</f>
        <v>2.96</v>
      </c>
      <c r="R850">
        <f t="shared" si="13"/>
        <v>130.5047293049154</v>
      </c>
    </row>
    <row r="851" spans="1:18">
      <c r="A851" s="2">
        <v>42955</v>
      </c>
      <c r="B851" s="18">
        <v>0.52500000000000002</v>
      </c>
      <c r="C851" t="s">
        <v>9</v>
      </c>
      <c r="D851" t="s">
        <v>411</v>
      </c>
      <c r="E851" t="s">
        <v>10</v>
      </c>
      <c r="F851">
        <v>3</v>
      </c>
      <c r="G851">
        <v>16</v>
      </c>
      <c r="H851" t="s">
        <v>23</v>
      </c>
      <c r="I851" t="str">
        <f>VLOOKUP(H851,'Fish Species List'!$A$2:$I$107,2,0)</f>
        <v>Blue Tang</v>
      </c>
      <c r="J851" s="54" t="str">
        <f>VLOOKUP(H851,'Fish Species List'!$A$2:$I$107,3,0)</f>
        <v>Acanthurus coeruleus</v>
      </c>
      <c r="K851" s="54" t="str">
        <f>VLOOKUP(H851,'Fish Species List'!$A$2:$I$107,4,0)</f>
        <v>Acanthuridae</v>
      </c>
      <c r="L851" s="54" t="str">
        <f>VLOOKUP(H851,'Fish Species List'!$A$2:$I$107,5,0)</f>
        <v>Herbivores</v>
      </c>
      <c r="M851">
        <v>15</v>
      </c>
      <c r="N851">
        <v>2</v>
      </c>
      <c r="P851">
        <f>VLOOKUP(H851,'Fish Species List'!$A$2:$I$107,6,0)</f>
        <v>2.512E-2</v>
      </c>
      <c r="Q851">
        <f>VLOOKUP(H851,'Fish Species List'!$A$2:$I$107,7,0)</f>
        <v>2.96</v>
      </c>
      <c r="R851">
        <f t="shared" si="13"/>
        <v>76.076366478829684</v>
      </c>
    </row>
    <row r="852" spans="1:18">
      <c r="A852" s="2">
        <v>42955</v>
      </c>
      <c r="B852" s="18">
        <v>0.52500000000000002</v>
      </c>
      <c r="C852" t="s">
        <v>9</v>
      </c>
      <c r="D852" t="s">
        <v>411</v>
      </c>
      <c r="E852" t="s">
        <v>10</v>
      </c>
      <c r="F852">
        <v>3</v>
      </c>
      <c r="G852">
        <v>16</v>
      </c>
      <c r="H852" t="s">
        <v>293</v>
      </c>
      <c r="I852" t="str">
        <f>VLOOKUP(H852,'Fish Species List'!$A$2:$I$107,2,0)</f>
        <v>Spanish Hogfish</v>
      </c>
      <c r="J852" s="54" t="str">
        <f>VLOOKUP(H852,'Fish Species List'!$A$2:$I$107,3,0)</f>
        <v>Bodianus rufus</v>
      </c>
      <c r="K852" s="54" t="str">
        <f>VLOOKUP(H852,'Fish Species List'!$A$2:$I$107,4,0)</f>
        <v>Labridae</v>
      </c>
      <c r="L852" s="54" t="str">
        <f>VLOOKUP(H852,'Fish Species List'!$A$2:$I$107,5,0)</f>
        <v>Carnivores</v>
      </c>
      <c r="M852">
        <v>21</v>
      </c>
      <c r="N852">
        <f>1</f>
        <v>1</v>
      </c>
      <c r="P852">
        <f>VLOOKUP(H852,'Fish Species List'!$A$2:$I$107,6,0)</f>
        <v>1.44E-2</v>
      </c>
      <c r="Q852">
        <f>VLOOKUP(H852,'Fish Species List'!$A$2:$I$107,7,0)</f>
        <v>3.0531999999999999</v>
      </c>
      <c r="R852">
        <f t="shared" si="13"/>
        <v>156.80591563316392</v>
      </c>
    </row>
    <row r="853" spans="1:18">
      <c r="A853" s="2">
        <v>42955</v>
      </c>
      <c r="B853" s="18">
        <v>0.52500000000000002</v>
      </c>
      <c r="C853" t="s">
        <v>9</v>
      </c>
      <c r="D853" t="s">
        <v>411</v>
      </c>
      <c r="E853" t="s">
        <v>10</v>
      </c>
      <c r="F853">
        <v>3</v>
      </c>
      <c r="G853">
        <v>16</v>
      </c>
      <c r="H853" t="s">
        <v>293</v>
      </c>
      <c r="I853" t="str">
        <f>VLOOKUP(H853,'Fish Species List'!$A$2:$I$107,2,0)</f>
        <v>Spanish Hogfish</v>
      </c>
      <c r="J853" s="54" t="str">
        <f>VLOOKUP(H853,'Fish Species List'!$A$2:$I$107,3,0)</f>
        <v>Bodianus rufus</v>
      </c>
      <c r="K853" s="54" t="str">
        <f>VLOOKUP(H853,'Fish Species List'!$A$2:$I$107,4,0)</f>
        <v>Labridae</v>
      </c>
      <c r="L853" s="54" t="str">
        <f>VLOOKUP(H853,'Fish Species List'!$A$2:$I$107,5,0)</f>
        <v>Carnivores</v>
      </c>
      <c r="M853">
        <v>20</v>
      </c>
      <c r="N853">
        <v>3</v>
      </c>
      <c r="P853">
        <f>VLOOKUP(H853,'Fish Species List'!$A$2:$I$107,6,0)</f>
        <v>1.44E-2</v>
      </c>
      <c r="Q853">
        <f>VLOOKUP(H853,'Fish Species List'!$A$2:$I$107,7,0)</f>
        <v>3.0531999999999999</v>
      </c>
      <c r="R853">
        <f t="shared" si="13"/>
        <v>135.10370993053809</v>
      </c>
    </row>
    <row r="854" spans="1:18">
      <c r="A854" s="2">
        <v>42955</v>
      </c>
      <c r="B854" s="18">
        <v>0.52500000000000002</v>
      </c>
      <c r="C854" t="s">
        <v>9</v>
      </c>
      <c r="D854" t="s">
        <v>411</v>
      </c>
      <c r="E854" t="s">
        <v>10</v>
      </c>
      <c r="F854">
        <v>3</v>
      </c>
      <c r="G854">
        <v>16</v>
      </c>
      <c r="H854" t="s">
        <v>293</v>
      </c>
      <c r="I854" t="str">
        <f>VLOOKUP(H854,'Fish Species List'!$A$2:$I$107,2,0)</f>
        <v>Spanish Hogfish</v>
      </c>
      <c r="J854" s="54" t="str">
        <f>VLOOKUP(H854,'Fish Species List'!$A$2:$I$107,3,0)</f>
        <v>Bodianus rufus</v>
      </c>
      <c r="K854" s="54" t="str">
        <f>VLOOKUP(H854,'Fish Species List'!$A$2:$I$107,4,0)</f>
        <v>Labridae</v>
      </c>
      <c r="L854" s="54" t="str">
        <f>VLOOKUP(H854,'Fish Species List'!$A$2:$I$107,5,0)</f>
        <v>Carnivores</v>
      </c>
      <c r="M854">
        <v>10</v>
      </c>
      <c r="N854">
        <f>1</f>
        <v>1</v>
      </c>
      <c r="P854">
        <f>VLOOKUP(H854,'Fish Species List'!$A$2:$I$107,6,0)</f>
        <v>1.44E-2</v>
      </c>
      <c r="Q854">
        <f>VLOOKUP(H854,'Fish Species List'!$A$2:$I$107,7,0)</f>
        <v>3.0531999999999999</v>
      </c>
      <c r="R854">
        <f t="shared" si="13"/>
        <v>16.276555076237244</v>
      </c>
    </row>
    <row r="855" spans="1:18">
      <c r="A855" s="2">
        <v>42955</v>
      </c>
      <c r="B855" s="18">
        <v>0.52500000000000002</v>
      </c>
      <c r="C855" t="s">
        <v>9</v>
      </c>
      <c r="D855" t="s">
        <v>411</v>
      </c>
      <c r="E855" t="s">
        <v>10</v>
      </c>
      <c r="F855">
        <v>3</v>
      </c>
      <c r="G855">
        <v>16</v>
      </c>
      <c r="H855" t="s">
        <v>12</v>
      </c>
      <c r="I855" t="str">
        <f>VLOOKUP(H855,'Fish Species List'!$A$2:$I$107,2,0)</f>
        <v>Doctorfish</v>
      </c>
      <c r="J855" s="54" t="str">
        <f>VLOOKUP(H855,'Fish Species List'!$A$2:$I$107,3,0)</f>
        <v>Acanthurus chirurgus</v>
      </c>
      <c r="K855" s="54" t="str">
        <f>VLOOKUP(H855,'Fish Species List'!$A$2:$I$107,4,0)</f>
        <v>Acanthuridae</v>
      </c>
      <c r="L855" s="54" t="str">
        <f>VLOOKUP(H855,'Fish Species List'!$A$2:$I$107,5,0)</f>
        <v>Herbivores</v>
      </c>
      <c r="M855">
        <v>16</v>
      </c>
      <c r="N855">
        <v>5</v>
      </c>
      <c r="P855">
        <f>VLOOKUP(H855,'Fish Species List'!$A$2:$I$107,6,0)</f>
        <v>2.0889999999999999E-2</v>
      </c>
      <c r="Q855">
        <f>VLOOKUP(H855,'Fish Species List'!$A$2:$I$107,7,0)</f>
        <v>2.96</v>
      </c>
      <c r="R855">
        <f t="shared" si="13"/>
        <v>76.583214004983191</v>
      </c>
    </row>
    <row r="856" spans="1:18">
      <c r="A856" s="2">
        <v>42955</v>
      </c>
      <c r="B856" s="18">
        <v>0.52500000000000002</v>
      </c>
      <c r="C856" t="s">
        <v>9</v>
      </c>
      <c r="D856" t="s">
        <v>411</v>
      </c>
      <c r="E856" t="s">
        <v>10</v>
      </c>
      <c r="F856">
        <v>3</v>
      </c>
      <c r="G856">
        <v>16</v>
      </c>
      <c r="H856" t="s">
        <v>12</v>
      </c>
      <c r="I856" t="str">
        <f>VLOOKUP(H856,'Fish Species List'!$A$2:$I$107,2,0)</f>
        <v>Doctorfish</v>
      </c>
      <c r="J856" s="54" t="str">
        <f>VLOOKUP(H856,'Fish Species List'!$A$2:$I$107,3,0)</f>
        <v>Acanthurus chirurgus</v>
      </c>
      <c r="K856" s="54" t="str">
        <f>VLOOKUP(H856,'Fish Species List'!$A$2:$I$107,4,0)</f>
        <v>Acanthuridae</v>
      </c>
      <c r="L856" s="54" t="str">
        <f>VLOOKUP(H856,'Fish Species List'!$A$2:$I$107,5,0)</f>
        <v>Herbivores</v>
      </c>
      <c r="M856">
        <v>17</v>
      </c>
      <c r="N856">
        <v>3</v>
      </c>
      <c r="P856">
        <f>VLOOKUP(H856,'Fish Species List'!$A$2:$I$107,6,0)</f>
        <v>2.0889999999999999E-2</v>
      </c>
      <c r="Q856">
        <f>VLOOKUP(H856,'Fish Species List'!$A$2:$I$107,7,0)</f>
        <v>2.96</v>
      </c>
      <c r="R856">
        <f t="shared" si="13"/>
        <v>91.636237101275725</v>
      </c>
    </row>
    <row r="857" spans="1:18">
      <c r="A857" s="2">
        <v>42955</v>
      </c>
      <c r="B857" s="18">
        <v>0.52500000000000002</v>
      </c>
      <c r="C857" t="s">
        <v>9</v>
      </c>
      <c r="D857" t="s">
        <v>411</v>
      </c>
      <c r="E857" t="s">
        <v>10</v>
      </c>
      <c r="F857">
        <v>3</v>
      </c>
      <c r="G857">
        <v>16</v>
      </c>
      <c r="H857" t="s">
        <v>289</v>
      </c>
      <c r="I857" t="str">
        <f>VLOOKUP(H857,'Fish Species List'!$A$2:$I$107,2,0)</f>
        <v>Longspine squirrelfish</v>
      </c>
      <c r="J857" s="54" t="str">
        <f>VLOOKUP(H857,'Fish Species List'!$A$2:$I$107,3,0)</f>
        <v>Holocentrus rufus</v>
      </c>
      <c r="K857" s="54" t="str">
        <f>VLOOKUP(H857,'Fish Species List'!$A$2:$I$107,4,0)</f>
        <v>Holocentridae</v>
      </c>
      <c r="L857" s="54" t="str">
        <f>VLOOKUP(H857,'Fish Species List'!$A$2:$I$107,5,0)</f>
        <v>Carnivores</v>
      </c>
      <c r="M857">
        <v>20</v>
      </c>
      <c r="N857">
        <f>1</f>
        <v>1</v>
      </c>
      <c r="P857">
        <f>VLOOKUP(H857,'Fish Species List'!$A$2:$I$107,6,0)</f>
        <v>1.1480000000000001E-2</v>
      </c>
      <c r="Q857">
        <f>VLOOKUP(H857,'Fish Species List'!$A$2:$I$107,7,0)</f>
        <v>2.89</v>
      </c>
      <c r="R857">
        <f t="shared" si="13"/>
        <v>66.056958833921925</v>
      </c>
    </row>
    <row r="858" spans="1:18">
      <c r="A858" s="2">
        <v>42955</v>
      </c>
      <c r="B858" s="18">
        <v>0.52500000000000002</v>
      </c>
      <c r="C858" t="s">
        <v>9</v>
      </c>
      <c r="D858" t="s">
        <v>411</v>
      </c>
      <c r="E858" t="s">
        <v>10</v>
      </c>
      <c r="F858">
        <v>3</v>
      </c>
      <c r="G858">
        <v>16</v>
      </c>
      <c r="H858" t="s">
        <v>285</v>
      </c>
      <c r="I858" t="str">
        <f>VLOOKUP(H858,'Fish Species List'!$A$2:$I$107,2,0)</f>
        <v>Spotted Goatfish</v>
      </c>
      <c r="J858" s="54" t="str">
        <f>VLOOKUP(H858,'Fish Species List'!$A$2:$I$107,3,0)</f>
        <v>Pseudupeneus maculatus</v>
      </c>
      <c r="K858" s="54" t="str">
        <f>VLOOKUP(H858,'Fish Species List'!$A$2:$I$107,4,0)</f>
        <v>Mullidae</v>
      </c>
      <c r="L858" s="54" t="str">
        <f>VLOOKUP(H858,'Fish Species List'!$A$2:$I$107,5,0)</f>
        <v>Carnivores</v>
      </c>
      <c r="M858">
        <v>20</v>
      </c>
      <c r="N858">
        <f>1</f>
        <v>1</v>
      </c>
      <c r="P858">
        <f>VLOOKUP(H858,'Fish Species List'!$A$2:$I$107,6,0)</f>
        <v>0.01</v>
      </c>
      <c r="Q858">
        <f>VLOOKUP(H858,'Fish Species List'!$A$2:$I$107,7,0)</f>
        <v>3.12</v>
      </c>
      <c r="R858">
        <f t="shared" si="13"/>
        <v>114.60764444393179</v>
      </c>
    </row>
    <row r="859" spans="1:18">
      <c r="A859" s="2">
        <v>42955</v>
      </c>
      <c r="B859" s="18">
        <v>0.52500000000000002</v>
      </c>
      <c r="C859" t="s">
        <v>9</v>
      </c>
      <c r="D859" t="s">
        <v>411</v>
      </c>
      <c r="E859" t="s">
        <v>10</v>
      </c>
      <c r="F859">
        <v>3</v>
      </c>
      <c r="G859">
        <v>16</v>
      </c>
      <c r="H859" t="s">
        <v>20</v>
      </c>
      <c r="I859" t="str">
        <f>VLOOKUP(H859,'Fish Species List'!$A$2:$I$107,2,0)</f>
        <v>French Grunt</v>
      </c>
      <c r="J859" s="54" t="str">
        <f>VLOOKUP(H859,'Fish Species List'!$A$2:$I$107,3,0)</f>
        <v>Haemulon flavolineatum</v>
      </c>
      <c r="K859" s="54" t="str">
        <f>VLOOKUP(H859,'Fish Species List'!$A$2:$I$107,4,0)</f>
        <v>Haemulidae</v>
      </c>
      <c r="L859" s="54" t="str">
        <f>VLOOKUP(H859,'Fish Species List'!$A$2:$I$107,5,0)</f>
        <v>Carnivores</v>
      </c>
      <c r="M859">
        <v>18</v>
      </c>
      <c r="N859">
        <v>4</v>
      </c>
      <c r="P859">
        <f>VLOOKUP(H859,'Fish Species List'!$A$2:$I$107,6,0)</f>
        <v>1.349E-2</v>
      </c>
      <c r="Q859">
        <f>VLOOKUP(H859,'Fish Species List'!$A$2:$I$107,7,0)</f>
        <v>3</v>
      </c>
      <c r="R859">
        <f t="shared" si="13"/>
        <v>78.673680000000004</v>
      </c>
    </row>
    <row r="860" spans="1:18">
      <c r="A860" s="2">
        <v>42955</v>
      </c>
      <c r="B860" s="18">
        <v>0.52500000000000002</v>
      </c>
      <c r="C860" t="s">
        <v>9</v>
      </c>
      <c r="D860" t="s">
        <v>411</v>
      </c>
      <c r="E860" t="s">
        <v>10</v>
      </c>
      <c r="F860">
        <v>3</v>
      </c>
      <c r="G860">
        <v>16</v>
      </c>
      <c r="H860" t="s">
        <v>11</v>
      </c>
      <c r="I860" t="str">
        <f>VLOOKUP(H860,'Fish Species List'!$A$2:$I$107,2,0)</f>
        <v>Coney</v>
      </c>
      <c r="J860" s="54" t="str">
        <f>VLOOKUP(H860,'Fish Species List'!$A$2:$I$107,3,0)</f>
        <v>Cephalopholis fulva</v>
      </c>
      <c r="K860" s="54" t="str">
        <f>VLOOKUP(H860,'Fish Species List'!$A$2:$I$107,4,0)</f>
        <v>Serranidae</v>
      </c>
      <c r="L860" s="54" t="str">
        <f>VLOOKUP(H860,'Fish Species List'!$A$2:$I$107,5,0)</f>
        <v>Carnivores</v>
      </c>
      <c r="M860">
        <v>26</v>
      </c>
      <c r="N860">
        <f>1</f>
        <v>1</v>
      </c>
      <c r="P860">
        <f>VLOOKUP(H860,'Fish Species List'!$A$2:$I$107,6,0)</f>
        <v>0.01</v>
      </c>
      <c r="Q860">
        <f>VLOOKUP(H860,'Fish Species List'!$A$2:$I$107,7,0)</f>
        <v>3.02</v>
      </c>
      <c r="R860">
        <f t="shared" si="13"/>
        <v>187.59424494512663</v>
      </c>
    </row>
    <row r="861" spans="1:18">
      <c r="A861" s="2">
        <v>42955</v>
      </c>
      <c r="B861" s="18">
        <v>0.52500000000000002</v>
      </c>
      <c r="C861" t="s">
        <v>9</v>
      </c>
      <c r="D861" t="s">
        <v>411</v>
      </c>
      <c r="E861" t="s">
        <v>10</v>
      </c>
      <c r="F861">
        <v>3</v>
      </c>
      <c r="G861">
        <v>16</v>
      </c>
      <c r="H861" t="s">
        <v>31</v>
      </c>
      <c r="I861" t="str">
        <f>VLOOKUP(H861,'Fish Species List'!$A$2:$I$107,2,0)</f>
        <v>Striped Parrotfish</v>
      </c>
      <c r="J861" s="54" t="str">
        <f>VLOOKUP(H861,'Fish Species List'!$A$2:$I$107,3,0)</f>
        <v>Scarus iserti</v>
      </c>
      <c r="K861" s="54" t="str">
        <f>VLOOKUP(H861,'Fish Species List'!$A$2:$I$107,4,0)</f>
        <v>Scaridae</v>
      </c>
      <c r="L861" s="54" t="str">
        <f>VLOOKUP(H861,'Fish Species List'!$A$2:$I$107,5,0)</f>
        <v>Herbivores</v>
      </c>
      <c r="M861">
        <v>18</v>
      </c>
      <c r="N861">
        <f>1</f>
        <v>1</v>
      </c>
      <c r="O861" t="s">
        <v>16</v>
      </c>
      <c r="P861">
        <f>VLOOKUP(H861,'Fish Species List'!$A$2:$I$107,6,0)</f>
        <v>1.0959999999999999E-2</v>
      </c>
      <c r="Q861">
        <f>VLOOKUP(H861,'Fish Species List'!$A$2:$I$107,7,0)</f>
        <v>3.01</v>
      </c>
      <c r="R861">
        <f t="shared" si="13"/>
        <v>65.793167384954558</v>
      </c>
    </row>
    <row r="862" spans="1:18">
      <c r="A862" s="2">
        <v>42955</v>
      </c>
      <c r="B862" s="18">
        <v>0.52500000000000002</v>
      </c>
      <c r="C862" t="s">
        <v>9</v>
      </c>
      <c r="D862" t="s">
        <v>411</v>
      </c>
      <c r="E862" t="s">
        <v>10</v>
      </c>
      <c r="F862">
        <v>3</v>
      </c>
      <c r="G862">
        <v>16</v>
      </c>
      <c r="H862" t="s">
        <v>33</v>
      </c>
      <c r="I862" t="str">
        <f>VLOOKUP(H862,'Fish Species List'!$A$2:$I$107,2,0)</f>
        <v>Yellowtail parrotfish</v>
      </c>
      <c r="J862" s="54" t="str">
        <f>VLOOKUP(H862,'Fish Species List'!$A$2:$I$107,3,0)</f>
        <v>Sparisoma rubiprinne</v>
      </c>
      <c r="K862" s="54" t="str">
        <f>VLOOKUP(H862,'Fish Species List'!$A$2:$I$107,4,0)</f>
        <v>Scaridae</v>
      </c>
      <c r="L862" s="54" t="str">
        <f>VLOOKUP(H862,'Fish Species List'!$A$2:$I$107,5,0)</f>
        <v>Herbivores</v>
      </c>
      <c r="M862">
        <v>21</v>
      </c>
      <c r="N862">
        <f>1</f>
        <v>1</v>
      </c>
      <c r="O862" t="s">
        <v>16</v>
      </c>
      <c r="P862">
        <f>VLOOKUP(H862,'Fish Species List'!$A$2:$I$107,6,0)</f>
        <v>8.9099999999999995E-3</v>
      </c>
      <c r="Q862">
        <f>VLOOKUP(H862,'Fish Species List'!$A$2:$I$107,7,0)</f>
        <v>3.04</v>
      </c>
      <c r="R862">
        <f t="shared" si="13"/>
        <v>93.201812896335738</v>
      </c>
    </row>
    <row r="863" spans="1:18">
      <c r="A863" s="2">
        <v>42955</v>
      </c>
      <c r="B863" s="18">
        <v>0.52500000000000002</v>
      </c>
      <c r="C863" t="s">
        <v>9</v>
      </c>
      <c r="D863" t="s">
        <v>411</v>
      </c>
      <c r="E863" t="s">
        <v>10</v>
      </c>
      <c r="F863">
        <v>3</v>
      </c>
      <c r="G863">
        <v>16</v>
      </c>
      <c r="H863" t="s">
        <v>20</v>
      </c>
      <c r="I863" t="str">
        <f>VLOOKUP(H863,'Fish Species List'!$A$2:$I$107,2,0)</f>
        <v>French Grunt</v>
      </c>
      <c r="J863" s="54" t="str">
        <f>VLOOKUP(H863,'Fish Species List'!$A$2:$I$107,3,0)</f>
        <v>Haemulon flavolineatum</v>
      </c>
      <c r="K863" s="54" t="str">
        <f>VLOOKUP(H863,'Fish Species List'!$A$2:$I$107,4,0)</f>
        <v>Haemulidae</v>
      </c>
      <c r="L863" s="54" t="str">
        <f>VLOOKUP(H863,'Fish Species List'!$A$2:$I$107,5,0)</f>
        <v>Carnivores</v>
      </c>
      <c r="M863">
        <v>15</v>
      </c>
      <c r="N863">
        <v>8</v>
      </c>
      <c r="P863">
        <f>VLOOKUP(H863,'Fish Species List'!$A$2:$I$107,6,0)</f>
        <v>1.349E-2</v>
      </c>
      <c r="Q863">
        <f>VLOOKUP(H863,'Fish Species List'!$A$2:$I$107,7,0)</f>
        <v>3</v>
      </c>
      <c r="R863">
        <f t="shared" si="13"/>
        <v>45.528750000000002</v>
      </c>
    </row>
    <row r="864" spans="1:18">
      <c r="A864" s="2">
        <v>42955</v>
      </c>
      <c r="B864" s="18">
        <v>0.52500000000000002</v>
      </c>
      <c r="C864" t="s">
        <v>9</v>
      </c>
      <c r="D864" t="s">
        <v>411</v>
      </c>
      <c r="E864" t="s">
        <v>10</v>
      </c>
      <c r="F864">
        <v>3</v>
      </c>
      <c r="G864">
        <v>16</v>
      </c>
      <c r="H864" t="s">
        <v>20</v>
      </c>
      <c r="I864" t="str">
        <f>VLOOKUP(H864,'Fish Species List'!$A$2:$I$107,2,0)</f>
        <v>French Grunt</v>
      </c>
      <c r="J864" s="54" t="str">
        <f>VLOOKUP(H864,'Fish Species List'!$A$2:$I$107,3,0)</f>
        <v>Haemulon flavolineatum</v>
      </c>
      <c r="K864" s="54" t="str">
        <f>VLOOKUP(H864,'Fish Species List'!$A$2:$I$107,4,0)</f>
        <v>Haemulidae</v>
      </c>
      <c r="L864" s="54" t="str">
        <f>VLOOKUP(H864,'Fish Species List'!$A$2:$I$107,5,0)</f>
        <v>Carnivores</v>
      </c>
      <c r="M864">
        <v>18</v>
      </c>
      <c r="N864">
        <v>5</v>
      </c>
      <c r="P864">
        <f>VLOOKUP(H864,'Fish Species List'!$A$2:$I$107,6,0)</f>
        <v>1.349E-2</v>
      </c>
      <c r="Q864">
        <f>VLOOKUP(H864,'Fish Species List'!$A$2:$I$107,7,0)</f>
        <v>3</v>
      </c>
      <c r="R864">
        <f t="shared" si="13"/>
        <v>78.673680000000004</v>
      </c>
    </row>
    <row r="865" spans="1:18">
      <c r="A865" s="2">
        <v>42955</v>
      </c>
      <c r="B865" s="18">
        <v>0.52500000000000002</v>
      </c>
      <c r="C865" t="s">
        <v>9</v>
      </c>
      <c r="D865" t="s">
        <v>411</v>
      </c>
      <c r="E865" t="s">
        <v>10</v>
      </c>
      <c r="F865">
        <v>3</v>
      </c>
      <c r="G865">
        <v>16</v>
      </c>
      <c r="H865" t="s">
        <v>379</v>
      </c>
      <c r="I865" t="str">
        <f>VLOOKUP(H865,'Fish Species List'!$A$2:$I$107,2,0)</f>
        <v>Goatfish</v>
      </c>
      <c r="J865" s="54" t="str">
        <f>VLOOKUP(H865,'Fish Species List'!$A$2:$I$107,3,0)</f>
        <v>Mulloidichthys martinicus</v>
      </c>
      <c r="K865" s="54" t="str">
        <f>VLOOKUP(H865,'Fish Species List'!$A$2:$I$107,4,0)</f>
        <v>Mullidae</v>
      </c>
      <c r="L865" s="54" t="str">
        <f>VLOOKUP(H865,'Fish Species List'!$A$2:$I$107,5,0)</f>
        <v>Carnivores</v>
      </c>
      <c r="M865">
        <v>20</v>
      </c>
      <c r="N865">
        <v>3</v>
      </c>
      <c r="P865">
        <f>VLOOKUP(H865,'Fish Species List'!$A$2:$I$107,6,0)</f>
        <v>9.7699999999999992E-3</v>
      </c>
      <c r="Q865">
        <f>VLOOKUP(H865,'Fish Species List'!$A$2:$I$107,7,0)</f>
        <v>3.12</v>
      </c>
      <c r="R865">
        <f t="shared" si="13"/>
        <v>111.97166862172135</v>
      </c>
    </row>
    <row r="866" spans="1:18">
      <c r="A866" s="2">
        <v>42955</v>
      </c>
      <c r="B866" s="18">
        <v>0.52500000000000002</v>
      </c>
      <c r="C866" t="s">
        <v>9</v>
      </c>
      <c r="D866" t="s">
        <v>411</v>
      </c>
      <c r="E866" t="s">
        <v>10</v>
      </c>
      <c r="F866">
        <v>3</v>
      </c>
      <c r="G866">
        <v>16</v>
      </c>
      <c r="H866" t="s">
        <v>30</v>
      </c>
      <c r="I866" t="str">
        <f>VLOOKUP(H866,'Fish Species List'!$A$2:$I$107,2,0)</f>
        <v>Tomate</v>
      </c>
      <c r="J866" s="54" t="str">
        <f>VLOOKUP(H866,'Fish Species List'!$A$2:$I$107,3,0)</f>
        <v>Haemulton aurolineatum</v>
      </c>
      <c r="K866" s="54" t="str">
        <f>VLOOKUP(H866,'Fish Species List'!$A$2:$I$107,4,0)</f>
        <v>Haemulidae</v>
      </c>
      <c r="L866" s="54" t="str">
        <f>VLOOKUP(H866,'Fish Species List'!$A$2:$I$107,5,0)</f>
        <v>Carnivores</v>
      </c>
      <c r="M866">
        <v>17</v>
      </c>
      <c r="N866">
        <v>4</v>
      </c>
      <c r="P866">
        <f>VLOOKUP(H866,'Fish Species List'!$A$2:$I$107,6,0)</f>
        <v>1.5140000000000001E-2</v>
      </c>
      <c r="Q866">
        <f>VLOOKUP(H866,'Fish Species List'!$A$2:$I$107,7,0)</f>
        <v>2.99</v>
      </c>
      <c r="R866">
        <f t="shared" si="13"/>
        <v>72.304969970908019</v>
      </c>
    </row>
    <row r="867" spans="1:18">
      <c r="A867" s="2">
        <v>42955</v>
      </c>
      <c r="B867" s="18">
        <v>0.52500000000000002</v>
      </c>
      <c r="C867" t="s">
        <v>9</v>
      </c>
      <c r="D867" t="s">
        <v>411</v>
      </c>
      <c r="E867" t="s">
        <v>10</v>
      </c>
      <c r="F867">
        <v>3</v>
      </c>
      <c r="G867">
        <v>16</v>
      </c>
      <c r="H867" t="s">
        <v>26</v>
      </c>
      <c r="I867" t="str">
        <f>VLOOKUP(H867,'Fish Species List'!$A$2:$I$107,2,0)</f>
        <v>Blackbar soldierfish</v>
      </c>
      <c r="J867" s="54" t="str">
        <f>VLOOKUP(H867,'Fish Species List'!$A$2:$I$107,3,0)</f>
        <v xml:space="preserve">Myripristis jacobus </v>
      </c>
      <c r="K867" s="54" t="str">
        <f>VLOOKUP(H867,'Fish Species List'!$A$2:$I$107,4,0)</f>
        <v>Holocentridae</v>
      </c>
      <c r="L867" s="54" t="str">
        <f>VLOOKUP(H867,'Fish Species List'!$A$2:$I$107,5,0)</f>
        <v>Carnivores</v>
      </c>
      <c r="M867">
        <v>18</v>
      </c>
      <c r="N867">
        <f>1</f>
        <v>1</v>
      </c>
      <c r="P867">
        <f>VLOOKUP(H867,'Fish Species List'!$A$2:$I$107,6,0)</f>
        <v>1.2019999999999999E-2</v>
      </c>
      <c r="Q867">
        <f>VLOOKUP(H867,'Fish Species List'!$A$2:$I$107,7,0)</f>
        <v>3.06</v>
      </c>
      <c r="R867">
        <f t="shared" si="13"/>
        <v>83.375477327526866</v>
      </c>
    </row>
    <row r="868" spans="1:18">
      <c r="A868" s="2">
        <v>42955</v>
      </c>
      <c r="B868" s="18">
        <v>0.52500000000000002</v>
      </c>
      <c r="C868" t="s">
        <v>9</v>
      </c>
      <c r="D868" t="s">
        <v>411</v>
      </c>
      <c r="E868" t="s">
        <v>10</v>
      </c>
      <c r="F868">
        <v>3</v>
      </c>
      <c r="G868">
        <v>16</v>
      </c>
      <c r="H868" t="s">
        <v>412</v>
      </c>
      <c r="I868" t="str">
        <f>VLOOKUP(H868,'Fish Species List'!$A$2:$I$107,2,0)</f>
        <v>Glass Eye Snapper</v>
      </c>
      <c r="J868" s="54" t="str">
        <f>VLOOKUP(H868,'Fish Species List'!$A$2:$I$107,3,0)</f>
        <v>Heteropriacanthus cruentatus</v>
      </c>
      <c r="K868" s="54" t="str">
        <f>VLOOKUP(H868,'Fish Species List'!$A$2:$I$107,4,0)</f>
        <v>Priacanthidae</v>
      </c>
      <c r="L868" s="54" t="str">
        <f>VLOOKUP(H868,'Fish Species List'!$A$2:$I$107,5,0)</f>
        <v>Carnivores</v>
      </c>
      <c r="M868">
        <v>20</v>
      </c>
      <c r="N868">
        <f>1</f>
        <v>1</v>
      </c>
      <c r="P868">
        <f>VLOOKUP(H868,'Fish Species List'!$A$2:$I$107,6,0)</f>
        <v>1.738E-2</v>
      </c>
      <c r="Q868">
        <f>VLOOKUP(H868,'Fish Species List'!$A$2:$I$107,7,0)</f>
        <v>2.9</v>
      </c>
      <c r="R868">
        <f t="shared" si="13"/>
        <v>103.04733380383001</v>
      </c>
    </row>
    <row r="869" spans="1:18">
      <c r="A869" s="2">
        <v>42955</v>
      </c>
      <c r="B869" s="18">
        <v>0.52500000000000002</v>
      </c>
      <c r="C869" t="s">
        <v>9</v>
      </c>
      <c r="D869" t="s">
        <v>411</v>
      </c>
      <c r="E869" t="s">
        <v>10</v>
      </c>
      <c r="F869">
        <v>3</v>
      </c>
      <c r="G869">
        <v>16</v>
      </c>
      <c r="H869" t="s">
        <v>23</v>
      </c>
      <c r="I869" t="str">
        <f>VLOOKUP(H869,'Fish Species List'!$A$2:$I$107,2,0)</f>
        <v>Blue Tang</v>
      </c>
      <c r="J869" s="54" t="str">
        <f>VLOOKUP(H869,'Fish Species List'!$A$2:$I$107,3,0)</f>
        <v>Acanthurus coeruleus</v>
      </c>
      <c r="K869" s="54" t="str">
        <f>VLOOKUP(H869,'Fish Species List'!$A$2:$I$107,4,0)</f>
        <v>Acanthuridae</v>
      </c>
      <c r="L869" s="54" t="str">
        <f>VLOOKUP(H869,'Fish Species List'!$A$2:$I$107,5,0)</f>
        <v>Herbivores</v>
      </c>
      <c r="M869">
        <v>17</v>
      </c>
      <c r="N869">
        <v>5</v>
      </c>
      <c r="P869">
        <f>VLOOKUP(H869,'Fish Species List'!$A$2:$I$107,6,0)</f>
        <v>2.512E-2</v>
      </c>
      <c r="Q869">
        <f>VLOOKUP(H869,'Fish Species List'!$A$2:$I$107,7,0)</f>
        <v>2.96</v>
      </c>
      <c r="R869">
        <f t="shared" si="13"/>
        <v>110.19158812752735</v>
      </c>
    </row>
    <row r="870" spans="1:18">
      <c r="A870" s="2">
        <v>42955</v>
      </c>
      <c r="B870" s="18">
        <v>0.52500000000000002</v>
      </c>
      <c r="C870" t="s">
        <v>9</v>
      </c>
      <c r="D870" t="s">
        <v>411</v>
      </c>
      <c r="E870" t="s">
        <v>10</v>
      </c>
      <c r="F870">
        <v>3</v>
      </c>
      <c r="G870">
        <v>16</v>
      </c>
      <c r="H870" t="s">
        <v>379</v>
      </c>
      <c r="I870" t="str">
        <f>VLOOKUP(H870,'Fish Species List'!$A$2:$I$107,2,0)</f>
        <v>Goatfish</v>
      </c>
      <c r="J870" s="54" t="str">
        <f>VLOOKUP(H870,'Fish Species List'!$A$2:$I$107,3,0)</f>
        <v>Mulloidichthys martinicus</v>
      </c>
      <c r="K870" s="54" t="str">
        <f>VLOOKUP(H870,'Fish Species List'!$A$2:$I$107,4,0)</f>
        <v>Mullidae</v>
      </c>
      <c r="L870" s="54" t="str">
        <f>VLOOKUP(H870,'Fish Species List'!$A$2:$I$107,5,0)</f>
        <v>Carnivores</v>
      </c>
      <c r="M870">
        <v>24</v>
      </c>
      <c r="N870">
        <v>8</v>
      </c>
      <c r="P870">
        <f>VLOOKUP(H870,'Fish Species List'!$A$2:$I$107,6,0)</f>
        <v>9.7699999999999992E-3</v>
      </c>
      <c r="Q870">
        <f>VLOOKUP(H870,'Fish Species List'!$A$2:$I$107,7,0)</f>
        <v>3.12</v>
      </c>
      <c r="R870">
        <f t="shared" si="13"/>
        <v>197.76691450042586</v>
      </c>
    </row>
    <row r="871" spans="1:18">
      <c r="A871" s="2">
        <v>42955</v>
      </c>
      <c r="B871" s="18">
        <v>0.52500000000000002</v>
      </c>
      <c r="C871" t="s">
        <v>9</v>
      </c>
      <c r="D871" t="s">
        <v>411</v>
      </c>
      <c r="E871" t="s">
        <v>10</v>
      </c>
      <c r="F871">
        <v>3</v>
      </c>
      <c r="G871">
        <v>16</v>
      </c>
      <c r="H871" t="s">
        <v>23</v>
      </c>
      <c r="I871" t="str">
        <f>VLOOKUP(H871,'Fish Species List'!$A$2:$I$107,2,0)</f>
        <v>Blue Tang</v>
      </c>
      <c r="J871" s="54" t="str">
        <f>VLOOKUP(H871,'Fish Species List'!$A$2:$I$107,3,0)</f>
        <v>Acanthurus coeruleus</v>
      </c>
      <c r="K871" s="54" t="str">
        <f>VLOOKUP(H871,'Fish Species List'!$A$2:$I$107,4,0)</f>
        <v>Acanthuridae</v>
      </c>
      <c r="L871" s="54" t="str">
        <f>VLOOKUP(H871,'Fish Species List'!$A$2:$I$107,5,0)</f>
        <v>Herbivores</v>
      </c>
      <c r="M871">
        <v>15</v>
      </c>
      <c r="N871">
        <f>1</f>
        <v>1</v>
      </c>
      <c r="P871">
        <f>VLOOKUP(H871,'Fish Species List'!$A$2:$I$107,6,0)</f>
        <v>2.512E-2</v>
      </c>
      <c r="Q871">
        <f>VLOOKUP(H871,'Fish Species List'!$A$2:$I$107,7,0)</f>
        <v>2.96</v>
      </c>
      <c r="R871">
        <f t="shared" si="13"/>
        <v>76.076366478829684</v>
      </c>
    </row>
    <row r="872" spans="1:18">
      <c r="A872" s="2">
        <v>42955</v>
      </c>
      <c r="B872" s="18">
        <v>0.52500000000000002</v>
      </c>
      <c r="C872" t="s">
        <v>9</v>
      </c>
      <c r="D872" t="s">
        <v>411</v>
      </c>
      <c r="E872" t="s">
        <v>10</v>
      </c>
      <c r="F872">
        <v>3</v>
      </c>
      <c r="G872">
        <v>16</v>
      </c>
      <c r="H872" t="s">
        <v>23</v>
      </c>
      <c r="I872" t="str">
        <f>VLOOKUP(H872,'Fish Species List'!$A$2:$I$107,2,0)</f>
        <v>Blue Tang</v>
      </c>
      <c r="J872" s="54" t="str">
        <f>VLOOKUP(H872,'Fish Species List'!$A$2:$I$107,3,0)</f>
        <v>Acanthurus coeruleus</v>
      </c>
      <c r="K872" s="54" t="str">
        <f>VLOOKUP(H872,'Fish Species List'!$A$2:$I$107,4,0)</f>
        <v>Acanthuridae</v>
      </c>
      <c r="L872" s="54" t="str">
        <f>VLOOKUP(H872,'Fish Species List'!$A$2:$I$107,5,0)</f>
        <v>Herbivores</v>
      </c>
      <c r="M872">
        <v>17</v>
      </c>
      <c r="N872">
        <v>4</v>
      </c>
      <c r="P872">
        <f>VLOOKUP(H872,'Fish Species List'!$A$2:$I$107,6,0)</f>
        <v>2.512E-2</v>
      </c>
      <c r="Q872">
        <f>VLOOKUP(H872,'Fish Species List'!$A$2:$I$107,7,0)</f>
        <v>2.96</v>
      </c>
      <c r="R872">
        <f t="shared" si="13"/>
        <v>110.19158812752735</v>
      </c>
    </row>
    <row r="873" spans="1:18">
      <c r="A873" s="2">
        <v>42955</v>
      </c>
      <c r="B873" s="18">
        <v>0.52500000000000002</v>
      </c>
      <c r="C873" t="s">
        <v>9</v>
      </c>
      <c r="D873" t="s">
        <v>411</v>
      </c>
      <c r="E873" t="s">
        <v>10</v>
      </c>
      <c r="F873">
        <v>3</v>
      </c>
      <c r="G873">
        <v>16</v>
      </c>
      <c r="H873" t="s">
        <v>20</v>
      </c>
      <c r="I873" t="str">
        <f>VLOOKUP(H873,'Fish Species List'!$A$2:$I$107,2,0)</f>
        <v>French Grunt</v>
      </c>
      <c r="J873" s="54" t="str">
        <f>VLOOKUP(H873,'Fish Species List'!$A$2:$I$107,3,0)</f>
        <v>Haemulon flavolineatum</v>
      </c>
      <c r="K873" s="54" t="str">
        <f>VLOOKUP(H873,'Fish Species List'!$A$2:$I$107,4,0)</f>
        <v>Haemulidae</v>
      </c>
      <c r="L873" s="54" t="str">
        <f>VLOOKUP(H873,'Fish Species List'!$A$2:$I$107,5,0)</f>
        <v>Carnivores</v>
      </c>
      <c r="M873">
        <v>18</v>
      </c>
      <c r="N873">
        <v>4</v>
      </c>
      <c r="P873">
        <f>VLOOKUP(H873,'Fish Species List'!$A$2:$I$107,6,0)</f>
        <v>1.349E-2</v>
      </c>
      <c r="Q873">
        <f>VLOOKUP(H873,'Fish Species List'!$A$2:$I$107,7,0)</f>
        <v>3</v>
      </c>
      <c r="R873">
        <f t="shared" si="13"/>
        <v>78.673680000000004</v>
      </c>
    </row>
    <row r="874" spans="1:18">
      <c r="A874" s="2">
        <v>42955</v>
      </c>
      <c r="B874" s="18">
        <v>0.52500000000000002</v>
      </c>
      <c r="C874" t="s">
        <v>9</v>
      </c>
      <c r="D874" t="s">
        <v>411</v>
      </c>
      <c r="E874" t="s">
        <v>10</v>
      </c>
      <c r="F874">
        <v>3</v>
      </c>
      <c r="G874">
        <v>16</v>
      </c>
      <c r="H874" t="s">
        <v>408</v>
      </c>
      <c r="I874" t="str">
        <f>VLOOKUP(H874,'Fish Species List'!$A$2:$I$107,2,0)</f>
        <v>Trumpet Fish</v>
      </c>
      <c r="J874" s="54" t="str">
        <f>VLOOKUP(H874,'Fish Species List'!$A$2:$I$107,3,0)</f>
        <v>Aulostomus maculatus</v>
      </c>
      <c r="K874" s="54" t="str">
        <f>VLOOKUP(H874,'Fish Species List'!$A$2:$I$107,4,0)</f>
        <v>Aulostomidae</v>
      </c>
      <c r="L874" s="54" t="str">
        <f>VLOOKUP(H874,'Fish Species List'!$A$2:$I$107,5,0)</f>
        <v>Carnivores</v>
      </c>
      <c r="M874">
        <v>50</v>
      </c>
      <c r="N874">
        <v>2</v>
      </c>
      <c r="P874">
        <f>VLOOKUP(H874,'Fish Species List'!$A$2:$I$107,6,0)</f>
        <v>1E-4</v>
      </c>
      <c r="Q874">
        <f>VLOOKUP(H874,'Fish Species List'!$A$2:$I$107,7,0)</f>
        <v>3.5539999999999998</v>
      </c>
      <c r="R874">
        <f t="shared" si="13"/>
        <v>109.17907120552387</v>
      </c>
    </row>
    <row r="875" spans="1:18">
      <c r="A875" s="2">
        <v>42955</v>
      </c>
      <c r="B875" s="18">
        <v>0.52500000000000002</v>
      </c>
      <c r="C875" t="s">
        <v>9</v>
      </c>
      <c r="D875" t="s">
        <v>411</v>
      </c>
      <c r="E875" t="s">
        <v>10</v>
      </c>
      <c r="F875">
        <v>3</v>
      </c>
      <c r="G875">
        <v>16</v>
      </c>
      <c r="H875" t="s">
        <v>29</v>
      </c>
      <c r="I875" t="str">
        <f>VLOOKUP(H875,'Fish Species List'!$A$2:$I$107,2,0)</f>
        <v>Smallmouth Grunt</v>
      </c>
      <c r="J875" s="54" t="str">
        <f>VLOOKUP(H875,'Fish Species List'!$A$2:$I$107,3,0)</f>
        <v>Haemulon chrysargyreum</v>
      </c>
      <c r="K875" s="54" t="str">
        <f>VLOOKUP(H875,'Fish Species List'!$A$2:$I$107,4,0)</f>
        <v>Haemulidae</v>
      </c>
      <c r="L875" s="54" t="str">
        <f>VLOOKUP(H875,'Fish Species List'!$A$2:$I$107,5,0)</f>
        <v>Carnivores</v>
      </c>
      <c r="M875">
        <v>16</v>
      </c>
      <c r="N875">
        <v>2</v>
      </c>
      <c r="P875">
        <f>VLOOKUP(H875,'Fish Species List'!$A$2:$I$107,6,0)</f>
        <v>1.259E-2</v>
      </c>
      <c r="Q875">
        <f>VLOOKUP(H875,'Fish Species List'!$A$2:$I$107,7,0)</f>
        <v>2.99</v>
      </c>
      <c r="R875">
        <f t="shared" si="13"/>
        <v>50.158492827323087</v>
      </c>
    </row>
    <row r="876" spans="1:18">
      <c r="A876" s="2">
        <v>42955</v>
      </c>
      <c r="B876" s="18">
        <v>0.52500000000000002</v>
      </c>
      <c r="C876" t="s">
        <v>9</v>
      </c>
      <c r="D876" t="s">
        <v>411</v>
      </c>
      <c r="E876" t="s">
        <v>10</v>
      </c>
      <c r="F876">
        <v>3</v>
      </c>
      <c r="G876">
        <v>16</v>
      </c>
      <c r="H876" t="s">
        <v>285</v>
      </c>
      <c r="I876" t="str">
        <f>VLOOKUP(H876,'Fish Species List'!$A$2:$I$107,2,0)</f>
        <v>Spotted Goatfish</v>
      </c>
      <c r="J876" s="54" t="str">
        <f>VLOOKUP(H876,'Fish Species List'!$A$2:$I$107,3,0)</f>
        <v>Pseudupeneus maculatus</v>
      </c>
      <c r="K876" s="54" t="str">
        <f>VLOOKUP(H876,'Fish Species List'!$A$2:$I$107,4,0)</f>
        <v>Mullidae</v>
      </c>
      <c r="L876" s="54" t="str">
        <f>VLOOKUP(H876,'Fish Species List'!$A$2:$I$107,5,0)</f>
        <v>Carnivores</v>
      </c>
      <c r="M876">
        <v>16</v>
      </c>
      <c r="N876">
        <v>3</v>
      </c>
      <c r="P876">
        <f>VLOOKUP(H876,'Fish Species List'!$A$2:$I$107,6,0)</f>
        <v>0.01</v>
      </c>
      <c r="Q876">
        <f>VLOOKUP(H876,'Fish Species List'!$A$2:$I$107,7,0)</f>
        <v>3.12</v>
      </c>
      <c r="R876">
        <f t="shared" si="13"/>
        <v>57.128700573712585</v>
      </c>
    </row>
    <row r="877" spans="1:18">
      <c r="A877" s="2">
        <v>42955</v>
      </c>
      <c r="B877" s="18">
        <v>0.52500000000000002</v>
      </c>
      <c r="C877" t="s">
        <v>9</v>
      </c>
      <c r="D877" t="s">
        <v>411</v>
      </c>
      <c r="E877" t="s">
        <v>10</v>
      </c>
      <c r="F877">
        <v>3</v>
      </c>
      <c r="G877">
        <v>16</v>
      </c>
      <c r="H877" t="s">
        <v>20</v>
      </c>
      <c r="I877" t="str">
        <f>VLOOKUP(H877,'Fish Species List'!$A$2:$I$107,2,0)</f>
        <v>French Grunt</v>
      </c>
      <c r="J877" s="54" t="str">
        <f>VLOOKUP(H877,'Fish Species List'!$A$2:$I$107,3,0)</f>
        <v>Haemulon flavolineatum</v>
      </c>
      <c r="K877" s="54" t="str">
        <f>VLOOKUP(H877,'Fish Species List'!$A$2:$I$107,4,0)</f>
        <v>Haemulidae</v>
      </c>
      <c r="L877" s="54" t="str">
        <f>VLOOKUP(H877,'Fish Species List'!$A$2:$I$107,5,0)</f>
        <v>Carnivores</v>
      </c>
      <c r="M877">
        <v>16</v>
      </c>
      <c r="N877">
        <v>5</v>
      </c>
      <c r="P877">
        <f>VLOOKUP(H877,'Fish Species List'!$A$2:$I$107,6,0)</f>
        <v>1.349E-2</v>
      </c>
      <c r="Q877">
        <f>VLOOKUP(H877,'Fish Species List'!$A$2:$I$107,7,0)</f>
        <v>3</v>
      </c>
      <c r="R877">
        <f t="shared" si="13"/>
        <v>55.255040000000001</v>
      </c>
    </row>
    <row r="878" spans="1:18">
      <c r="A878" s="2">
        <v>42955</v>
      </c>
      <c r="B878" s="18">
        <v>0.52500000000000002</v>
      </c>
      <c r="C878" t="s">
        <v>9</v>
      </c>
      <c r="D878" t="s">
        <v>411</v>
      </c>
      <c r="E878" t="s">
        <v>10</v>
      </c>
      <c r="F878">
        <v>3</v>
      </c>
      <c r="G878">
        <v>16</v>
      </c>
      <c r="H878" t="s">
        <v>20</v>
      </c>
      <c r="I878" t="str">
        <f>VLOOKUP(H878,'Fish Species List'!$A$2:$I$107,2,0)</f>
        <v>French Grunt</v>
      </c>
      <c r="J878" s="54" t="str">
        <f>VLOOKUP(H878,'Fish Species List'!$A$2:$I$107,3,0)</f>
        <v>Haemulon flavolineatum</v>
      </c>
      <c r="K878" s="54" t="str">
        <f>VLOOKUP(H878,'Fish Species List'!$A$2:$I$107,4,0)</f>
        <v>Haemulidae</v>
      </c>
      <c r="L878" s="54" t="str">
        <f>VLOOKUP(H878,'Fish Species List'!$A$2:$I$107,5,0)</f>
        <v>Carnivores</v>
      </c>
      <c r="M878">
        <v>18</v>
      </c>
      <c r="N878">
        <v>5</v>
      </c>
      <c r="P878">
        <f>VLOOKUP(H878,'Fish Species List'!$A$2:$I$107,6,0)</f>
        <v>1.349E-2</v>
      </c>
      <c r="Q878">
        <f>VLOOKUP(H878,'Fish Species List'!$A$2:$I$107,7,0)</f>
        <v>3</v>
      </c>
      <c r="R878">
        <f t="shared" si="13"/>
        <v>78.673680000000004</v>
      </c>
    </row>
    <row r="879" spans="1:18">
      <c r="A879" s="2">
        <v>42955</v>
      </c>
      <c r="B879" s="18">
        <v>0.52500000000000002</v>
      </c>
      <c r="C879" t="s">
        <v>9</v>
      </c>
      <c r="D879" t="s">
        <v>411</v>
      </c>
      <c r="E879" t="s">
        <v>10</v>
      </c>
      <c r="F879">
        <v>3</v>
      </c>
      <c r="G879">
        <v>16</v>
      </c>
      <c r="H879" t="s">
        <v>20</v>
      </c>
      <c r="I879" t="str">
        <f>VLOOKUP(H879,'Fish Species List'!$A$2:$I$107,2,0)</f>
        <v>French Grunt</v>
      </c>
      <c r="J879" s="54" t="str">
        <f>VLOOKUP(H879,'Fish Species List'!$A$2:$I$107,3,0)</f>
        <v>Haemulon flavolineatum</v>
      </c>
      <c r="K879" s="54" t="str">
        <f>VLOOKUP(H879,'Fish Species List'!$A$2:$I$107,4,0)</f>
        <v>Haemulidae</v>
      </c>
      <c r="L879" s="54" t="str">
        <f>VLOOKUP(H879,'Fish Species List'!$A$2:$I$107,5,0)</f>
        <v>Carnivores</v>
      </c>
      <c r="M879">
        <v>20</v>
      </c>
      <c r="N879">
        <f>1</f>
        <v>1</v>
      </c>
      <c r="P879">
        <f>VLOOKUP(H879,'Fish Species List'!$A$2:$I$107,6,0)</f>
        <v>1.349E-2</v>
      </c>
      <c r="Q879">
        <f>VLOOKUP(H879,'Fish Species List'!$A$2:$I$107,7,0)</f>
        <v>3</v>
      </c>
      <c r="R879">
        <f t="shared" si="13"/>
        <v>107.92</v>
      </c>
    </row>
    <row r="880" spans="1:18">
      <c r="A880" s="2">
        <v>42955</v>
      </c>
      <c r="B880" s="18">
        <v>0.52500000000000002</v>
      </c>
      <c r="C880" t="s">
        <v>9</v>
      </c>
      <c r="D880" t="s">
        <v>411</v>
      </c>
      <c r="E880" t="s">
        <v>10</v>
      </c>
      <c r="F880">
        <v>3</v>
      </c>
      <c r="G880">
        <v>16</v>
      </c>
      <c r="H880" t="s">
        <v>29</v>
      </c>
      <c r="I880" t="str">
        <f>VLOOKUP(H880,'Fish Species List'!$A$2:$I$107,2,0)</f>
        <v>Smallmouth Grunt</v>
      </c>
      <c r="J880" s="54" t="str">
        <f>VLOOKUP(H880,'Fish Species List'!$A$2:$I$107,3,0)</f>
        <v>Haemulon chrysargyreum</v>
      </c>
      <c r="K880" s="54" t="str">
        <f>VLOOKUP(H880,'Fish Species List'!$A$2:$I$107,4,0)</f>
        <v>Haemulidae</v>
      </c>
      <c r="L880" s="54" t="str">
        <f>VLOOKUP(H880,'Fish Species List'!$A$2:$I$107,5,0)</f>
        <v>Carnivores</v>
      </c>
      <c r="M880">
        <v>16</v>
      </c>
      <c r="N880">
        <v>5</v>
      </c>
      <c r="P880">
        <f>VLOOKUP(H880,'Fish Species List'!$A$2:$I$107,6,0)</f>
        <v>1.259E-2</v>
      </c>
      <c r="Q880">
        <f>VLOOKUP(H880,'Fish Species List'!$A$2:$I$107,7,0)</f>
        <v>2.99</v>
      </c>
      <c r="R880">
        <f t="shared" si="13"/>
        <v>50.158492827323087</v>
      </c>
    </row>
    <row r="881" spans="1:18">
      <c r="A881" s="2">
        <v>42955</v>
      </c>
      <c r="B881" s="18">
        <v>0.52500000000000002</v>
      </c>
      <c r="C881" t="s">
        <v>9</v>
      </c>
      <c r="D881" t="s">
        <v>411</v>
      </c>
      <c r="E881" t="s">
        <v>10</v>
      </c>
      <c r="F881">
        <v>3</v>
      </c>
      <c r="G881">
        <v>16</v>
      </c>
      <c r="H881" t="s">
        <v>25</v>
      </c>
      <c r="I881" t="str">
        <f>VLOOKUP(H881,'Fish Species List'!$A$2:$I$107,2,0)</f>
        <v>Redband Parrotfish</v>
      </c>
      <c r="J881" s="54" t="str">
        <f>VLOOKUP(H881,'Fish Species List'!$A$2:$I$107,3,0)</f>
        <v>Sparisoma aurofrenatum</v>
      </c>
      <c r="K881" s="54" t="str">
        <f>VLOOKUP(H881,'Fish Species List'!$A$2:$I$107,4,0)</f>
        <v>Scaridae</v>
      </c>
      <c r="L881" s="54" t="str">
        <f>VLOOKUP(H881,'Fish Species List'!$A$2:$I$107,5,0)</f>
        <v>Herbivores</v>
      </c>
      <c r="M881">
        <v>16</v>
      </c>
      <c r="N881">
        <f>1</f>
        <v>1</v>
      </c>
      <c r="O881" t="s">
        <v>22</v>
      </c>
      <c r="P881">
        <f>VLOOKUP(H881,'Fish Species List'!$A$2:$I$107,6,0)</f>
        <v>1.072E-2</v>
      </c>
      <c r="Q881">
        <f>VLOOKUP(H881,'Fish Species List'!$A$2:$I$107,7,0)</f>
        <v>3.12</v>
      </c>
      <c r="R881">
        <f t="shared" si="13"/>
        <v>61.241967015019895</v>
      </c>
    </row>
    <row r="882" spans="1:18">
      <c r="A882" s="2">
        <v>42955</v>
      </c>
      <c r="B882" s="18">
        <v>0.52500000000000002</v>
      </c>
      <c r="C882" t="s">
        <v>9</v>
      </c>
      <c r="D882" t="s">
        <v>411</v>
      </c>
      <c r="E882" t="s">
        <v>10</v>
      </c>
      <c r="F882">
        <v>3</v>
      </c>
      <c r="G882">
        <v>16</v>
      </c>
      <c r="H882" t="s">
        <v>25</v>
      </c>
      <c r="I882" t="str">
        <f>VLOOKUP(H882,'Fish Species List'!$A$2:$I$107,2,0)</f>
        <v>Redband Parrotfish</v>
      </c>
      <c r="J882" s="54" t="str">
        <f>VLOOKUP(H882,'Fish Species List'!$A$2:$I$107,3,0)</f>
        <v>Sparisoma aurofrenatum</v>
      </c>
      <c r="K882" s="54" t="str">
        <f>VLOOKUP(H882,'Fish Species List'!$A$2:$I$107,4,0)</f>
        <v>Scaridae</v>
      </c>
      <c r="L882" s="54" t="str">
        <f>VLOOKUP(H882,'Fish Species List'!$A$2:$I$107,5,0)</f>
        <v>Herbivores</v>
      </c>
      <c r="M882">
        <v>20</v>
      </c>
      <c r="N882">
        <f>1</f>
        <v>1</v>
      </c>
      <c r="O882" t="s">
        <v>22</v>
      </c>
      <c r="P882">
        <f>VLOOKUP(H882,'Fish Species List'!$A$2:$I$107,6,0)</f>
        <v>1.072E-2</v>
      </c>
      <c r="Q882">
        <f>VLOOKUP(H882,'Fish Species List'!$A$2:$I$107,7,0)</f>
        <v>3.12</v>
      </c>
      <c r="R882">
        <f t="shared" si="13"/>
        <v>122.85939484389488</v>
      </c>
    </row>
    <row r="883" spans="1:18">
      <c r="A883" s="2">
        <v>42955</v>
      </c>
      <c r="B883" s="18">
        <v>0.52500000000000002</v>
      </c>
      <c r="C883" t="s">
        <v>9</v>
      </c>
      <c r="D883" t="s">
        <v>411</v>
      </c>
      <c r="E883" t="s">
        <v>10</v>
      </c>
      <c r="F883">
        <v>3</v>
      </c>
      <c r="G883">
        <v>16</v>
      </c>
      <c r="H883" t="s">
        <v>27</v>
      </c>
      <c r="I883" t="str">
        <f>VLOOKUP(H883,'Fish Species List'!$A$2:$I$107,2,0)</f>
        <v>Yellowtail Snapper</v>
      </c>
      <c r="J883" s="54" t="str">
        <f>VLOOKUP(H883,'Fish Species List'!$A$2:$I$107,3,0)</f>
        <v>Ocyurus chrysurus</v>
      </c>
      <c r="K883" s="54" t="str">
        <f>VLOOKUP(H883,'Fish Species List'!$A$2:$I$107,4,0)</f>
        <v>Lutjanidae</v>
      </c>
      <c r="L883" s="54" t="str">
        <f>VLOOKUP(H883,'Fish Species List'!$A$2:$I$107,5,0)</f>
        <v>Carnivores</v>
      </c>
      <c r="M883">
        <v>21</v>
      </c>
      <c r="N883">
        <f>1</f>
        <v>1</v>
      </c>
      <c r="P883">
        <f>VLOOKUP(H883,'Fish Species List'!$A$2:$I$107,6,0)</f>
        <v>1.4789999999999999E-2</v>
      </c>
      <c r="Q883">
        <f>VLOOKUP(H883,'Fish Species List'!$A$2:$I$107,7,0)</f>
        <v>2.95</v>
      </c>
      <c r="R883">
        <f t="shared" si="13"/>
        <v>117.62918647988751</v>
      </c>
    </row>
    <row r="884" spans="1:18">
      <c r="A884" s="2">
        <v>42955</v>
      </c>
      <c r="B884" s="18">
        <v>0.52500000000000002</v>
      </c>
      <c r="C884" t="s">
        <v>9</v>
      </c>
      <c r="D884" t="s">
        <v>411</v>
      </c>
      <c r="E884" t="s">
        <v>10</v>
      </c>
      <c r="F884">
        <v>3</v>
      </c>
      <c r="G884">
        <v>16</v>
      </c>
      <c r="H884" t="s">
        <v>23</v>
      </c>
      <c r="I884" t="str">
        <f>VLOOKUP(H884,'Fish Species List'!$A$2:$I$107,2,0)</f>
        <v>Blue Tang</v>
      </c>
      <c r="J884" s="54" t="str">
        <f>VLOOKUP(H884,'Fish Species List'!$A$2:$I$107,3,0)</f>
        <v>Acanthurus coeruleus</v>
      </c>
      <c r="K884" s="54" t="str">
        <f>VLOOKUP(H884,'Fish Species List'!$A$2:$I$107,4,0)</f>
        <v>Acanthuridae</v>
      </c>
      <c r="L884" s="54" t="str">
        <f>VLOOKUP(H884,'Fish Species List'!$A$2:$I$107,5,0)</f>
        <v>Herbivores</v>
      </c>
      <c r="M884">
        <v>16</v>
      </c>
      <c r="N884">
        <f>1</f>
        <v>1</v>
      </c>
      <c r="P884">
        <f>VLOOKUP(H884,'Fish Species List'!$A$2:$I$107,6,0)</f>
        <v>2.512E-2</v>
      </c>
      <c r="Q884">
        <f>VLOOKUP(H884,'Fish Species List'!$A$2:$I$107,7,0)</f>
        <v>2.96</v>
      </c>
      <c r="R884">
        <f t="shared" si="13"/>
        <v>92.090489985886919</v>
      </c>
    </row>
    <row r="885" spans="1:18">
      <c r="A885" s="2">
        <v>42955</v>
      </c>
      <c r="B885" s="18">
        <v>0.52500000000000002</v>
      </c>
      <c r="C885" t="s">
        <v>9</v>
      </c>
      <c r="D885" t="s">
        <v>411</v>
      </c>
      <c r="E885" t="s">
        <v>10</v>
      </c>
      <c r="F885">
        <v>3</v>
      </c>
      <c r="G885">
        <v>16</v>
      </c>
      <c r="H885" t="s">
        <v>31</v>
      </c>
      <c r="I885" t="str">
        <f>VLOOKUP(H885,'Fish Species List'!$A$2:$I$107,2,0)</f>
        <v>Striped Parrotfish</v>
      </c>
      <c r="J885" s="54" t="str">
        <f>VLOOKUP(H885,'Fish Species List'!$A$2:$I$107,3,0)</f>
        <v>Scarus iserti</v>
      </c>
      <c r="K885" s="54" t="str">
        <f>VLOOKUP(H885,'Fish Species List'!$A$2:$I$107,4,0)</f>
        <v>Scaridae</v>
      </c>
      <c r="L885" s="54" t="str">
        <f>VLOOKUP(H885,'Fish Species List'!$A$2:$I$107,5,0)</f>
        <v>Herbivores</v>
      </c>
      <c r="M885">
        <v>15</v>
      </c>
      <c r="N885">
        <f>1</f>
        <v>1</v>
      </c>
      <c r="O885" t="s">
        <v>22</v>
      </c>
      <c r="P885">
        <f>VLOOKUP(H885,'Fish Species List'!$A$2:$I$107,6,0)</f>
        <v>1.0959999999999999E-2</v>
      </c>
      <c r="Q885">
        <f>VLOOKUP(H885,'Fish Species List'!$A$2:$I$107,7,0)</f>
        <v>3.01</v>
      </c>
      <c r="R885">
        <f t="shared" si="13"/>
        <v>38.005394411756235</v>
      </c>
    </row>
    <row r="886" spans="1:18">
      <c r="A886" s="2">
        <v>42955</v>
      </c>
      <c r="B886" s="18">
        <v>0.52500000000000002</v>
      </c>
      <c r="C886" t="s">
        <v>9</v>
      </c>
      <c r="D886" t="s">
        <v>411</v>
      </c>
      <c r="E886" t="s">
        <v>10</v>
      </c>
      <c r="F886">
        <v>3</v>
      </c>
      <c r="G886">
        <v>16</v>
      </c>
      <c r="H886" t="s">
        <v>31</v>
      </c>
      <c r="I886" t="str">
        <f>VLOOKUP(H886,'Fish Species List'!$A$2:$I$107,2,0)</f>
        <v>Striped Parrotfish</v>
      </c>
      <c r="J886" s="54" t="str">
        <f>VLOOKUP(H886,'Fish Species List'!$A$2:$I$107,3,0)</f>
        <v>Scarus iserti</v>
      </c>
      <c r="K886" s="54" t="str">
        <f>VLOOKUP(H886,'Fish Species List'!$A$2:$I$107,4,0)</f>
        <v>Scaridae</v>
      </c>
      <c r="L886" s="54" t="str">
        <f>VLOOKUP(H886,'Fish Species List'!$A$2:$I$107,5,0)</f>
        <v>Herbivores</v>
      </c>
      <c r="M886">
        <v>14</v>
      </c>
      <c r="N886">
        <v>4</v>
      </c>
      <c r="O886" t="s">
        <v>16</v>
      </c>
      <c r="P886">
        <f>VLOOKUP(H886,'Fish Species List'!$A$2:$I$107,6,0)</f>
        <v>1.0959999999999999E-2</v>
      </c>
      <c r="Q886">
        <f>VLOOKUP(H886,'Fish Species List'!$A$2:$I$107,7,0)</f>
        <v>3.01</v>
      </c>
      <c r="R886">
        <f t="shared" si="13"/>
        <v>30.878481961786903</v>
      </c>
    </row>
    <row r="887" spans="1:18">
      <c r="A887" s="2">
        <v>42955</v>
      </c>
      <c r="B887" s="18">
        <v>0.52500000000000002</v>
      </c>
      <c r="C887" t="s">
        <v>9</v>
      </c>
      <c r="D887" t="s">
        <v>411</v>
      </c>
      <c r="E887" t="s">
        <v>10</v>
      </c>
      <c r="F887">
        <v>3</v>
      </c>
      <c r="G887">
        <v>16</v>
      </c>
      <c r="H887" t="s">
        <v>11</v>
      </c>
      <c r="I887" t="str">
        <f>VLOOKUP(H887,'Fish Species List'!$A$2:$I$107,2,0)</f>
        <v>Coney</v>
      </c>
      <c r="J887" s="54" t="str">
        <f>VLOOKUP(H887,'Fish Species List'!$A$2:$I$107,3,0)</f>
        <v>Cephalopholis fulva</v>
      </c>
      <c r="K887" s="54" t="str">
        <f>VLOOKUP(H887,'Fish Species List'!$A$2:$I$107,4,0)</f>
        <v>Serranidae</v>
      </c>
      <c r="L887" s="54" t="str">
        <f>VLOOKUP(H887,'Fish Species List'!$A$2:$I$107,5,0)</f>
        <v>Carnivores</v>
      </c>
      <c r="M887">
        <v>22</v>
      </c>
      <c r="N887">
        <f>1</f>
        <v>1</v>
      </c>
      <c r="P887">
        <f>VLOOKUP(H887,'Fish Species List'!$A$2:$I$107,6,0)</f>
        <v>0.01</v>
      </c>
      <c r="Q887">
        <f>VLOOKUP(H887,'Fish Species List'!$A$2:$I$107,7,0)</f>
        <v>3.02</v>
      </c>
      <c r="R887">
        <f t="shared" si="13"/>
        <v>113.27041614810689</v>
      </c>
    </row>
    <row r="888" spans="1:18">
      <c r="A888" s="2">
        <v>42955</v>
      </c>
      <c r="B888" s="18">
        <v>0.52500000000000002</v>
      </c>
      <c r="C888" t="s">
        <v>9</v>
      </c>
      <c r="D888" t="s">
        <v>411</v>
      </c>
      <c r="E888" t="s">
        <v>10</v>
      </c>
      <c r="F888">
        <v>3</v>
      </c>
      <c r="G888">
        <v>16</v>
      </c>
      <c r="H888" t="s">
        <v>38</v>
      </c>
      <c r="I888" t="str">
        <f>VLOOKUP(H888,'Fish Species List'!$A$2:$I$107,2,0)</f>
        <v>Sergeant Major</v>
      </c>
      <c r="J888" s="54" t="str">
        <f>VLOOKUP(H888,'Fish Species List'!$A$2:$I$107,3,0)</f>
        <v>Abudefduf saxatilis</v>
      </c>
      <c r="K888" s="54" t="str">
        <f>VLOOKUP(H888,'Fish Species List'!$A$2:$I$107,4,0)</f>
        <v>Pomacentridae</v>
      </c>
      <c r="L888" s="54" t="str">
        <f>VLOOKUP(H888,'Fish Species List'!$A$2:$I$107,5,0)</f>
        <v>Carnivores</v>
      </c>
      <c r="M888">
        <v>15</v>
      </c>
      <c r="N888">
        <v>10</v>
      </c>
      <c r="P888">
        <f>VLOOKUP(H888,'Fish Species List'!$A$2:$I$107,6,0)</f>
        <v>1.8200000000000001E-2</v>
      </c>
      <c r="Q888">
        <f>VLOOKUP(H888,'Fish Species List'!$A$2:$I$107,7,0)</f>
        <v>3.05</v>
      </c>
      <c r="R888">
        <f t="shared" si="13"/>
        <v>70.331475408232407</v>
      </c>
    </row>
    <row r="889" spans="1:18">
      <c r="A889" s="2">
        <v>42955</v>
      </c>
      <c r="B889" s="18">
        <v>0.52500000000000002</v>
      </c>
      <c r="C889" t="s">
        <v>9</v>
      </c>
      <c r="D889" t="s">
        <v>411</v>
      </c>
      <c r="E889" t="s">
        <v>10</v>
      </c>
      <c r="F889">
        <v>3</v>
      </c>
      <c r="G889">
        <v>16</v>
      </c>
      <c r="H889" t="s">
        <v>35</v>
      </c>
      <c r="I889" t="str">
        <f>VLOOKUP(H889,'Fish Species List'!$A$2:$I$107,2,0)</f>
        <v>Yellowhead Wrasse</v>
      </c>
      <c r="J889" s="54" t="str">
        <f>VLOOKUP(H889,'Fish Species List'!$A$2:$I$107,3,0)</f>
        <v>Halichoeres garnoti</v>
      </c>
      <c r="K889" s="54" t="str">
        <f>VLOOKUP(H889,'Fish Species List'!$A$2:$I$107,4,0)</f>
        <v>Labridae</v>
      </c>
      <c r="L889" s="54" t="str">
        <f>VLOOKUP(H889,'Fish Species List'!$A$2:$I$107,5,0)</f>
        <v>Carnivores</v>
      </c>
      <c r="M889">
        <v>5</v>
      </c>
      <c r="N889">
        <f>1</f>
        <v>1</v>
      </c>
      <c r="P889">
        <f>VLOOKUP(H889,'Fish Species List'!$A$2:$I$107,6,0)</f>
        <v>0.01</v>
      </c>
      <c r="Q889">
        <f>VLOOKUP(H889,'Fish Species List'!$A$2:$I$107,7,0)</f>
        <v>3.13</v>
      </c>
      <c r="R889">
        <f t="shared" si="13"/>
        <v>1.540905884130453</v>
      </c>
    </row>
    <row r="890" spans="1:18">
      <c r="A890" s="2">
        <v>42955</v>
      </c>
      <c r="B890" s="18">
        <v>0.52500000000000002</v>
      </c>
      <c r="C890" t="s">
        <v>9</v>
      </c>
      <c r="D890" t="s">
        <v>411</v>
      </c>
      <c r="E890" t="s">
        <v>10</v>
      </c>
      <c r="F890">
        <v>3</v>
      </c>
      <c r="G890">
        <v>16</v>
      </c>
      <c r="H890" t="s">
        <v>426</v>
      </c>
      <c r="I890" t="str">
        <f>VLOOKUP(H890,'Fish Species List'!$A$2:$I$107,2,0)</f>
        <v>Creole Wrasse</v>
      </c>
      <c r="J890" s="54" t="str">
        <f>VLOOKUP(H890,'Fish Species List'!$A$2:$I$107,3,0)</f>
        <v>Clepticus parrae</v>
      </c>
      <c r="K890" s="54" t="str">
        <f>VLOOKUP(H890,'Fish Species List'!$A$2:$I$107,4,0)</f>
        <v>Labridae</v>
      </c>
      <c r="L890" s="54" t="str">
        <f>VLOOKUP(H890,'Fish Species List'!$A$2:$I$107,5,0)</f>
        <v>Planktivore</v>
      </c>
      <c r="M890">
        <v>20</v>
      </c>
      <c r="N890">
        <f>1</f>
        <v>1</v>
      </c>
      <c r="P890">
        <f>VLOOKUP(H890,'Fish Species List'!$A$2:$I$107,6,0)</f>
        <v>9.5499999999999995E-3</v>
      </c>
      <c r="Q890">
        <f>VLOOKUP(H890,'Fish Species List'!$A$2:$I$107,7,0)</f>
        <v>3.05</v>
      </c>
      <c r="R890">
        <f t="shared" si="13"/>
        <v>88.745197112613667</v>
      </c>
    </row>
    <row r="891" spans="1:18">
      <c r="A891" s="2">
        <v>42955</v>
      </c>
      <c r="B891" s="18">
        <v>0.52500000000000002</v>
      </c>
      <c r="C891" t="s">
        <v>9</v>
      </c>
      <c r="D891" t="s">
        <v>411</v>
      </c>
      <c r="E891" t="s">
        <v>10</v>
      </c>
      <c r="F891">
        <v>3</v>
      </c>
      <c r="G891">
        <v>16</v>
      </c>
      <c r="H891" t="s">
        <v>37</v>
      </c>
      <c r="I891" t="str">
        <f>VLOOKUP(H891,'Fish Species List'!$A$2:$I$107,2,0)</f>
        <v>Yellowtail Damselfish</v>
      </c>
      <c r="J891" s="54" t="str">
        <f>VLOOKUP(H891,'Fish Species List'!$A$2:$I$107,3,0)</f>
        <v>Microspathodon chrysurus</v>
      </c>
      <c r="K891" s="54" t="str">
        <f>VLOOKUP(H891,'Fish Species List'!$A$2:$I$107,4,0)</f>
        <v>Pomacentridae</v>
      </c>
      <c r="L891" s="54" t="str">
        <f>VLOOKUP(H891,'Fish Species List'!$A$2:$I$107,5,0)</f>
        <v>Herbivores</v>
      </c>
      <c r="M891">
        <v>5</v>
      </c>
      <c r="N891">
        <f>1</f>
        <v>1</v>
      </c>
      <c r="P891">
        <f>VLOOKUP(H891,'Fish Species List'!$A$2:$I$107,6,0)</f>
        <v>2.291E-2</v>
      </c>
      <c r="Q891">
        <f>VLOOKUP(H891,'Fish Species List'!$A$2:$I$107,7,0)</f>
        <v>3.02</v>
      </c>
      <c r="R891">
        <f t="shared" si="13"/>
        <v>2.9574301924784376</v>
      </c>
    </row>
    <row r="892" spans="1:18">
      <c r="A892" s="2">
        <v>42955</v>
      </c>
      <c r="B892" s="18">
        <v>0.52500000000000002</v>
      </c>
      <c r="C892" t="s">
        <v>9</v>
      </c>
      <c r="D892" t="s">
        <v>411</v>
      </c>
      <c r="E892" t="s">
        <v>10</v>
      </c>
      <c r="F892">
        <v>3</v>
      </c>
      <c r="G892">
        <v>16</v>
      </c>
      <c r="H892" t="s">
        <v>37</v>
      </c>
      <c r="I892" t="str">
        <f>VLOOKUP(H892,'Fish Species List'!$A$2:$I$107,2,0)</f>
        <v>Yellowtail Damselfish</v>
      </c>
      <c r="J892" s="54" t="str">
        <f>VLOOKUP(H892,'Fish Species List'!$A$2:$I$107,3,0)</f>
        <v>Microspathodon chrysurus</v>
      </c>
      <c r="K892" s="54" t="str">
        <f>VLOOKUP(H892,'Fish Species List'!$A$2:$I$107,4,0)</f>
        <v>Pomacentridae</v>
      </c>
      <c r="L892" s="54" t="str">
        <f>VLOOKUP(H892,'Fish Species List'!$A$2:$I$107,5,0)</f>
        <v>Herbivores</v>
      </c>
      <c r="M892">
        <v>12</v>
      </c>
      <c r="N892">
        <f>1</f>
        <v>1</v>
      </c>
      <c r="P892">
        <f>VLOOKUP(H892,'Fish Species List'!$A$2:$I$107,6,0)</f>
        <v>2.291E-2</v>
      </c>
      <c r="Q892">
        <f>VLOOKUP(H892,'Fish Species List'!$A$2:$I$107,7,0)</f>
        <v>3.02</v>
      </c>
      <c r="R892">
        <f t="shared" si="13"/>
        <v>41.605663500638435</v>
      </c>
    </row>
    <row r="893" spans="1:18">
      <c r="A893" s="2">
        <v>42955</v>
      </c>
      <c r="B893" s="18">
        <v>0.52500000000000002</v>
      </c>
      <c r="C893" t="s">
        <v>9</v>
      </c>
      <c r="D893" t="s">
        <v>411</v>
      </c>
      <c r="E893" t="s">
        <v>10</v>
      </c>
      <c r="F893">
        <v>3</v>
      </c>
      <c r="G893">
        <v>16</v>
      </c>
      <c r="H893" t="s">
        <v>37</v>
      </c>
      <c r="I893" t="str">
        <f>VLOOKUP(H893,'Fish Species List'!$A$2:$I$107,2,0)</f>
        <v>Yellowtail Damselfish</v>
      </c>
      <c r="J893" s="54" t="str">
        <f>VLOOKUP(H893,'Fish Species List'!$A$2:$I$107,3,0)</f>
        <v>Microspathodon chrysurus</v>
      </c>
      <c r="K893" s="54" t="str">
        <f>VLOOKUP(H893,'Fish Species List'!$A$2:$I$107,4,0)</f>
        <v>Pomacentridae</v>
      </c>
      <c r="L893" s="54" t="str">
        <f>VLOOKUP(H893,'Fish Species List'!$A$2:$I$107,5,0)</f>
        <v>Herbivores</v>
      </c>
      <c r="M893">
        <v>16</v>
      </c>
      <c r="N893">
        <f>1</f>
        <v>1</v>
      </c>
      <c r="P893">
        <f>VLOOKUP(H893,'Fish Species List'!$A$2:$I$107,6,0)</f>
        <v>2.291E-2</v>
      </c>
      <c r="Q893">
        <f>VLOOKUP(H893,'Fish Species List'!$A$2:$I$107,7,0)</f>
        <v>3.02</v>
      </c>
      <c r="R893">
        <f t="shared" si="13"/>
        <v>99.189896434733939</v>
      </c>
    </row>
    <row r="894" spans="1:18">
      <c r="A894" s="2">
        <v>42955</v>
      </c>
      <c r="B894" s="18">
        <v>0.52500000000000002</v>
      </c>
      <c r="C894" t="s">
        <v>9</v>
      </c>
      <c r="D894" t="s">
        <v>411</v>
      </c>
      <c r="E894" t="s">
        <v>10</v>
      </c>
      <c r="F894">
        <v>3</v>
      </c>
      <c r="G894">
        <v>16</v>
      </c>
      <c r="H894" t="s">
        <v>407</v>
      </c>
      <c r="I894" t="str">
        <f>VLOOKUP(H894,'Fish Species List'!$A$2:$I$107,2,0)</f>
        <v>Fairy Basslet</v>
      </c>
      <c r="J894" s="54" t="str">
        <f>VLOOKUP(H894,'Fish Species List'!$A$2:$I$107,3,0)</f>
        <v>Gramma loreto</v>
      </c>
      <c r="K894" s="54" t="str">
        <f>VLOOKUP(H894,'Fish Species List'!$A$2:$I$107,4,0)</f>
        <v>Serranidae</v>
      </c>
      <c r="L894" s="54" t="str">
        <f>VLOOKUP(H894,'Fish Species List'!$A$2:$I$107,5,0)</f>
        <v>Carnivores</v>
      </c>
      <c r="M894">
        <v>3</v>
      </c>
      <c r="N894">
        <f>1</f>
        <v>1</v>
      </c>
      <c r="P894">
        <f>VLOOKUP(H894,'Fish Species List'!$A$2:$I$107,6,0)</f>
        <v>0</v>
      </c>
      <c r="Q894">
        <f>VLOOKUP(H894,'Fish Species List'!$A$2:$I$107,7,0)</f>
        <v>0</v>
      </c>
      <c r="R894">
        <f t="shared" si="13"/>
        <v>0</v>
      </c>
    </row>
    <row r="895" spans="1:18">
      <c r="A895" s="2">
        <v>42955</v>
      </c>
      <c r="B895" s="18">
        <v>0.52500000000000002</v>
      </c>
      <c r="C895" t="s">
        <v>9</v>
      </c>
      <c r="D895" t="s">
        <v>411</v>
      </c>
      <c r="E895" t="s">
        <v>10</v>
      </c>
      <c r="F895">
        <v>3</v>
      </c>
      <c r="G895">
        <v>16</v>
      </c>
      <c r="H895" t="s">
        <v>28</v>
      </c>
      <c r="I895" t="str">
        <f>VLOOKUP(H895,'Fish Species List'!$A$2:$I$107,2,0)</f>
        <v>Foureye Butterflyfish</v>
      </c>
      <c r="J895" s="54" t="str">
        <f>VLOOKUP(H895,'Fish Species List'!$A$2:$I$107,3,0)</f>
        <v>Chaetodon capistratus</v>
      </c>
      <c r="K895" s="54" t="str">
        <f>VLOOKUP(H895,'Fish Species List'!$A$2:$I$107,4,0)</f>
        <v>Chaetodontidae</v>
      </c>
      <c r="L895" s="54" t="str">
        <f>VLOOKUP(H895,'Fish Species List'!$A$2:$I$107,5,0)</f>
        <v>Carnivores</v>
      </c>
      <c r="M895">
        <v>11</v>
      </c>
      <c r="N895">
        <f>1</f>
        <v>1</v>
      </c>
      <c r="P895">
        <f>VLOOKUP(H895,'Fish Species List'!$A$2:$I$107,6,0)</f>
        <v>2.512E-2</v>
      </c>
      <c r="Q895">
        <f>VLOOKUP(H895,'Fish Species List'!$A$2:$I$107,7,0)</f>
        <v>3.1</v>
      </c>
      <c r="R895">
        <f t="shared" si="13"/>
        <v>42.494914429698831</v>
      </c>
    </row>
    <row r="896" spans="1:18">
      <c r="A896" s="2">
        <v>42955</v>
      </c>
      <c r="B896" s="18">
        <v>0.52500000000000002</v>
      </c>
      <c r="C896" t="s">
        <v>9</v>
      </c>
      <c r="D896" t="s">
        <v>411</v>
      </c>
      <c r="E896" t="s">
        <v>10</v>
      </c>
      <c r="F896">
        <v>3</v>
      </c>
      <c r="G896">
        <v>16</v>
      </c>
      <c r="H896" t="s">
        <v>21</v>
      </c>
      <c r="I896" t="str">
        <f>VLOOKUP(H896,'Fish Species List'!$A$2:$I$107,2,0)</f>
        <v>Brown Chromis</v>
      </c>
      <c r="J896" s="54" t="str">
        <f>VLOOKUP(H896,'Fish Species List'!$A$2:$I$107,3,0)</f>
        <v>Chromis multilineata</v>
      </c>
      <c r="K896" s="54" t="str">
        <f>VLOOKUP(H896,'Fish Species List'!$A$2:$I$107,4,0)</f>
        <v>Pomacentridae</v>
      </c>
      <c r="L896" s="54" t="str">
        <f>VLOOKUP(H896,'Fish Species List'!$A$2:$I$107,5,0)</f>
        <v>Planktivore</v>
      </c>
      <c r="M896">
        <v>10</v>
      </c>
      <c r="N896">
        <v>5</v>
      </c>
      <c r="P896">
        <f>VLOOKUP(H896,'Fish Species List'!$A$2:$I$107,6,0)</f>
        <v>1.4789999999999999E-2</v>
      </c>
      <c r="Q896">
        <f>VLOOKUP(H896,'Fish Species List'!$A$2:$I$107,7,0)</f>
        <v>2.98</v>
      </c>
      <c r="R896">
        <f t="shared" si="13"/>
        <v>14.124340347257048</v>
      </c>
    </row>
    <row r="897" spans="1:18">
      <c r="A897" s="2">
        <v>42955</v>
      </c>
      <c r="B897" s="18">
        <v>0.52500000000000002</v>
      </c>
      <c r="C897" t="s">
        <v>9</v>
      </c>
      <c r="D897" t="s">
        <v>411</v>
      </c>
      <c r="E897" t="s">
        <v>10</v>
      </c>
      <c r="F897">
        <v>3</v>
      </c>
      <c r="G897">
        <v>16</v>
      </c>
      <c r="H897" t="s">
        <v>18</v>
      </c>
      <c r="I897" t="str">
        <f>VLOOKUP(H897,'Fish Species List'!$A$2:$I$107,2,0)</f>
        <v>Bicolour Damselfish</v>
      </c>
      <c r="J897" s="54" t="str">
        <f>VLOOKUP(H897,'Fish Species List'!$A$2:$I$107,3,0)</f>
        <v>Stegastes partitus</v>
      </c>
      <c r="K897" s="54" t="str">
        <f>VLOOKUP(H897,'Fish Species List'!$A$2:$I$107,4,0)</f>
        <v>Pomacentridae</v>
      </c>
      <c r="L897" s="54" t="str">
        <f>VLOOKUP(H897,'Fish Species List'!$A$2:$I$107,5,0)</f>
        <v>Herbivores</v>
      </c>
      <c r="M897">
        <v>5</v>
      </c>
      <c r="N897">
        <v>20</v>
      </c>
      <c r="P897">
        <f>VLOOKUP(H897,'Fish Species List'!$A$2:$I$107,6,0)</f>
        <v>1.4789999999999999E-2</v>
      </c>
      <c r="Q897">
        <f>VLOOKUP(H897,'Fish Species List'!$A$2:$I$107,7,0)</f>
        <v>3.01</v>
      </c>
      <c r="R897">
        <f t="shared" si="13"/>
        <v>1.8787452131054665</v>
      </c>
    </row>
    <row r="898" spans="1:18">
      <c r="A898" s="2">
        <v>42955</v>
      </c>
      <c r="B898" s="18">
        <v>0.52500000000000002</v>
      </c>
      <c r="C898" t="s">
        <v>9</v>
      </c>
      <c r="D898" t="s">
        <v>411</v>
      </c>
      <c r="E898" t="s">
        <v>10</v>
      </c>
      <c r="F898">
        <v>3</v>
      </c>
      <c r="G898">
        <v>16</v>
      </c>
      <c r="H898" t="s">
        <v>18</v>
      </c>
      <c r="I898" t="str">
        <f>VLOOKUP(H898,'Fish Species List'!$A$2:$I$107,2,0)</f>
        <v>Bicolour Damselfish</v>
      </c>
      <c r="J898" s="54" t="str">
        <f>VLOOKUP(H898,'Fish Species List'!$A$2:$I$107,3,0)</f>
        <v>Stegastes partitus</v>
      </c>
      <c r="K898" s="54" t="str">
        <f>VLOOKUP(H898,'Fish Species List'!$A$2:$I$107,4,0)</f>
        <v>Pomacentridae</v>
      </c>
      <c r="L898" s="54" t="str">
        <f>VLOOKUP(H898,'Fish Species List'!$A$2:$I$107,5,0)</f>
        <v>Herbivores</v>
      </c>
      <c r="M898">
        <v>4</v>
      </c>
      <c r="N898">
        <v>15</v>
      </c>
      <c r="P898">
        <f>VLOOKUP(H898,'Fish Species List'!$A$2:$I$107,6,0)</f>
        <v>1.4789999999999999E-2</v>
      </c>
      <c r="Q898">
        <f>VLOOKUP(H898,'Fish Species List'!$A$2:$I$107,7,0)</f>
        <v>3.01</v>
      </c>
      <c r="R898">
        <f t="shared" si="13"/>
        <v>0.95977348519004924</v>
      </c>
    </row>
    <row r="899" spans="1:18">
      <c r="A899" s="2">
        <v>42955</v>
      </c>
      <c r="B899" s="18">
        <v>0.52500000000000002</v>
      </c>
      <c r="C899" t="s">
        <v>9</v>
      </c>
      <c r="D899" t="s">
        <v>411</v>
      </c>
      <c r="E899" t="s">
        <v>10</v>
      </c>
      <c r="F899">
        <v>3</v>
      </c>
      <c r="G899">
        <v>16</v>
      </c>
      <c r="H899" t="s">
        <v>283</v>
      </c>
      <c r="I899" t="str">
        <f>VLOOKUP(H899,'Fish Species List'!$A$2:$I$107,2,0)</f>
        <v>Stoplight Parrotfish</v>
      </c>
      <c r="J899" s="54" t="str">
        <f>VLOOKUP(H899,'Fish Species List'!$A$2:$I$107,3,0)</f>
        <v>Sparisoma viride</v>
      </c>
      <c r="K899" s="54" t="str">
        <f>VLOOKUP(H899,'Fish Species List'!$A$2:$I$107,4,0)</f>
        <v>Scaridae</v>
      </c>
      <c r="L899" s="54" t="str">
        <f>VLOOKUP(H899,'Fish Species List'!$A$2:$I$107,5,0)</f>
        <v>Herbivores</v>
      </c>
      <c r="M899">
        <v>6</v>
      </c>
      <c r="N899">
        <f>1</f>
        <v>1</v>
      </c>
      <c r="O899" t="s">
        <v>284</v>
      </c>
      <c r="P899">
        <f>VLOOKUP(H899,'Fish Species List'!$A$2:$I$107,6,0)</f>
        <v>1.38E-2</v>
      </c>
      <c r="Q899">
        <f>VLOOKUP(H899,'Fish Species List'!$A$2:$I$107,7,0)</f>
        <v>3.04</v>
      </c>
      <c r="R899">
        <f t="shared" ref="R899:R962" si="14">(P899*M899^Q899)</f>
        <v>3.2022769371367255</v>
      </c>
    </row>
    <row r="900" spans="1:18">
      <c r="A900" s="2">
        <v>42955</v>
      </c>
      <c r="B900" s="18">
        <v>0.52500000000000002</v>
      </c>
      <c r="C900" t="s">
        <v>9</v>
      </c>
      <c r="D900" t="s">
        <v>411</v>
      </c>
      <c r="E900" t="s">
        <v>10</v>
      </c>
      <c r="F900">
        <v>3</v>
      </c>
      <c r="G900">
        <v>16</v>
      </c>
      <c r="H900" t="s">
        <v>283</v>
      </c>
      <c r="I900" t="str">
        <f>VLOOKUP(H900,'Fish Species List'!$A$2:$I$107,2,0)</f>
        <v>Stoplight Parrotfish</v>
      </c>
      <c r="J900" s="54" t="str">
        <f>VLOOKUP(H900,'Fish Species List'!$A$2:$I$107,3,0)</f>
        <v>Sparisoma viride</v>
      </c>
      <c r="K900" s="54" t="str">
        <f>VLOOKUP(H900,'Fish Species List'!$A$2:$I$107,4,0)</f>
        <v>Scaridae</v>
      </c>
      <c r="L900" s="54" t="str">
        <f>VLOOKUP(H900,'Fish Species List'!$A$2:$I$107,5,0)</f>
        <v>Herbivores</v>
      </c>
      <c r="M900">
        <v>4</v>
      </c>
      <c r="N900">
        <f>1</f>
        <v>1</v>
      </c>
      <c r="O900" t="s">
        <v>284</v>
      </c>
      <c r="P900">
        <f>VLOOKUP(H900,'Fish Species List'!$A$2:$I$107,6,0)</f>
        <v>1.38E-2</v>
      </c>
      <c r="Q900">
        <f>VLOOKUP(H900,'Fish Species List'!$A$2:$I$107,7,0)</f>
        <v>3.04</v>
      </c>
      <c r="R900">
        <f t="shared" si="14"/>
        <v>0.933558333423811</v>
      </c>
    </row>
    <row r="901" spans="1:18">
      <c r="A901" s="2">
        <v>42955</v>
      </c>
      <c r="B901" s="18">
        <v>0.52500000000000002</v>
      </c>
      <c r="C901" t="s">
        <v>9</v>
      </c>
      <c r="D901" t="s">
        <v>411</v>
      </c>
      <c r="E901" t="s">
        <v>10</v>
      </c>
      <c r="F901">
        <v>3</v>
      </c>
      <c r="G901">
        <v>16</v>
      </c>
      <c r="H901" t="s">
        <v>25</v>
      </c>
      <c r="I901" t="str">
        <f>VLOOKUP(H901,'Fish Species List'!$A$2:$I$107,2,0)</f>
        <v>Redband Parrotfish</v>
      </c>
      <c r="J901" s="54" t="str">
        <f>VLOOKUP(H901,'Fish Species List'!$A$2:$I$107,3,0)</f>
        <v>Sparisoma aurofrenatum</v>
      </c>
      <c r="K901" s="54" t="str">
        <f>VLOOKUP(H901,'Fish Species List'!$A$2:$I$107,4,0)</f>
        <v>Scaridae</v>
      </c>
      <c r="L901" s="54" t="str">
        <f>VLOOKUP(H901,'Fish Species List'!$A$2:$I$107,5,0)</f>
        <v>Herbivores</v>
      </c>
      <c r="M901">
        <v>4</v>
      </c>
      <c r="N901">
        <f>1</f>
        <v>1</v>
      </c>
      <c r="O901" t="s">
        <v>284</v>
      </c>
      <c r="P901">
        <f>VLOOKUP(H901,'Fish Species List'!$A$2:$I$107,6,0)</f>
        <v>1.072E-2</v>
      </c>
      <c r="Q901">
        <f>VLOOKUP(H901,'Fish Species List'!$A$2:$I$107,7,0)</f>
        <v>3.12</v>
      </c>
      <c r="R901">
        <f t="shared" si="14"/>
        <v>0.81025544515357217</v>
      </c>
    </row>
    <row r="902" spans="1:18">
      <c r="A902" s="2">
        <v>42955</v>
      </c>
      <c r="B902" s="18">
        <v>0.52500000000000002</v>
      </c>
      <c r="C902" t="s">
        <v>9</v>
      </c>
      <c r="D902" t="s">
        <v>411</v>
      </c>
      <c r="E902" t="s">
        <v>10</v>
      </c>
      <c r="F902">
        <v>3</v>
      </c>
      <c r="G902">
        <v>16</v>
      </c>
      <c r="H902" t="s">
        <v>25</v>
      </c>
      <c r="I902" t="str">
        <f>VLOOKUP(H902,'Fish Species List'!$A$2:$I$107,2,0)</f>
        <v>Redband Parrotfish</v>
      </c>
      <c r="J902" s="54" t="str">
        <f>VLOOKUP(H902,'Fish Species List'!$A$2:$I$107,3,0)</f>
        <v>Sparisoma aurofrenatum</v>
      </c>
      <c r="K902" s="54" t="str">
        <f>VLOOKUP(H902,'Fish Species List'!$A$2:$I$107,4,0)</f>
        <v>Scaridae</v>
      </c>
      <c r="L902" s="54" t="str">
        <f>VLOOKUP(H902,'Fish Species List'!$A$2:$I$107,5,0)</f>
        <v>Herbivores</v>
      </c>
      <c r="M902">
        <v>5</v>
      </c>
      <c r="N902">
        <f>1</f>
        <v>1</v>
      </c>
      <c r="O902" t="s">
        <v>284</v>
      </c>
      <c r="P902">
        <f>VLOOKUP(H902,'Fish Species List'!$A$2:$I$107,6,0)</f>
        <v>1.072E-2</v>
      </c>
      <c r="Q902">
        <f>VLOOKUP(H902,'Fish Species List'!$A$2:$I$107,7,0)</f>
        <v>3.12</v>
      </c>
      <c r="R902">
        <f t="shared" si="14"/>
        <v>1.6254783853713242</v>
      </c>
    </row>
    <row r="903" spans="1:18">
      <c r="A903" s="2">
        <v>42955</v>
      </c>
      <c r="B903" s="18">
        <v>0.52500000000000002</v>
      </c>
      <c r="C903" t="s">
        <v>9</v>
      </c>
      <c r="D903" t="s">
        <v>411</v>
      </c>
      <c r="E903" t="s">
        <v>10</v>
      </c>
      <c r="F903">
        <v>3</v>
      </c>
      <c r="G903">
        <v>16</v>
      </c>
      <c r="H903" t="s">
        <v>17</v>
      </c>
      <c r="I903" t="str">
        <f>VLOOKUP(H903,'Fish Species List'!$A$2:$I$107,2,0)</f>
        <v>Bluehead Wrasse</v>
      </c>
      <c r="J903" s="54" t="str">
        <f>VLOOKUP(H903,'Fish Species List'!$A$2:$I$107,3,0)</f>
        <v>Thalassoma bifasciatum</v>
      </c>
      <c r="K903" s="54" t="str">
        <f>VLOOKUP(H903,'Fish Species List'!$A$2:$I$107,4,0)</f>
        <v>Labridae</v>
      </c>
      <c r="L903" s="54" t="str">
        <f>VLOOKUP(H903,'Fish Species List'!$A$2:$I$107,5,0)</f>
        <v>Carnivores</v>
      </c>
      <c r="M903">
        <v>3</v>
      </c>
      <c r="N903">
        <v>30</v>
      </c>
      <c r="P903">
        <f>VLOOKUP(H903,'Fish Species List'!$A$2:$I$107,6,0)</f>
        <v>8.9099999999999995E-3</v>
      </c>
      <c r="Q903">
        <f>VLOOKUP(H903,'Fish Species List'!$A$2:$I$107,7,0)</f>
        <v>3.01</v>
      </c>
      <c r="R903">
        <f t="shared" si="14"/>
        <v>0.24322750267948948</v>
      </c>
    </row>
    <row r="904" spans="1:18">
      <c r="A904" s="2">
        <v>42955</v>
      </c>
      <c r="B904" s="18">
        <v>0.52500000000000002</v>
      </c>
      <c r="C904" t="s">
        <v>9</v>
      </c>
      <c r="D904" t="s">
        <v>411</v>
      </c>
      <c r="E904" t="s">
        <v>10</v>
      </c>
      <c r="F904">
        <v>3</v>
      </c>
      <c r="G904">
        <v>16</v>
      </c>
      <c r="H904" t="s">
        <v>17</v>
      </c>
      <c r="I904" t="str">
        <f>VLOOKUP(H904,'Fish Species List'!$A$2:$I$107,2,0)</f>
        <v>Bluehead Wrasse</v>
      </c>
      <c r="J904" s="54" t="str">
        <f>VLOOKUP(H904,'Fish Species List'!$A$2:$I$107,3,0)</f>
        <v>Thalassoma bifasciatum</v>
      </c>
      <c r="K904" s="54" t="str">
        <f>VLOOKUP(H904,'Fish Species List'!$A$2:$I$107,4,0)</f>
        <v>Labridae</v>
      </c>
      <c r="L904" s="54" t="str">
        <f>VLOOKUP(H904,'Fish Species List'!$A$2:$I$107,5,0)</f>
        <v>Carnivores</v>
      </c>
      <c r="M904">
        <v>2</v>
      </c>
      <c r="N904">
        <v>10</v>
      </c>
      <c r="P904">
        <f>VLOOKUP(H904,'Fish Species List'!$A$2:$I$107,6,0)</f>
        <v>8.9099999999999995E-3</v>
      </c>
      <c r="Q904">
        <f>VLOOKUP(H904,'Fish Species List'!$A$2:$I$107,7,0)</f>
        <v>3.01</v>
      </c>
      <c r="R904">
        <f t="shared" si="14"/>
        <v>7.1775791608042885E-2</v>
      </c>
    </row>
    <row r="905" spans="1:18">
      <c r="A905" s="2">
        <v>42955</v>
      </c>
      <c r="B905" s="18">
        <v>0.52500000000000002</v>
      </c>
      <c r="C905" t="s">
        <v>9</v>
      </c>
      <c r="D905" t="s">
        <v>411</v>
      </c>
      <c r="E905" t="s">
        <v>10</v>
      </c>
      <c r="F905">
        <v>3</v>
      </c>
      <c r="G905">
        <v>16</v>
      </c>
      <c r="H905" t="s">
        <v>17</v>
      </c>
      <c r="I905" t="str">
        <f>VLOOKUP(H905,'Fish Species List'!$A$2:$I$107,2,0)</f>
        <v>Bluehead Wrasse</v>
      </c>
      <c r="J905" s="54" t="str">
        <f>VLOOKUP(H905,'Fish Species List'!$A$2:$I$107,3,0)</f>
        <v>Thalassoma bifasciatum</v>
      </c>
      <c r="K905" s="54" t="str">
        <f>VLOOKUP(H905,'Fish Species List'!$A$2:$I$107,4,0)</f>
        <v>Labridae</v>
      </c>
      <c r="L905" s="54" t="str">
        <f>VLOOKUP(H905,'Fish Species List'!$A$2:$I$107,5,0)</f>
        <v>Carnivores</v>
      </c>
      <c r="M905">
        <v>4</v>
      </c>
      <c r="N905">
        <v>10</v>
      </c>
      <c r="P905">
        <f>VLOOKUP(H905,'Fish Species List'!$A$2:$I$107,6,0)</f>
        <v>8.9099999999999995E-3</v>
      </c>
      <c r="Q905">
        <f>VLOOKUP(H905,'Fish Species List'!$A$2:$I$107,7,0)</f>
        <v>3.01</v>
      </c>
      <c r="R905">
        <f t="shared" si="14"/>
        <v>0.5782002537554658</v>
      </c>
    </row>
    <row r="906" spans="1:18">
      <c r="A906" s="2">
        <v>42955</v>
      </c>
      <c r="B906" s="18">
        <v>0.52500000000000002</v>
      </c>
      <c r="C906" t="s">
        <v>9</v>
      </c>
      <c r="D906" t="s">
        <v>411</v>
      </c>
      <c r="E906" t="s">
        <v>10</v>
      </c>
      <c r="F906">
        <v>3</v>
      </c>
      <c r="G906">
        <v>16</v>
      </c>
      <c r="H906" t="s">
        <v>35</v>
      </c>
      <c r="I906" t="str">
        <f>VLOOKUP(H906,'Fish Species List'!$A$2:$I$107,2,0)</f>
        <v>Yellowhead Wrasse</v>
      </c>
      <c r="J906" s="54" t="str">
        <f>VLOOKUP(H906,'Fish Species List'!$A$2:$I$107,3,0)</f>
        <v>Halichoeres garnoti</v>
      </c>
      <c r="K906" s="54" t="str">
        <f>VLOOKUP(H906,'Fish Species List'!$A$2:$I$107,4,0)</f>
        <v>Labridae</v>
      </c>
      <c r="L906" s="54" t="str">
        <f>VLOOKUP(H906,'Fish Species List'!$A$2:$I$107,5,0)</f>
        <v>Carnivores</v>
      </c>
      <c r="M906">
        <v>3</v>
      </c>
      <c r="N906">
        <v>8</v>
      </c>
      <c r="P906">
        <f>VLOOKUP(H906,'Fish Species List'!$A$2:$I$107,6,0)</f>
        <v>0.01</v>
      </c>
      <c r="Q906">
        <f>VLOOKUP(H906,'Fish Species List'!$A$2:$I$107,7,0)</f>
        <v>3.13</v>
      </c>
      <c r="R906">
        <f t="shared" si="14"/>
        <v>0.3114508548769428</v>
      </c>
    </row>
    <row r="907" spans="1:18">
      <c r="A907" s="2">
        <v>42955</v>
      </c>
      <c r="B907" s="18">
        <v>0.52500000000000002</v>
      </c>
      <c r="C907" t="s">
        <v>9</v>
      </c>
      <c r="D907" t="s">
        <v>411</v>
      </c>
      <c r="E907" t="s">
        <v>10</v>
      </c>
      <c r="F907">
        <v>3</v>
      </c>
      <c r="G907">
        <v>16</v>
      </c>
      <c r="H907" t="s">
        <v>283</v>
      </c>
      <c r="I907" t="str">
        <f>VLOOKUP(H907,'Fish Species List'!$A$2:$I$107,2,0)</f>
        <v>Stoplight Parrotfish</v>
      </c>
      <c r="J907" s="54" t="str">
        <f>VLOOKUP(H907,'Fish Species List'!$A$2:$I$107,3,0)</f>
        <v>Sparisoma viride</v>
      </c>
      <c r="K907" s="54" t="str">
        <f>VLOOKUP(H907,'Fish Species List'!$A$2:$I$107,4,0)</f>
        <v>Scaridae</v>
      </c>
      <c r="L907" s="54" t="str">
        <f>VLOOKUP(H907,'Fish Species List'!$A$2:$I$107,5,0)</f>
        <v>Herbivores</v>
      </c>
      <c r="M907">
        <v>3</v>
      </c>
      <c r="N907">
        <v>2</v>
      </c>
      <c r="O907" t="s">
        <v>284</v>
      </c>
      <c r="P907">
        <f>VLOOKUP(H907,'Fish Species List'!$A$2:$I$107,6,0)</f>
        <v>1.38E-2</v>
      </c>
      <c r="Q907">
        <f>VLOOKUP(H907,'Fish Species List'!$A$2:$I$107,7,0)</f>
        <v>3.04</v>
      </c>
      <c r="R907">
        <f t="shared" si="14"/>
        <v>0.38933881323628722</v>
      </c>
    </row>
    <row r="908" spans="1:18">
      <c r="A908" s="2">
        <v>42955</v>
      </c>
      <c r="B908" s="18">
        <v>0.52500000000000002</v>
      </c>
      <c r="C908" t="s">
        <v>9</v>
      </c>
      <c r="D908" t="s">
        <v>411</v>
      </c>
      <c r="E908" t="s">
        <v>10</v>
      </c>
      <c r="F908">
        <v>3</v>
      </c>
      <c r="G908">
        <v>16</v>
      </c>
      <c r="H908" t="s">
        <v>283</v>
      </c>
      <c r="I908" t="str">
        <f>VLOOKUP(H908,'Fish Species List'!$A$2:$I$107,2,0)</f>
        <v>Stoplight Parrotfish</v>
      </c>
      <c r="J908" s="54" t="str">
        <f>VLOOKUP(H908,'Fish Species List'!$A$2:$I$107,3,0)</f>
        <v>Sparisoma viride</v>
      </c>
      <c r="K908" s="54" t="str">
        <f>VLOOKUP(H908,'Fish Species List'!$A$2:$I$107,4,0)</f>
        <v>Scaridae</v>
      </c>
      <c r="L908" s="54" t="str">
        <f>VLOOKUP(H908,'Fish Species List'!$A$2:$I$107,5,0)</f>
        <v>Herbivores</v>
      </c>
      <c r="M908">
        <v>2</v>
      </c>
      <c r="N908">
        <f>1</f>
        <v>1</v>
      </c>
      <c r="O908" t="s">
        <v>284</v>
      </c>
      <c r="P908">
        <f>VLOOKUP(H908,'Fish Species List'!$A$2:$I$107,6,0)</f>
        <v>1.38E-2</v>
      </c>
      <c r="Q908">
        <f>VLOOKUP(H908,'Fish Species List'!$A$2:$I$107,7,0)</f>
        <v>3.04</v>
      </c>
      <c r="R908">
        <f t="shared" si="14"/>
        <v>0.11350376646282974</v>
      </c>
    </row>
    <row r="909" spans="1:18">
      <c r="A909" s="2">
        <v>42955</v>
      </c>
      <c r="B909" s="18">
        <v>0.52500000000000002</v>
      </c>
      <c r="C909" t="s">
        <v>9</v>
      </c>
      <c r="D909" t="s">
        <v>411</v>
      </c>
      <c r="E909" t="s">
        <v>10</v>
      </c>
      <c r="F909">
        <v>3</v>
      </c>
      <c r="G909">
        <v>16</v>
      </c>
      <c r="H909" t="s">
        <v>25</v>
      </c>
      <c r="I909" t="str">
        <f>VLOOKUP(H909,'Fish Species List'!$A$2:$I$107,2,0)</f>
        <v>Redband Parrotfish</v>
      </c>
      <c r="J909" s="54" t="str">
        <f>VLOOKUP(H909,'Fish Species List'!$A$2:$I$107,3,0)</f>
        <v>Sparisoma aurofrenatum</v>
      </c>
      <c r="K909" s="54" t="str">
        <f>VLOOKUP(H909,'Fish Species List'!$A$2:$I$107,4,0)</f>
        <v>Scaridae</v>
      </c>
      <c r="L909" s="54" t="str">
        <f>VLOOKUP(H909,'Fish Species List'!$A$2:$I$107,5,0)</f>
        <v>Herbivores</v>
      </c>
      <c r="M909">
        <v>4</v>
      </c>
      <c r="N909">
        <f>1</f>
        <v>1</v>
      </c>
      <c r="O909" t="s">
        <v>284</v>
      </c>
      <c r="P909">
        <f>VLOOKUP(H909,'Fish Species List'!$A$2:$I$107,6,0)</f>
        <v>1.072E-2</v>
      </c>
      <c r="Q909">
        <f>VLOOKUP(H909,'Fish Species List'!$A$2:$I$107,7,0)</f>
        <v>3.12</v>
      </c>
      <c r="R909">
        <f t="shared" si="14"/>
        <v>0.81025544515357217</v>
      </c>
    </row>
    <row r="910" spans="1:18">
      <c r="A910" s="2">
        <v>42955</v>
      </c>
      <c r="B910" s="18">
        <v>0.52500000000000002</v>
      </c>
      <c r="C910" t="s">
        <v>9</v>
      </c>
      <c r="D910" t="s">
        <v>411</v>
      </c>
      <c r="E910" t="s">
        <v>10</v>
      </c>
      <c r="F910">
        <v>3</v>
      </c>
      <c r="G910">
        <v>16</v>
      </c>
      <c r="H910" t="s">
        <v>25</v>
      </c>
      <c r="I910" t="str">
        <f>VLOOKUP(H910,'Fish Species List'!$A$2:$I$107,2,0)</f>
        <v>Redband Parrotfish</v>
      </c>
      <c r="J910" s="54" t="str">
        <f>VLOOKUP(H910,'Fish Species List'!$A$2:$I$107,3,0)</f>
        <v>Sparisoma aurofrenatum</v>
      </c>
      <c r="K910" s="54" t="str">
        <f>VLOOKUP(H910,'Fish Species List'!$A$2:$I$107,4,0)</f>
        <v>Scaridae</v>
      </c>
      <c r="L910" s="54" t="str">
        <f>VLOOKUP(H910,'Fish Species List'!$A$2:$I$107,5,0)</f>
        <v>Herbivores</v>
      </c>
      <c r="M910">
        <v>3</v>
      </c>
      <c r="N910">
        <f>1</f>
        <v>1</v>
      </c>
      <c r="O910" t="s">
        <v>284</v>
      </c>
      <c r="P910">
        <f>VLOOKUP(H910,'Fish Species List'!$A$2:$I$107,6,0)</f>
        <v>1.072E-2</v>
      </c>
      <c r="Q910">
        <f>VLOOKUP(H910,'Fish Species List'!$A$2:$I$107,7,0)</f>
        <v>3.12</v>
      </c>
      <c r="R910">
        <f t="shared" si="14"/>
        <v>0.33022739611377439</v>
      </c>
    </row>
    <row r="911" spans="1:18">
      <c r="A911" s="2">
        <v>42955</v>
      </c>
      <c r="B911" s="18">
        <v>0.52500000000000002</v>
      </c>
      <c r="C911" t="s">
        <v>9</v>
      </c>
      <c r="D911" t="s">
        <v>411</v>
      </c>
      <c r="E911" t="s">
        <v>10</v>
      </c>
      <c r="F911">
        <v>3</v>
      </c>
      <c r="G911">
        <v>16</v>
      </c>
      <c r="H911" t="s">
        <v>31</v>
      </c>
      <c r="I911" t="str">
        <f>VLOOKUP(H911,'Fish Species List'!$A$2:$I$107,2,0)</f>
        <v>Striped Parrotfish</v>
      </c>
      <c r="J911" s="54" t="str">
        <f>VLOOKUP(H911,'Fish Species List'!$A$2:$I$107,3,0)</f>
        <v>Scarus iserti</v>
      </c>
      <c r="K911" s="54" t="str">
        <f>VLOOKUP(H911,'Fish Species List'!$A$2:$I$107,4,0)</f>
        <v>Scaridae</v>
      </c>
      <c r="L911" s="54" t="str">
        <f>VLOOKUP(H911,'Fish Species List'!$A$2:$I$107,5,0)</f>
        <v>Herbivores</v>
      </c>
      <c r="M911">
        <v>4</v>
      </c>
      <c r="N911">
        <f>1</f>
        <v>1</v>
      </c>
      <c r="O911" t="s">
        <v>284</v>
      </c>
      <c r="P911">
        <f>VLOOKUP(H911,'Fish Species List'!$A$2:$I$107,6,0)</f>
        <v>1.0959999999999999E-2</v>
      </c>
      <c r="Q911">
        <f>VLOOKUP(H911,'Fish Species List'!$A$2:$I$107,7,0)</f>
        <v>3.01</v>
      </c>
      <c r="R911">
        <f t="shared" si="14"/>
        <v>0.71123173750391744</v>
      </c>
    </row>
    <row r="912" spans="1:18">
      <c r="A912" s="2">
        <v>42955</v>
      </c>
      <c r="B912" s="18">
        <v>0.52500000000000002</v>
      </c>
      <c r="C912" t="s">
        <v>9</v>
      </c>
      <c r="D912" t="s">
        <v>411</v>
      </c>
      <c r="E912" t="s">
        <v>10</v>
      </c>
      <c r="F912">
        <v>3</v>
      </c>
      <c r="G912">
        <v>16</v>
      </c>
      <c r="H912" t="s">
        <v>31</v>
      </c>
      <c r="I912" t="str">
        <f>VLOOKUP(H912,'Fish Species List'!$A$2:$I$107,2,0)</f>
        <v>Striped Parrotfish</v>
      </c>
      <c r="J912" s="54" t="str">
        <f>VLOOKUP(H912,'Fish Species List'!$A$2:$I$107,3,0)</f>
        <v>Scarus iserti</v>
      </c>
      <c r="K912" s="54" t="str">
        <f>VLOOKUP(H912,'Fish Species List'!$A$2:$I$107,4,0)</f>
        <v>Scaridae</v>
      </c>
      <c r="L912" s="54" t="str">
        <f>VLOOKUP(H912,'Fish Species List'!$A$2:$I$107,5,0)</f>
        <v>Herbivores</v>
      </c>
      <c r="M912">
        <v>5</v>
      </c>
      <c r="N912">
        <f>1</f>
        <v>1</v>
      </c>
      <c r="O912" t="s">
        <v>284</v>
      </c>
      <c r="P912">
        <f>VLOOKUP(H912,'Fish Species List'!$A$2:$I$107,6,0)</f>
        <v>1.0959999999999999E-2</v>
      </c>
      <c r="Q912">
        <f>VLOOKUP(H912,'Fish Species List'!$A$2:$I$107,7,0)</f>
        <v>3.01</v>
      </c>
      <c r="R912">
        <f t="shared" si="14"/>
        <v>1.3922276900362347</v>
      </c>
    </row>
    <row r="913" spans="1:18">
      <c r="A913" s="2">
        <v>42955</v>
      </c>
      <c r="B913" s="18">
        <v>0.52500000000000002</v>
      </c>
      <c r="C913" t="s">
        <v>9</v>
      </c>
      <c r="D913" t="s">
        <v>411</v>
      </c>
      <c r="E913" t="s">
        <v>10</v>
      </c>
      <c r="F913">
        <v>3</v>
      </c>
      <c r="G913">
        <v>16</v>
      </c>
      <c r="H913" t="s">
        <v>31</v>
      </c>
      <c r="I913" t="str">
        <f>VLOOKUP(H913,'Fish Species List'!$A$2:$I$107,2,0)</f>
        <v>Striped Parrotfish</v>
      </c>
      <c r="J913" s="54" t="str">
        <f>VLOOKUP(H913,'Fish Species List'!$A$2:$I$107,3,0)</f>
        <v>Scarus iserti</v>
      </c>
      <c r="K913" s="54" t="str">
        <f>VLOOKUP(H913,'Fish Species List'!$A$2:$I$107,4,0)</f>
        <v>Scaridae</v>
      </c>
      <c r="L913" s="54" t="str">
        <f>VLOOKUP(H913,'Fish Species List'!$A$2:$I$107,5,0)</f>
        <v>Herbivores</v>
      </c>
      <c r="M913">
        <v>6</v>
      </c>
      <c r="N913">
        <f>1</f>
        <v>1</v>
      </c>
      <c r="O913" t="s">
        <v>284</v>
      </c>
      <c r="P913">
        <f>VLOOKUP(H913,'Fish Species List'!$A$2:$I$107,6,0)</f>
        <v>1.0959999999999999E-2</v>
      </c>
      <c r="Q913">
        <f>VLOOKUP(H913,'Fish Species List'!$A$2:$I$107,7,0)</f>
        <v>3.01</v>
      </c>
      <c r="R913">
        <f t="shared" si="14"/>
        <v>2.4101596856521104</v>
      </c>
    </row>
    <row r="914" spans="1:18">
      <c r="A914" s="2">
        <v>42955</v>
      </c>
      <c r="B914" s="18">
        <v>0.52500000000000002</v>
      </c>
      <c r="C914" t="s">
        <v>9</v>
      </c>
      <c r="D914" t="s">
        <v>411</v>
      </c>
      <c r="E914" t="s">
        <v>10</v>
      </c>
      <c r="F914">
        <v>3</v>
      </c>
      <c r="G914">
        <v>16</v>
      </c>
      <c r="H914" t="s">
        <v>17</v>
      </c>
      <c r="I914" t="str">
        <f>VLOOKUP(H914,'Fish Species List'!$A$2:$I$107,2,0)</f>
        <v>Bluehead Wrasse</v>
      </c>
      <c r="J914" s="54" t="str">
        <f>VLOOKUP(H914,'Fish Species List'!$A$2:$I$107,3,0)</f>
        <v>Thalassoma bifasciatum</v>
      </c>
      <c r="K914" s="54" t="str">
        <f>VLOOKUP(H914,'Fish Species List'!$A$2:$I$107,4,0)</f>
        <v>Labridae</v>
      </c>
      <c r="L914" s="54" t="str">
        <f>VLOOKUP(H914,'Fish Species List'!$A$2:$I$107,5,0)</f>
        <v>Carnivores</v>
      </c>
      <c r="M914">
        <v>4</v>
      </c>
      <c r="N914">
        <v>20</v>
      </c>
      <c r="P914">
        <f>VLOOKUP(H914,'Fish Species List'!$A$2:$I$107,6,0)</f>
        <v>8.9099999999999995E-3</v>
      </c>
      <c r="Q914">
        <f>VLOOKUP(H914,'Fish Species List'!$A$2:$I$107,7,0)</f>
        <v>3.01</v>
      </c>
      <c r="R914">
        <f t="shared" si="14"/>
        <v>0.5782002537554658</v>
      </c>
    </row>
    <row r="915" spans="1:18">
      <c r="A915" s="2">
        <v>42955</v>
      </c>
      <c r="B915" s="18">
        <v>0.52500000000000002</v>
      </c>
      <c r="C915" t="s">
        <v>9</v>
      </c>
      <c r="D915" t="s">
        <v>411</v>
      </c>
      <c r="E915" t="s">
        <v>10</v>
      </c>
      <c r="F915">
        <v>3</v>
      </c>
      <c r="G915">
        <v>16</v>
      </c>
      <c r="H915" t="s">
        <v>404</v>
      </c>
      <c r="I915" t="str">
        <f>VLOOKUP(H915,'Fish Species List'!$A$2:$I$107,2,0)</f>
        <v>Cocoa Damselfish</v>
      </c>
      <c r="J915" s="54" t="str">
        <f>VLOOKUP(H915,'Fish Species List'!$A$2:$I$107,3,0)</f>
        <v>Stegastes variabilis</v>
      </c>
      <c r="K915" s="54" t="str">
        <f>VLOOKUP(H915,'Fish Species List'!$A$2:$I$107,4,0)</f>
        <v>Pomacentridae</v>
      </c>
      <c r="L915" s="54" t="str">
        <f>VLOOKUP(H915,'Fish Species List'!$A$2:$I$107,5,0)</f>
        <v>Herbivores</v>
      </c>
      <c r="M915">
        <v>5</v>
      </c>
      <c r="N915">
        <f>1</f>
        <v>1</v>
      </c>
      <c r="P915">
        <f>VLOOKUP(H915,'Fish Species List'!$A$2:$I$107,6,0)</f>
        <v>0</v>
      </c>
      <c r="Q915">
        <f>VLOOKUP(H915,'Fish Species List'!$A$2:$I$107,7,0)</f>
        <v>0</v>
      </c>
      <c r="R915">
        <f t="shared" si="14"/>
        <v>0</v>
      </c>
    </row>
    <row r="916" spans="1:18">
      <c r="A916" s="2">
        <v>42955</v>
      </c>
      <c r="B916" s="18">
        <v>0.52500000000000002</v>
      </c>
      <c r="C916" t="s">
        <v>9</v>
      </c>
      <c r="D916" t="s">
        <v>411</v>
      </c>
      <c r="E916" t="s">
        <v>10</v>
      </c>
      <c r="F916">
        <v>3</v>
      </c>
      <c r="G916">
        <v>16</v>
      </c>
      <c r="H916" t="s">
        <v>13</v>
      </c>
      <c r="I916" t="str">
        <f>VLOOKUP(H916,'Fish Species List'!$A$2:$I$107,2,0)</f>
        <v>Slippery Dick</v>
      </c>
      <c r="J916" s="54" t="str">
        <f>VLOOKUP(H916,'Fish Species List'!$A$2:$I$107,3,0)</f>
        <v>Halichoeres bivittatus</v>
      </c>
      <c r="K916" s="54" t="str">
        <f>VLOOKUP(H916,'Fish Species List'!$A$2:$I$107,4,0)</f>
        <v>Labridae</v>
      </c>
      <c r="L916" s="54" t="str">
        <f>VLOOKUP(H916,'Fish Species List'!$A$2:$I$107,5,0)</f>
        <v>Carnivores</v>
      </c>
      <c r="M916">
        <v>3</v>
      </c>
      <c r="N916">
        <v>4</v>
      </c>
      <c r="P916">
        <f>VLOOKUP(H916,'Fish Species List'!$A$2:$I$107,6,0)</f>
        <v>9.3299999999999998E-3</v>
      </c>
      <c r="Q916">
        <f>VLOOKUP(H916,'Fish Species List'!$A$2:$I$107,7,0)</f>
        <v>3.06</v>
      </c>
      <c r="R916">
        <f t="shared" si="14"/>
        <v>0.26907458751730307</v>
      </c>
    </row>
    <row r="917" spans="1:18">
      <c r="A917" s="2">
        <v>42955</v>
      </c>
      <c r="B917" s="18">
        <v>0.52500000000000002</v>
      </c>
      <c r="C917" t="s">
        <v>9</v>
      </c>
      <c r="D917" t="s">
        <v>411</v>
      </c>
      <c r="E917" t="s">
        <v>10</v>
      </c>
      <c r="F917">
        <v>3</v>
      </c>
      <c r="G917">
        <v>16</v>
      </c>
      <c r="H917" t="s">
        <v>35</v>
      </c>
      <c r="I917" t="str">
        <f>VLOOKUP(H917,'Fish Species List'!$A$2:$I$107,2,0)</f>
        <v>Yellowhead Wrasse</v>
      </c>
      <c r="J917" s="54" t="str">
        <f>VLOOKUP(H917,'Fish Species List'!$A$2:$I$107,3,0)</f>
        <v>Halichoeres garnoti</v>
      </c>
      <c r="K917" s="54" t="str">
        <f>VLOOKUP(H917,'Fish Species List'!$A$2:$I$107,4,0)</f>
        <v>Labridae</v>
      </c>
      <c r="L917" s="54" t="str">
        <f>VLOOKUP(H917,'Fish Species List'!$A$2:$I$107,5,0)</f>
        <v>Carnivores</v>
      </c>
      <c r="M917">
        <v>4</v>
      </c>
      <c r="N917">
        <v>5</v>
      </c>
      <c r="P917">
        <f>VLOOKUP(H917,'Fish Species List'!$A$2:$I$107,6,0)</f>
        <v>0.01</v>
      </c>
      <c r="Q917">
        <f>VLOOKUP(H917,'Fish Species List'!$A$2:$I$107,7,0)</f>
        <v>3.13</v>
      </c>
      <c r="R917">
        <f t="shared" si="14"/>
        <v>0.76638637095611406</v>
      </c>
    </row>
    <row r="918" spans="1:18">
      <c r="A918" s="2">
        <v>42955</v>
      </c>
      <c r="B918" s="18">
        <v>0.52500000000000002</v>
      </c>
      <c r="C918" t="s">
        <v>9</v>
      </c>
      <c r="D918" t="s">
        <v>411</v>
      </c>
      <c r="E918" t="s">
        <v>10</v>
      </c>
      <c r="F918">
        <v>3</v>
      </c>
      <c r="G918">
        <v>16</v>
      </c>
      <c r="H918" t="s">
        <v>35</v>
      </c>
      <c r="I918" t="str">
        <f>VLOOKUP(H918,'Fish Species List'!$A$2:$I$107,2,0)</f>
        <v>Yellowhead Wrasse</v>
      </c>
      <c r="J918" s="54" t="str">
        <f>VLOOKUP(H918,'Fish Species List'!$A$2:$I$107,3,0)</f>
        <v>Halichoeres garnoti</v>
      </c>
      <c r="K918" s="54" t="str">
        <f>VLOOKUP(H918,'Fish Species List'!$A$2:$I$107,4,0)</f>
        <v>Labridae</v>
      </c>
      <c r="L918" s="54" t="str">
        <f>VLOOKUP(H918,'Fish Species List'!$A$2:$I$107,5,0)</f>
        <v>Carnivores</v>
      </c>
      <c r="M918">
        <v>6</v>
      </c>
      <c r="N918">
        <f>1</f>
        <v>1</v>
      </c>
      <c r="P918">
        <f>VLOOKUP(H918,'Fish Species List'!$A$2:$I$107,6,0)</f>
        <v>0.01</v>
      </c>
      <c r="Q918">
        <f>VLOOKUP(H918,'Fish Species List'!$A$2:$I$107,7,0)</f>
        <v>3.13</v>
      </c>
      <c r="R918">
        <f t="shared" si="14"/>
        <v>2.7265496699528886</v>
      </c>
    </row>
    <row r="919" spans="1:18">
      <c r="A919" s="2">
        <v>42955</v>
      </c>
      <c r="B919" s="18">
        <v>0.52500000000000002</v>
      </c>
      <c r="C919" t="s">
        <v>9</v>
      </c>
      <c r="D919" t="s">
        <v>411</v>
      </c>
      <c r="E919" t="s">
        <v>10</v>
      </c>
      <c r="F919">
        <v>3</v>
      </c>
      <c r="G919">
        <v>16</v>
      </c>
      <c r="H919" t="s">
        <v>18</v>
      </c>
      <c r="I919" t="str">
        <f>VLOOKUP(H919,'Fish Species List'!$A$2:$I$107,2,0)</f>
        <v>Bicolour Damselfish</v>
      </c>
      <c r="J919" s="54" t="str">
        <f>VLOOKUP(H919,'Fish Species List'!$A$2:$I$107,3,0)</f>
        <v>Stegastes partitus</v>
      </c>
      <c r="K919" s="54" t="str">
        <f>VLOOKUP(H919,'Fish Species List'!$A$2:$I$107,4,0)</f>
        <v>Pomacentridae</v>
      </c>
      <c r="L919" s="54" t="str">
        <f>VLOOKUP(H919,'Fish Species List'!$A$2:$I$107,5,0)</f>
        <v>Herbivores</v>
      </c>
      <c r="M919">
        <v>3</v>
      </c>
      <c r="N919">
        <v>10</v>
      </c>
      <c r="P919">
        <f>VLOOKUP(H919,'Fish Species List'!$A$2:$I$107,6,0)</f>
        <v>1.4789999999999999E-2</v>
      </c>
      <c r="Q919">
        <f>VLOOKUP(H919,'Fish Species List'!$A$2:$I$107,7,0)</f>
        <v>3.01</v>
      </c>
      <c r="R919">
        <f t="shared" si="14"/>
        <v>0.40374127549154315</v>
      </c>
    </row>
    <row r="920" spans="1:18">
      <c r="A920" s="2">
        <v>42955</v>
      </c>
      <c r="B920" s="18">
        <v>0.52500000000000002</v>
      </c>
      <c r="C920" t="s">
        <v>9</v>
      </c>
      <c r="D920" t="s">
        <v>411</v>
      </c>
      <c r="E920" t="s">
        <v>10</v>
      </c>
      <c r="F920">
        <v>4</v>
      </c>
      <c r="G920">
        <v>20</v>
      </c>
      <c r="H920" t="s">
        <v>25</v>
      </c>
      <c r="I920" t="str">
        <f>VLOOKUP(H920,'Fish Species List'!$A$2:$I$107,2,0)</f>
        <v>Redband Parrotfish</v>
      </c>
      <c r="J920" s="54" t="str">
        <f>VLOOKUP(H920,'Fish Species List'!$A$2:$I$107,3,0)</f>
        <v>Sparisoma aurofrenatum</v>
      </c>
      <c r="K920" s="54" t="str">
        <f>VLOOKUP(H920,'Fish Species List'!$A$2:$I$107,4,0)</f>
        <v>Scaridae</v>
      </c>
      <c r="L920" s="54" t="str">
        <f>VLOOKUP(H920,'Fish Species List'!$A$2:$I$107,5,0)</f>
        <v>Herbivores</v>
      </c>
      <c r="M920">
        <v>20</v>
      </c>
      <c r="N920">
        <f>1</f>
        <v>1</v>
      </c>
      <c r="O920" t="s">
        <v>22</v>
      </c>
      <c r="P920">
        <f>VLOOKUP(H920,'Fish Species List'!$A$2:$I$107,6,0)</f>
        <v>1.072E-2</v>
      </c>
      <c r="Q920">
        <f>VLOOKUP(H920,'Fish Species List'!$A$2:$I$107,7,0)</f>
        <v>3.12</v>
      </c>
      <c r="R920">
        <f t="shared" si="14"/>
        <v>122.85939484389488</v>
      </c>
    </row>
    <row r="921" spans="1:18">
      <c r="A921" s="2">
        <v>42955</v>
      </c>
      <c r="B921" s="18">
        <v>0.52500000000000002</v>
      </c>
      <c r="C921" t="s">
        <v>9</v>
      </c>
      <c r="D921" t="s">
        <v>411</v>
      </c>
      <c r="E921" t="s">
        <v>10</v>
      </c>
      <c r="F921">
        <v>4</v>
      </c>
      <c r="G921">
        <v>20</v>
      </c>
      <c r="H921" t="s">
        <v>25</v>
      </c>
      <c r="I921" t="str">
        <f>VLOOKUP(H921,'Fish Species List'!$A$2:$I$107,2,0)</f>
        <v>Redband Parrotfish</v>
      </c>
      <c r="J921" s="54" t="str">
        <f>VLOOKUP(H921,'Fish Species List'!$A$2:$I$107,3,0)</f>
        <v>Sparisoma aurofrenatum</v>
      </c>
      <c r="K921" s="54" t="str">
        <f>VLOOKUP(H921,'Fish Species List'!$A$2:$I$107,4,0)</f>
        <v>Scaridae</v>
      </c>
      <c r="L921" s="54" t="str">
        <f>VLOOKUP(H921,'Fish Species List'!$A$2:$I$107,5,0)</f>
        <v>Herbivores</v>
      </c>
      <c r="M921">
        <v>18</v>
      </c>
      <c r="N921">
        <v>3</v>
      </c>
      <c r="O921" t="s">
        <v>16</v>
      </c>
      <c r="P921">
        <f>VLOOKUP(H921,'Fish Species List'!$A$2:$I$107,6,0)</f>
        <v>1.072E-2</v>
      </c>
      <c r="Q921">
        <f>VLOOKUP(H921,'Fish Species List'!$A$2:$I$107,7,0)</f>
        <v>3.12</v>
      </c>
      <c r="R921">
        <f t="shared" si="14"/>
        <v>88.43923988864465</v>
      </c>
    </row>
    <row r="922" spans="1:18">
      <c r="A922" s="2">
        <v>42955</v>
      </c>
      <c r="B922" s="18">
        <v>0.52500000000000002</v>
      </c>
      <c r="C922" t="s">
        <v>9</v>
      </c>
      <c r="D922" t="s">
        <v>411</v>
      </c>
      <c r="E922" t="s">
        <v>10</v>
      </c>
      <c r="F922">
        <v>4</v>
      </c>
      <c r="G922">
        <v>20</v>
      </c>
      <c r="H922" t="s">
        <v>25</v>
      </c>
      <c r="I922" t="str">
        <f>VLOOKUP(H922,'Fish Species List'!$A$2:$I$107,2,0)</f>
        <v>Redband Parrotfish</v>
      </c>
      <c r="J922" s="54" t="str">
        <f>VLOOKUP(H922,'Fish Species List'!$A$2:$I$107,3,0)</f>
        <v>Sparisoma aurofrenatum</v>
      </c>
      <c r="K922" s="54" t="str">
        <f>VLOOKUP(H922,'Fish Species List'!$A$2:$I$107,4,0)</f>
        <v>Scaridae</v>
      </c>
      <c r="L922" s="54" t="str">
        <f>VLOOKUP(H922,'Fish Species List'!$A$2:$I$107,5,0)</f>
        <v>Herbivores</v>
      </c>
      <c r="M922">
        <v>16</v>
      </c>
      <c r="N922">
        <f>1</f>
        <v>1</v>
      </c>
      <c r="O922" t="s">
        <v>16</v>
      </c>
      <c r="P922">
        <f>VLOOKUP(H922,'Fish Species List'!$A$2:$I$107,6,0)</f>
        <v>1.072E-2</v>
      </c>
      <c r="Q922">
        <f>VLOOKUP(H922,'Fish Species List'!$A$2:$I$107,7,0)</f>
        <v>3.12</v>
      </c>
      <c r="R922">
        <f t="shared" si="14"/>
        <v>61.241967015019895</v>
      </c>
    </row>
    <row r="923" spans="1:18">
      <c r="A923" s="2">
        <v>42955</v>
      </c>
      <c r="B923" s="18">
        <v>0.52500000000000002</v>
      </c>
      <c r="C923" t="s">
        <v>9</v>
      </c>
      <c r="D923" t="s">
        <v>411</v>
      </c>
      <c r="E923" t="s">
        <v>10</v>
      </c>
      <c r="F923">
        <v>4</v>
      </c>
      <c r="G923">
        <v>20</v>
      </c>
      <c r="H923" t="s">
        <v>23</v>
      </c>
      <c r="I923" t="str">
        <f>VLOOKUP(H923,'Fish Species List'!$A$2:$I$107,2,0)</f>
        <v>Blue Tang</v>
      </c>
      <c r="J923" s="54" t="str">
        <f>VLOOKUP(H923,'Fish Species List'!$A$2:$I$107,3,0)</f>
        <v>Acanthurus coeruleus</v>
      </c>
      <c r="K923" s="54" t="str">
        <f>VLOOKUP(H923,'Fish Species List'!$A$2:$I$107,4,0)</f>
        <v>Acanthuridae</v>
      </c>
      <c r="L923" s="54" t="str">
        <f>VLOOKUP(H923,'Fish Species List'!$A$2:$I$107,5,0)</f>
        <v>Herbivores</v>
      </c>
      <c r="M923">
        <v>17</v>
      </c>
      <c r="N923">
        <v>3</v>
      </c>
      <c r="P923">
        <f>VLOOKUP(H923,'Fish Species List'!$A$2:$I$107,6,0)</f>
        <v>2.512E-2</v>
      </c>
      <c r="Q923">
        <f>VLOOKUP(H923,'Fish Species List'!$A$2:$I$107,7,0)</f>
        <v>2.96</v>
      </c>
      <c r="R923">
        <f t="shared" si="14"/>
        <v>110.19158812752735</v>
      </c>
    </row>
    <row r="924" spans="1:18">
      <c r="A924" s="2">
        <v>42955</v>
      </c>
      <c r="B924" s="18">
        <v>0.52500000000000002</v>
      </c>
      <c r="C924" t="s">
        <v>9</v>
      </c>
      <c r="D924" t="s">
        <v>411</v>
      </c>
      <c r="E924" t="s">
        <v>10</v>
      </c>
      <c r="F924">
        <v>4</v>
      </c>
      <c r="G924">
        <v>20</v>
      </c>
      <c r="H924" t="s">
        <v>23</v>
      </c>
      <c r="I924" t="str">
        <f>VLOOKUP(H924,'Fish Species List'!$A$2:$I$107,2,0)</f>
        <v>Blue Tang</v>
      </c>
      <c r="J924" s="54" t="str">
        <f>VLOOKUP(H924,'Fish Species List'!$A$2:$I$107,3,0)</f>
        <v>Acanthurus coeruleus</v>
      </c>
      <c r="K924" s="54" t="str">
        <f>VLOOKUP(H924,'Fish Species List'!$A$2:$I$107,4,0)</f>
        <v>Acanthuridae</v>
      </c>
      <c r="L924" s="54" t="str">
        <f>VLOOKUP(H924,'Fish Species List'!$A$2:$I$107,5,0)</f>
        <v>Herbivores</v>
      </c>
      <c r="M924">
        <v>14</v>
      </c>
      <c r="N924">
        <f>1</f>
        <v>1</v>
      </c>
      <c r="P924">
        <f>VLOOKUP(H924,'Fish Species List'!$A$2:$I$107,6,0)</f>
        <v>2.512E-2</v>
      </c>
      <c r="Q924">
        <f>VLOOKUP(H924,'Fish Species List'!$A$2:$I$107,7,0)</f>
        <v>2.96</v>
      </c>
      <c r="R924">
        <f t="shared" si="14"/>
        <v>62.023835721117067</v>
      </c>
    </row>
    <row r="925" spans="1:18">
      <c r="A925" s="2">
        <v>42955</v>
      </c>
      <c r="B925" s="18">
        <v>0.52500000000000002</v>
      </c>
      <c r="C925" t="s">
        <v>9</v>
      </c>
      <c r="D925" t="s">
        <v>411</v>
      </c>
      <c r="E925" t="s">
        <v>10</v>
      </c>
      <c r="F925">
        <v>4</v>
      </c>
      <c r="G925">
        <v>20</v>
      </c>
      <c r="H925" t="s">
        <v>19</v>
      </c>
      <c r="I925" t="str">
        <f>VLOOKUP(H925,'Fish Species List'!$A$2:$I$107,2,0)</f>
        <v>Ocean Surgeonfish</v>
      </c>
      <c r="J925" s="54" t="str">
        <f>VLOOKUP(H925,'Fish Species List'!$A$2:$I$107,3,0)</f>
        <v>Acanthurus bahianus</v>
      </c>
      <c r="K925" s="54" t="str">
        <f>VLOOKUP(H925,'Fish Species List'!$A$2:$I$107,4,0)</f>
        <v>Acanthuridae</v>
      </c>
      <c r="L925" s="54" t="str">
        <f>VLOOKUP(H925,'Fish Species List'!$A$2:$I$107,5,0)</f>
        <v>Herbivores</v>
      </c>
      <c r="M925">
        <v>17</v>
      </c>
      <c r="N925">
        <v>3</v>
      </c>
      <c r="P925">
        <f>VLOOKUP(H925,'Fish Species List'!$A$2:$I$107,6,0)</f>
        <v>1.8620000000000001E-2</v>
      </c>
      <c r="Q925">
        <f>VLOOKUP(H925,'Fish Species List'!$A$2:$I$107,7,0)</f>
        <v>2.91</v>
      </c>
      <c r="R925">
        <f t="shared" si="14"/>
        <v>70.890173269794147</v>
      </c>
    </row>
    <row r="926" spans="1:18">
      <c r="A926" s="2">
        <v>42955</v>
      </c>
      <c r="B926" s="18">
        <v>0.52500000000000002</v>
      </c>
      <c r="C926" t="s">
        <v>9</v>
      </c>
      <c r="D926" t="s">
        <v>411</v>
      </c>
      <c r="E926" t="s">
        <v>10</v>
      </c>
      <c r="F926">
        <v>4</v>
      </c>
      <c r="G926">
        <v>20</v>
      </c>
      <c r="H926" t="s">
        <v>19</v>
      </c>
      <c r="I926" t="str">
        <f>VLOOKUP(H926,'Fish Species List'!$A$2:$I$107,2,0)</f>
        <v>Ocean Surgeonfish</v>
      </c>
      <c r="J926" s="54" t="str">
        <f>VLOOKUP(H926,'Fish Species List'!$A$2:$I$107,3,0)</f>
        <v>Acanthurus bahianus</v>
      </c>
      <c r="K926" s="54" t="str">
        <f>VLOOKUP(H926,'Fish Species List'!$A$2:$I$107,4,0)</f>
        <v>Acanthuridae</v>
      </c>
      <c r="L926" s="54" t="str">
        <f>VLOOKUP(H926,'Fish Species List'!$A$2:$I$107,5,0)</f>
        <v>Herbivores</v>
      </c>
      <c r="M926">
        <v>18</v>
      </c>
      <c r="N926">
        <v>3</v>
      </c>
      <c r="P926">
        <f>VLOOKUP(H926,'Fish Species List'!$A$2:$I$107,6,0)</f>
        <v>1.8620000000000001E-2</v>
      </c>
      <c r="Q926">
        <f>VLOOKUP(H926,'Fish Species List'!$A$2:$I$107,7,0)</f>
        <v>2.91</v>
      </c>
      <c r="R926">
        <f t="shared" si="14"/>
        <v>83.718736738929394</v>
      </c>
    </row>
    <row r="927" spans="1:18">
      <c r="A927" s="2">
        <v>42955</v>
      </c>
      <c r="B927" s="18">
        <v>0.52500000000000002</v>
      </c>
      <c r="C927" t="s">
        <v>9</v>
      </c>
      <c r="D927" t="s">
        <v>411</v>
      </c>
      <c r="E927" t="s">
        <v>10</v>
      </c>
      <c r="F927">
        <v>4</v>
      </c>
      <c r="G927">
        <v>20</v>
      </c>
      <c r="H927" t="s">
        <v>20</v>
      </c>
      <c r="I927" t="str">
        <f>VLOOKUP(H927,'Fish Species List'!$A$2:$I$107,2,0)</f>
        <v>French Grunt</v>
      </c>
      <c r="J927" s="54" t="str">
        <f>VLOOKUP(H927,'Fish Species List'!$A$2:$I$107,3,0)</f>
        <v>Haemulon flavolineatum</v>
      </c>
      <c r="K927" s="54" t="str">
        <f>VLOOKUP(H927,'Fish Species List'!$A$2:$I$107,4,0)</f>
        <v>Haemulidae</v>
      </c>
      <c r="L927" s="54" t="str">
        <f>VLOOKUP(H927,'Fish Species List'!$A$2:$I$107,5,0)</f>
        <v>Carnivores</v>
      </c>
      <c r="M927">
        <v>20</v>
      </c>
      <c r="N927">
        <v>4</v>
      </c>
      <c r="P927">
        <f>VLOOKUP(H927,'Fish Species List'!$A$2:$I$107,6,0)</f>
        <v>1.349E-2</v>
      </c>
      <c r="Q927">
        <f>VLOOKUP(H927,'Fish Species List'!$A$2:$I$107,7,0)</f>
        <v>3</v>
      </c>
      <c r="R927">
        <f t="shared" si="14"/>
        <v>107.92</v>
      </c>
    </row>
    <row r="928" spans="1:18">
      <c r="A928" s="2">
        <v>42955</v>
      </c>
      <c r="B928" s="18">
        <v>0.52500000000000002</v>
      </c>
      <c r="C928" t="s">
        <v>9</v>
      </c>
      <c r="D928" t="s">
        <v>411</v>
      </c>
      <c r="E928" t="s">
        <v>10</v>
      </c>
      <c r="F928">
        <v>4</v>
      </c>
      <c r="G928">
        <v>20</v>
      </c>
      <c r="H928" t="s">
        <v>20</v>
      </c>
      <c r="I928" t="str">
        <f>VLOOKUP(H928,'Fish Species List'!$A$2:$I$107,2,0)</f>
        <v>French Grunt</v>
      </c>
      <c r="J928" s="54" t="str">
        <f>VLOOKUP(H928,'Fish Species List'!$A$2:$I$107,3,0)</f>
        <v>Haemulon flavolineatum</v>
      </c>
      <c r="K928" s="54" t="str">
        <f>VLOOKUP(H928,'Fish Species List'!$A$2:$I$107,4,0)</f>
        <v>Haemulidae</v>
      </c>
      <c r="L928" s="54" t="str">
        <f>VLOOKUP(H928,'Fish Species List'!$A$2:$I$107,5,0)</f>
        <v>Carnivores</v>
      </c>
      <c r="M928">
        <v>18</v>
      </c>
      <c r="N928">
        <v>5</v>
      </c>
      <c r="P928">
        <f>VLOOKUP(H928,'Fish Species List'!$A$2:$I$107,6,0)</f>
        <v>1.349E-2</v>
      </c>
      <c r="Q928">
        <f>VLOOKUP(H928,'Fish Species List'!$A$2:$I$107,7,0)</f>
        <v>3</v>
      </c>
      <c r="R928">
        <f t="shared" si="14"/>
        <v>78.673680000000004</v>
      </c>
    </row>
    <row r="929" spans="1:18">
      <c r="A929" s="2">
        <v>42955</v>
      </c>
      <c r="B929" s="18">
        <v>0.52500000000000002</v>
      </c>
      <c r="C929" t="s">
        <v>9</v>
      </c>
      <c r="D929" t="s">
        <v>411</v>
      </c>
      <c r="E929" t="s">
        <v>10</v>
      </c>
      <c r="F929">
        <v>4</v>
      </c>
      <c r="G929">
        <v>20</v>
      </c>
      <c r="H929" t="s">
        <v>412</v>
      </c>
      <c r="I929" t="str">
        <f>VLOOKUP(H929,'Fish Species List'!$A$2:$I$107,2,0)</f>
        <v>Glass Eye Snapper</v>
      </c>
      <c r="J929" s="54" t="str">
        <f>VLOOKUP(H929,'Fish Species List'!$A$2:$I$107,3,0)</f>
        <v>Heteropriacanthus cruentatus</v>
      </c>
      <c r="K929" s="54" t="str">
        <f>VLOOKUP(H929,'Fish Species List'!$A$2:$I$107,4,0)</f>
        <v>Priacanthidae</v>
      </c>
      <c r="L929" s="54" t="str">
        <f>VLOOKUP(H929,'Fish Species List'!$A$2:$I$107,5,0)</f>
        <v>Carnivores</v>
      </c>
      <c r="M929">
        <v>19</v>
      </c>
      <c r="N929">
        <f>1</f>
        <v>1</v>
      </c>
      <c r="P929">
        <f>VLOOKUP(H929,'Fish Species List'!$A$2:$I$107,6,0)</f>
        <v>1.738E-2</v>
      </c>
      <c r="Q929">
        <f>VLOOKUP(H929,'Fish Species List'!$A$2:$I$107,7,0)</f>
        <v>2.9</v>
      </c>
      <c r="R929">
        <f t="shared" si="14"/>
        <v>88.804549379574325</v>
      </c>
    </row>
    <row r="930" spans="1:18">
      <c r="A930" s="2">
        <v>42955</v>
      </c>
      <c r="B930" s="18">
        <v>0.52500000000000002</v>
      </c>
      <c r="C930" t="s">
        <v>9</v>
      </c>
      <c r="D930" t="s">
        <v>411</v>
      </c>
      <c r="E930" t="s">
        <v>10</v>
      </c>
      <c r="F930">
        <v>4</v>
      </c>
      <c r="G930">
        <v>20</v>
      </c>
      <c r="H930" t="s">
        <v>291</v>
      </c>
      <c r="I930" t="str">
        <f>VLOOKUP(H930,'Fish Species List'!$A$2:$I$107,2,0)</f>
        <v>Puddingwife</v>
      </c>
      <c r="J930" s="54" t="str">
        <f>VLOOKUP(H930,'Fish Species List'!$A$2:$I$107,3,0)</f>
        <v>Halichoeres radiatus</v>
      </c>
      <c r="K930" s="54" t="str">
        <f>VLOOKUP(H930,'Fish Species List'!$A$2:$I$107,4,0)</f>
        <v>Labridae</v>
      </c>
      <c r="L930" s="54" t="str">
        <f>VLOOKUP(H930,'Fish Species List'!$A$2:$I$107,5,0)</f>
        <v>Carnivores</v>
      </c>
      <c r="M930">
        <v>5</v>
      </c>
      <c r="N930">
        <f>1</f>
        <v>1</v>
      </c>
      <c r="P930">
        <f>VLOOKUP(H930,'Fish Species List'!$A$2:$I$107,6,0)</f>
        <v>1.3100000000000001E-2</v>
      </c>
      <c r="Q930">
        <f>VLOOKUP(H930,'Fish Species List'!$A$2:$I$107,7,0)</f>
        <v>3.0379999999999998</v>
      </c>
      <c r="R930">
        <f t="shared" si="14"/>
        <v>1.7407731074942254</v>
      </c>
    </row>
    <row r="931" spans="1:18">
      <c r="A931" s="2">
        <v>42955</v>
      </c>
      <c r="B931" s="18">
        <v>0.52500000000000002</v>
      </c>
      <c r="C931" t="s">
        <v>9</v>
      </c>
      <c r="D931" t="s">
        <v>411</v>
      </c>
      <c r="E931" t="s">
        <v>10</v>
      </c>
      <c r="F931">
        <v>4</v>
      </c>
      <c r="G931">
        <v>20</v>
      </c>
      <c r="H931" t="s">
        <v>283</v>
      </c>
      <c r="I931" t="str">
        <f>VLOOKUP(H931,'Fish Species List'!$A$2:$I$107,2,0)</f>
        <v>Stoplight Parrotfish</v>
      </c>
      <c r="J931" s="54" t="str">
        <f>VLOOKUP(H931,'Fish Species List'!$A$2:$I$107,3,0)</f>
        <v>Sparisoma viride</v>
      </c>
      <c r="K931" s="54" t="str">
        <f>VLOOKUP(H931,'Fish Species List'!$A$2:$I$107,4,0)</f>
        <v>Scaridae</v>
      </c>
      <c r="L931" s="54" t="str">
        <f>VLOOKUP(H931,'Fish Species List'!$A$2:$I$107,5,0)</f>
        <v>Herbivores</v>
      </c>
      <c r="M931">
        <v>17</v>
      </c>
      <c r="N931">
        <f>1</f>
        <v>1</v>
      </c>
      <c r="O931" t="s">
        <v>16</v>
      </c>
      <c r="P931">
        <f>VLOOKUP(H931,'Fish Species List'!$A$2:$I$107,6,0)</f>
        <v>1.38E-2</v>
      </c>
      <c r="Q931">
        <f>VLOOKUP(H931,'Fish Species List'!$A$2:$I$107,7,0)</f>
        <v>3.04</v>
      </c>
      <c r="R931">
        <f t="shared" si="14"/>
        <v>75.935316492400261</v>
      </c>
    </row>
    <row r="932" spans="1:18">
      <c r="A932" s="2">
        <v>42955</v>
      </c>
      <c r="B932" s="18">
        <v>0.52500000000000002</v>
      </c>
      <c r="C932" t="s">
        <v>9</v>
      </c>
      <c r="D932" t="s">
        <v>411</v>
      </c>
      <c r="E932" t="s">
        <v>10</v>
      </c>
      <c r="F932">
        <v>4</v>
      </c>
      <c r="G932">
        <v>20</v>
      </c>
      <c r="H932" t="s">
        <v>34</v>
      </c>
      <c r="I932" t="str">
        <f>VLOOKUP(H932,'Fish Species List'!$A$2:$I$107,2,0)</f>
        <v>Schoolmaster</v>
      </c>
      <c r="J932" s="54" t="str">
        <f>VLOOKUP(H932,'Fish Species List'!$A$2:$I$107,3,0)</f>
        <v>Lutjanus apodus</v>
      </c>
      <c r="K932" s="54" t="str">
        <f>VLOOKUP(H932,'Fish Species List'!$A$2:$I$107,4,0)</f>
        <v>Lutjanidae</v>
      </c>
      <c r="L932" s="54" t="str">
        <f>VLOOKUP(H932,'Fish Species List'!$A$2:$I$107,5,0)</f>
        <v>Carnivores</v>
      </c>
      <c r="M932">
        <v>17</v>
      </c>
      <c r="N932">
        <f>1</f>
        <v>1</v>
      </c>
      <c r="P932">
        <f>VLOOKUP(H932,'Fish Species List'!$A$2:$I$107,6,0)</f>
        <v>1.413E-2</v>
      </c>
      <c r="Q932">
        <f>VLOOKUP(H932,'Fish Species List'!$A$2:$I$107,7,0)</f>
        <v>2.98</v>
      </c>
      <c r="R932">
        <f t="shared" si="14"/>
        <v>65.596391249861696</v>
      </c>
    </row>
    <row r="933" spans="1:18">
      <c r="A933" s="2">
        <v>42955</v>
      </c>
      <c r="B933" s="18">
        <v>0.52500000000000002</v>
      </c>
      <c r="C933" t="s">
        <v>9</v>
      </c>
      <c r="D933" t="s">
        <v>411</v>
      </c>
      <c r="E933" t="s">
        <v>10</v>
      </c>
      <c r="F933">
        <v>4</v>
      </c>
      <c r="G933">
        <v>20</v>
      </c>
      <c r="H933" t="s">
        <v>379</v>
      </c>
      <c r="I933" t="str">
        <f>VLOOKUP(H933,'Fish Species List'!$A$2:$I$107,2,0)</f>
        <v>Goatfish</v>
      </c>
      <c r="J933" s="54" t="str">
        <f>VLOOKUP(H933,'Fish Species List'!$A$2:$I$107,3,0)</f>
        <v>Mulloidichthys martinicus</v>
      </c>
      <c r="K933" s="54" t="str">
        <f>VLOOKUP(H933,'Fish Species List'!$A$2:$I$107,4,0)</f>
        <v>Mullidae</v>
      </c>
      <c r="L933" s="54" t="str">
        <f>VLOOKUP(H933,'Fish Species List'!$A$2:$I$107,5,0)</f>
        <v>Carnivores</v>
      </c>
      <c r="M933">
        <v>20</v>
      </c>
      <c r="N933">
        <v>25</v>
      </c>
      <c r="P933">
        <f>VLOOKUP(H933,'Fish Species List'!$A$2:$I$107,6,0)</f>
        <v>9.7699999999999992E-3</v>
      </c>
      <c r="Q933">
        <f>VLOOKUP(H933,'Fish Species List'!$A$2:$I$107,7,0)</f>
        <v>3.12</v>
      </c>
      <c r="R933">
        <f t="shared" si="14"/>
        <v>111.97166862172135</v>
      </c>
    </row>
    <row r="934" spans="1:18">
      <c r="A934" s="2">
        <v>42955</v>
      </c>
      <c r="B934" s="18">
        <v>0.52500000000000002</v>
      </c>
      <c r="C934" t="s">
        <v>9</v>
      </c>
      <c r="D934" t="s">
        <v>411</v>
      </c>
      <c r="E934" t="s">
        <v>10</v>
      </c>
      <c r="F934">
        <v>4</v>
      </c>
      <c r="G934">
        <v>20</v>
      </c>
      <c r="H934" t="s">
        <v>379</v>
      </c>
      <c r="I934" t="str">
        <f>VLOOKUP(H934,'Fish Species List'!$A$2:$I$107,2,0)</f>
        <v>Goatfish</v>
      </c>
      <c r="J934" s="54" t="str">
        <f>VLOOKUP(H934,'Fish Species List'!$A$2:$I$107,3,0)</f>
        <v>Mulloidichthys martinicus</v>
      </c>
      <c r="K934" s="54" t="str">
        <f>VLOOKUP(H934,'Fish Species List'!$A$2:$I$107,4,0)</f>
        <v>Mullidae</v>
      </c>
      <c r="L934" s="54" t="str">
        <f>VLOOKUP(H934,'Fish Species List'!$A$2:$I$107,5,0)</f>
        <v>Carnivores</v>
      </c>
      <c r="M934">
        <v>22</v>
      </c>
      <c r="N934">
        <v>10</v>
      </c>
      <c r="P934">
        <f>VLOOKUP(H934,'Fish Species List'!$A$2:$I$107,6,0)</f>
        <v>9.7699999999999992E-3</v>
      </c>
      <c r="Q934">
        <f>VLOOKUP(H934,'Fish Species List'!$A$2:$I$107,7,0)</f>
        <v>3.12</v>
      </c>
      <c r="R934">
        <f t="shared" si="14"/>
        <v>150.74861400230986</v>
      </c>
    </row>
    <row r="935" spans="1:18">
      <c r="A935" s="2">
        <v>42955</v>
      </c>
      <c r="B935" s="18">
        <v>0.52500000000000002</v>
      </c>
      <c r="C935" t="s">
        <v>9</v>
      </c>
      <c r="D935" t="s">
        <v>411</v>
      </c>
      <c r="E935" t="s">
        <v>10</v>
      </c>
      <c r="F935">
        <v>4</v>
      </c>
      <c r="G935">
        <v>20</v>
      </c>
      <c r="H935" t="s">
        <v>11</v>
      </c>
      <c r="I935" t="str">
        <f>VLOOKUP(H935,'Fish Species List'!$A$2:$I$107,2,0)</f>
        <v>Coney</v>
      </c>
      <c r="J935" s="54" t="str">
        <f>VLOOKUP(H935,'Fish Species List'!$A$2:$I$107,3,0)</f>
        <v>Cephalopholis fulva</v>
      </c>
      <c r="K935" s="54" t="str">
        <f>VLOOKUP(H935,'Fish Species List'!$A$2:$I$107,4,0)</f>
        <v>Serranidae</v>
      </c>
      <c r="L935" s="54" t="str">
        <f>VLOOKUP(H935,'Fish Species List'!$A$2:$I$107,5,0)</f>
        <v>Carnivores</v>
      </c>
      <c r="M935">
        <v>19</v>
      </c>
      <c r="N935">
        <f>1</f>
        <v>1</v>
      </c>
      <c r="P935">
        <f>VLOOKUP(H935,'Fish Species List'!$A$2:$I$107,6,0)</f>
        <v>0.01</v>
      </c>
      <c r="Q935">
        <f>VLOOKUP(H935,'Fish Species List'!$A$2:$I$107,7,0)</f>
        <v>3.02</v>
      </c>
      <c r="R935">
        <f t="shared" si="14"/>
        <v>72.750481973471636</v>
      </c>
    </row>
    <row r="936" spans="1:18">
      <c r="A936" s="2">
        <v>42955</v>
      </c>
      <c r="B936" s="18">
        <v>0.52500000000000002</v>
      </c>
      <c r="C936" t="s">
        <v>9</v>
      </c>
      <c r="D936" t="s">
        <v>411</v>
      </c>
      <c r="E936" t="s">
        <v>10</v>
      </c>
      <c r="F936">
        <v>4</v>
      </c>
      <c r="G936">
        <v>20</v>
      </c>
      <c r="H936" t="s">
        <v>11</v>
      </c>
      <c r="I936" t="str">
        <f>VLOOKUP(H936,'Fish Species List'!$A$2:$I$107,2,0)</f>
        <v>Coney</v>
      </c>
      <c r="J936" s="54" t="str">
        <f>VLOOKUP(H936,'Fish Species List'!$A$2:$I$107,3,0)</f>
        <v>Cephalopholis fulva</v>
      </c>
      <c r="K936" s="54" t="str">
        <f>VLOOKUP(H936,'Fish Species List'!$A$2:$I$107,4,0)</f>
        <v>Serranidae</v>
      </c>
      <c r="L936" s="54" t="str">
        <f>VLOOKUP(H936,'Fish Species List'!$A$2:$I$107,5,0)</f>
        <v>Carnivores</v>
      </c>
      <c r="M936">
        <v>23</v>
      </c>
      <c r="N936">
        <f>1</f>
        <v>1</v>
      </c>
      <c r="P936">
        <f>VLOOKUP(H936,'Fish Species List'!$A$2:$I$107,6,0)</f>
        <v>0.01</v>
      </c>
      <c r="Q936">
        <f>VLOOKUP(H936,'Fish Species List'!$A$2:$I$107,7,0)</f>
        <v>3.02</v>
      </c>
      <c r="R936">
        <f t="shared" si="14"/>
        <v>129.54422726529742</v>
      </c>
    </row>
    <row r="937" spans="1:18">
      <c r="A937" s="2">
        <v>42955</v>
      </c>
      <c r="B937" s="18">
        <v>0.52500000000000002</v>
      </c>
      <c r="C937" t="s">
        <v>9</v>
      </c>
      <c r="D937" t="s">
        <v>411</v>
      </c>
      <c r="E937" t="s">
        <v>10</v>
      </c>
      <c r="F937">
        <v>4</v>
      </c>
      <c r="G937">
        <v>20</v>
      </c>
      <c r="H937" t="s">
        <v>25</v>
      </c>
      <c r="I937" t="str">
        <f>VLOOKUP(H937,'Fish Species List'!$A$2:$I$107,2,0)</f>
        <v>Redband Parrotfish</v>
      </c>
      <c r="J937" s="54" t="str">
        <f>VLOOKUP(H937,'Fish Species List'!$A$2:$I$107,3,0)</f>
        <v>Sparisoma aurofrenatum</v>
      </c>
      <c r="K937" s="54" t="str">
        <f>VLOOKUP(H937,'Fish Species List'!$A$2:$I$107,4,0)</f>
        <v>Scaridae</v>
      </c>
      <c r="L937" s="54" t="str">
        <f>VLOOKUP(H937,'Fish Species List'!$A$2:$I$107,5,0)</f>
        <v>Herbivores</v>
      </c>
      <c r="M937">
        <v>18</v>
      </c>
      <c r="N937">
        <f>1</f>
        <v>1</v>
      </c>
      <c r="O937" t="s">
        <v>16</v>
      </c>
      <c r="P937">
        <f>VLOOKUP(H937,'Fish Species List'!$A$2:$I$107,6,0)</f>
        <v>1.072E-2</v>
      </c>
      <c r="Q937">
        <f>VLOOKUP(H937,'Fish Species List'!$A$2:$I$107,7,0)</f>
        <v>3.12</v>
      </c>
      <c r="R937">
        <f t="shared" si="14"/>
        <v>88.43923988864465</v>
      </c>
    </row>
    <row r="938" spans="1:18">
      <c r="A938" s="2">
        <v>42955</v>
      </c>
      <c r="B938" s="18">
        <v>0.52500000000000002</v>
      </c>
      <c r="C938" t="s">
        <v>9</v>
      </c>
      <c r="D938" t="s">
        <v>411</v>
      </c>
      <c r="E938" t="s">
        <v>10</v>
      </c>
      <c r="F938">
        <v>4</v>
      </c>
      <c r="G938">
        <v>20</v>
      </c>
      <c r="H938" t="s">
        <v>31</v>
      </c>
      <c r="I938" t="str">
        <f>VLOOKUP(H938,'Fish Species List'!$A$2:$I$107,2,0)</f>
        <v>Striped Parrotfish</v>
      </c>
      <c r="J938" s="54" t="str">
        <f>VLOOKUP(H938,'Fish Species List'!$A$2:$I$107,3,0)</f>
        <v>Scarus iserti</v>
      </c>
      <c r="K938" s="54" t="str">
        <f>VLOOKUP(H938,'Fish Species List'!$A$2:$I$107,4,0)</f>
        <v>Scaridae</v>
      </c>
      <c r="L938" s="54" t="str">
        <f>VLOOKUP(H938,'Fish Species List'!$A$2:$I$107,5,0)</f>
        <v>Herbivores</v>
      </c>
      <c r="M938">
        <v>9</v>
      </c>
      <c r="N938">
        <f>1</f>
        <v>1</v>
      </c>
      <c r="O938" t="s">
        <v>284</v>
      </c>
      <c r="P938">
        <f>VLOOKUP(H938,'Fish Species List'!$A$2:$I$107,6,0)</f>
        <v>1.0959999999999999E-2</v>
      </c>
      <c r="Q938">
        <f>VLOOKUP(H938,'Fish Species List'!$A$2:$I$107,7,0)</f>
        <v>3.01</v>
      </c>
      <c r="R938">
        <f t="shared" si="14"/>
        <v>8.167337597628908</v>
      </c>
    </row>
    <row r="939" spans="1:18">
      <c r="A939" s="2">
        <v>42955</v>
      </c>
      <c r="B939" s="18">
        <v>0.52500000000000002</v>
      </c>
      <c r="C939" t="s">
        <v>9</v>
      </c>
      <c r="D939" t="s">
        <v>411</v>
      </c>
      <c r="E939" t="s">
        <v>10</v>
      </c>
      <c r="F939">
        <v>4</v>
      </c>
      <c r="G939">
        <v>20</v>
      </c>
      <c r="H939" t="s">
        <v>31</v>
      </c>
      <c r="I939" t="str">
        <f>VLOOKUP(H939,'Fish Species List'!$A$2:$I$107,2,0)</f>
        <v>Striped Parrotfish</v>
      </c>
      <c r="J939" s="54" t="str">
        <f>VLOOKUP(H939,'Fish Species List'!$A$2:$I$107,3,0)</f>
        <v>Scarus iserti</v>
      </c>
      <c r="K939" s="54" t="str">
        <f>VLOOKUP(H939,'Fish Species List'!$A$2:$I$107,4,0)</f>
        <v>Scaridae</v>
      </c>
      <c r="L939" s="54" t="str">
        <f>VLOOKUP(H939,'Fish Species List'!$A$2:$I$107,5,0)</f>
        <v>Herbivores</v>
      </c>
      <c r="M939">
        <v>10</v>
      </c>
      <c r="N939">
        <f>1</f>
        <v>1</v>
      </c>
      <c r="O939" t="s">
        <v>16</v>
      </c>
      <c r="P939">
        <f>VLOOKUP(H939,'Fish Species List'!$A$2:$I$107,6,0)</f>
        <v>1.0959999999999999E-2</v>
      </c>
      <c r="Q939">
        <f>VLOOKUP(H939,'Fish Species List'!$A$2:$I$107,7,0)</f>
        <v>3.01</v>
      </c>
      <c r="R939">
        <f t="shared" si="14"/>
        <v>11.21529119539707</v>
      </c>
    </row>
    <row r="940" spans="1:18">
      <c r="A940" s="2">
        <v>42955</v>
      </c>
      <c r="B940" s="18">
        <v>0.52500000000000002</v>
      </c>
      <c r="C940" t="s">
        <v>9</v>
      </c>
      <c r="D940" t="s">
        <v>411</v>
      </c>
      <c r="E940" t="s">
        <v>10</v>
      </c>
      <c r="F940">
        <v>4</v>
      </c>
      <c r="G940">
        <v>20</v>
      </c>
      <c r="H940" t="s">
        <v>31</v>
      </c>
      <c r="I940" t="str">
        <f>VLOOKUP(H940,'Fish Species List'!$A$2:$I$107,2,0)</f>
        <v>Striped Parrotfish</v>
      </c>
      <c r="J940" s="54" t="str">
        <f>VLOOKUP(H940,'Fish Species List'!$A$2:$I$107,3,0)</f>
        <v>Scarus iserti</v>
      </c>
      <c r="K940" s="54" t="str">
        <f>VLOOKUP(H940,'Fish Species List'!$A$2:$I$107,4,0)</f>
        <v>Scaridae</v>
      </c>
      <c r="L940" s="54" t="str">
        <f>VLOOKUP(H940,'Fish Species List'!$A$2:$I$107,5,0)</f>
        <v>Herbivores</v>
      </c>
      <c r="M940">
        <v>12</v>
      </c>
      <c r="N940">
        <f>1</f>
        <v>1</v>
      </c>
      <c r="O940" t="s">
        <v>16</v>
      </c>
      <c r="P940">
        <f>VLOOKUP(H940,'Fish Species List'!$A$2:$I$107,6,0)</f>
        <v>1.0959999999999999E-2</v>
      </c>
      <c r="Q940">
        <f>VLOOKUP(H940,'Fish Species List'!$A$2:$I$107,7,0)</f>
        <v>3.01</v>
      </c>
      <c r="R940">
        <f t="shared" si="14"/>
        <v>19.415389375922789</v>
      </c>
    </row>
    <row r="941" spans="1:18">
      <c r="A941" s="2">
        <v>42955</v>
      </c>
      <c r="B941" s="18">
        <v>0.52500000000000002</v>
      </c>
      <c r="C941" t="s">
        <v>9</v>
      </c>
      <c r="D941" t="s">
        <v>411</v>
      </c>
      <c r="E941" t="s">
        <v>10</v>
      </c>
      <c r="F941">
        <v>4</v>
      </c>
      <c r="G941">
        <v>20</v>
      </c>
      <c r="H941" t="s">
        <v>31</v>
      </c>
      <c r="I941" t="str">
        <f>VLOOKUP(H941,'Fish Species List'!$A$2:$I$107,2,0)</f>
        <v>Striped Parrotfish</v>
      </c>
      <c r="J941" s="54" t="str">
        <f>VLOOKUP(H941,'Fish Species List'!$A$2:$I$107,3,0)</f>
        <v>Scarus iserti</v>
      </c>
      <c r="K941" s="54" t="str">
        <f>VLOOKUP(H941,'Fish Species List'!$A$2:$I$107,4,0)</f>
        <v>Scaridae</v>
      </c>
      <c r="L941" s="54" t="str">
        <f>VLOOKUP(H941,'Fish Species List'!$A$2:$I$107,5,0)</f>
        <v>Herbivores</v>
      </c>
      <c r="M941">
        <v>13</v>
      </c>
      <c r="N941">
        <f>1</f>
        <v>1</v>
      </c>
      <c r="O941" t="s">
        <v>22</v>
      </c>
      <c r="P941">
        <f>VLOOKUP(H941,'Fish Species List'!$A$2:$I$107,6,0)</f>
        <v>1.0959999999999999E-2</v>
      </c>
      <c r="Q941">
        <f>VLOOKUP(H941,'Fish Species List'!$A$2:$I$107,7,0)</f>
        <v>3.01</v>
      </c>
      <c r="R941">
        <f t="shared" si="14"/>
        <v>24.704726176219836</v>
      </c>
    </row>
    <row r="942" spans="1:18">
      <c r="A942" s="2">
        <v>42955</v>
      </c>
      <c r="B942" s="18">
        <v>0.52500000000000002</v>
      </c>
      <c r="C942" t="s">
        <v>9</v>
      </c>
      <c r="D942" t="s">
        <v>411</v>
      </c>
      <c r="E942" t="s">
        <v>10</v>
      </c>
      <c r="F942">
        <v>4</v>
      </c>
      <c r="G942">
        <v>20</v>
      </c>
      <c r="H942" t="s">
        <v>38</v>
      </c>
      <c r="I942" t="str">
        <f>VLOOKUP(H942,'Fish Species List'!$A$2:$I$107,2,0)</f>
        <v>Sergeant Major</v>
      </c>
      <c r="J942" s="54" t="str">
        <f>VLOOKUP(H942,'Fish Species List'!$A$2:$I$107,3,0)</f>
        <v>Abudefduf saxatilis</v>
      </c>
      <c r="K942" s="54" t="str">
        <f>VLOOKUP(H942,'Fish Species List'!$A$2:$I$107,4,0)</f>
        <v>Pomacentridae</v>
      </c>
      <c r="L942" s="54" t="str">
        <f>VLOOKUP(H942,'Fish Species List'!$A$2:$I$107,5,0)</f>
        <v>Carnivores</v>
      </c>
      <c r="M942">
        <v>16</v>
      </c>
      <c r="N942">
        <v>11</v>
      </c>
      <c r="P942">
        <f>VLOOKUP(H942,'Fish Species List'!$A$2:$I$107,6,0)</f>
        <v>1.8200000000000001E-2</v>
      </c>
      <c r="Q942">
        <f>VLOOKUP(H942,'Fish Species List'!$A$2:$I$107,7,0)</f>
        <v>3.05</v>
      </c>
      <c r="R942">
        <f t="shared" si="14"/>
        <v>85.632246009634912</v>
      </c>
    </row>
    <row r="943" spans="1:18">
      <c r="A943" s="2">
        <v>42955</v>
      </c>
      <c r="B943" s="18">
        <v>0.52500000000000002</v>
      </c>
      <c r="C943" t="s">
        <v>9</v>
      </c>
      <c r="D943" t="s">
        <v>411</v>
      </c>
      <c r="E943" t="s">
        <v>10</v>
      </c>
      <c r="F943">
        <v>4</v>
      </c>
      <c r="G943">
        <v>20</v>
      </c>
      <c r="H943" t="s">
        <v>25</v>
      </c>
      <c r="I943" t="str">
        <f>VLOOKUP(H943,'Fish Species List'!$A$2:$I$107,2,0)</f>
        <v>Redband Parrotfish</v>
      </c>
      <c r="J943" s="54" t="str">
        <f>VLOOKUP(H943,'Fish Species List'!$A$2:$I$107,3,0)</f>
        <v>Sparisoma aurofrenatum</v>
      </c>
      <c r="K943" s="54" t="str">
        <f>VLOOKUP(H943,'Fish Species List'!$A$2:$I$107,4,0)</f>
        <v>Scaridae</v>
      </c>
      <c r="L943" s="54" t="str">
        <f>VLOOKUP(H943,'Fish Species List'!$A$2:$I$107,5,0)</f>
        <v>Herbivores</v>
      </c>
      <c r="M943">
        <v>3</v>
      </c>
      <c r="N943">
        <f>1</f>
        <v>1</v>
      </c>
      <c r="O943" t="s">
        <v>284</v>
      </c>
      <c r="P943">
        <f>VLOOKUP(H943,'Fish Species List'!$A$2:$I$107,6,0)</f>
        <v>1.072E-2</v>
      </c>
      <c r="Q943">
        <f>VLOOKUP(H943,'Fish Species List'!$A$2:$I$107,7,0)</f>
        <v>3.12</v>
      </c>
      <c r="R943">
        <f t="shared" si="14"/>
        <v>0.33022739611377439</v>
      </c>
    </row>
    <row r="944" spans="1:18">
      <c r="A944" s="2">
        <v>42955</v>
      </c>
      <c r="B944" s="18">
        <v>0.52500000000000002</v>
      </c>
      <c r="C944" t="s">
        <v>9</v>
      </c>
      <c r="D944" t="s">
        <v>411</v>
      </c>
      <c r="E944" t="s">
        <v>10</v>
      </c>
      <c r="F944">
        <v>4</v>
      </c>
      <c r="G944">
        <v>20</v>
      </c>
      <c r="H944" t="s">
        <v>25</v>
      </c>
      <c r="I944" t="str">
        <f>VLOOKUP(H944,'Fish Species List'!$A$2:$I$107,2,0)</f>
        <v>Redband Parrotfish</v>
      </c>
      <c r="J944" s="54" t="str">
        <f>VLOOKUP(H944,'Fish Species List'!$A$2:$I$107,3,0)</f>
        <v>Sparisoma aurofrenatum</v>
      </c>
      <c r="K944" s="54" t="str">
        <f>VLOOKUP(H944,'Fish Species List'!$A$2:$I$107,4,0)</f>
        <v>Scaridae</v>
      </c>
      <c r="L944" s="54" t="str">
        <f>VLOOKUP(H944,'Fish Species List'!$A$2:$I$107,5,0)</f>
        <v>Herbivores</v>
      </c>
      <c r="M944">
        <v>4</v>
      </c>
      <c r="N944">
        <v>2</v>
      </c>
      <c r="O944" t="s">
        <v>284</v>
      </c>
      <c r="P944">
        <f>VLOOKUP(H944,'Fish Species List'!$A$2:$I$107,6,0)</f>
        <v>1.072E-2</v>
      </c>
      <c r="Q944">
        <f>VLOOKUP(H944,'Fish Species List'!$A$2:$I$107,7,0)</f>
        <v>3.12</v>
      </c>
      <c r="R944">
        <f t="shared" si="14"/>
        <v>0.81025544515357217</v>
      </c>
    </row>
    <row r="945" spans="1:18">
      <c r="A945" s="2">
        <v>42955</v>
      </c>
      <c r="B945" s="18">
        <v>0.52500000000000002</v>
      </c>
      <c r="C945" t="s">
        <v>9</v>
      </c>
      <c r="D945" t="s">
        <v>411</v>
      </c>
      <c r="E945" t="s">
        <v>10</v>
      </c>
      <c r="F945">
        <v>4</v>
      </c>
      <c r="G945">
        <v>20</v>
      </c>
      <c r="H945" t="s">
        <v>17</v>
      </c>
      <c r="I945" t="str">
        <f>VLOOKUP(H945,'Fish Species List'!$A$2:$I$107,2,0)</f>
        <v>Bluehead Wrasse</v>
      </c>
      <c r="J945" s="54" t="str">
        <f>VLOOKUP(H945,'Fish Species List'!$A$2:$I$107,3,0)</f>
        <v>Thalassoma bifasciatum</v>
      </c>
      <c r="K945" s="54" t="str">
        <f>VLOOKUP(H945,'Fish Species List'!$A$2:$I$107,4,0)</f>
        <v>Labridae</v>
      </c>
      <c r="L945" s="54" t="str">
        <f>VLOOKUP(H945,'Fish Species List'!$A$2:$I$107,5,0)</f>
        <v>Carnivores</v>
      </c>
      <c r="M945">
        <v>3</v>
      </c>
      <c r="N945">
        <v>15</v>
      </c>
      <c r="P945">
        <f>VLOOKUP(H945,'Fish Species List'!$A$2:$I$107,6,0)</f>
        <v>8.9099999999999995E-3</v>
      </c>
      <c r="Q945">
        <f>VLOOKUP(H945,'Fish Species List'!$A$2:$I$107,7,0)</f>
        <v>3.01</v>
      </c>
      <c r="R945">
        <f t="shared" si="14"/>
        <v>0.24322750267948948</v>
      </c>
    </row>
    <row r="946" spans="1:18">
      <c r="A946" s="2">
        <v>42955</v>
      </c>
      <c r="B946" s="18">
        <v>0.52500000000000002</v>
      </c>
      <c r="C946" t="s">
        <v>9</v>
      </c>
      <c r="D946" t="s">
        <v>411</v>
      </c>
      <c r="E946" t="s">
        <v>10</v>
      </c>
      <c r="F946">
        <v>4</v>
      </c>
      <c r="G946">
        <v>20</v>
      </c>
      <c r="H946" t="s">
        <v>283</v>
      </c>
      <c r="I946" t="str">
        <f>VLOOKUP(H946,'Fish Species List'!$A$2:$I$107,2,0)</f>
        <v>Stoplight Parrotfish</v>
      </c>
      <c r="J946" s="54" t="str">
        <f>VLOOKUP(H946,'Fish Species List'!$A$2:$I$107,3,0)</f>
        <v>Sparisoma viride</v>
      </c>
      <c r="K946" s="54" t="str">
        <f>VLOOKUP(H946,'Fish Species List'!$A$2:$I$107,4,0)</f>
        <v>Scaridae</v>
      </c>
      <c r="L946" s="54" t="str">
        <f>VLOOKUP(H946,'Fish Species List'!$A$2:$I$107,5,0)</f>
        <v>Herbivores</v>
      </c>
      <c r="M946">
        <v>5</v>
      </c>
      <c r="N946">
        <f>1</f>
        <v>1</v>
      </c>
      <c r="O946" t="s">
        <v>284</v>
      </c>
      <c r="P946">
        <f>VLOOKUP(H946,'Fish Species List'!$A$2:$I$107,6,0)</f>
        <v>1.38E-2</v>
      </c>
      <c r="Q946">
        <f>VLOOKUP(H946,'Fish Species List'!$A$2:$I$107,7,0)</f>
        <v>3.04</v>
      </c>
      <c r="R946">
        <f t="shared" si="14"/>
        <v>1.8397037753094332</v>
      </c>
    </row>
    <row r="947" spans="1:18">
      <c r="A947" s="2">
        <v>42955</v>
      </c>
      <c r="B947" s="18">
        <v>0.52500000000000002</v>
      </c>
      <c r="C947" t="s">
        <v>9</v>
      </c>
      <c r="D947" t="s">
        <v>411</v>
      </c>
      <c r="E947" t="s">
        <v>10</v>
      </c>
      <c r="F947">
        <v>4</v>
      </c>
      <c r="G947">
        <v>20</v>
      </c>
      <c r="H947" t="s">
        <v>18</v>
      </c>
      <c r="I947" t="str">
        <f>VLOOKUP(H947,'Fish Species List'!$A$2:$I$107,2,0)</f>
        <v>Bicolour Damselfish</v>
      </c>
      <c r="J947" s="54" t="str">
        <f>VLOOKUP(H947,'Fish Species List'!$A$2:$I$107,3,0)</f>
        <v>Stegastes partitus</v>
      </c>
      <c r="K947" s="54" t="str">
        <f>VLOOKUP(H947,'Fish Species List'!$A$2:$I$107,4,0)</f>
        <v>Pomacentridae</v>
      </c>
      <c r="L947" s="54" t="str">
        <f>VLOOKUP(H947,'Fish Species List'!$A$2:$I$107,5,0)</f>
        <v>Herbivores</v>
      </c>
      <c r="M947">
        <v>3</v>
      </c>
      <c r="N947">
        <v>15</v>
      </c>
      <c r="P947">
        <f>VLOOKUP(H947,'Fish Species List'!$A$2:$I$107,6,0)</f>
        <v>1.4789999999999999E-2</v>
      </c>
      <c r="Q947">
        <f>VLOOKUP(H947,'Fish Species List'!$A$2:$I$107,7,0)</f>
        <v>3.01</v>
      </c>
      <c r="R947">
        <f t="shared" si="14"/>
        <v>0.40374127549154315</v>
      </c>
    </row>
    <row r="948" spans="1:18">
      <c r="A948" s="2">
        <v>42955</v>
      </c>
      <c r="B948" s="18">
        <v>0.52500000000000002</v>
      </c>
      <c r="C948" t="s">
        <v>9</v>
      </c>
      <c r="D948" t="s">
        <v>411</v>
      </c>
      <c r="E948" t="s">
        <v>10</v>
      </c>
      <c r="F948">
        <v>4</v>
      </c>
      <c r="G948">
        <v>20</v>
      </c>
      <c r="H948" t="s">
        <v>18</v>
      </c>
      <c r="I948" t="str">
        <f>VLOOKUP(H948,'Fish Species List'!$A$2:$I$107,2,0)</f>
        <v>Bicolour Damselfish</v>
      </c>
      <c r="J948" s="54" t="str">
        <f>VLOOKUP(H948,'Fish Species List'!$A$2:$I$107,3,0)</f>
        <v>Stegastes partitus</v>
      </c>
      <c r="K948" s="54" t="str">
        <f>VLOOKUP(H948,'Fish Species List'!$A$2:$I$107,4,0)</f>
        <v>Pomacentridae</v>
      </c>
      <c r="L948" s="54" t="str">
        <f>VLOOKUP(H948,'Fish Species List'!$A$2:$I$107,5,0)</f>
        <v>Herbivores</v>
      </c>
      <c r="M948">
        <v>4</v>
      </c>
      <c r="N948">
        <v>20</v>
      </c>
      <c r="P948">
        <f>VLOOKUP(H948,'Fish Species List'!$A$2:$I$107,6,0)</f>
        <v>1.4789999999999999E-2</v>
      </c>
      <c r="Q948">
        <f>VLOOKUP(H948,'Fish Species List'!$A$2:$I$107,7,0)</f>
        <v>3.01</v>
      </c>
      <c r="R948">
        <f t="shared" si="14"/>
        <v>0.95977348519004924</v>
      </c>
    </row>
    <row r="949" spans="1:18">
      <c r="A949" s="2">
        <v>42955</v>
      </c>
      <c r="B949" s="18">
        <v>0.52500000000000002</v>
      </c>
      <c r="C949" t="s">
        <v>9</v>
      </c>
      <c r="D949" t="s">
        <v>411</v>
      </c>
      <c r="E949" t="s">
        <v>10</v>
      </c>
      <c r="F949">
        <v>4</v>
      </c>
      <c r="G949">
        <v>20</v>
      </c>
      <c r="H949" t="s">
        <v>396</v>
      </c>
      <c r="I949" t="str">
        <f>VLOOKUP(H949,'Fish Species List'!$A$2:$I$107,2,0)</f>
        <v>Beaugregory</v>
      </c>
      <c r="J949" s="54" t="str">
        <f>VLOOKUP(H949,'Fish Species List'!$A$2:$I$107,3,0)</f>
        <v>Stegastes leucostictus</v>
      </c>
      <c r="K949" s="54" t="str">
        <f>VLOOKUP(H949,'Fish Species List'!$A$2:$I$107,4,0)</f>
        <v>Pomacentridae</v>
      </c>
      <c r="L949" s="54" t="str">
        <f>VLOOKUP(H949,'Fish Species List'!$A$2:$I$107,5,0)</f>
        <v>Omnivores</v>
      </c>
      <c r="M949">
        <v>4</v>
      </c>
      <c r="N949">
        <f>1</f>
        <v>1</v>
      </c>
      <c r="P949">
        <f>VLOOKUP(H949,'Fish Species List'!$A$2:$I$107,6,0)</f>
        <v>1.9949999999999999E-2</v>
      </c>
      <c r="Q949">
        <f>VLOOKUP(H949,'Fish Species List'!$A$2:$I$107,7,0)</f>
        <v>2.95</v>
      </c>
      <c r="R949">
        <f t="shared" si="14"/>
        <v>1.1912965235941961</v>
      </c>
    </row>
    <row r="950" spans="1:18">
      <c r="A950" s="2">
        <v>42955</v>
      </c>
      <c r="B950" s="18">
        <v>0.52500000000000002</v>
      </c>
      <c r="C950" t="s">
        <v>9</v>
      </c>
      <c r="D950" t="s">
        <v>411</v>
      </c>
      <c r="E950" t="s">
        <v>10</v>
      </c>
      <c r="F950">
        <v>4</v>
      </c>
      <c r="G950">
        <v>20</v>
      </c>
      <c r="H950" t="s">
        <v>404</v>
      </c>
      <c r="I950" t="str">
        <f>VLOOKUP(H950,'Fish Species List'!$A$2:$I$107,2,0)</f>
        <v>Cocoa Damselfish</v>
      </c>
      <c r="J950" s="54" t="str">
        <f>VLOOKUP(H950,'Fish Species List'!$A$2:$I$107,3,0)</f>
        <v>Stegastes variabilis</v>
      </c>
      <c r="K950" s="54" t="str">
        <f>VLOOKUP(H950,'Fish Species List'!$A$2:$I$107,4,0)</f>
        <v>Pomacentridae</v>
      </c>
      <c r="L950" s="54" t="str">
        <f>VLOOKUP(H950,'Fish Species List'!$A$2:$I$107,5,0)</f>
        <v>Herbivores</v>
      </c>
      <c r="M950">
        <v>5</v>
      </c>
      <c r="N950">
        <f>1</f>
        <v>1</v>
      </c>
      <c r="P950">
        <f>VLOOKUP(H950,'Fish Species List'!$A$2:$I$107,6,0)</f>
        <v>0</v>
      </c>
      <c r="Q950">
        <f>VLOOKUP(H950,'Fish Species List'!$A$2:$I$107,7,0)</f>
        <v>0</v>
      </c>
      <c r="R950">
        <f t="shared" si="14"/>
        <v>0</v>
      </c>
    </row>
    <row r="951" spans="1:18">
      <c r="A951" s="2">
        <v>42955</v>
      </c>
      <c r="B951" s="18">
        <v>0.52500000000000002</v>
      </c>
      <c r="C951" t="s">
        <v>9</v>
      </c>
      <c r="D951" t="s">
        <v>411</v>
      </c>
      <c r="E951" t="s">
        <v>10</v>
      </c>
      <c r="F951">
        <v>4</v>
      </c>
      <c r="G951">
        <v>20</v>
      </c>
      <c r="H951" t="s">
        <v>410</v>
      </c>
      <c r="I951" t="str">
        <f>VLOOKUP(H951,'Fish Species List'!$A$2:$I$107,2,0)</f>
        <v>Dusky Damselfish</v>
      </c>
      <c r="J951" s="54" t="str">
        <f>VLOOKUP(H951,'Fish Species List'!$A$2:$I$107,3,0)</f>
        <v>Stegastes adustus </v>
      </c>
      <c r="K951" s="54" t="str">
        <f>VLOOKUP(H951,'Fish Species List'!$A$2:$I$107,4,0)</f>
        <v>Pomacentridae</v>
      </c>
      <c r="L951" s="54" t="str">
        <f>VLOOKUP(H951,'Fish Species List'!$A$2:$I$107,5,0)</f>
        <v>Herbivores</v>
      </c>
      <c r="M951">
        <v>5</v>
      </c>
      <c r="N951">
        <f>1</f>
        <v>1</v>
      </c>
      <c r="P951">
        <f>VLOOKUP(H951,'Fish Species List'!$A$2:$I$107,6,0)</f>
        <v>0</v>
      </c>
      <c r="Q951">
        <f>VLOOKUP(H951,'Fish Species List'!$A$2:$I$107,7,0)</f>
        <v>0</v>
      </c>
      <c r="R951">
        <f t="shared" si="14"/>
        <v>0</v>
      </c>
    </row>
    <row r="952" spans="1:18">
      <c r="A952" s="2">
        <v>42955</v>
      </c>
      <c r="B952" s="18">
        <v>0.52500000000000002</v>
      </c>
      <c r="C952" t="s">
        <v>9</v>
      </c>
      <c r="D952" t="s">
        <v>411</v>
      </c>
      <c r="E952" t="s">
        <v>10</v>
      </c>
      <c r="F952">
        <v>4</v>
      </c>
      <c r="G952">
        <v>20</v>
      </c>
      <c r="H952" t="s">
        <v>17</v>
      </c>
      <c r="I952" t="str">
        <f>VLOOKUP(H952,'Fish Species List'!$A$2:$I$107,2,0)</f>
        <v>Bluehead Wrasse</v>
      </c>
      <c r="J952" s="54" t="str">
        <f>VLOOKUP(H952,'Fish Species List'!$A$2:$I$107,3,0)</f>
        <v>Thalassoma bifasciatum</v>
      </c>
      <c r="K952" s="54" t="str">
        <f>VLOOKUP(H952,'Fish Species List'!$A$2:$I$107,4,0)</f>
        <v>Labridae</v>
      </c>
      <c r="L952" s="54" t="str">
        <f>VLOOKUP(H952,'Fish Species List'!$A$2:$I$107,5,0)</f>
        <v>Carnivores</v>
      </c>
      <c r="M952">
        <v>3</v>
      </c>
      <c r="N952">
        <v>30</v>
      </c>
      <c r="P952">
        <f>VLOOKUP(H952,'Fish Species List'!$A$2:$I$107,6,0)</f>
        <v>8.9099999999999995E-3</v>
      </c>
      <c r="Q952">
        <f>VLOOKUP(H952,'Fish Species List'!$A$2:$I$107,7,0)</f>
        <v>3.01</v>
      </c>
      <c r="R952">
        <f t="shared" si="14"/>
        <v>0.24322750267948948</v>
      </c>
    </row>
    <row r="953" spans="1:18">
      <c r="A953" s="2">
        <v>42955</v>
      </c>
      <c r="B953" s="18">
        <v>0.52500000000000002</v>
      </c>
      <c r="C953" t="s">
        <v>9</v>
      </c>
      <c r="D953" t="s">
        <v>411</v>
      </c>
      <c r="E953" t="s">
        <v>10</v>
      </c>
      <c r="F953">
        <v>4</v>
      </c>
      <c r="G953">
        <v>20</v>
      </c>
      <c r="H953" t="s">
        <v>35</v>
      </c>
      <c r="I953" t="str">
        <f>VLOOKUP(H953,'Fish Species List'!$A$2:$I$107,2,0)</f>
        <v>Yellowhead Wrasse</v>
      </c>
      <c r="J953" s="54" t="str">
        <f>VLOOKUP(H953,'Fish Species List'!$A$2:$I$107,3,0)</f>
        <v>Halichoeres garnoti</v>
      </c>
      <c r="K953" s="54" t="str">
        <f>VLOOKUP(H953,'Fish Species List'!$A$2:$I$107,4,0)</f>
        <v>Labridae</v>
      </c>
      <c r="L953" s="54" t="str">
        <f>VLOOKUP(H953,'Fish Species List'!$A$2:$I$107,5,0)</f>
        <v>Carnivores</v>
      </c>
      <c r="M953">
        <v>4</v>
      </c>
      <c r="N953">
        <v>10</v>
      </c>
      <c r="P953">
        <f>VLOOKUP(H953,'Fish Species List'!$A$2:$I$107,6,0)</f>
        <v>0.01</v>
      </c>
      <c r="Q953">
        <f>VLOOKUP(H953,'Fish Species List'!$A$2:$I$107,7,0)</f>
        <v>3.13</v>
      </c>
      <c r="R953">
        <f t="shared" si="14"/>
        <v>0.76638637095611406</v>
      </c>
    </row>
    <row r="954" spans="1:18">
      <c r="A954" s="2">
        <v>42955</v>
      </c>
      <c r="B954" s="18">
        <v>0.52500000000000002</v>
      </c>
      <c r="C954" t="s">
        <v>9</v>
      </c>
      <c r="D954" t="s">
        <v>411</v>
      </c>
      <c r="E954" t="s">
        <v>10</v>
      </c>
      <c r="F954">
        <v>4</v>
      </c>
      <c r="G954">
        <v>20</v>
      </c>
      <c r="H954" t="s">
        <v>35</v>
      </c>
      <c r="I954" t="str">
        <f>VLOOKUP(H954,'Fish Species List'!$A$2:$I$107,2,0)</f>
        <v>Yellowhead Wrasse</v>
      </c>
      <c r="J954" s="54" t="str">
        <f>VLOOKUP(H954,'Fish Species List'!$A$2:$I$107,3,0)</f>
        <v>Halichoeres garnoti</v>
      </c>
      <c r="K954" s="54" t="str">
        <f>VLOOKUP(H954,'Fish Species List'!$A$2:$I$107,4,0)</f>
        <v>Labridae</v>
      </c>
      <c r="L954" s="54" t="str">
        <f>VLOOKUP(H954,'Fish Species List'!$A$2:$I$107,5,0)</f>
        <v>Carnivores</v>
      </c>
      <c r="M954">
        <v>12</v>
      </c>
      <c r="N954">
        <f>1</f>
        <v>1</v>
      </c>
      <c r="P954">
        <f>VLOOKUP(H954,'Fish Species List'!$A$2:$I$107,6,0)</f>
        <v>0.01</v>
      </c>
      <c r="Q954">
        <f>VLOOKUP(H954,'Fish Species List'!$A$2:$I$107,7,0)</f>
        <v>3.13</v>
      </c>
      <c r="R954">
        <f t="shared" si="14"/>
        <v>23.869169040031956</v>
      </c>
    </row>
    <row r="955" spans="1:18">
      <c r="A955" s="2">
        <v>42955</v>
      </c>
      <c r="B955" s="18">
        <v>0.52500000000000002</v>
      </c>
      <c r="C955" t="s">
        <v>9</v>
      </c>
      <c r="D955" t="s">
        <v>411</v>
      </c>
      <c r="E955" t="s">
        <v>10</v>
      </c>
      <c r="F955">
        <v>4</v>
      </c>
      <c r="G955">
        <v>20</v>
      </c>
      <c r="H955" t="s">
        <v>407</v>
      </c>
      <c r="I955" t="str">
        <f>VLOOKUP(H955,'Fish Species List'!$A$2:$I$107,2,0)</f>
        <v>Fairy Basslet</v>
      </c>
      <c r="J955" s="54" t="str">
        <f>VLOOKUP(H955,'Fish Species List'!$A$2:$I$107,3,0)</f>
        <v>Gramma loreto</v>
      </c>
      <c r="K955" s="54" t="str">
        <f>VLOOKUP(H955,'Fish Species List'!$A$2:$I$107,4,0)</f>
        <v>Serranidae</v>
      </c>
      <c r="L955" s="54" t="str">
        <f>VLOOKUP(H955,'Fish Species List'!$A$2:$I$107,5,0)</f>
        <v>Carnivores</v>
      </c>
      <c r="M955">
        <v>6</v>
      </c>
      <c r="N955">
        <f>1</f>
        <v>1</v>
      </c>
      <c r="P955">
        <f>VLOOKUP(H955,'Fish Species List'!$A$2:$I$107,6,0)</f>
        <v>0</v>
      </c>
      <c r="Q955">
        <f>VLOOKUP(H955,'Fish Species List'!$A$2:$I$107,7,0)</f>
        <v>0</v>
      </c>
      <c r="R955">
        <f t="shared" si="14"/>
        <v>0</v>
      </c>
    </row>
    <row r="956" spans="1:18">
      <c r="A956" s="2">
        <v>42955</v>
      </c>
      <c r="B956" s="18">
        <v>0.52500000000000002</v>
      </c>
      <c r="C956" t="s">
        <v>9</v>
      </c>
      <c r="D956" t="s">
        <v>411</v>
      </c>
      <c r="E956" t="s">
        <v>10</v>
      </c>
      <c r="F956">
        <v>5</v>
      </c>
      <c r="G956">
        <v>23</v>
      </c>
      <c r="H956" t="s">
        <v>23</v>
      </c>
      <c r="I956" t="str">
        <f>VLOOKUP(H956,'Fish Species List'!$A$2:$I$107,2,0)</f>
        <v>Blue Tang</v>
      </c>
      <c r="J956" s="54" t="str">
        <f>VLOOKUP(H956,'Fish Species List'!$A$2:$I$107,3,0)</f>
        <v>Acanthurus coeruleus</v>
      </c>
      <c r="K956" s="54" t="str">
        <f>VLOOKUP(H956,'Fish Species List'!$A$2:$I$107,4,0)</f>
        <v>Acanthuridae</v>
      </c>
      <c r="L956" s="54" t="str">
        <f>VLOOKUP(H956,'Fish Species List'!$A$2:$I$107,5,0)</f>
        <v>Herbivores</v>
      </c>
      <c r="M956">
        <v>15</v>
      </c>
      <c r="N956">
        <f>1</f>
        <v>1</v>
      </c>
      <c r="P956">
        <f>VLOOKUP(H956,'Fish Species List'!$A$2:$I$107,6,0)</f>
        <v>2.512E-2</v>
      </c>
      <c r="Q956">
        <f>VLOOKUP(H956,'Fish Species List'!$A$2:$I$107,7,0)</f>
        <v>2.96</v>
      </c>
      <c r="R956">
        <f t="shared" si="14"/>
        <v>76.076366478829684</v>
      </c>
    </row>
    <row r="957" spans="1:18">
      <c r="A957" s="2">
        <v>42955</v>
      </c>
      <c r="B957" s="18">
        <v>0.52500000000000002</v>
      </c>
      <c r="C957" t="s">
        <v>9</v>
      </c>
      <c r="D957" t="s">
        <v>411</v>
      </c>
      <c r="E957" t="s">
        <v>10</v>
      </c>
      <c r="F957">
        <v>5</v>
      </c>
      <c r="G957">
        <v>23</v>
      </c>
      <c r="H957" t="s">
        <v>11</v>
      </c>
      <c r="I957" t="str">
        <f>VLOOKUP(H957,'Fish Species List'!$A$2:$I$107,2,0)</f>
        <v>Coney</v>
      </c>
      <c r="J957" s="54" t="str">
        <f>VLOOKUP(H957,'Fish Species List'!$A$2:$I$107,3,0)</f>
        <v>Cephalopholis fulva</v>
      </c>
      <c r="K957" s="54" t="str">
        <f>VLOOKUP(H957,'Fish Species List'!$A$2:$I$107,4,0)</f>
        <v>Serranidae</v>
      </c>
      <c r="L957" s="54" t="str">
        <f>VLOOKUP(H957,'Fish Species List'!$A$2:$I$107,5,0)</f>
        <v>Carnivores</v>
      </c>
      <c r="M957">
        <v>21</v>
      </c>
      <c r="N957">
        <f>1</f>
        <v>1</v>
      </c>
      <c r="P957">
        <f>VLOOKUP(H957,'Fish Species List'!$A$2:$I$107,6,0)</f>
        <v>0.01</v>
      </c>
      <c r="Q957">
        <f>VLOOKUP(H957,'Fish Species List'!$A$2:$I$107,7,0)</f>
        <v>3.02</v>
      </c>
      <c r="R957">
        <f t="shared" si="14"/>
        <v>98.424285349185794</v>
      </c>
    </row>
    <row r="958" spans="1:18">
      <c r="A958" s="2">
        <v>42955</v>
      </c>
      <c r="B958" s="18">
        <v>0.52500000000000002</v>
      </c>
      <c r="C958" t="s">
        <v>9</v>
      </c>
      <c r="D958" t="s">
        <v>411</v>
      </c>
      <c r="E958" t="s">
        <v>10</v>
      </c>
      <c r="F958">
        <v>5</v>
      </c>
      <c r="G958">
        <v>23</v>
      </c>
      <c r="H958" t="s">
        <v>20</v>
      </c>
      <c r="I958" t="str">
        <f>VLOOKUP(H958,'Fish Species List'!$A$2:$I$107,2,0)</f>
        <v>French Grunt</v>
      </c>
      <c r="J958" s="54" t="str">
        <f>VLOOKUP(H958,'Fish Species List'!$A$2:$I$107,3,0)</f>
        <v>Haemulon flavolineatum</v>
      </c>
      <c r="K958" s="54" t="str">
        <f>VLOOKUP(H958,'Fish Species List'!$A$2:$I$107,4,0)</f>
        <v>Haemulidae</v>
      </c>
      <c r="L958" s="54" t="str">
        <f>VLOOKUP(H958,'Fish Species List'!$A$2:$I$107,5,0)</f>
        <v>Carnivores</v>
      </c>
      <c r="M958">
        <v>19</v>
      </c>
      <c r="N958">
        <v>3</v>
      </c>
      <c r="P958">
        <f>VLOOKUP(H958,'Fish Species List'!$A$2:$I$107,6,0)</f>
        <v>1.349E-2</v>
      </c>
      <c r="Q958">
        <f>VLOOKUP(H958,'Fish Species List'!$A$2:$I$107,7,0)</f>
        <v>3</v>
      </c>
      <c r="R958">
        <f t="shared" si="14"/>
        <v>92.527910000000006</v>
      </c>
    </row>
    <row r="959" spans="1:18">
      <c r="A959" s="2">
        <v>42955</v>
      </c>
      <c r="B959" s="18">
        <v>0.52500000000000002</v>
      </c>
      <c r="C959" t="s">
        <v>9</v>
      </c>
      <c r="D959" t="s">
        <v>411</v>
      </c>
      <c r="E959" t="s">
        <v>10</v>
      </c>
      <c r="F959">
        <v>5</v>
      </c>
      <c r="G959">
        <v>23</v>
      </c>
      <c r="H959" t="s">
        <v>20</v>
      </c>
      <c r="I959" t="str">
        <f>VLOOKUP(H959,'Fish Species List'!$A$2:$I$107,2,0)</f>
        <v>French Grunt</v>
      </c>
      <c r="J959" s="54" t="str">
        <f>VLOOKUP(H959,'Fish Species List'!$A$2:$I$107,3,0)</f>
        <v>Haemulon flavolineatum</v>
      </c>
      <c r="K959" s="54" t="str">
        <f>VLOOKUP(H959,'Fish Species List'!$A$2:$I$107,4,0)</f>
        <v>Haemulidae</v>
      </c>
      <c r="L959" s="54" t="str">
        <f>VLOOKUP(H959,'Fish Species List'!$A$2:$I$107,5,0)</f>
        <v>Carnivores</v>
      </c>
      <c r="M959">
        <v>20</v>
      </c>
      <c r="N959">
        <v>2</v>
      </c>
      <c r="P959">
        <f>VLOOKUP(H959,'Fish Species List'!$A$2:$I$107,6,0)</f>
        <v>1.349E-2</v>
      </c>
      <c r="Q959">
        <f>VLOOKUP(H959,'Fish Species List'!$A$2:$I$107,7,0)</f>
        <v>3</v>
      </c>
      <c r="R959">
        <f t="shared" si="14"/>
        <v>107.92</v>
      </c>
    </row>
    <row r="960" spans="1:18">
      <c r="A960" s="2">
        <v>42955</v>
      </c>
      <c r="B960" s="18">
        <v>0.52500000000000002</v>
      </c>
      <c r="C960" t="s">
        <v>9</v>
      </c>
      <c r="D960" t="s">
        <v>411</v>
      </c>
      <c r="E960" t="s">
        <v>10</v>
      </c>
      <c r="F960">
        <v>5</v>
      </c>
      <c r="G960">
        <v>23</v>
      </c>
      <c r="H960" t="s">
        <v>20</v>
      </c>
      <c r="I960" t="str">
        <f>VLOOKUP(H960,'Fish Species List'!$A$2:$I$107,2,0)</f>
        <v>French Grunt</v>
      </c>
      <c r="J960" s="54" t="str">
        <f>VLOOKUP(H960,'Fish Species List'!$A$2:$I$107,3,0)</f>
        <v>Haemulon flavolineatum</v>
      </c>
      <c r="K960" s="54" t="str">
        <f>VLOOKUP(H960,'Fish Species List'!$A$2:$I$107,4,0)</f>
        <v>Haemulidae</v>
      </c>
      <c r="L960" s="54" t="str">
        <f>VLOOKUP(H960,'Fish Species List'!$A$2:$I$107,5,0)</f>
        <v>Carnivores</v>
      </c>
      <c r="M960">
        <v>16</v>
      </c>
      <c r="N960">
        <f>1</f>
        <v>1</v>
      </c>
      <c r="P960">
        <f>VLOOKUP(H960,'Fish Species List'!$A$2:$I$107,6,0)</f>
        <v>1.349E-2</v>
      </c>
      <c r="Q960">
        <f>VLOOKUP(H960,'Fish Species List'!$A$2:$I$107,7,0)</f>
        <v>3</v>
      </c>
      <c r="R960">
        <f t="shared" si="14"/>
        <v>55.255040000000001</v>
      </c>
    </row>
    <row r="961" spans="1:18">
      <c r="A961" s="2">
        <v>42955</v>
      </c>
      <c r="B961" s="18">
        <v>0.52500000000000002</v>
      </c>
      <c r="C961" t="s">
        <v>9</v>
      </c>
      <c r="D961" t="s">
        <v>411</v>
      </c>
      <c r="E961" t="s">
        <v>10</v>
      </c>
      <c r="F961">
        <v>5</v>
      </c>
      <c r="G961">
        <v>23</v>
      </c>
      <c r="H961" t="s">
        <v>412</v>
      </c>
      <c r="I961" t="str">
        <f>VLOOKUP(H961,'Fish Species List'!$A$2:$I$107,2,0)</f>
        <v>Glass Eye Snapper</v>
      </c>
      <c r="J961" s="54" t="str">
        <f>VLOOKUP(H961,'Fish Species List'!$A$2:$I$107,3,0)</f>
        <v>Heteropriacanthus cruentatus</v>
      </c>
      <c r="K961" s="54" t="str">
        <f>VLOOKUP(H961,'Fish Species List'!$A$2:$I$107,4,0)</f>
        <v>Priacanthidae</v>
      </c>
      <c r="L961" s="54" t="str">
        <f>VLOOKUP(H961,'Fish Species List'!$A$2:$I$107,5,0)</f>
        <v>Carnivores</v>
      </c>
      <c r="M961">
        <v>18</v>
      </c>
      <c r="N961">
        <f>1</f>
        <v>1</v>
      </c>
      <c r="P961">
        <f>VLOOKUP(H961,'Fish Species List'!$A$2:$I$107,6,0)</f>
        <v>1.738E-2</v>
      </c>
      <c r="Q961">
        <f>VLOOKUP(H961,'Fish Species List'!$A$2:$I$107,7,0)</f>
        <v>2.9</v>
      </c>
      <c r="R961">
        <f t="shared" si="14"/>
        <v>75.917174648193438</v>
      </c>
    </row>
    <row r="962" spans="1:18">
      <c r="A962" s="2">
        <v>42955</v>
      </c>
      <c r="B962" s="18">
        <v>0.52500000000000002</v>
      </c>
      <c r="C962" t="s">
        <v>9</v>
      </c>
      <c r="D962" t="s">
        <v>411</v>
      </c>
      <c r="E962" t="s">
        <v>10</v>
      </c>
      <c r="F962">
        <v>5</v>
      </c>
      <c r="G962">
        <v>23</v>
      </c>
      <c r="H962" t="s">
        <v>293</v>
      </c>
      <c r="I962" t="str">
        <f>VLOOKUP(H962,'Fish Species List'!$A$2:$I$107,2,0)</f>
        <v>Spanish Hogfish</v>
      </c>
      <c r="J962" s="54" t="str">
        <f>VLOOKUP(H962,'Fish Species List'!$A$2:$I$107,3,0)</f>
        <v>Bodianus rufus</v>
      </c>
      <c r="K962" s="54" t="str">
        <f>VLOOKUP(H962,'Fish Species List'!$A$2:$I$107,4,0)</f>
        <v>Labridae</v>
      </c>
      <c r="L962" s="54" t="str">
        <f>VLOOKUP(H962,'Fish Species List'!$A$2:$I$107,5,0)</f>
        <v>Carnivores</v>
      </c>
      <c r="M962">
        <v>21</v>
      </c>
      <c r="N962">
        <v>2</v>
      </c>
      <c r="P962">
        <f>VLOOKUP(H962,'Fish Species List'!$A$2:$I$107,6,0)</f>
        <v>1.44E-2</v>
      </c>
      <c r="Q962">
        <f>VLOOKUP(H962,'Fish Species List'!$A$2:$I$107,7,0)</f>
        <v>3.0531999999999999</v>
      </c>
      <c r="R962">
        <f t="shared" si="14"/>
        <v>156.80591563316392</v>
      </c>
    </row>
    <row r="963" spans="1:18">
      <c r="A963" s="2">
        <v>42955</v>
      </c>
      <c r="B963" s="18">
        <v>0.52500000000000002</v>
      </c>
      <c r="C963" t="s">
        <v>9</v>
      </c>
      <c r="D963" t="s">
        <v>411</v>
      </c>
      <c r="E963" t="s">
        <v>10</v>
      </c>
      <c r="F963">
        <v>5</v>
      </c>
      <c r="G963">
        <v>23</v>
      </c>
      <c r="H963" t="s">
        <v>293</v>
      </c>
      <c r="I963" t="str">
        <f>VLOOKUP(H963,'Fish Species List'!$A$2:$I$107,2,0)</f>
        <v>Spanish Hogfish</v>
      </c>
      <c r="J963" s="54" t="str">
        <f>VLOOKUP(H963,'Fish Species List'!$A$2:$I$107,3,0)</f>
        <v>Bodianus rufus</v>
      </c>
      <c r="K963" s="54" t="str">
        <f>VLOOKUP(H963,'Fish Species List'!$A$2:$I$107,4,0)</f>
        <v>Labridae</v>
      </c>
      <c r="L963" s="54" t="str">
        <f>VLOOKUP(H963,'Fish Species List'!$A$2:$I$107,5,0)</f>
        <v>Carnivores</v>
      </c>
      <c r="M963">
        <v>19</v>
      </c>
      <c r="N963">
        <f>1</f>
        <v>1</v>
      </c>
      <c r="P963">
        <f>VLOOKUP(H963,'Fish Species List'!$A$2:$I$107,6,0)</f>
        <v>1.44E-2</v>
      </c>
      <c r="Q963">
        <f>VLOOKUP(H963,'Fish Species List'!$A$2:$I$107,7,0)</f>
        <v>3.0531999999999999</v>
      </c>
      <c r="R963">
        <f t="shared" ref="R963:R1026" si="15">(P963*M963^Q963)</f>
        <v>115.5188845034038</v>
      </c>
    </row>
    <row r="964" spans="1:18">
      <c r="A964" s="2">
        <v>42955</v>
      </c>
      <c r="B964" s="18">
        <v>0.52500000000000002</v>
      </c>
      <c r="C964" t="s">
        <v>9</v>
      </c>
      <c r="D964" t="s">
        <v>411</v>
      </c>
      <c r="E964" t="s">
        <v>10</v>
      </c>
      <c r="F964">
        <v>5</v>
      </c>
      <c r="G964">
        <v>23</v>
      </c>
      <c r="H964" t="s">
        <v>25</v>
      </c>
      <c r="I964" t="str">
        <f>VLOOKUP(H964,'Fish Species List'!$A$2:$I$107,2,0)</f>
        <v>Redband Parrotfish</v>
      </c>
      <c r="J964" s="54" t="str">
        <f>VLOOKUP(H964,'Fish Species List'!$A$2:$I$107,3,0)</f>
        <v>Sparisoma aurofrenatum</v>
      </c>
      <c r="K964" s="54" t="str">
        <f>VLOOKUP(H964,'Fish Species List'!$A$2:$I$107,4,0)</f>
        <v>Scaridae</v>
      </c>
      <c r="L964" s="54" t="str">
        <f>VLOOKUP(H964,'Fish Species List'!$A$2:$I$107,5,0)</f>
        <v>Herbivores</v>
      </c>
      <c r="M964">
        <v>18</v>
      </c>
      <c r="N964">
        <v>2</v>
      </c>
      <c r="O964" t="s">
        <v>16</v>
      </c>
      <c r="P964">
        <f>VLOOKUP(H964,'Fish Species List'!$A$2:$I$107,6,0)</f>
        <v>1.072E-2</v>
      </c>
      <c r="Q964">
        <f>VLOOKUP(H964,'Fish Species List'!$A$2:$I$107,7,0)</f>
        <v>3.12</v>
      </c>
      <c r="R964">
        <f t="shared" si="15"/>
        <v>88.43923988864465</v>
      </c>
    </row>
    <row r="965" spans="1:18">
      <c r="A965" s="2">
        <v>42955</v>
      </c>
      <c r="B965" s="18">
        <v>0.52500000000000002</v>
      </c>
      <c r="C965" t="s">
        <v>9</v>
      </c>
      <c r="D965" t="s">
        <v>411</v>
      </c>
      <c r="E965" t="s">
        <v>10</v>
      </c>
      <c r="F965">
        <v>5</v>
      </c>
      <c r="G965">
        <v>23</v>
      </c>
      <c r="H965" t="s">
        <v>289</v>
      </c>
      <c r="I965" t="str">
        <f>VLOOKUP(H965,'Fish Species List'!$A$2:$I$107,2,0)</f>
        <v>Longspine squirrelfish</v>
      </c>
      <c r="J965" s="54" t="str">
        <f>VLOOKUP(H965,'Fish Species List'!$A$2:$I$107,3,0)</f>
        <v>Holocentrus rufus</v>
      </c>
      <c r="K965" s="54" t="str">
        <f>VLOOKUP(H965,'Fish Species List'!$A$2:$I$107,4,0)</f>
        <v>Holocentridae</v>
      </c>
      <c r="L965" s="54" t="str">
        <f>VLOOKUP(H965,'Fish Species List'!$A$2:$I$107,5,0)</f>
        <v>Carnivores</v>
      </c>
      <c r="M965">
        <v>22</v>
      </c>
      <c r="N965">
        <f>1</f>
        <v>1</v>
      </c>
      <c r="P965">
        <f>VLOOKUP(H965,'Fish Species List'!$A$2:$I$107,6,0)</f>
        <v>1.1480000000000001E-2</v>
      </c>
      <c r="Q965">
        <f>VLOOKUP(H965,'Fish Species List'!$A$2:$I$107,7,0)</f>
        <v>2.89</v>
      </c>
      <c r="R965">
        <f t="shared" si="15"/>
        <v>87.004844595920929</v>
      </c>
    </row>
    <row r="966" spans="1:18">
      <c r="A966" s="2">
        <v>42955</v>
      </c>
      <c r="B966" s="18">
        <v>0.52500000000000002</v>
      </c>
      <c r="C966" t="s">
        <v>9</v>
      </c>
      <c r="D966" t="s">
        <v>411</v>
      </c>
      <c r="E966" t="s">
        <v>10</v>
      </c>
      <c r="F966">
        <v>5</v>
      </c>
      <c r="G966">
        <v>23</v>
      </c>
      <c r="H966" t="s">
        <v>33</v>
      </c>
      <c r="I966" t="str">
        <f>VLOOKUP(H966,'Fish Species List'!$A$2:$I$107,2,0)</f>
        <v>Yellowtail parrotfish</v>
      </c>
      <c r="J966" s="54" t="str">
        <f>VLOOKUP(H966,'Fish Species List'!$A$2:$I$107,3,0)</f>
        <v>Sparisoma rubiprinne</v>
      </c>
      <c r="K966" s="54" t="str">
        <f>VLOOKUP(H966,'Fish Species List'!$A$2:$I$107,4,0)</f>
        <v>Scaridae</v>
      </c>
      <c r="L966" s="54" t="str">
        <f>VLOOKUP(H966,'Fish Species List'!$A$2:$I$107,5,0)</f>
        <v>Herbivores</v>
      </c>
      <c r="M966">
        <v>5</v>
      </c>
      <c r="N966">
        <v>2</v>
      </c>
      <c r="O966" t="s">
        <v>16</v>
      </c>
      <c r="P966">
        <f>VLOOKUP(H966,'Fish Species List'!$A$2:$I$107,6,0)</f>
        <v>8.9099999999999995E-3</v>
      </c>
      <c r="Q966">
        <f>VLOOKUP(H966,'Fish Species List'!$A$2:$I$107,7,0)</f>
        <v>3.04</v>
      </c>
      <c r="R966">
        <f t="shared" si="15"/>
        <v>1.1878087418845689</v>
      </c>
    </row>
    <row r="967" spans="1:18">
      <c r="A967" s="2">
        <v>42955</v>
      </c>
      <c r="B967" s="18">
        <v>0.52500000000000002</v>
      </c>
      <c r="C967" t="s">
        <v>9</v>
      </c>
      <c r="D967" t="s">
        <v>411</v>
      </c>
      <c r="E967" t="s">
        <v>10</v>
      </c>
      <c r="F967">
        <v>5</v>
      </c>
      <c r="G967">
        <v>23</v>
      </c>
      <c r="H967" t="s">
        <v>33</v>
      </c>
      <c r="I967" t="str">
        <f>VLOOKUP(H967,'Fish Species List'!$A$2:$I$107,2,0)</f>
        <v>Yellowtail parrotfish</v>
      </c>
      <c r="J967" s="54" t="str">
        <f>VLOOKUP(H967,'Fish Species List'!$A$2:$I$107,3,0)</f>
        <v>Sparisoma rubiprinne</v>
      </c>
      <c r="K967" s="54" t="str">
        <f>VLOOKUP(H967,'Fish Species List'!$A$2:$I$107,4,0)</f>
        <v>Scaridae</v>
      </c>
      <c r="L967" s="54" t="str">
        <f>VLOOKUP(H967,'Fish Species List'!$A$2:$I$107,5,0)</f>
        <v>Herbivores</v>
      </c>
      <c r="M967">
        <v>16</v>
      </c>
      <c r="N967">
        <v>2</v>
      </c>
      <c r="O967" t="s">
        <v>16</v>
      </c>
      <c r="P967">
        <f>VLOOKUP(H967,'Fish Species List'!$A$2:$I$107,6,0)</f>
        <v>8.9099999999999995E-3</v>
      </c>
      <c r="Q967">
        <f>VLOOKUP(H967,'Fish Species List'!$A$2:$I$107,7,0)</f>
        <v>3.04</v>
      </c>
      <c r="R967">
        <f t="shared" si="15"/>
        <v>40.775796327315376</v>
      </c>
    </row>
    <row r="968" spans="1:18">
      <c r="A968" s="2">
        <v>42955</v>
      </c>
      <c r="B968" s="18">
        <v>0.52500000000000002</v>
      </c>
      <c r="C968" t="s">
        <v>9</v>
      </c>
      <c r="D968" t="s">
        <v>411</v>
      </c>
      <c r="E968" t="s">
        <v>10</v>
      </c>
      <c r="F968">
        <v>5</v>
      </c>
      <c r="G968">
        <v>23</v>
      </c>
      <c r="H968" t="s">
        <v>424</v>
      </c>
      <c r="I968" t="str">
        <f>VLOOKUP(H968,'Fish Species List'!$A$2:$I$107,2,0)</f>
        <v>Black Durgon</v>
      </c>
      <c r="J968" s="54" t="str">
        <f>VLOOKUP(H968,'Fish Species List'!$A$2:$I$107,3,0)</f>
        <v>Melichthys niger</v>
      </c>
      <c r="K968" s="54" t="str">
        <f>VLOOKUP(H968,'Fish Species List'!$A$2:$I$107,4,0)</f>
        <v>Balistidae</v>
      </c>
      <c r="L968" s="54" t="str">
        <f>VLOOKUP(H968,'Fish Species List'!$A$2:$I$107,5,0)</f>
        <v>Omnivores</v>
      </c>
      <c r="M968">
        <v>21</v>
      </c>
      <c r="N968">
        <f>1</f>
        <v>1</v>
      </c>
      <c r="P968">
        <f>VLOOKUP(H968,'Fish Species List'!$A$2:$I$107,6,0)</f>
        <v>2.3439999999999999E-2</v>
      </c>
      <c r="Q968">
        <f>VLOOKUP(H968,'Fish Species List'!$A$2:$I$107,7,0)</f>
        <v>2.95</v>
      </c>
      <c r="R968">
        <f t="shared" si="15"/>
        <v>186.42516099314153</v>
      </c>
    </row>
    <row r="969" spans="1:18">
      <c r="A969" s="2">
        <v>42955</v>
      </c>
      <c r="B969" s="18">
        <v>0.52500000000000002</v>
      </c>
      <c r="C969" t="s">
        <v>9</v>
      </c>
      <c r="D969" t="s">
        <v>411</v>
      </c>
      <c r="E969" t="s">
        <v>10</v>
      </c>
      <c r="F969">
        <v>5</v>
      </c>
      <c r="G969">
        <v>23</v>
      </c>
      <c r="H969" t="s">
        <v>23</v>
      </c>
      <c r="I969" t="str">
        <f>VLOOKUP(H969,'Fish Species List'!$A$2:$I$107,2,0)</f>
        <v>Blue Tang</v>
      </c>
      <c r="J969" s="54" t="str">
        <f>VLOOKUP(H969,'Fish Species List'!$A$2:$I$107,3,0)</f>
        <v>Acanthurus coeruleus</v>
      </c>
      <c r="K969" s="54" t="str">
        <f>VLOOKUP(H969,'Fish Species List'!$A$2:$I$107,4,0)</f>
        <v>Acanthuridae</v>
      </c>
      <c r="L969" s="54" t="str">
        <f>VLOOKUP(H969,'Fish Species List'!$A$2:$I$107,5,0)</f>
        <v>Herbivores</v>
      </c>
      <c r="M969">
        <v>12</v>
      </c>
      <c r="N969">
        <f>1</f>
        <v>1</v>
      </c>
      <c r="P969">
        <f>VLOOKUP(H969,'Fish Species List'!$A$2:$I$107,6,0)</f>
        <v>2.512E-2</v>
      </c>
      <c r="Q969">
        <f>VLOOKUP(H969,'Fish Species List'!$A$2:$I$107,7,0)</f>
        <v>2.96</v>
      </c>
      <c r="R969">
        <f t="shared" si="15"/>
        <v>39.300323326954469</v>
      </c>
    </row>
    <row r="970" spans="1:18">
      <c r="A970" s="2">
        <v>42955</v>
      </c>
      <c r="B970" s="18">
        <v>0.52500000000000002</v>
      </c>
      <c r="C970" t="s">
        <v>9</v>
      </c>
      <c r="D970" t="s">
        <v>411</v>
      </c>
      <c r="E970" t="s">
        <v>10</v>
      </c>
      <c r="F970">
        <v>5</v>
      </c>
      <c r="G970">
        <v>23</v>
      </c>
      <c r="H970" t="s">
        <v>23</v>
      </c>
      <c r="I970" t="str">
        <f>VLOOKUP(H970,'Fish Species List'!$A$2:$I$107,2,0)</f>
        <v>Blue Tang</v>
      </c>
      <c r="J970" s="54" t="str">
        <f>VLOOKUP(H970,'Fish Species List'!$A$2:$I$107,3,0)</f>
        <v>Acanthurus coeruleus</v>
      </c>
      <c r="K970" s="54" t="str">
        <f>VLOOKUP(H970,'Fish Species List'!$A$2:$I$107,4,0)</f>
        <v>Acanthuridae</v>
      </c>
      <c r="L970" s="54" t="str">
        <f>VLOOKUP(H970,'Fish Species List'!$A$2:$I$107,5,0)</f>
        <v>Herbivores</v>
      </c>
      <c r="M970">
        <v>16</v>
      </c>
      <c r="N970">
        <f>1</f>
        <v>1</v>
      </c>
      <c r="P970">
        <f>VLOOKUP(H970,'Fish Species List'!$A$2:$I$107,6,0)</f>
        <v>2.512E-2</v>
      </c>
      <c r="Q970">
        <f>VLOOKUP(H970,'Fish Species List'!$A$2:$I$107,7,0)</f>
        <v>2.96</v>
      </c>
      <c r="R970">
        <f t="shared" si="15"/>
        <v>92.090489985886919</v>
      </c>
    </row>
    <row r="971" spans="1:18">
      <c r="A971" s="2">
        <v>42955</v>
      </c>
      <c r="B971" s="18">
        <v>0.52500000000000002</v>
      </c>
      <c r="C971" t="s">
        <v>9</v>
      </c>
      <c r="D971" t="s">
        <v>411</v>
      </c>
      <c r="E971" t="s">
        <v>10</v>
      </c>
      <c r="F971">
        <v>5</v>
      </c>
      <c r="G971">
        <v>23</v>
      </c>
      <c r="H971" t="s">
        <v>19</v>
      </c>
      <c r="I971" t="str">
        <f>VLOOKUP(H971,'Fish Species List'!$A$2:$I$107,2,0)</f>
        <v>Ocean Surgeonfish</v>
      </c>
      <c r="J971" s="54" t="str">
        <f>VLOOKUP(H971,'Fish Species List'!$A$2:$I$107,3,0)</f>
        <v>Acanthurus bahianus</v>
      </c>
      <c r="K971" s="54" t="str">
        <f>VLOOKUP(H971,'Fish Species List'!$A$2:$I$107,4,0)</f>
        <v>Acanthuridae</v>
      </c>
      <c r="L971" s="54" t="str">
        <f>VLOOKUP(H971,'Fish Species List'!$A$2:$I$107,5,0)</f>
        <v>Herbivores</v>
      </c>
      <c r="M971">
        <v>16</v>
      </c>
      <c r="N971">
        <f>1</f>
        <v>1</v>
      </c>
      <c r="P971">
        <f>VLOOKUP(H971,'Fish Species List'!$A$2:$I$107,6,0)</f>
        <v>1.8620000000000001E-2</v>
      </c>
      <c r="Q971">
        <f>VLOOKUP(H971,'Fish Species List'!$A$2:$I$107,7,0)</f>
        <v>2.91</v>
      </c>
      <c r="R971">
        <f t="shared" si="15"/>
        <v>59.424950162548789</v>
      </c>
    </row>
    <row r="972" spans="1:18">
      <c r="A972" s="2">
        <v>42955</v>
      </c>
      <c r="B972" s="18">
        <v>0.52500000000000002</v>
      </c>
      <c r="C972" t="s">
        <v>9</v>
      </c>
      <c r="D972" t="s">
        <v>411</v>
      </c>
      <c r="E972" t="s">
        <v>10</v>
      </c>
      <c r="F972">
        <v>5</v>
      </c>
      <c r="G972">
        <v>23</v>
      </c>
      <c r="H972" t="s">
        <v>12</v>
      </c>
      <c r="I972" t="str">
        <f>VLOOKUP(H972,'Fish Species List'!$A$2:$I$107,2,0)</f>
        <v>Doctorfish</v>
      </c>
      <c r="J972" s="54" t="str">
        <f>VLOOKUP(H972,'Fish Species List'!$A$2:$I$107,3,0)</f>
        <v>Acanthurus chirurgus</v>
      </c>
      <c r="K972" s="54" t="str">
        <f>VLOOKUP(H972,'Fish Species List'!$A$2:$I$107,4,0)</f>
        <v>Acanthuridae</v>
      </c>
      <c r="L972" s="54" t="str">
        <f>VLOOKUP(H972,'Fish Species List'!$A$2:$I$107,5,0)</f>
        <v>Herbivores</v>
      </c>
      <c r="M972">
        <v>17</v>
      </c>
      <c r="N972">
        <f>1</f>
        <v>1</v>
      </c>
      <c r="P972">
        <f>VLOOKUP(H972,'Fish Species List'!$A$2:$I$107,6,0)</f>
        <v>2.0889999999999999E-2</v>
      </c>
      <c r="Q972">
        <f>VLOOKUP(H972,'Fish Species List'!$A$2:$I$107,7,0)</f>
        <v>2.96</v>
      </c>
      <c r="R972">
        <f t="shared" si="15"/>
        <v>91.636237101275725</v>
      </c>
    </row>
    <row r="973" spans="1:18">
      <c r="A973" s="2">
        <v>42955</v>
      </c>
      <c r="B973" s="18">
        <v>0.52500000000000002</v>
      </c>
      <c r="C973" t="s">
        <v>9</v>
      </c>
      <c r="D973" t="s">
        <v>411</v>
      </c>
      <c r="E973" t="s">
        <v>10</v>
      </c>
      <c r="F973">
        <v>5</v>
      </c>
      <c r="G973">
        <v>23</v>
      </c>
      <c r="H973" t="s">
        <v>393</v>
      </c>
      <c r="I973" t="str">
        <f>VLOOKUP(H973,'Fish Species List'!$A$2:$I$107,2,0)</f>
        <v xml:space="preserve">Caribbean sharp-nose puffer </v>
      </c>
      <c r="J973" s="54" t="str">
        <f>VLOOKUP(H973,'Fish Species List'!$A$2:$I$107,3,0)</f>
        <v>Canthigaster rostrata</v>
      </c>
      <c r="K973" s="54" t="str">
        <f>VLOOKUP(H973,'Fish Species List'!$A$2:$I$107,4,0)</f>
        <v>Tetraodontidae</v>
      </c>
      <c r="L973" s="54" t="str">
        <f>VLOOKUP(H973,'Fish Species List'!$A$2:$I$107,5,0)</f>
        <v>Omnivores</v>
      </c>
      <c r="M973">
        <v>12</v>
      </c>
      <c r="N973">
        <f>1</f>
        <v>1</v>
      </c>
      <c r="P973">
        <f>VLOOKUP(H973,'Fish Species List'!$A$2:$I$107,6,0)</f>
        <v>2.239E-2</v>
      </c>
      <c r="Q973">
        <f>VLOOKUP(H973,'Fish Species List'!$A$2:$I$107,7,0)</f>
        <v>2.96</v>
      </c>
      <c r="R973">
        <f t="shared" si="15"/>
        <v>35.029229271119057</v>
      </c>
    </row>
    <row r="974" spans="1:18">
      <c r="A974" s="2">
        <v>42955</v>
      </c>
      <c r="B974" s="18">
        <v>0.52500000000000002</v>
      </c>
      <c r="C974" t="s">
        <v>9</v>
      </c>
      <c r="D974" t="s">
        <v>411</v>
      </c>
      <c r="E974" t="s">
        <v>10</v>
      </c>
      <c r="F974">
        <v>5</v>
      </c>
      <c r="G974">
        <v>23</v>
      </c>
      <c r="H974" t="s">
        <v>12</v>
      </c>
      <c r="I974" t="str">
        <f>VLOOKUP(H974,'Fish Species List'!$A$2:$I$107,2,0)</f>
        <v>Doctorfish</v>
      </c>
      <c r="J974" s="54" t="str">
        <f>VLOOKUP(H974,'Fish Species List'!$A$2:$I$107,3,0)</f>
        <v>Acanthurus chirurgus</v>
      </c>
      <c r="K974" s="54" t="str">
        <f>VLOOKUP(H974,'Fish Species List'!$A$2:$I$107,4,0)</f>
        <v>Acanthuridae</v>
      </c>
      <c r="L974" s="54" t="str">
        <f>VLOOKUP(H974,'Fish Species List'!$A$2:$I$107,5,0)</f>
        <v>Herbivores</v>
      </c>
      <c r="M974">
        <v>15</v>
      </c>
      <c r="N974">
        <v>4</v>
      </c>
      <c r="P974">
        <f>VLOOKUP(H974,'Fish Species List'!$A$2:$I$107,6,0)</f>
        <v>2.0889999999999999E-2</v>
      </c>
      <c r="Q974">
        <f>VLOOKUP(H974,'Fish Species List'!$A$2:$I$107,7,0)</f>
        <v>2.96</v>
      </c>
      <c r="R974">
        <f t="shared" si="15"/>
        <v>63.265736295491713</v>
      </c>
    </row>
    <row r="975" spans="1:18">
      <c r="A975" s="2">
        <v>42955</v>
      </c>
      <c r="B975" s="18">
        <v>0.52500000000000002</v>
      </c>
      <c r="C975" t="s">
        <v>9</v>
      </c>
      <c r="D975" t="s">
        <v>411</v>
      </c>
      <c r="E975" t="s">
        <v>10</v>
      </c>
      <c r="F975">
        <v>5</v>
      </c>
      <c r="G975">
        <v>23</v>
      </c>
      <c r="H975" t="s">
        <v>283</v>
      </c>
      <c r="I975" t="str">
        <f>VLOOKUP(H975,'Fish Species List'!$A$2:$I$107,2,0)</f>
        <v>Stoplight Parrotfish</v>
      </c>
      <c r="J975" s="54" t="str">
        <f>VLOOKUP(H975,'Fish Species List'!$A$2:$I$107,3,0)</f>
        <v>Sparisoma viride</v>
      </c>
      <c r="K975" s="54" t="str">
        <f>VLOOKUP(H975,'Fish Species List'!$A$2:$I$107,4,0)</f>
        <v>Scaridae</v>
      </c>
      <c r="L975" s="54" t="str">
        <f>VLOOKUP(H975,'Fish Species List'!$A$2:$I$107,5,0)</f>
        <v>Herbivores</v>
      </c>
      <c r="M975">
        <v>12</v>
      </c>
      <c r="N975">
        <f>1</f>
        <v>1</v>
      </c>
      <c r="O975" t="s">
        <v>16</v>
      </c>
      <c r="P975">
        <f>VLOOKUP(H975,'Fish Species List'!$A$2:$I$107,6,0)</f>
        <v>1.38E-2</v>
      </c>
      <c r="Q975">
        <f>VLOOKUP(H975,'Fish Species List'!$A$2:$I$107,7,0)</f>
        <v>3.04</v>
      </c>
      <c r="R975">
        <f t="shared" si="15"/>
        <v>26.338441566816869</v>
      </c>
    </row>
    <row r="976" spans="1:18">
      <c r="A976" s="2">
        <v>42955</v>
      </c>
      <c r="B976" s="18">
        <v>0.52500000000000002</v>
      </c>
      <c r="C976" t="s">
        <v>9</v>
      </c>
      <c r="D976" t="s">
        <v>411</v>
      </c>
      <c r="E976" t="s">
        <v>10</v>
      </c>
      <c r="F976">
        <v>5</v>
      </c>
      <c r="G976">
        <v>23</v>
      </c>
      <c r="H976" t="s">
        <v>31</v>
      </c>
      <c r="I976" t="str">
        <f>VLOOKUP(H976,'Fish Species List'!$A$2:$I$107,2,0)</f>
        <v>Striped Parrotfish</v>
      </c>
      <c r="J976" s="54" t="str">
        <f>VLOOKUP(H976,'Fish Species List'!$A$2:$I$107,3,0)</f>
        <v>Scarus iserti</v>
      </c>
      <c r="K976" s="54" t="str">
        <f>VLOOKUP(H976,'Fish Species List'!$A$2:$I$107,4,0)</f>
        <v>Scaridae</v>
      </c>
      <c r="L976" s="54" t="str">
        <f>VLOOKUP(H976,'Fish Species List'!$A$2:$I$107,5,0)</f>
        <v>Herbivores</v>
      </c>
      <c r="M976">
        <v>12</v>
      </c>
      <c r="N976">
        <f>1</f>
        <v>1</v>
      </c>
      <c r="O976" t="s">
        <v>16</v>
      </c>
      <c r="P976">
        <f>VLOOKUP(H976,'Fish Species List'!$A$2:$I$107,6,0)</f>
        <v>1.0959999999999999E-2</v>
      </c>
      <c r="Q976">
        <f>VLOOKUP(H976,'Fish Species List'!$A$2:$I$107,7,0)</f>
        <v>3.01</v>
      </c>
      <c r="R976">
        <f t="shared" si="15"/>
        <v>19.415389375922789</v>
      </c>
    </row>
    <row r="977" spans="1:18">
      <c r="A977" s="2">
        <v>42955</v>
      </c>
      <c r="B977" s="18">
        <v>0.52500000000000002</v>
      </c>
      <c r="C977" t="s">
        <v>9</v>
      </c>
      <c r="D977" t="s">
        <v>411</v>
      </c>
      <c r="E977" t="s">
        <v>10</v>
      </c>
      <c r="F977">
        <v>5</v>
      </c>
      <c r="G977">
        <v>23</v>
      </c>
      <c r="H977" t="s">
        <v>17</v>
      </c>
      <c r="I977" t="str">
        <f>VLOOKUP(H977,'Fish Species List'!$A$2:$I$107,2,0)</f>
        <v>Bluehead Wrasse</v>
      </c>
      <c r="J977" s="54" t="str">
        <f>VLOOKUP(H977,'Fish Species List'!$A$2:$I$107,3,0)</f>
        <v>Thalassoma bifasciatum</v>
      </c>
      <c r="K977" s="54" t="str">
        <f>VLOOKUP(H977,'Fish Species List'!$A$2:$I$107,4,0)</f>
        <v>Labridae</v>
      </c>
      <c r="L977" s="54" t="str">
        <f>VLOOKUP(H977,'Fish Species List'!$A$2:$I$107,5,0)</f>
        <v>Carnivores</v>
      </c>
      <c r="M977">
        <v>4</v>
      </c>
      <c r="N977">
        <v>30</v>
      </c>
      <c r="P977">
        <f>VLOOKUP(H977,'Fish Species List'!$A$2:$I$107,6,0)</f>
        <v>8.9099999999999995E-3</v>
      </c>
      <c r="Q977">
        <f>VLOOKUP(H977,'Fish Species List'!$A$2:$I$107,7,0)</f>
        <v>3.01</v>
      </c>
      <c r="R977">
        <f t="shared" si="15"/>
        <v>0.5782002537554658</v>
      </c>
    </row>
    <row r="978" spans="1:18">
      <c r="A978" s="2">
        <v>42955</v>
      </c>
      <c r="B978" s="18">
        <v>0.52500000000000002</v>
      </c>
      <c r="C978" t="s">
        <v>9</v>
      </c>
      <c r="D978" t="s">
        <v>411</v>
      </c>
      <c r="E978" t="s">
        <v>10</v>
      </c>
      <c r="F978">
        <v>5</v>
      </c>
      <c r="G978">
        <v>23</v>
      </c>
      <c r="H978" t="s">
        <v>17</v>
      </c>
      <c r="I978" t="str">
        <f>VLOOKUP(H978,'Fish Species List'!$A$2:$I$107,2,0)</f>
        <v>Bluehead Wrasse</v>
      </c>
      <c r="J978" s="54" t="str">
        <f>VLOOKUP(H978,'Fish Species List'!$A$2:$I$107,3,0)</f>
        <v>Thalassoma bifasciatum</v>
      </c>
      <c r="K978" s="54" t="str">
        <f>VLOOKUP(H978,'Fish Species List'!$A$2:$I$107,4,0)</f>
        <v>Labridae</v>
      </c>
      <c r="L978" s="54" t="str">
        <f>VLOOKUP(H978,'Fish Species List'!$A$2:$I$107,5,0)</f>
        <v>Carnivores</v>
      </c>
      <c r="M978">
        <v>5</v>
      </c>
      <c r="N978">
        <v>50</v>
      </c>
      <c r="P978">
        <f>VLOOKUP(H978,'Fish Species List'!$A$2:$I$107,6,0)</f>
        <v>8.9099999999999995E-3</v>
      </c>
      <c r="Q978">
        <f>VLOOKUP(H978,'Fish Species List'!$A$2:$I$107,7,0)</f>
        <v>3.01</v>
      </c>
      <c r="R978">
        <f t="shared" si="15"/>
        <v>1.1318201385239828</v>
      </c>
    </row>
    <row r="979" spans="1:18">
      <c r="A979" s="2">
        <v>42955</v>
      </c>
      <c r="B979" s="18">
        <v>0.52500000000000002</v>
      </c>
      <c r="C979" t="s">
        <v>9</v>
      </c>
      <c r="D979" t="s">
        <v>411</v>
      </c>
      <c r="E979" t="s">
        <v>10</v>
      </c>
      <c r="F979">
        <v>5</v>
      </c>
      <c r="G979">
        <v>23</v>
      </c>
      <c r="H979" t="s">
        <v>18</v>
      </c>
      <c r="I979" t="str">
        <f>VLOOKUP(H979,'Fish Species List'!$A$2:$I$107,2,0)</f>
        <v>Bicolour Damselfish</v>
      </c>
      <c r="J979" s="54" t="str">
        <f>VLOOKUP(H979,'Fish Species List'!$A$2:$I$107,3,0)</f>
        <v>Stegastes partitus</v>
      </c>
      <c r="K979" s="54" t="str">
        <f>VLOOKUP(H979,'Fish Species List'!$A$2:$I$107,4,0)</f>
        <v>Pomacentridae</v>
      </c>
      <c r="L979" s="54" t="str">
        <f>VLOOKUP(H979,'Fish Species List'!$A$2:$I$107,5,0)</f>
        <v>Herbivores</v>
      </c>
      <c r="M979">
        <v>4</v>
      </c>
      <c r="N979">
        <v>10</v>
      </c>
      <c r="P979">
        <f>VLOOKUP(H979,'Fish Species List'!$A$2:$I$107,6,0)</f>
        <v>1.4789999999999999E-2</v>
      </c>
      <c r="Q979">
        <f>VLOOKUP(H979,'Fish Species List'!$A$2:$I$107,7,0)</f>
        <v>3.01</v>
      </c>
      <c r="R979">
        <f t="shared" si="15"/>
        <v>0.95977348519004924</v>
      </c>
    </row>
    <row r="980" spans="1:18">
      <c r="A980" s="2">
        <v>42955</v>
      </c>
      <c r="B980" s="18">
        <v>0.52500000000000002</v>
      </c>
      <c r="C980" t="s">
        <v>9</v>
      </c>
      <c r="D980" t="s">
        <v>411</v>
      </c>
      <c r="E980" t="s">
        <v>10</v>
      </c>
      <c r="F980">
        <v>5</v>
      </c>
      <c r="G980">
        <v>23</v>
      </c>
      <c r="H980" t="s">
        <v>404</v>
      </c>
      <c r="I980" t="str">
        <f>VLOOKUP(H980,'Fish Species List'!$A$2:$I$107,2,0)</f>
        <v>Cocoa Damselfish</v>
      </c>
      <c r="J980" s="54" t="str">
        <f>VLOOKUP(H980,'Fish Species List'!$A$2:$I$107,3,0)</f>
        <v>Stegastes variabilis</v>
      </c>
      <c r="K980" s="54" t="str">
        <f>VLOOKUP(H980,'Fish Species List'!$A$2:$I$107,4,0)</f>
        <v>Pomacentridae</v>
      </c>
      <c r="L980" s="54" t="str">
        <f>VLOOKUP(H980,'Fish Species List'!$A$2:$I$107,5,0)</f>
        <v>Herbivores</v>
      </c>
      <c r="M980">
        <v>6</v>
      </c>
      <c r="N980">
        <f>1</f>
        <v>1</v>
      </c>
      <c r="P980">
        <f>VLOOKUP(H980,'Fish Species List'!$A$2:$I$107,6,0)</f>
        <v>0</v>
      </c>
      <c r="Q980">
        <f>VLOOKUP(H980,'Fish Species List'!$A$2:$I$107,7,0)</f>
        <v>0</v>
      </c>
      <c r="R980">
        <f t="shared" si="15"/>
        <v>0</v>
      </c>
    </row>
    <row r="981" spans="1:18">
      <c r="A981" s="2">
        <v>42955</v>
      </c>
      <c r="B981" s="18">
        <v>0.52500000000000002</v>
      </c>
      <c r="C981" t="s">
        <v>9</v>
      </c>
      <c r="D981" t="s">
        <v>411</v>
      </c>
      <c r="E981" t="s">
        <v>10</v>
      </c>
      <c r="F981">
        <v>5</v>
      </c>
      <c r="G981">
        <v>23</v>
      </c>
      <c r="H981" t="s">
        <v>283</v>
      </c>
      <c r="I981" t="str">
        <f>VLOOKUP(H981,'Fish Species List'!$A$2:$I$107,2,0)</f>
        <v>Stoplight Parrotfish</v>
      </c>
      <c r="J981" s="54" t="str">
        <f>VLOOKUP(H981,'Fish Species List'!$A$2:$I$107,3,0)</f>
        <v>Sparisoma viride</v>
      </c>
      <c r="K981" s="54" t="str">
        <f>VLOOKUP(H981,'Fish Species List'!$A$2:$I$107,4,0)</f>
        <v>Scaridae</v>
      </c>
      <c r="L981" s="54" t="str">
        <f>VLOOKUP(H981,'Fish Species List'!$A$2:$I$107,5,0)</f>
        <v>Herbivores</v>
      </c>
      <c r="M981">
        <v>3</v>
      </c>
      <c r="N981">
        <v>2</v>
      </c>
      <c r="O981" t="s">
        <v>284</v>
      </c>
      <c r="P981">
        <f>VLOOKUP(H981,'Fish Species List'!$A$2:$I$107,6,0)</f>
        <v>1.38E-2</v>
      </c>
      <c r="Q981">
        <f>VLOOKUP(H981,'Fish Species List'!$A$2:$I$107,7,0)</f>
        <v>3.04</v>
      </c>
      <c r="R981">
        <f t="shared" si="15"/>
        <v>0.38933881323628722</v>
      </c>
    </row>
    <row r="982" spans="1:18">
      <c r="A982" s="2">
        <v>42955</v>
      </c>
      <c r="B982" s="18">
        <v>0.52500000000000002</v>
      </c>
      <c r="C982" t="s">
        <v>9</v>
      </c>
      <c r="D982" t="s">
        <v>411</v>
      </c>
      <c r="E982" t="s">
        <v>10</v>
      </c>
      <c r="F982">
        <v>5</v>
      </c>
      <c r="G982">
        <v>23</v>
      </c>
      <c r="H982" t="s">
        <v>283</v>
      </c>
      <c r="I982" t="str">
        <f>VLOOKUP(H982,'Fish Species List'!$A$2:$I$107,2,0)</f>
        <v>Stoplight Parrotfish</v>
      </c>
      <c r="J982" s="54" t="str">
        <f>VLOOKUP(H982,'Fish Species List'!$A$2:$I$107,3,0)</f>
        <v>Sparisoma viride</v>
      </c>
      <c r="K982" s="54" t="str">
        <f>VLOOKUP(H982,'Fish Species List'!$A$2:$I$107,4,0)</f>
        <v>Scaridae</v>
      </c>
      <c r="L982" s="54" t="str">
        <f>VLOOKUP(H982,'Fish Species List'!$A$2:$I$107,5,0)</f>
        <v>Herbivores</v>
      </c>
      <c r="M982">
        <v>4</v>
      </c>
      <c r="N982">
        <v>2</v>
      </c>
      <c r="O982" t="s">
        <v>284</v>
      </c>
      <c r="P982">
        <f>VLOOKUP(H982,'Fish Species List'!$A$2:$I$107,6,0)</f>
        <v>1.38E-2</v>
      </c>
      <c r="Q982">
        <f>VLOOKUP(H982,'Fish Species List'!$A$2:$I$107,7,0)</f>
        <v>3.04</v>
      </c>
      <c r="R982">
        <f t="shared" si="15"/>
        <v>0.933558333423811</v>
      </c>
    </row>
    <row r="983" spans="1:18">
      <c r="A983" s="2">
        <v>42955</v>
      </c>
      <c r="B983" s="18">
        <v>0.52500000000000002</v>
      </c>
      <c r="C983" t="s">
        <v>9</v>
      </c>
      <c r="D983" t="s">
        <v>411</v>
      </c>
      <c r="E983" t="s">
        <v>10</v>
      </c>
      <c r="F983">
        <v>5</v>
      </c>
      <c r="G983">
        <v>23</v>
      </c>
      <c r="H983" t="s">
        <v>283</v>
      </c>
      <c r="I983" t="str">
        <f>VLOOKUP(H983,'Fish Species List'!$A$2:$I$107,2,0)</f>
        <v>Stoplight Parrotfish</v>
      </c>
      <c r="J983" s="54" t="str">
        <f>VLOOKUP(H983,'Fish Species List'!$A$2:$I$107,3,0)</f>
        <v>Sparisoma viride</v>
      </c>
      <c r="K983" s="54" t="str">
        <f>VLOOKUP(H983,'Fish Species List'!$A$2:$I$107,4,0)</f>
        <v>Scaridae</v>
      </c>
      <c r="L983" s="54" t="str">
        <f>VLOOKUP(H983,'Fish Species List'!$A$2:$I$107,5,0)</f>
        <v>Herbivores</v>
      </c>
      <c r="M983">
        <v>2</v>
      </c>
      <c r="N983">
        <f>1</f>
        <v>1</v>
      </c>
      <c r="O983" t="s">
        <v>284</v>
      </c>
      <c r="P983">
        <f>VLOOKUP(H983,'Fish Species List'!$A$2:$I$107,6,0)</f>
        <v>1.38E-2</v>
      </c>
      <c r="Q983">
        <f>VLOOKUP(H983,'Fish Species List'!$A$2:$I$107,7,0)</f>
        <v>3.04</v>
      </c>
      <c r="R983">
        <f t="shared" si="15"/>
        <v>0.11350376646282974</v>
      </c>
    </row>
    <row r="984" spans="1:18">
      <c r="A984" s="2">
        <v>42955</v>
      </c>
      <c r="B984" s="18">
        <v>0.52500000000000002</v>
      </c>
      <c r="C984" t="s">
        <v>9</v>
      </c>
      <c r="D984" t="s">
        <v>411</v>
      </c>
      <c r="E984" t="s">
        <v>10</v>
      </c>
      <c r="F984">
        <v>5</v>
      </c>
      <c r="G984">
        <v>23</v>
      </c>
      <c r="H984" t="s">
        <v>283</v>
      </c>
      <c r="I984" t="str">
        <f>VLOOKUP(H984,'Fish Species List'!$A$2:$I$107,2,0)</f>
        <v>Stoplight Parrotfish</v>
      </c>
      <c r="J984" s="54" t="str">
        <f>VLOOKUP(H984,'Fish Species List'!$A$2:$I$107,3,0)</f>
        <v>Sparisoma viride</v>
      </c>
      <c r="K984" s="54" t="str">
        <f>VLOOKUP(H984,'Fish Species List'!$A$2:$I$107,4,0)</f>
        <v>Scaridae</v>
      </c>
      <c r="L984" s="54" t="str">
        <f>VLOOKUP(H984,'Fish Species List'!$A$2:$I$107,5,0)</f>
        <v>Herbivores</v>
      </c>
      <c r="M984">
        <v>6</v>
      </c>
      <c r="N984">
        <f>1</f>
        <v>1</v>
      </c>
      <c r="O984" t="s">
        <v>284</v>
      </c>
      <c r="P984">
        <f>VLOOKUP(H984,'Fish Species List'!$A$2:$I$107,6,0)</f>
        <v>1.38E-2</v>
      </c>
      <c r="Q984">
        <f>VLOOKUP(H984,'Fish Species List'!$A$2:$I$107,7,0)</f>
        <v>3.04</v>
      </c>
      <c r="R984">
        <f t="shared" si="15"/>
        <v>3.2022769371367255</v>
      </c>
    </row>
    <row r="985" spans="1:18">
      <c r="A985" s="2">
        <v>42955</v>
      </c>
      <c r="B985" s="18">
        <v>0.52500000000000002</v>
      </c>
      <c r="C985" t="s">
        <v>9</v>
      </c>
      <c r="D985" t="s">
        <v>411</v>
      </c>
      <c r="E985" t="s">
        <v>10</v>
      </c>
      <c r="F985">
        <v>5</v>
      </c>
      <c r="G985">
        <v>23</v>
      </c>
      <c r="H985" t="s">
        <v>283</v>
      </c>
      <c r="I985" t="str">
        <f>VLOOKUP(H985,'Fish Species List'!$A$2:$I$107,2,0)</f>
        <v>Stoplight Parrotfish</v>
      </c>
      <c r="J985" s="54" t="str">
        <f>VLOOKUP(H985,'Fish Species List'!$A$2:$I$107,3,0)</f>
        <v>Sparisoma viride</v>
      </c>
      <c r="K985" s="54" t="str">
        <f>VLOOKUP(H985,'Fish Species List'!$A$2:$I$107,4,0)</f>
        <v>Scaridae</v>
      </c>
      <c r="L985" s="54" t="str">
        <f>VLOOKUP(H985,'Fish Species List'!$A$2:$I$107,5,0)</f>
        <v>Herbivores</v>
      </c>
      <c r="M985">
        <v>5</v>
      </c>
      <c r="N985">
        <f>1</f>
        <v>1</v>
      </c>
      <c r="O985" t="s">
        <v>284</v>
      </c>
      <c r="P985">
        <f>VLOOKUP(H985,'Fish Species List'!$A$2:$I$107,6,0)</f>
        <v>1.38E-2</v>
      </c>
      <c r="Q985">
        <f>VLOOKUP(H985,'Fish Species List'!$A$2:$I$107,7,0)</f>
        <v>3.04</v>
      </c>
      <c r="R985">
        <f t="shared" si="15"/>
        <v>1.8397037753094332</v>
      </c>
    </row>
    <row r="986" spans="1:18">
      <c r="A986" s="2">
        <v>42955</v>
      </c>
      <c r="B986" s="18">
        <v>0.52500000000000002</v>
      </c>
      <c r="C986" t="s">
        <v>9</v>
      </c>
      <c r="D986" t="s">
        <v>411</v>
      </c>
      <c r="E986" t="s">
        <v>10</v>
      </c>
      <c r="F986">
        <v>5</v>
      </c>
      <c r="G986">
        <v>23</v>
      </c>
      <c r="H986" t="s">
        <v>13</v>
      </c>
      <c r="I986" t="str">
        <f>VLOOKUP(H986,'Fish Species List'!$A$2:$I$107,2,0)</f>
        <v>Slippery Dick</v>
      </c>
      <c r="J986" s="54" t="str">
        <f>VLOOKUP(H986,'Fish Species List'!$A$2:$I$107,3,0)</f>
        <v>Halichoeres bivittatus</v>
      </c>
      <c r="K986" s="54" t="str">
        <f>VLOOKUP(H986,'Fish Species List'!$A$2:$I$107,4,0)</f>
        <v>Labridae</v>
      </c>
      <c r="L986" s="54" t="str">
        <f>VLOOKUP(H986,'Fish Species List'!$A$2:$I$107,5,0)</f>
        <v>Carnivores</v>
      </c>
      <c r="M986">
        <v>5</v>
      </c>
      <c r="N986">
        <f>1</f>
        <v>1</v>
      </c>
      <c r="P986">
        <f>VLOOKUP(H986,'Fish Species List'!$A$2:$I$107,6,0)</f>
        <v>9.3299999999999998E-3</v>
      </c>
      <c r="Q986">
        <f>VLOOKUP(H986,'Fish Species List'!$A$2:$I$107,7,0)</f>
        <v>3.06</v>
      </c>
      <c r="R986">
        <f t="shared" si="15"/>
        <v>1.284487425265967</v>
      </c>
    </row>
    <row r="987" spans="1:18">
      <c r="A987" s="2">
        <v>42955</v>
      </c>
      <c r="B987" s="18">
        <v>0.52500000000000002</v>
      </c>
      <c r="C987" t="s">
        <v>9</v>
      </c>
      <c r="D987" t="s">
        <v>411</v>
      </c>
      <c r="E987" t="s">
        <v>10</v>
      </c>
      <c r="F987">
        <v>5</v>
      </c>
      <c r="G987">
        <v>23</v>
      </c>
      <c r="H987" t="s">
        <v>21</v>
      </c>
      <c r="I987" t="str">
        <f>VLOOKUP(H987,'Fish Species List'!$A$2:$I$107,2,0)</f>
        <v>Brown Chromis</v>
      </c>
      <c r="J987" s="54" t="str">
        <f>VLOOKUP(H987,'Fish Species List'!$A$2:$I$107,3,0)</f>
        <v>Chromis multilineata</v>
      </c>
      <c r="K987" s="54" t="str">
        <f>VLOOKUP(H987,'Fish Species List'!$A$2:$I$107,4,0)</f>
        <v>Pomacentridae</v>
      </c>
      <c r="L987" s="54" t="str">
        <f>VLOOKUP(H987,'Fish Species List'!$A$2:$I$107,5,0)</f>
        <v>Planktivore</v>
      </c>
      <c r="M987">
        <v>10</v>
      </c>
      <c r="N987">
        <v>5</v>
      </c>
      <c r="P987">
        <f>VLOOKUP(H987,'Fish Species List'!$A$2:$I$107,6,0)</f>
        <v>1.4789999999999999E-2</v>
      </c>
      <c r="Q987">
        <f>VLOOKUP(H987,'Fish Species List'!$A$2:$I$107,7,0)</f>
        <v>2.98</v>
      </c>
      <c r="R987">
        <f t="shared" si="15"/>
        <v>14.124340347257048</v>
      </c>
    </row>
    <row r="988" spans="1:18">
      <c r="A988" s="2">
        <v>42955</v>
      </c>
      <c r="B988" s="18">
        <v>0.52500000000000002</v>
      </c>
      <c r="C988" t="s">
        <v>9</v>
      </c>
      <c r="D988" t="s">
        <v>411</v>
      </c>
      <c r="E988" t="s">
        <v>10</v>
      </c>
      <c r="F988">
        <v>5</v>
      </c>
      <c r="G988">
        <v>23</v>
      </c>
      <c r="H988" t="s">
        <v>21</v>
      </c>
      <c r="I988" t="str">
        <f>VLOOKUP(H988,'Fish Species List'!$A$2:$I$107,2,0)</f>
        <v>Brown Chromis</v>
      </c>
      <c r="J988" s="54" t="str">
        <f>VLOOKUP(H988,'Fish Species List'!$A$2:$I$107,3,0)</f>
        <v>Chromis multilineata</v>
      </c>
      <c r="K988" s="54" t="str">
        <f>VLOOKUP(H988,'Fish Species List'!$A$2:$I$107,4,0)</f>
        <v>Pomacentridae</v>
      </c>
      <c r="L988" s="54" t="str">
        <f>VLOOKUP(H988,'Fish Species List'!$A$2:$I$107,5,0)</f>
        <v>Planktivore</v>
      </c>
      <c r="M988">
        <v>4</v>
      </c>
      <c r="N988">
        <v>10</v>
      </c>
      <c r="P988">
        <f>VLOOKUP(H988,'Fish Species List'!$A$2:$I$107,6,0)</f>
        <v>1.4789999999999999E-2</v>
      </c>
      <c r="Q988">
        <f>VLOOKUP(H988,'Fish Species List'!$A$2:$I$107,7,0)</f>
        <v>2.98</v>
      </c>
      <c r="R988">
        <f t="shared" si="15"/>
        <v>0.92067626702257244</v>
      </c>
    </row>
    <row r="989" spans="1:18">
      <c r="A989" s="2">
        <v>42955</v>
      </c>
      <c r="B989" s="18">
        <v>0.52500000000000002</v>
      </c>
      <c r="C989" t="s">
        <v>9</v>
      </c>
      <c r="D989" t="s">
        <v>411</v>
      </c>
      <c r="E989" t="s">
        <v>10</v>
      </c>
      <c r="F989">
        <v>5</v>
      </c>
      <c r="G989">
        <v>23</v>
      </c>
      <c r="H989" t="s">
        <v>17</v>
      </c>
      <c r="I989" t="str">
        <f>VLOOKUP(H989,'Fish Species List'!$A$2:$I$107,2,0)</f>
        <v>Bluehead Wrasse</v>
      </c>
      <c r="J989" s="54" t="str">
        <f>VLOOKUP(H989,'Fish Species List'!$A$2:$I$107,3,0)</f>
        <v>Thalassoma bifasciatum</v>
      </c>
      <c r="K989" s="54" t="str">
        <f>VLOOKUP(H989,'Fish Species List'!$A$2:$I$107,4,0)</f>
        <v>Labridae</v>
      </c>
      <c r="L989" s="54" t="str">
        <f>VLOOKUP(H989,'Fish Species List'!$A$2:$I$107,5,0)</f>
        <v>Carnivores</v>
      </c>
      <c r="M989">
        <v>11</v>
      </c>
      <c r="N989">
        <f>1</f>
        <v>1</v>
      </c>
      <c r="P989">
        <f>VLOOKUP(H989,'Fish Species List'!$A$2:$I$107,6,0)</f>
        <v>8.9099999999999995E-3</v>
      </c>
      <c r="Q989">
        <f>VLOOKUP(H989,'Fish Species List'!$A$2:$I$107,7,0)</f>
        <v>3.01</v>
      </c>
      <c r="R989">
        <f t="shared" si="15"/>
        <v>12.147018316542432</v>
      </c>
    </row>
    <row r="990" spans="1:18">
      <c r="A990" s="2">
        <v>42955</v>
      </c>
      <c r="B990" s="18">
        <v>0.52500000000000002</v>
      </c>
      <c r="C990" t="s">
        <v>9</v>
      </c>
      <c r="D990" t="s">
        <v>411</v>
      </c>
      <c r="E990" t="s">
        <v>10</v>
      </c>
      <c r="F990">
        <v>5</v>
      </c>
      <c r="G990">
        <v>23</v>
      </c>
      <c r="H990" t="s">
        <v>36</v>
      </c>
      <c r="I990" t="str">
        <f>VLOOKUP(H990,'Fish Species List'!$A$2:$I$107,2,0)</f>
        <v>Blue Chromis</v>
      </c>
      <c r="J990" s="54" t="str">
        <f>VLOOKUP(H990,'Fish Species List'!$A$2:$I$107,3,0)</f>
        <v>Chromis cyanea</v>
      </c>
      <c r="K990" s="54" t="str">
        <f>VLOOKUP(H990,'Fish Species List'!$A$2:$I$107,4,0)</f>
        <v>Pomacentridae</v>
      </c>
      <c r="L990" s="54" t="str">
        <f>VLOOKUP(H990,'Fish Species List'!$A$2:$I$107,5,0)</f>
        <v>Planktivore</v>
      </c>
      <c r="M990">
        <v>4</v>
      </c>
      <c r="N990">
        <v>3</v>
      </c>
      <c r="P990">
        <f>VLOOKUP(H990,'Fish Species List'!$A$2:$I$107,6,0)</f>
        <v>1.4789999999999999E-2</v>
      </c>
      <c r="Q990">
        <f>VLOOKUP(H990,'Fish Species List'!$A$2:$I$107,7,0)</f>
        <v>2.98</v>
      </c>
      <c r="R990">
        <f t="shared" si="15"/>
        <v>0.92067626702257244</v>
      </c>
    </row>
    <row r="991" spans="1:18">
      <c r="A991" s="2">
        <v>42955</v>
      </c>
      <c r="B991" s="18">
        <v>0.52500000000000002</v>
      </c>
      <c r="C991" t="s">
        <v>9</v>
      </c>
      <c r="D991" t="s">
        <v>411</v>
      </c>
      <c r="E991" t="s">
        <v>10</v>
      </c>
      <c r="F991">
        <v>5</v>
      </c>
      <c r="G991">
        <v>23</v>
      </c>
      <c r="H991" t="s">
        <v>36</v>
      </c>
      <c r="I991" t="str">
        <f>VLOOKUP(H991,'Fish Species List'!$A$2:$I$107,2,0)</f>
        <v>Blue Chromis</v>
      </c>
      <c r="J991" s="54" t="str">
        <f>VLOOKUP(H991,'Fish Species List'!$A$2:$I$107,3,0)</f>
        <v>Chromis cyanea</v>
      </c>
      <c r="K991" s="54" t="str">
        <f>VLOOKUP(H991,'Fish Species List'!$A$2:$I$107,4,0)</f>
        <v>Pomacentridae</v>
      </c>
      <c r="L991" s="54" t="str">
        <f>VLOOKUP(H991,'Fish Species List'!$A$2:$I$107,5,0)</f>
        <v>Planktivore</v>
      </c>
      <c r="M991">
        <v>6</v>
      </c>
      <c r="N991">
        <v>3</v>
      </c>
      <c r="P991">
        <f>VLOOKUP(H991,'Fish Species List'!$A$2:$I$107,6,0)</f>
        <v>1.4789999999999999E-2</v>
      </c>
      <c r="Q991">
        <f>VLOOKUP(H991,'Fish Species List'!$A$2:$I$107,7,0)</f>
        <v>2.98</v>
      </c>
      <c r="R991">
        <f t="shared" si="15"/>
        <v>3.0821864023530869</v>
      </c>
    </row>
    <row r="992" spans="1:18">
      <c r="A992" s="2">
        <v>42955</v>
      </c>
      <c r="B992" s="18">
        <v>0.52500000000000002</v>
      </c>
      <c r="C992" t="s">
        <v>9</v>
      </c>
      <c r="D992" t="s">
        <v>411</v>
      </c>
      <c r="E992" t="s">
        <v>10</v>
      </c>
      <c r="F992">
        <v>5</v>
      </c>
      <c r="G992">
        <v>23</v>
      </c>
      <c r="H992" t="s">
        <v>36</v>
      </c>
      <c r="I992" t="str">
        <f>VLOOKUP(H992,'Fish Species List'!$A$2:$I$107,2,0)</f>
        <v>Blue Chromis</v>
      </c>
      <c r="J992" s="54" t="str">
        <f>VLOOKUP(H992,'Fish Species List'!$A$2:$I$107,3,0)</f>
        <v>Chromis cyanea</v>
      </c>
      <c r="K992" s="54" t="str">
        <f>VLOOKUP(H992,'Fish Species List'!$A$2:$I$107,4,0)</f>
        <v>Pomacentridae</v>
      </c>
      <c r="L992" s="54" t="str">
        <f>VLOOKUP(H992,'Fish Species List'!$A$2:$I$107,5,0)</f>
        <v>Planktivore</v>
      </c>
      <c r="M992">
        <v>7</v>
      </c>
      <c r="N992">
        <f>1</f>
        <v>1</v>
      </c>
      <c r="P992">
        <f>VLOOKUP(H992,'Fish Species List'!$A$2:$I$107,6,0)</f>
        <v>1.4789999999999999E-2</v>
      </c>
      <c r="Q992">
        <f>VLOOKUP(H992,'Fish Species List'!$A$2:$I$107,7,0)</f>
        <v>2.98</v>
      </c>
      <c r="R992">
        <f t="shared" si="15"/>
        <v>4.8793315934340233</v>
      </c>
    </row>
    <row r="993" spans="1:18">
      <c r="A993" s="2">
        <v>42955</v>
      </c>
      <c r="B993" s="18">
        <v>0.52500000000000002</v>
      </c>
      <c r="C993" t="s">
        <v>9</v>
      </c>
      <c r="D993" t="s">
        <v>411</v>
      </c>
      <c r="E993" t="s">
        <v>10</v>
      </c>
      <c r="F993">
        <v>5</v>
      </c>
      <c r="G993">
        <v>23</v>
      </c>
      <c r="H993" t="s">
        <v>37</v>
      </c>
      <c r="I993" t="str">
        <f>VLOOKUP(H993,'Fish Species List'!$A$2:$I$107,2,0)</f>
        <v>Yellowtail Damselfish</v>
      </c>
      <c r="J993" s="54" t="str">
        <f>VLOOKUP(H993,'Fish Species List'!$A$2:$I$107,3,0)</f>
        <v>Microspathodon chrysurus</v>
      </c>
      <c r="K993" s="54" t="str">
        <f>VLOOKUP(H993,'Fish Species List'!$A$2:$I$107,4,0)</f>
        <v>Pomacentridae</v>
      </c>
      <c r="L993" s="54" t="str">
        <f>VLOOKUP(H993,'Fish Species List'!$A$2:$I$107,5,0)</f>
        <v>Herbivores</v>
      </c>
      <c r="M993">
        <v>5</v>
      </c>
      <c r="N993">
        <f>1</f>
        <v>1</v>
      </c>
      <c r="P993">
        <f>VLOOKUP(H993,'Fish Species List'!$A$2:$I$107,6,0)</f>
        <v>2.291E-2</v>
      </c>
      <c r="Q993">
        <f>VLOOKUP(H993,'Fish Species List'!$A$2:$I$107,7,0)</f>
        <v>3.02</v>
      </c>
      <c r="R993">
        <f t="shared" si="15"/>
        <v>2.9574301924784376</v>
      </c>
    </row>
    <row r="994" spans="1:18">
      <c r="A994" s="2">
        <v>42955</v>
      </c>
      <c r="B994" s="18">
        <v>0.52500000000000002</v>
      </c>
      <c r="C994" t="s">
        <v>9</v>
      </c>
      <c r="D994" t="s">
        <v>411</v>
      </c>
      <c r="E994" t="s">
        <v>10</v>
      </c>
      <c r="F994">
        <v>5</v>
      </c>
      <c r="G994">
        <v>23</v>
      </c>
      <c r="H994" t="s">
        <v>17</v>
      </c>
      <c r="I994" t="str">
        <f>VLOOKUP(H994,'Fish Species List'!$A$2:$I$107,2,0)</f>
        <v>Bluehead Wrasse</v>
      </c>
      <c r="J994" s="54" t="str">
        <f>VLOOKUP(H994,'Fish Species List'!$A$2:$I$107,3,0)</f>
        <v>Thalassoma bifasciatum</v>
      </c>
      <c r="K994" s="54" t="str">
        <f>VLOOKUP(H994,'Fish Species List'!$A$2:$I$107,4,0)</f>
        <v>Labridae</v>
      </c>
      <c r="L994" s="54" t="str">
        <f>VLOOKUP(H994,'Fish Species List'!$A$2:$I$107,5,0)</f>
        <v>Carnivores</v>
      </c>
      <c r="M994">
        <v>5</v>
      </c>
      <c r="N994">
        <v>20</v>
      </c>
      <c r="P994">
        <f>VLOOKUP(H994,'Fish Species List'!$A$2:$I$107,6,0)</f>
        <v>8.9099999999999995E-3</v>
      </c>
      <c r="Q994">
        <f>VLOOKUP(H994,'Fish Species List'!$A$2:$I$107,7,0)</f>
        <v>3.01</v>
      </c>
      <c r="R994">
        <f t="shared" si="15"/>
        <v>1.1318201385239828</v>
      </c>
    </row>
    <row r="995" spans="1:18">
      <c r="A995" s="2">
        <v>42955</v>
      </c>
      <c r="B995" s="18">
        <v>0.52500000000000002</v>
      </c>
      <c r="C995" t="s">
        <v>9</v>
      </c>
      <c r="D995" t="s">
        <v>411</v>
      </c>
      <c r="E995" t="s">
        <v>10</v>
      </c>
      <c r="F995">
        <v>5</v>
      </c>
      <c r="G995">
        <v>23</v>
      </c>
      <c r="H995" t="s">
        <v>35</v>
      </c>
      <c r="I995" t="str">
        <f>VLOOKUP(H995,'Fish Species List'!$A$2:$I$107,2,0)</f>
        <v>Yellowhead Wrasse</v>
      </c>
      <c r="J995" s="54" t="str">
        <f>VLOOKUP(H995,'Fish Species List'!$A$2:$I$107,3,0)</f>
        <v>Halichoeres garnoti</v>
      </c>
      <c r="K995" s="54" t="str">
        <f>VLOOKUP(H995,'Fish Species List'!$A$2:$I$107,4,0)</f>
        <v>Labridae</v>
      </c>
      <c r="L995" s="54" t="str">
        <f>VLOOKUP(H995,'Fish Species List'!$A$2:$I$107,5,0)</f>
        <v>Carnivores</v>
      </c>
      <c r="M995">
        <v>4</v>
      </c>
      <c r="N995">
        <v>5</v>
      </c>
      <c r="P995">
        <f>VLOOKUP(H995,'Fish Species List'!$A$2:$I$107,6,0)</f>
        <v>0.01</v>
      </c>
      <c r="Q995">
        <f>VLOOKUP(H995,'Fish Species List'!$A$2:$I$107,7,0)</f>
        <v>3.13</v>
      </c>
      <c r="R995">
        <f t="shared" si="15"/>
        <v>0.76638637095611406</v>
      </c>
    </row>
    <row r="996" spans="1:18">
      <c r="A996" s="2">
        <v>42955</v>
      </c>
      <c r="B996" s="18">
        <v>0.52500000000000002</v>
      </c>
      <c r="C996" t="s">
        <v>9</v>
      </c>
      <c r="D996" t="s">
        <v>411</v>
      </c>
      <c r="E996" t="s">
        <v>10</v>
      </c>
      <c r="F996">
        <v>5</v>
      </c>
      <c r="G996">
        <v>23</v>
      </c>
      <c r="H996" t="s">
        <v>35</v>
      </c>
      <c r="I996" t="str">
        <f>VLOOKUP(H996,'Fish Species List'!$A$2:$I$107,2,0)</f>
        <v>Yellowhead Wrasse</v>
      </c>
      <c r="J996" s="54" t="str">
        <f>VLOOKUP(H996,'Fish Species List'!$A$2:$I$107,3,0)</f>
        <v>Halichoeres garnoti</v>
      </c>
      <c r="K996" s="54" t="str">
        <f>VLOOKUP(H996,'Fish Species List'!$A$2:$I$107,4,0)</f>
        <v>Labridae</v>
      </c>
      <c r="L996" s="54" t="str">
        <f>VLOOKUP(H996,'Fish Species List'!$A$2:$I$107,5,0)</f>
        <v>Carnivores</v>
      </c>
      <c r="M996">
        <v>3</v>
      </c>
      <c r="N996">
        <v>5</v>
      </c>
      <c r="P996">
        <f>VLOOKUP(H996,'Fish Species List'!$A$2:$I$107,6,0)</f>
        <v>0.01</v>
      </c>
      <c r="Q996">
        <f>VLOOKUP(H996,'Fish Species List'!$A$2:$I$107,7,0)</f>
        <v>3.13</v>
      </c>
      <c r="R996">
        <f t="shared" si="15"/>
        <v>0.3114508548769428</v>
      </c>
    </row>
    <row r="997" spans="1:18">
      <c r="A997" s="2">
        <v>42955</v>
      </c>
      <c r="B997" s="18">
        <v>0.52500000000000002</v>
      </c>
      <c r="C997" t="s">
        <v>9</v>
      </c>
      <c r="D997" t="s">
        <v>411</v>
      </c>
      <c r="E997" t="s">
        <v>10</v>
      </c>
      <c r="F997">
        <v>5</v>
      </c>
      <c r="G997">
        <v>23</v>
      </c>
      <c r="H997" t="s">
        <v>35</v>
      </c>
      <c r="I997" t="str">
        <f>VLOOKUP(H997,'Fish Species List'!$A$2:$I$107,2,0)</f>
        <v>Yellowhead Wrasse</v>
      </c>
      <c r="J997" s="54" t="str">
        <f>VLOOKUP(H997,'Fish Species List'!$A$2:$I$107,3,0)</f>
        <v>Halichoeres garnoti</v>
      </c>
      <c r="K997" s="54" t="str">
        <f>VLOOKUP(H997,'Fish Species List'!$A$2:$I$107,4,0)</f>
        <v>Labridae</v>
      </c>
      <c r="L997" s="54" t="str">
        <f>VLOOKUP(H997,'Fish Species List'!$A$2:$I$107,5,0)</f>
        <v>Carnivores</v>
      </c>
      <c r="M997">
        <v>8</v>
      </c>
      <c r="N997">
        <f>1</f>
        <v>1</v>
      </c>
      <c r="P997">
        <f>VLOOKUP(H997,'Fish Species List'!$A$2:$I$107,6,0)</f>
        <v>0.01</v>
      </c>
      <c r="Q997">
        <f>VLOOKUP(H997,'Fish Species List'!$A$2:$I$107,7,0)</f>
        <v>3.13</v>
      </c>
      <c r="R997">
        <f t="shared" si="15"/>
        <v>6.7092142277548126</v>
      </c>
    </row>
    <row r="998" spans="1:18">
      <c r="A998" s="2">
        <v>42955</v>
      </c>
      <c r="B998" s="18">
        <v>0.52500000000000002</v>
      </c>
      <c r="C998" t="s">
        <v>9</v>
      </c>
      <c r="D998" t="s">
        <v>411</v>
      </c>
      <c r="E998" t="s">
        <v>10</v>
      </c>
      <c r="F998">
        <v>5</v>
      </c>
      <c r="G998">
        <v>23</v>
      </c>
      <c r="H998" t="s">
        <v>17</v>
      </c>
      <c r="I998" t="str">
        <f>VLOOKUP(H998,'Fish Species List'!$A$2:$I$107,2,0)</f>
        <v>Bluehead Wrasse</v>
      </c>
      <c r="J998" s="54" t="str">
        <f>VLOOKUP(H998,'Fish Species List'!$A$2:$I$107,3,0)</f>
        <v>Thalassoma bifasciatum</v>
      </c>
      <c r="K998" s="54" t="str">
        <f>VLOOKUP(H998,'Fish Species List'!$A$2:$I$107,4,0)</f>
        <v>Labridae</v>
      </c>
      <c r="L998" s="54" t="str">
        <f>VLOOKUP(H998,'Fish Species List'!$A$2:$I$107,5,0)</f>
        <v>Carnivores</v>
      </c>
      <c r="M998">
        <v>3</v>
      </c>
      <c r="N998">
        <v>20</v>
      </c>
      <c r="P998">
        <f>VLOOKUP(H998,'Fish Species List'!$A$2:$I$107,6,0)</f>
        <v>8.9099999999999995E-3</v>
      </c>
      <c r="Q998">
        <f>VLOOKUP(H998,'Fish Species List'!$A$2:$I$107,7,0)</f>
        <v>3.01</v>
      </c>
      <c r="R998">
        <f t="shared" si="15"/>
        <v>0.24322750267948948</v>
      </c>
    </row>
    <row r="999" spans="1:18">
      <c r="A999" s="2">
        <v>42956</v>
      </c>
      <c r="B999" s="18">
        <v>0.49513888888888885</v>
      </c>
      <c r="C999" t="s">
        <v>9</v>
      </c>
      <c r="D999" t="s">
        <v>557</v>
      </c>
      <c r="E999" t="s">
        <v>10</v>
      </c>
      <c r="F999">
        <v>1</v>
      </c>
      <c r="H999" t="s">
        <v>15</v>
      </c>
      <c r="I999" t="str">
        <f>VLOOKUP(H999,'Fish Species List'!$A$2:$I$107,2,0)</f>
        <v>Queen Parrotfish</v>
      </c>
      <c r="J999" s="54" t="str">
        <f>VLOOKUP(H999,'Fish Species List'!$A$2:$I$107,3,0)</f>
        <v>Scarus vetula</v>
      </c>
      <c r="K999" s="54" t="str">
        <f>VLOOKUP(H999,'Fish Species List'!$A$2:$I$107,4,0)</f>
        <v>Scaridae</v>
      </c>
      <c r="L999" s="54" t="str">
        <f>VLOOKUP(H999,'Fish Species List'!$A$2:$I$107,5,0)</f>
        <v>Herbivores</v>
      </c>
      <c r="M999">
        <v>21</v>
      </c>
      <c r="N999">
        <f>1</f>
        <v>1</v>
      </c>
      <c r="O999" t="s">
        <v>16</v>
      </c>
      <c r="P999">
        <f>VLOOKUP(H999,'Fish Species List'!$A$2:$I$107,6,0)</f>
        <v>1.38E-2</v>
      </c>
      <c r="Q999">
        <f>VLOOKUP(H999,'Fish Species List'!$A$2:$I$107,7,0)</f>
        <v>3.03</v>
      </c>
      <c r="R999">
        <f t="shared" si="15"/>
        <v>140.02434487876087</v>
      </c>
    </row>
    <row r="1000" spans="1:18">
      <c r="A1000" s="2">
        <v>42956</v>
      </c>
      <c r="B1000" s="18">
        <v>0.49513888888888885</v>
      </c>
      <c r="C1000" t="s">
        <v>9</v>
      </c>
      <c r="D1000" t="s">
        <v>557</v>
      </c>
      <c r="E1000" t="s">
        <v>10</v>
      </c>
      <c r="F1000">
        <v>1</v>
      </c>
      <c r="H1000" t="s">
        <v>15</v>
      </c>
      <c r="I1000" t="str">
        <f>VLOOKUP(H1000,'Fish Species List'!$A$2:$I$107,2,0)</f>
        <v>Queen Parrotfish</v>
      </c>
      <c r="J1000" s="54" t="str">
        <f>VLOOKUP(H1000,'Fish Species List'!$A$2:$I$107,3,0)</f>
        <v>Scarus vetula</v>
      </c>
      <c r="K1000" s="54" t="str">
        <f>VLOOKUP(H1000,'Fish Species List'!$A$2:$I$107,4,0)</f>
        <v>Scaridae</v>
      </c>
      <c r="L1000" s="54" t="str">
        <f>VLOOKUP(H1000,'Fish Species List'!$A$2:$I$107,5,0)</f>
        <v>Herbivores</v>
      </c>
      <c r="M1000">
        <v>25</v>
      </c>
      <c r="N1000">
        <v>2</v>
      </c>
      <c r="O1000" t="s">
        <v>16</v>
      </c>
      <c r="P1000">
        <f>VLOOKUP(H1000,'Fish Species List'!$A$2:$I$107,6,0)</f>
        <v>1.38E-2</v>
      </c>
      <c r="Q1000">
        <f>VLOOKUP(H1000,'Fish Species List'!$A$2:$I$107,7,0)</f>
        <v>3.03</v>
      </c>
      <c r="R1000">
        <f t="shared" si="15"/>
        <v>237.48561721155306</v>
      </c>
    </row>
    <row r="1001" spans="1:18">
      <c r="A1001" s="2">
        <v>42956</v>
      </c>
      <c r="B1001" s="18">
        <v>0.49513888888888885</v>
      </c>
      <c r="C1001" t="s">
        <v>9</v>
      </c>
      <c r="D1001" t="s">
        <v>557</v>
      </c>
      <c r="E1001" t="s">
        <v>10</v>
      </c>
      <c r="F1001">
        <v>1</v>
      </c>
      <c r="H1001" t="s">
        <v>19</v>
      </c>
      <c r="I1001" t="str">
        <f>VLOOKUP(H1001,'Fish Species List'!$A$2:$I$107,2,0)</f>
        <v>Ocean Surgeonfish</v>
      </c>
      <c r="J1001" s="54" t="str">
        <f>VLOOKUP(H1001,'Fish Species List'!$A$2:$I$107,3,0)</f>
        <v>Acanthurus bahianus</v>
      </c>
      <c r="K1001" s="54" t="str">
        <f>VLOOKUP(H1001,'Fish Species List'!$A$2:$I$107,4,0)</f>
        <v>Acanthuridae</v>
      </c>
      <c r="L1001" s="54" t="str">
        <f>VLOOKUP(H1001,'Fish Species List'!$A$2:$I$107,5,0)</f>
        <v>Herbivores</v>
      </c>
      <c r="M1001">
        <v>15</v>
      </c>
      <c r="N1001">
        <f>1</f>
        <v>1</v>
      </c>
      <c r="P1001">
        <f>VLOOKUP(H1001,'Fish Species List'!$A$2:$I$107,6,0)</f>
        <v>1.8620000000000001E-2</v>
      </c>
      <c r="Q1001">
        <f>VLOOKUP(H1001,'Fish Species List'!$A$2:$I$107,7,0)</f>
        <v>2.91</v>
      </c>
      <c r="R1001">
        <f t="shared" si="15"/>
        <v>49.249887240092868</v>
      </c>
    </row>
    <row r="1002" spans="1:18">
      <c r="A1002" s="2">
        <v>42956</v>
      </c>
      <c r="B1002" s="18">
        <v>0.49513888888888885</v>
      </c>
      <c r="C1002" t="s">
        <v>9</v>
      </c>
      <c r="D1002" t="s">
        <v>557</v>
      </c>
      <c r="E1002" t="s">
        <v>10</v>
      </c>
      <c r="F1002">
        <v>1</v>
      </c>
      <c r="H1002" t="s">
        <v>19</v>
      </c>
      <c r="I1002" t="str">
        <f>VLOOKUP(H1002,'Fish Species List'!$A$2:$I$107,2,0)</f>
        <v>Ocean Surgeonfish</v>
      </c>
      <c r="J1002" s="54" t="str">
        <f>VLOOKUP(H1002,'Fish Species List'!$A$2:$I$107,3,0)</f>
        <v>Acanthurus bahianus</v>
      </c>
      <c r="K1002" s="54" t="str">
        <f>VLOOKUP(H1002,'Fish Species List'!$A$2:$I$107,4,0)</f>
        <v>Acanthuridae</v>
      </c>
      <c r="L1002" s="54" t="str">
        <f>VLOOKUP(H1002,'Fish Species List'!$A$2:$I$107,5,0)</f>
        <v>Herbivores</v>
      </c>
      <c r="M1002">
        <v>17</v>
      </c>
      <c r="N1002">
        <v>2</v>
      </c>
      <c r="P1002">
        <f>VLOOKUP(H1002,'Fish Species List'!$A$2:$I$107,6,0)</f>
        <v>1.8620000000000001E-2</v>
      </c>
      <c r="Q1002">
        <f>VLOOKUP(H1002,'Fish Species List'!$A$2:$I$107,7,0)</f>
        <v>2.91</v>
      </c>
      <c r="R1002">
        <f t="shared" si="15"/>
        <v>70.890173269794147</v>
      </c>
    </row>
    <row r="1003" spans="1:18">
      <c r="A1003" s="2">
        <v>42956</v>
      </c>
      <c r="B1003" s="18">
        <v>0.49513888888888885</v>
      </c>
      <c r="C1003" t="s">
        <v>9</v>
      </c>
      <c r="D1003" t="s">
        <v>557</v>
      </c>
      <c r="E1003" t="s">
        <v>10</v>
      </c>
      <c r="F1003">
        <v>1</v>
      </c>
      <c r="H1003" t="s">
        <v>23</v>
      </c>
      <c r="I1003" t="str">
        <f>VLOOKUP(H1003,'Fish Species List'!$A$2:$I$107,2,0)</f>
        <v>Blue Tang</v>
      </c>
      <c r="J1003" s="54" t="str">
        <f>VLOOKUP(H1003,'Fish Species List'!$A$2:$I$107,3,0)</f>
        <v>Acanthurus coeruleus</v>
      </c>
      <c r="K1003" s="54" t="str">
        <f>VLOOKUP(H1003,'Fish Species List'!$A$2:$I$107,4,0)</f>
        <v>Acanthuridae</v>
      </c>
      <c r="L1003" s="54" t="str">
        <f>VLOOKUP(H1003,'Fish Species List'!$A$2:$I$107,5,0)</f>
        <v>Herbivores</v>
      </c>
      <c r="M1003">
        <v>16</v>
      </c>
      <c r="N1003">
        <f>1</f>
        <v>1</v>
      </c>
      <c r="P1003">
        <f>VLOOKUP(H1003,'Fish Species List'!$A$2:$I$107,6,0)</f>
        <v>2.512E-2</v>
      </c>
      <c r="Q1003">
        <f>VLOOKUP(H1003,'Fish Species List'!$A$2:$I$107,7,0)</f>
        <v>2.96</v>
      </c>
      <c r="R1003">
        <f t="shared" si="15"/>
        <v>92.090489985886919</v>
      </c>
    </row>
    <row r="1004" spans="1:18">
      <c r="A1004" s="2">
        <v>42956</v>
      </c>
      <c r="B1004" s="18">
        <v>0.49513888888888885</v>
      </c>
      <c r="C1004" t="s">
        <v>9</v>
      </c>
      <c r="D1004" t="s">
        <v>557</v>
      </c>
      <c r="E1004" t="s">
        <v>10</v>
      </c>
      <c r="F1004">
        <v>1</v>
      </c>
      <c r="H1004" t="s">
        <v>23</v>
      </c>
      <c r="I1004" t="str">
        <f>VLOOKUP(H1004,'Fish Species List'!$A$2:$I$107,2,0)</f>
        <v>Blue Tang</v>
      </c>
      <c r="J1004" s="54" t="str">
        <f>VLOOKUP(H1004,'Fish Species List'!$A$2:$I$107,3,0)</f>
        <v>Acanthurus coeruleus</v>
      </c>
      <c r="K1004" s="54" t="str">
        <f>VLOOKUP(H1004,'Fish Species List'!$A$2:$I$107,4,0)</f>
        <v>Acanthuridae</v>
      </c>
      <c r="L1004" s="54" t="str">
        <f>VLOOKUP(H1004,'Fish Species List'!$A$2:$I$107,5,0)</f>
        <v>Herbivores</v>
      </c>
      <c r="M1004">
        <v>15</v>
      </c>
      <c r="N1004">
        <f>1</f>
        <v>1</v>
      </c>
      <c r="P1004">
        <f>VLOOKUP(H1004,'Fish Species List'!$A$2:$I$107,6,0)</f>
        <v>2.512E-2</v>
      </c>
      <c r="Q1004">
        <f>VLOOKUP(H1004,'Fish Species List'!$A$2:$I$107,7,0)</f>
        <v>2.96</v>
      </c>
      <c r="R1004">
        <f t="shared" si="15"/>
        <v>76.076366478829684</v>
      </c>
    </row>
    <row r="1005" spans="1:18">
      <c r="A1005" s="2">
        <v>42956</v>
      </c>
      <c r="B1005" s="18">
        <v>0.49513888888888885</v>
      </c>
      <c r="C1005" t="s">
        <v>9</v>
      </c>
      <c r="D1005" t="s">
        <v>557</v>
      </c>
      <c r="E1005" t="s">
        <v>10</v>
      </c>
      <c r="F1005">
        <v>1</v>
      </c>
      <c r="H1005" t="s">
        <v>12</v>
      </c>
      <c r="I1005" t="str">
        <f>VLOOKUP(H1005,'Fish Species List'!$A$2:$I$107,2,0)</f>
        <v>Doctorfish</v>
      </c>
      <c r="J1005" s="54" t="str">
        <f>VLOOKUP(H1005,'Fish Species List'!$A$2:$I$107,3,0)</f>
        <v>Acanthurus chirurgus</v>
      </c>
      <c r="K1005" s="54" t="str">
        <f>VLOOKUP(H1005,'Fish Species List'!$A$2:$I$107,4,0)</f>
        <v>Acanthuridae</v>
      </c>
      <c r="L1005" s="54" t="str">
        <f>VLOOKUP(H1005,'Fish Species List'!$A$2:$I$107,5,0)</f>
        <v>Herbivores</v>
      </c>
      <c r="M1005">
        <v>16</v>
      </c>
      <c r="N1005">
        <v>2</v>
      </c>
      <c r="P1005">
        <f>VLOOKUP(H1005,'Fish Species List'!$A$2:$I$107,6,0)</f>
        <v>2.0889999999999999E-2</v>
      </c>
      <c r="Q1005">
        <f>VLOOKUP(H1005,'Fish Species List'!$A$2:$I$107,7,0)</f>
        <v>2.96</v>
      </c>
      <c r="R1005">
        <f t="shared" si="15"/>
        <v>76.583214004983191</v>
      </c>
    </row>
    <row r="1006" spans="1:18">
      <c r="A1006" s="2">
        <v>42956</v>
      </c>
      <c r="B1006" s="18">
        <v>0.49513888888888885</v>
      </c>
      <c r="C1006" t="s">
        <v>9</v>
      </c>
      <c r="D1006" t="s">
        <v>557</v>
      </c>
      <c r="E1006" t="s">
        <v>10</v>
      </c>
      <c r="F1006">
        <v>1</v>
      </c>
      <c r="H1006" t="s">
        <v>12</v>
      </c>
      <c r="I1006" t="str">
        <f>VLOOKUP(H1006,'Fish Species List'!$A$2:$I$107,2,0)</f>
        <v>Doctorfish</v>
      </c>
      <c r="J1006" s="54" t="str">
        <f>VLOOKUP(H1006,'Fish Species List'!$A$2:$I$107,3,0)</f>
        <v>Acanthurus chirurgus</v>
      </c>
      <c r="K1006" s="54" t="str">
        <f>VLOOKUP(H1006,'Fish Species List'!$A$2:$I$107,4,0)</f>
        <v>Acanthuridae</v>
      </c>
      <c r="L1006" s="54" t="str">
        <f>VLOOKUP(H1006,'Fish Species List'!$A$2:$I$107,5,0)</f>
        <v>Herbivores</v>
      </c>
      <c r="M1006">
        <v>21</v>
      </c>
      <c r="N1006">
        <f>1</f>
        <v>1</v>
      </c>
      <c r="P1006">
        <f>VLOOKUP(H1006,'Fish Species List'!$A$2:$I$107,6,0)</f>
        <v>2.0889999999999999E-2</v>
      </c>
      <c r="Q1006">
        <f>VLOOKUP(H1006,'Fish Species List'!$A$2:$I$107,7,0)</f>
        <v>2.96</v>
      </c>
      <c r="R1006">
        <f t="shared" si="15"/>
        <v>171.28035420162414</v>
      </c>
    </row>
    <row r="1007" spans="1:18">
      <c r="A1007" s="2">
        <v>42956</v>
      </c>
      <c r="B1007" s="18">
        <v>0.49513888888888885</v>
      </c>
      <c r="C1007" t="s">
        <v>9</v>
      </c>
      <c r="D1007" t="s">
        <v>557</v>
      </c>
      <c r="E1007" t="s">
        <v>10</v>
      </c>
      <c r="F1007">
        <v>1</v>
      </c>
      <c r="H1007" t="s">
        <v>12</v>
      </c>
      <c r="I1007" t="str">
        <f>VLOOKUP(H1007,'Fish Species List'!$A$2:$I$107,2,0)</f>
        <v>Doctorfish</v>
      </c>
      <c r="J1007" s="54" t="str">
        <f>VLOOKUP(H1007,'Fish Species List'!$A$2:$I$107,3,0)</f>
        <v>Acanthurus chirurgus</v>
      </c>
      <c r="K1007" s="54" t="str">
        <f>VLOOKUP(H1007,'Fish Species List'!$A$2:$I$107,4,0)</f>
        <v>Acanthuridae</v>
      </c>
      <c r="L1007" s="54" t="str">
        <f>VLOOKUP(H1007,'Fish Species List'!$A$2:$I$107,5,0)</f>
        <v>Herbivores</v>
      </c>
      <c r="M1007">
        <v>17</v>
      </c>
      <c r="N1007">
        <f>1</f>
        <v>1</v>
      </c>
      <c r="P1007">
        <f>VLOOKUP(H1007,'Fish Species List'!$A$2:$I$107,6,0)</f>
        <v>2.0889999999999999E-2</v>
      </c>
      <c r="Q1007">
        <f>VLOOKUP(H1007,'Fish Species List'!$A$2:$I$107,7,0)</f>
        <v>2.96</v>
      </c>
      <c r="R1007">
        <f t="shared" si="15"/>
        <v>91.636237101275725</v>
      </c>
    </row>
    <row r="1008" spans="1:18">
      <c r="A1008" s="2">
        <v>42956</v>
      </c>
      <c r="B1008" s="18">
        <v>0.49513888888888885</v>
      </c>
      <c r="C1008" t="s">
        <v>9</v>
      </c>
      <c r="D1008" t="s">
        <v>557</v>
      </c>
      <c r="E1008" t="s">
        <v>10</v>
      </c>
      <c r="F1008">
        <v>1</v>
      </c>
      <c r="H1008" t="s">
        <v>12</v>
      </c>
      <c r="I1008" t="str">
        <f>VLOOKUP(H1008,'Fish Species List'!$A$2:$I$107,2,0)</f>
        <v>Doctorfish</v>
      </c>
      <c r="J1008" s="54" t="str">
        <f>VLOOKUP(H1008,'Fish Species List'!$A$2:$I$107,3,0)</f>
        <v>Acanthurus chirurgus</v>
      </c>
      <c r="K1008" s="54" t="str">
        <f>VLOOKUP(H1008,'Fish Species List'!$A$2:$I$107,4,0)</f>
        <v>Acanthuridae</v>
      </c>
      <c r="L1008" s="54" t="str">
        <f>VLOOKUP(H1008,'Fish Species List'!$A$2:$I$107,5,0)</f>
        <v>Herbivores</v>
      </c>
      <c r="M1008">
        <v>15</v>
      </c>
      <c r="N1008">
        <f>1</f>
        <v>1</v>
      </c>
      <c r="P1008">
        <f>VLOOKUP(H1008,'Fish Species List'!$A$2:$I$107,6,0)</f>
        <v>2.0889999999999999E-2</v>
      </c>
      <c r="Q1008">
        <f>VLOOKUP(H1008,'Fish Species List'!$A$2:$I$107,7,0)</f>
        <v>2.96</v>
      </c>
      <c r="R1008">
        <f t="shared" si="15"/>
        <v>63.265736295491713</v>
      </c>
    </row>
    <row r="1009" spans="1:18">
      <c r="A1009" s="2">
        <v>42956</v>
      </c>
      <c r="B1009" s="18">
        <v>0.49513888888888885</v>
      </c>
      <c r="C1009" t="s">
        <v>9</v>
      </c>
      <c r="D1009" t="s">
        <v>557</v>
      </c>
      <c r="E1009" t="s">
        <v>10</v>
      </c>
      <c r="F1009">
        <v>1</v>
      </c>
      <c r="H1009" t="s">
        <v>11</v>
      </c>
      <c r="I1009" t="str">
        <f>VLOOKUP(H1009,'Fish Species List'!$A$2:$I$107,2,0)</f>
        <v>Coney</v>
      </c>
      <c r="J1009" s="54" t="str">
        <f>VLOOKUP(H1009,'Fish Species List'!$A$2:$I$107,3,0)</f>
        <v>Cephalopholis fulva</v>
      </c>
      <c r="K1009" s="54" t="str">
        <f>VLOOKUP(H1009,'Fish Species List'!$A$2:$I$107,4,0)</f>
        <v>Serranidae</v>
      </c>
      <c r="L1009" s="54" t="str">
        <f>VLOOKUP(H1009,'Fish Species List'!$A$2:$I$107,5,0)</f>
        <v>Carnivores</v>
      </c>
      <c r="M1009">
        <v>21</v>
      </c>
      <c r="N1009">
        <f>1</f>
        <v>1</v>
      </c>
      <c r="P1009">
        <f>VLOOKUP(H1009,'Fish Species List'!$A$2:$I$107,6,0)</f>
        <v>0.01</v>
      </c>
      <c r="Q1009">
        <f>VLOOKUP(H1009,'Fish Species List'!$A$2:$I$107,7,0)</f>
        <v>3.02</v>
      </c>
      <c r="R1009">
        <f t="shared" si="15"/>
        <v>98.424285349185794</v>
      </c>
    </row>
    <row r="1010" spans="1:18">
      <c r="A1010" s="2">
        <v>42956</v>
      </c>
      <c r="B1010" s="18">
        <v>0.49513888888888885</v>
      </c>
      <c r="C1010" t="s">
        <v>9</v>
      </c>
      <c r="D1010" t="s">
        <v>557</v>
      </c>
      <c r="E1010" t="s">
        <v>10</v>
      </c>
      <c r="F1010">
        <v>1</v>
      </c>
      <c r="H1010" t="s">
        <v>32</v>
      </c>
      <c r="I1010" t="str">
        <f>VLOOKUP(H1010,'Fish Species List'!$A$2:$I$107,2,0)</f>
        <v>Redtail Parrotfish</v>
      </c>
      <c r="J1010" s="54" t="str">
        <f>VLOOKUP(H1010,'Fish Species List'!$A$2:$I$107,3,0)</f>
        <v>Sparisoma chrysopterum</v>
      </c>
      <c r="K1010" s="54" t="str">
        <f>VLOOKUP(H1010,'Fish Species List'!$A$2:$I$107,4,0)</f>
        <v>Scaridae</v>
      </c>
      <c r="L1010" s="54" t="str">
        <f>VLOOKUP(H1010,'Fish Species List'!$A$2:$I$107,5,0)</f>
        <v>Herbivores</v>
      </c>
      <c r="M1010">
        <v>27</v>
      </c>
      <c r="N1010">
        <f>1</f>
        <v>1</v>
      </c>
      <c r="O1010" t="s">
        <v>22</v>
      </c>
      <c r="P1010">
        <f>VLOOKUP(H1010,'Fish Species List'!$A$2:$I$107,6,0)</f>
        <v>1.072E-2</v>
      </c>
      <c r="Q1010">
        <f>VLOOKUP(H1010,'Fish Species List'!$A$2:$I$107,7,0)</f>
        <v>3.09</v>
      </c>
      <c r="R1010">
        <f t="shared" si="15"/>
        <v>283.86301851027559</v>
      </c>
    </row>
    <row r="1011" spans="1:18">
      <c r="A1011" s="2">
        <v>42956</v>
      </c>
      <c r="B1011" s="18">
        <v>0.49513888888888885</v>
      </c>
      <c r="C1011" t="s">
        <v>9</v>
      </c>
      <c r="D1011" t="s">
        <v>557</v>
      </c>
      <c r="E1011" t="s">
        <v>10</v>
      </c>
      <c r="F1011">
        <v>1</v>
      </c>
      <c r="H1011" t="s">
        <v>23</v>
      </c>
      <c r="I1011" t="str">
        <f>VLOOKUP(H1011,'Fish Species List'!$A$2:$I$107,2,0)</f>
        <v>Blue Tang</v>
      </c>
      <c r="J1011" s="54" t="str">
        <f>VLOOKUP(H1011,'Fish Species List'!$A$2:$I$107,3,0)</f>
        <v>Acanthurus coeruleus</v>
      </c>
      <c r="K1011" s="54" t="str">
        <f>VLOOKUP(H1011,'Fish Species List'!$A$2:$I$107,4,0)</f>
        <v>Acanthuridae</v>
      </c>
      <c r="L1011" s="54" t="str">
        <f>VLOOKUP(H1011,'Fish Species List'!$A$2:$I$107,5,0)</f>
        <v>Herbivores</v>
      </c>
      <c r="M1011">
        <v>17</v>
      </c>
      <c r="N1011">
        <f>1</f>
        <v>1</v>
      </c>
      <c r="P1011">
        <f>VLOOKUP(H1011,'Fish Species List'!$A$2:$I$107,6,0)</f>
        <v>2.512E-2</v>
      </c>
      <c r="Q1011">
        <f>VLOOKUP(H1011,'Fish Species List'!$A$2:$I$107,7,0)</f>
        <v>2.96</v>
      </c>
      <c r="R1011">
        <f t="shared" si="15"/>
        <v>110.19158812752735</v>
      </c>
    </row>
    <row r="1012" spans="1:18">
      <c r="A1012" s="2">
        <v>42956</v>
      </c>
      <c r="B1012" s="18">
        <v>0.49513888888888885</v>
      </c>
      <c r="C1012" t="s">
        <v>9</v>
      </c>
      <c r="D1012" t="s">
        <v>557</v>
      </c>
      <c r="E1012" t="s">
        <v>10</v>
      </c>
      <c r="F1012">
        <v>1</v>
      </c>
      <c r="H1012" t="s">
        <v>33</v>
      </c>
      <c r="I1012" t="str">
        <f>VLOOKUP(H1012,'Fish Species List'!$A$2:$I$107,2,0)</f>
        <v>Yellowtail parrotfish</v>
      </c>
      <c r="J1012" s="54" t="str">
        <f>VLOOKUP(H1012,'Fish Species List'!$A$2:$I$107,3,0)</f>
        <v>Sparisoma rubiprinne</v>
      </c>
      <c r="K1012" s="54" t="str">
        <f>VLOOKUP(H1012,'Fish Species List'!$A$2:$I$107,4,0)</f>
        <v>Scaridae</v>
      </c>
      <c r="L1012" s="54" t="str">
        <f>VLOOKUP(H1012,'Fish Species List'!$A$2:$I$107,5,0)</f>
        <v>Herbivores</v>
      </c>
      <c r="M1012">
        <v>25</v>
      </c>
      <c r="N1012">
        <f>1</f>
        <v>1</v>
      </c>
      <c r="O1012" t="s">
        <v>16</v>
      </c>
      <c r="P1012">
        <f>VLOOKUP(H1012,'Fish Species List'!$A$2:$I$107,6,0)</f>
        <v>8.9099999999999995E-3</v>
      </c>
      <c r="Q1012">
        <f>VLOOKUP(H1012,'Fish Species List'!$A$2:$I$107,7,0)</f>
        <v>3.04</v>
      </c>
      <c r="R1012">
        <f t="shared" si="15"/>
        <v>158.34900194134704</v>
      </c>
    </row>
    <row r="1013" spans="1:18">
      <c r="A1013" s="2">
        <v>42956</v>
      </c>
      <c r="B1013" s="18">
        <v>0.49513888888888885</v>
      </c>
      <c r="C1013" t="s">
        <v>9</v>
      </c>
      <c r="D1013" t="s">
        <v>557</v>
      </c>
      <c r="E1013" t="s">
        <v>10</v>
      </c>
      <c r="F1013">
        <v>1</v>
      </c>
      <c r="H1013" t="s">
        <v>32</v>
      </c>
      <c r="I1013" t="str">
        <f>VLOOKUP(H1013,'Fish Species List'!$A$2:$I$107,2,0)</f>
        <v>Redtail Parrotfish</v>
      </c>
      <c r="J1013" s="54" t="str">
        <f>VLOOKUP(H1013,'Fish Species List'!$A$2:$I$107,3,0)</f>
        <v>Sparisoma chrysopterum</v>
      </c>
      <c r="K1013" s="54" t="str">
        <f>VLOOKUP(H1013,'Fish Species List'!$A$2:$I$107,4,0)</f>
        <v>Scaridae</v>
      </c>
      <c r="L1013" s="54" t="str">
        <f>VLOOKUP(H1013,'Fish Species List'!$A$2:$I$107,5,0)</f>
        <v>Herbivores</v>
      </c>
      <c r="M1013">
        <v>16</v>
      </c>
      <c r="N1013">
        <f>1</f>
        <v>1</v>
      </c>
      <c r="O1013" t="s">
        <v>16</v>
      </c>
      <c r="P1013">
        <f>VLOOKUP(H1013,'Fish Species List'!$A$2:$I$107,6,0)</f>
        <v>1.072E-2</v>
      </c>
      <c r="Q1013">
        <f>VLOOKUP(H1013,'Fish Species List'!$A$2:$I$107,7,0)</f>
        <v>3.09</v>
      </c>
      <c r="R1013">
        <f t="shared" si="15"/>
        <v>56.354101747197269</v>
      </c>
    </row>
    <row r="1014" spans="1:18">
      <c r="A1014" s="2">
        <v>42956</v>
      </c>
      <c r="B1014" s="18">
        <v>0.49513888888888885</v>
      </c>
      <c r="C1014" t="s">
        <v>9</v>
      </c>
      <c r="D1014" t="s">
        <v>557</v>
      </c>
      <c r="E1014" t="s">
        <v>10</v>
      </c>
      <c r="F1014">
        <v>1</v>
      </c>
      <c r="H1014" t="s">
        <v>25</v>
      </c>
      <c r="I1014" t="str">
        <f>VLOOKUP(H1014,'Fish Species List'!$A$2:$I$107,2,0)</f>
        <v>Redband Parrotfish</v>
      </c>
      <c r="J1014" s="54" t="str">
        <f>VLOOKUP(H1014,'Fish Species List'!$A$2:$I$107,3,0)</f>
        <v>Sparisoma aurofrenatum</v>
      </c>
      <c r="K1014" s="54" t="str">
        <f>VLOOKUP(H1014,'Fish Species List'!$A$2:$I$107,4,0)</f>
        <v>Scaridae</v>
      </c>
      <c r="L1014" s="54" t="str">
        <f>VLOOKUP(H1014,'Fish Species List'!$A$2:$I$107,5,0)</f>
        <v>Herbivores</v>
      </c>
      <c r="M1014">
        <v>17</v>
      </c>
      <c r="N1014">
        <f>1</f>
        <v>1</v>
      </c>
      <c r="O1014" t="s">
        <v>16</v>
      </c>
      <c r="P1014">
        <f>VLOOKUP(H1014,'Fish Species List'!$A$2:$I$107,6,0)</f>
        <v>1.072E-2</v>
      </c>
      <c r="Q1014">
        <f>VLOOKUP(H1014,'Fish Species List'!$A$2:$I$107,7,0)</f>
        <v>3.12</v>
      </c>
      <c r="R1014">
        <f t="shared" si="15"/>
        <v>73.993815109948756</v>
      </c>
    </row>
    <row r="1015" spans="1:18">
      <c r="A1015" s="2">
        <v>42956</v>
      </c>
      <c r="B1015" s="18">
        <v>0.49513888888888885</v>
      </c>
      <c r="C1015" t="s">
        <v>9</v>
      </c>
      <c r="D1015" t="s">
        <v>557</v>
      </c>
      <c r="E1015" t="s">
        <v>10</v>
      </c>
      <c r="F1015">
        <v>1</v>
      </c>
      <c r="H1015" t="s">
        <v>283</v>
      </c>
      <c r="I1015" t="str">
        <f>VLOOKUP(H1015,'Fish Species List'!$A$2:$I$107,2,0)</f>
        <v>Stoplight Parrotfish</v>
      </c>
      <c r="J1015" s="54" t="str">
        <f>VLOOKUP(H1015,'Fish Species List'!$A$2:$I$107,3,0)</f>
        <v>Sparisoma viride</v>
      </c>
      <c r="K1015" s="54" t="str">
        <f>VLOOKUP(H1015,'Fish Species List'!$A$2:$I$107,4,0)</f>
        <v>Scaridae</v>
      </c>
      <c r="L1015" s="54" t="str">
        <f>VLOOKUP(H1015,'Fish Species List'!$A$2:$I$107,5,0)</f>
        <v>Herbivores</v>
      </c>
      <c r="M1015">
        <v>20</v>
      </c>
      <c r="N1015">
        <v>3</v>
      </c>
      <c r="O1015" t="s">
        <v>16</v>
      </c>
      <c r="P1015">
        <f>VLOOKUP(H1015,'Fish Species List'!$A$2:$I$107,6,0)</f>
        <v>1.38E-2</v>
      </c>
      <c r="Q1015">
        <f>VLOOKUP(H1015,'Fish Species List'!$A$2:$I$107,7,0)</f>
        <v>3.04</v>
      </c>
      <c r="R1015">
        <f t="shared" si="15"/>
        <v>124.45440510662077</v>
      </c>
    </row>
    <row r="1016" spans="1:18">
      <c r="A1016" s="2">
        <v>42956</v>
      </c>
      <c r="B1016" s="18">
        <v>0.49513888888888885</v>
      </c>
      <c r="C1016" t="s">
        <v>9</v>
      </c>
      <c r="D1016" t="s">
        <v>557</v>
      </c>
      <c r="E1016" t="s">
        <v>10</v>
      </c>
      <c r="F1016">
        <v>1</v>
      </c>
      <c r="H1016" t="s">
        <v>283</v>
      </c>
      <c r="I1016" t="str">
        <f>VLOOKUP(H1016,'Fish Species List'!$A$2:$I$107,2,0)</f>
        <v>Stoplight Parrotfish</v>
      </c>
      <c r="J1016" s="54" t="str">
        <f>VLOOKUP(H1016,'Fish Species List'!$A$2:$I$107,3,0)</f>
        <v>Sparisoma viride</v>
      </c>
      <c r="K1016" s="54" t="str">
        <f>VLOOKUP(H1016,'Fish Species List'!$A$2:$I$107,4,0)</f>
        <v>Scaridae</v>
      </c>
      <c r="L1016" s="54" t="str">
        <f>VLOOKUP(H1016,'Fish Species List'!$A$2:$I$107,5,0)</f>
        <v>Herbivores</v>
      </c>
      <c r="M1016">
        <v>24</v>
      </c>
      <c r="N1016">
        <f>1</f>
        <v>1</v>
      </c>
      <c r="O1016" t="s">
        <v>16</v>
      </c>
      <c r="P1016">
        <f>VLOOKUP(H1016,'Fish Species List'!$A$2:$I$107,6,0)</f>
        <v>1.38E-2</v>
      </c>
      <c r="Q1016">
        <f>VLOOKUP(H1016,'Fish Species List'!$A$2:$I$107,7,0)</f>
        <v>3.04</v>
      </c>
      <c r="R1016">
        <f t="shared" si="15"/>
        <v>216.63132757933843</v>
      </c>
    </row>
    <row r="1017" spans="1:18">
      <c r="A1017" s="2">
        <v>42956</v>
      </c>
      <c r="B1017" s="18">
        <v>0.49513888888888885</v>
      </c>
      <c r="C1017" t="s">
        <v>9</v>
      </c>
      <c r="D1017" t="s">
        <v>557</v>
      </c>
      <c r="E1017" t="s">
        <v>10</v>
      </c>
      <c r="F1017">
        <v>1</v>
      </c>
      <c r="H1017" t="s">
        <v>379</v>
      </c>
      <c r="I1017" t="str">
        <f>VLOOKUP(H1017,'Fish Species List'!$A$2:$I$107,2,0)</f>
        <v>Goatfish</v>
      </c>
      <c r="J1017" s="54" t="str">
        <f>VLOOKUP(H1017,'Fish Species List'!$A$2:$I$107,3,0)</f>
        <v>Mulloidichthys martinicus</v>
      </c>
      <c r="K1017" s="54" t="str">
        <f>VLOOKUP(H1017,'Fish Species List'!$A$2:$I$107,4,0)</f>
        <v>Mullidae</v>
      </c>
      <c r="L1017" s="54" t="str">
        <f>VLOOKUP(H1017,'Fish Species List'!$A$2:$I$107,5,0)</f>
        <v>Carnivores</v>
      </c>
      <c r="M1017">
        <v>24</v>
      </c>
      <c r="N1017">
        <v>20</v>
      </c>
      <c r="P1017">
        <f>VLOOKUP(H1017,'Fish Species List'!$A$2:$I$107,6,0)</f>
        <v>9.7699999999999992E-3</v>
      </c>
      <c r="Q1017">
        <f>VLOOKUP(H1017,'Fish Species List'!$A$2:$I$107,7,0)</f>
        <v>3.12</v>
      </c>
      <c r="R1017">
        <f t="shared" si="15"/>
        <v>197.76691450042586</v>
      </c>
    </row>
    <row r="1018" spans="1:18">
      <c r="A1018" s="2">
        <v>42956</v>
      </c>
      <c r="B1018" s="18">
        <v>0.49513888888888885</v>
      </c>
      <c r="C1018" t="s">
        <v>9</v>
      </c>
      <c r="D1018" t="s">
        <v>557</v>
      </c>
      <c r="E1018" t="s">
        <v>10</v>
      </c>
      <c r="F1018">
        <v>1</v>
      </c>
      <c r="H1018" t="s">
        <v>12</v>
      </c>
      <c r="I1018" t="str">
        <f>VLOOKUP(H1018,'Fish Species List'!$A$2:$I$107,2,0)</f>
        <v>Doctorfish</v>
      </c>
      <c r="J1018" s="54" t="str">
        <f>VLOOKUP(H1018,'Fish Species List'!$A$2:$I$107,3,0)</f>
        <v>Acanthurus chirurgus</v>
      </c>
      <c r="K1018" s="54" t="str">
        <f>VLOOKUP(H1018,'Fish Species List'!$A$2:$I$107,4,0)</f>
        <v>Acanthuridae</v>
      </c>
      <c r="L1018" s="54" t="str">
        <f>VLOOKUP(H1018,'Fish Species List'!$A$2:$I$107,5,0)</f>
        <v>Herbivores</v>
      </c>
      <c r="M1018">
        <v>18</v>
      </c>
      <c r="N1018">
        <v>2</v>
      </c>
      <c r="P1018">
        <f>VLOOKUP(H1018,'Fish Species List'!$A$2:$I$107,6,0)</f>
        <v>2.0889999999999999E-2</v>
      </c>
      <c r="Q1018">
        <f>VLOOKUP(H1018,'Fish Species List'!$A$2:$I$107,7,0)</f>
        <v>2.96</v>
      </c>
      <c r="R1018">
        <f t="shared" si="15"/>
        <v>108.5288135023759</v>
      </c>
    </row>
    <row r="1019" spans="1:18">
      <c r="A1019" s="2">
        <v>42956</v>
      </c>
      <c r="B1019" s="18">
        <v>0.49513888888888885</v>
      </c>
      <c r="C1019" t="s">
        <v>9</v>
      </c>
      <c r="D1019" t="s">
        <v>557</v>
      </c>
      <c r="E1019" t="s">
        <v>10</v>
      </c>
      <c r="F1019">
        <v>1</v>
      </c>
      <c r="H1019" t="s">
        <v>293</v>
      </c>
      <c r="I1019" t="str">
        <f>VLOOKUP(H1019,'Fish Species List'!$A$2:$I$107,2,0)</f>
        <v>Spanish Hogfish</v>
      </c>
      <c r="J1019" s="54" t="str">
        <f>VLOOKUP(H1019,'Fish Species List'!$A$2:$I$107,3,0)</f>
        <v>Bodianus rufus</v>
      </c>
      <c r="K1019" s="54" t="str">
        <f>VLOOKUP(H1019,'Fish Species List'!$A$2:$I$107,4,0)</f>
        <v>Labridae</v>
      </c>
      <c r="L1019" s="54" t="str">
        <f>VLOOKUP(H1019,'Fish Species List'!$A$2:$I$107,5,0)</f>
        <v>Carnivores</v>
      </c>
      <c r="M1019">
        <v>25</v>
      </c>
      <c r="N1019">
        <f>1</f>
        <v>1</v>
      </c>
      <c r="P1019">
        <f>VLOOKUP(H1019,'Fish Species List'!$A$2:$I$107,6,0)</f>
        <v>1.44E-2</v>
      </c>
      <c r="Q1019">
        <f>VLOOKUP(H1019,'Fish Species List'!$A$2:$I$107,7,0)</f>
        <v>3.0531999999999999</v>
      </c>
      <c r="R1019">
        <f t="shared" si="15"/>
        <v>267.02561659124956</v>
      </c>
    </row>
    <row r="1020" spans="1:18">
      <c r="A1020" s="2">
        <v>42956</v>
      </c>
      <c r="B1020" s="18">
        <v>0.49513888888888885</v>
      </c>
      <c r="C1020" t="s">
        <v>9</v>
      </c>
      <c r="D1020" t="s">
        <v>557</v>
      </c>
      <c r="E1020" t="s">
        <v>10</v>
      </c>
      <c r="F1020">
        <v>1</v>
      </c>
      <c r="H1020" t="s">
        <v>291</v>
      </c>
      <c r="I1020" t="str">
        <f>VLOOKUP(H1020,'Fish Species List'!$A$2:$I$107,2,0)</f>
        <v>Puddingwife</v>
      </c>
      <c r="J1020" s="54" t="str">
        <f>VLOOKUP(H1020,'Fish Species List'!$A$2:$I$107,3,0)</f>
        <v>Halichoeres radiatus</v>
      </c>
      <c r="K1020" s="54" t="str">
        <f>VLOOKUP(H1020,'Fish Species List'!$A$2:$I$107,4,0)</f>
        <v>Labridae</v>
      </c>
      <c r="L1020" s="54" t="str">
        <f>VLOOKUP(H1020,'Fish Species List'!$A$2:$I$107,5,0)</f>
        <v>Carnivores</v>
      </c>
      <c r="M1020">
        <v>19</v>
      </c>
      <c r="N1020">
        <f>1</f>
        <v>1</v>
      </c>
      <c r="P1020">
        <f>VLOOKUP(H1020,'Fish Species List'!$A$2:$I$107,6,0)</f>
        <v>1.3100000000000001E-2</v>
      </c>
      <c r="Q1020">
        <f>VLOOKUP(H1020,'Fish Species List'!$A$2:$I$107,7,0)</f>
        <v>3.0379999999999998</v>
      </c>
      <c r="R1020">
        <f t="shared" si="15"/>
        <v>100.4904371195625</v>
      </c>
    </row>
    <row r="1021" spans="1:18">
      <c r="A1021" s="2">
        <v>42956</v>
      </c>
      <c r="B1021" s="18">
        <v>0.49513888888888885</v>
      </c>
      <c r="C1021" t="s">
        <v>9</v>
      </c>
      <c r="D1021" t="s">
        <v>557</v>
      </c>
      <c r="E1021" t="s">
        <v>10</v>
      </c>
      <c r="F1021">
        <v>1</v>
      </c>
      <c r="H1021" t="s">
        <v>12</v>
      </c>
      <c r="I1021" t="str">
        <f>VLOOKUP(H1021,'Fish Species List'!$A$2:$I$107,2,0)</f>
        <v>Doctorfish</v>
      </c>
      <c r="J1021" s="54" t="str">
        <f>VLOOKUP(H1021,'Fish Species List'!$A$2:$I$107,3,0)</f>
        <v>Acanthurus chirurgus</v>
      </c>
      <c r="K1021" s="54" t="str">
        <f>VLOOKUP(H1021,'Fish Species List'!$A$2:$I$107,4,0)</f>
        <v>Acanthuridae</v>
      </c>
      <c r="L1021" s="54" t="str">
        <f>VLOOKUP(H1021,'Fish Species List'!$A$2:$I$107,5,0)</f>
        <v>Herbivores</v>
      </c>
      <c r="M1021">
        <v>15</v>
      </c>
      <c r="N1021">
        <f>1</f>
        <v>1</v>
      </c>
      <c r="P1021">
        <f>VLOOKUP(H1021,'Fish Species List'!$A$2:$I$107,6,0)</f>
        <v>2.0889999999999999E-2</v>
      </c>
      <c r="Q1021">
        <f>VLOOKUP(H1021,'Fish Species List'!$A$2:$I$107,7,0)</f>
        <v>2.96</v>
      </c>
      <c r="R1021">
        <f t="shared" si="15"/>
        <v>63.265736295491713</v>
      </c>
    </row>
    <row r="1022" spans="1:18">
      <c r="A1022" s="2">
        <v>42956</v>
      </c>
      <c r="B1022" s="18">
        <v>0.49513888888888885</v>
      </c>
      <c r="C1022" t="s">
        <v>9</v>
      </c>
      <c r="D1022" t="s">
        <v>557</v>
      </c>
      <c r="E1022" t="s">
        <v>10</v>
      </c>
      <c r="F1022">
        <v>1</v>
      </c>
      <c r="H1022" t="s">
        <v>12</v>
      </c>
      <c r="I1022" t="str">
        <f>VLOOKUP(H1022,'Fish Species List'!$A$2:$I$107,2,0)</f>
        <v>Doctorfish</v>
      </c>
      <c r="J1022" s="54" t="str">
        <f>VLOOKUP(H1022,'Fish Species List'!$A$2:$I$107,3,0)</f>
        <v>Acanthurus chirurgus</v>
      </c>
      <c r="K1022" s="54" t="str">
        <f>VLOOKUP(H1022,'Fish Species List'!$A$2:$I$107,4,0)</f>
        <v>Acanthuridae</v>
      </c>
      <c r="L1022" s="54" t="str">
        <f>VLOOKUP(H1022,'Fish Species List'!$A$2:$I$107,5,0)</f>
        <v>Herbivores</v>
      </c>
      <c r="M1022">
        <v>22</v>
      </c>
      <c r="N1022">
        <v>2</v>
      </c>
      <c r="P1022">
        <f>VLOOKUP(H1022,'Fish Species List'!$A$2:$I$107,6,0)</f>
        <v>2.0889999999999999E-2</v>
      </c>
      <c r="Q1022">
        <f>VLOOKUP(H1022,'Fish Species List'!$A$2:$I$107,7,0)</f>
        <v>2.96</v>
      </c>
      <c r="R1022">
        <f t="shared" si="15"/>
        <v>196.56653185905267</v>
      </c>
    </row>
    <row r="1023" spans="1:18">
      <c r="A1023" s="2">
        <v>42956</v>
      </c>
      <c r="B1023" s="18">
        <v>0.49513888888888885</v>
      </c>
      <c r="C1023" t="s">
        <v>9</v>
      </c>
      <c r="D1023" t="s">
        <v>557</v>
      </c>
      <c r="E1023" t="s">
        <v>10</v>
      </c>
      <c r="F1023">
        <v>1</v>
      </c>
      <c r="H1023" t="s">
        <v>32</v>
      </c>
      <c r="I1023" t="str">
        <f>VLOOKUP(H1023,'Fish Species List'!$A$2:$I$107,2,0)</f>
        <v>Redtail Parrotfish</v>
      </c>
      <c r="J1023" s="54" t="str">
        <f>VLOOKUP(H1023,'Fish Species List'!$A$2:$I$107,3,0)</f>
        <v>Sparisoma chrysopterum</v>
      </c>
      <c r="K1023" s="54" t="str">
        <f>VLOOKUP(H1023,'Fish Species List'!$A$2:$I$107,4,0)</f>
        <v>Scaridae</v>
      </c>
      <c r="L1023" s="54" t="str">
        <f>VLOOKUP(H1023,'Fish Species List'!$A$2:$I$107,5,0)</f>
        <v>Herbivores</v>
      </c>
      <c r="M1023">
        <v>27</v>
      </c>
      <c r="N1023">
        <f>1</f>
        <v>1</v>
      </c>
      <c r="O1023" t="s">
        <v>16</v>
      </c>
      <c r="P1023">
        <f>VLOOKUP(H1023,'Fish Species List'!$A$2:$I$107,6,0)</f>
        <v>1.072E-2</v>
      </c>
      <c r="Q1023">
        <f>VLOOKUP(H1023,'Fish Species List'!$A$2:$I$107,7,0)</f>
        <v>3.09</v>
      </c>
      <c r="R1023">
        <f t="shared" si="15"/>
        <v>283.86301851027559</v>
      </c>
    </row>
    <row r="1024" spans="1:18">
      <c r="A1024" s="2">
        <v>42956</v>
      </c>
      <c r="B1024" s="18">
        <v>0.49513888888888885</v>
      </c>
      <c r="C1024" t="s">
        <v>9</v>
      </c>
      <c r="D1024" t="s">
        <v>557</v>
      </c>
      <c r="E1024" t="s">
        <v>10</v>
      </c>
      <c r="F1024">
        <v>1</v>
      </c>
      <c r="H1024" t="s">
        <v>32</v>
      </c>
      <c r="I1024" t="str">
        <f>VLOOKUP(H1024,'Fish Species List'!$A$2:$I$107,2,0)</f>
        <v>Redtail Parrotfish</v>
      </c>
      <c r="J1024" s="54" t="str">
        <f>VLOOKUP(H1024,'Fish Species List'!$A$2:$I$107,3,0)</f>
        <v>Sparisoma chrysopterum</v>
      </c>
      <c r="K1024" s="54" t="str">
        <f>VLOOKUP(H1024,'Fish Species List'!$A$2:$I$107,4,0)</f>
        <v>Scaridae</v>
      </c>
      <c r="L1024" s="54" t="str">
        <f>VLOOKUP(H1024,'Fish Species List'!$A$2:$I$107,5,0)</f>
        <v>Herbivores</v>
      </c>
      <c r="M1024">
        <v>24</v>
      </c>
      <c r="N1024">
        <f>1</f>
        <v>1</v>
      </c>
      <c r="O1024" t="s">
        <v>16</v>
      </c>
      <c r="P1024">
        <f>VLOOKUP(H1024,'Fish Species List'!$A$2:$I$107,6,0)</f>
        <v>1.072E-2</v>
      </c>
      <c r="Q1024">
        <f>VLOOKUP(H1024,'Fish Species List'!$A$2:$I$107,7,0)</f>
        <v>3.09</v>
      </c>
      <c r="R1024">
        <f t="shared" si="15"/>
        <v>197.26385783375517</v>
      </c>
    </row>
    <row r="1025" spans="1:18">
      <c r="A1025" s="2">
        <v>42956</v>
      </c>
      <c r="B1025" s="18">
        <v>0.49513888888888885</v>
      </c>
      <c r="C1025" t="s">
        <v>9</v>
      </c>
      <c r="D1025" t="s">
        <v>557</v>
      </c>
      <c r="E1025" t="s">
        <v>10</v>
      </c>
      <c r="F1025">
        <v>1</v>
      </c>
      <c r="H1025" t="s">
        <v>32</v>
      </c>
      <c r="I1025" t="str">
        <f>VLOOKUP(H1025,'Fish Species List'!$A$2:$I$107,2,0)</f>
        <v>Redtail Parrotfish</v>
      </c>
      <c r="J1025" s="54" t="str">
        <f>VLOOKUP(H1025,'Fish Species List'!$A$2:$I$107,3,0)</f>
        <v>Sparisoma chrysopterum</v>
      </c>
      <c r="K1025" s="54" t="str">
        <f>VLOOKUP(H1025,'Fish Species List'!$A$2:$I$107,4,0)</f>
        <v>Scaridae</v>
      </c>
      <c r="L1025" s="54" t="str">
        <f>VLOOKUP(H1025,'Fish Species List'!$A$2:$I$107,5,0)</f>
        <v>Herbivores</v>
      </c>
      <c r="M1025">
        <v>18</v>
      </c>
      <c r="N1025">
        <f>1</f>
        <v>1</v>
      </c>
      <c r="O1025" t="s">
        <v>16</v>
      </c>
      <c r="P1025">
        <f>VLOOKUP(H1025,'Fish Species List'!$A$2:$I$107,6,0)</f>
        <v>1.072E-2</v>
      </c>
      <c r="Q1025">
        <f>VLOOKUP(H1025,'Fish Species List'!$A$2:$I$107,7,0)</f>
        <v>3.09</v>
      </c>
      <c r="R1025">
        <f t="shared" si="15"/>
        <v>81.093645856181041</v>
      </c>
    </row>
    <row r="1026" spans="1:18">
      <c r="A1026" s="2">
        <v>42956</v>
      </c>
      <c r="B1026" s="18">
        <v>0.49513888888888885</v>
      </c>
      <c r="C1026" t="s">
        <v>9</v>
      </c>
      <c r="D1026" t="s">
        <v>557</v>
      </c>
      <c r="E1026" t="s">
        <v>10</v>
      </c>
      <c r="F1026">
        <v>1</v>
      </c>
      <c r="H1026" t="s">
        <v>15</v>
      </c>
      <c r="I1026" t="str">
        <f>VLOOKUP(H1026,'Fish Species List'!$A$2:$I$107,2,0)</f>
        <v>Queen Parrotfish</v>
      </c>
      <c r="J1026" s="54" t="str">
        <f>VLOOKUP(H1026,'Fish Species List'!$A$2:$I$107,3,0)</f>
        <v>Scarus vetula</v>
      </c>
      <c r="K1026" s="54" t="str">
        <f>VLOOKUP(H1026,'Fish Species List'!$A$2:$I$107,4,0)</f>
        <v>Scaridae</v>
      </c>
      <c r="L1026" s="54" t="str">
        <f>VLOOKUP(H1026,'Fish Species List'!$A$2:$I$107,5,0)</f>
        <v>Herbivores</v>
      </c>
      <c r="M1026">
        <v>24</v>
      </c>
      <c r="N1026">
        <f>1</f>
        <v>1</v>
      </c>
      <c r="O1026" t="s">
        <v>16</v>
      </c>
      <c r="P1026">
        <f>VLOOKUP(H1026,'Fish Species List'!$A$2:$I$107,6,0)</f>
        <v>1.38E-2</v>
      </c>
      <c r="Q1026">
        <f>VLOOKUP(H1026,'Fish Species List'!$A$2:$I$107,7,0)</f>
        <v>3.03</v>
      </c>
      <c r="R1026">
        <f t="shared" si="15"/>
        <v>209.85491670789031</v>
      </c>
    </row>
    <row r="1027" spans="1:18">
      <c r="A1027" s="2">
        <v>42956</v>
      </c>
      <c r="B1027" s="18">
        <v>0.49513888888888885</v>
      </c>
      <c r="C1027" t="s">
        <v>9</v>
      </c>
      <c r="D1027" t="s">
        <v>557</v>
      </c>
      <c r="E1027" t="s">
        <v>10</v>
      </c>
      <c r="F1027">
        <v>1</v>
      </c>
      <c r="H1027" t="s">
        <v>287</v>
      </c>
      <c r="I1027" t="str">
        <f>VLOOKUP(H1027,'Fish Species List'!$A$2:$I$107,2,0)</f>
        <v>Bar Jack</v>
      </c>
      <c r="J1027" s="54" t="str">
        <f>VLOOKUP(H1027,'Fish Species List'!$A$2:$I$107,3,0)</f>
        <v>Caranx ruber</v>
      </c>
      <c r="K1027" s="54" t="str">
        <f>VLOOKUP(H1027,'Fish Species List'!$A$2:$I$107,4,0)</f>
        <v>Carangidae</v>
      </c>
      <c r="L1027" s="54" t="str">
        <f>VLOOKUP(H1027,'Fish Species List'!$A$2:$I$107,5,0)</f>
        <v>Carnivores</v>
      </c>
      <c r="M1027">
        <v>21</v>
      </c>
      <c r="N1027">
        <f>1</f>
        <v>1</v>
      </c>
      <c r="P1027">
        <f>VLOOKUP(H1027,'Fish Species List'!$A$2:$I$107,6,0)</f>
        <v>1.6979999999999999E-2</v>
      </c>
      <c r="Q1027">
        <f>VLOOKUP(H1027,'Fish Species List'!$A$2:$I$107,7,0)</f>
        <v>2.95</v>
      </c>
      <c r="R1027">
        <f t="shared" ref="R1027:R1090" si="16">(P1027*M1027^Q1027)</f>
        <v>135.0468956341102</v>
      </c>
    </row>
    <row r="1028" spans="1:18">
      <c r="A1028" s="2">
        <v>42956</v>
      </c>
      <c r="B1028" s="18">
        <v>0.49513888888888885</v>
      </c>
      <c r="C1028" t="s">
        <v>9</v>
      </c>
      <c r="D1028" t="s">
        <v>557</v>
      </c>
      <c r="E1028" t="s">
        <v>10</v>
      </c>
      <c r="F1028">
        <v>1</v>
      </c>
      <c r="H1028" t="s">
        <v>26</v>
      </c>
      <c r="I1028" t="str">
        <f>VLOOKUP(H1028,'Fish Species List'!$A$2:$I$107,2,0)</f>
        <v>Blackbar soldierfish</v>
      </c>
      <c r="J1028" s="54" t="str">
        <f>VLOOKUP(H1028,'Fish Species List'!$A$2:$I$107,3,0)</f>
        <v xml:space="preserve">Myripristis jacobus </v>
      </c>
      <c r="K1028" s="54" t="str">
        <f>VLOOKUP(H1028,'Fish Species List'!$A$2:$I$107,4,0)</f>
        <v>Holocentridae</v>
      </c>
      <c r="L1028" s="54" t="str">
        <f>VLOOKUP(H1028,'Fish Species List'!$A$2:$I$107,5,0)</f>
        <v>Carnivores</v>
      </c>
      <c r="M1028">
        <v>16</v>
      </c>
      <c r="N1028">
        <v>2</v>
      </c>
      <c r="P1028">
        <f>VLOOKUP(H1028,'Fish Species List'!$A$2:$I$107,6,0)</f>
        <v>1.2019999999999999E-2</v>
      </c>
      <c r="Q1028">
        <f>VLOOKUP(H1028,'Fish Species List'!$A$2:$I$107,7,0)</f>
        <v>3.06</v>
      </c>
      <c r="R1028">
        <f t="shared" si="16"/>
        <v>58.144898213408602</v>
      </c>
    </row>
    <row r="1029" spans="1:18">
      <c r="A1029" s="2">
        <v>42956</v>
      </c>
      <c r="B1029" s="18">
        <v>0.49513888888888885</v>
      </c>
      <c r="C1029" t="s">
        <v>9</v>
      </c>
      <c r="D1029" t="s">
        <v>557</v>
      </c>
      <c r="E1029" t="s">
        <v>10</v>
      </c>
      <c r="F1029">
        <v>1</v>
      </c>
      <c r="H1029" t="s">
        <v>12</v>
      </c>
      <c r="I1029" t="str">
        <f>VLOOKUP(H1029,'Fish Species List'!$A$2:$I$107,2,0)</f>
        <v>Doctorfish</v>
      </c>
      <c r="J1029" s="54" t="str">
        <f>VLOOKUP(H1029,'Fish Species List'!$A$2:$I$107,3,0)</f>
        <v>Acanthurus chirurgus</v>
      </c>
      <c r="K1029" s="54" t="str">
        <f>VLOOKUP(H1029,'Fish Species List'!$A$2:$I$107,4,0)</f>
        <v>Acanthuridae</v>
      </c>
      <c r="L1029" s="54" t="str">
        <f>VLOOKUP(H1029,'Fish Species List'!$A$2:$I$107,5,0)</f>
        <v>Herbivores</v>
      </c>
      <c r="M1029">
        <v>15</v>
      </c>
      <c r="N1029">
        <v>3</v>
      </c>
      <c r="P1029">
        <f>VLOOKUP(H1029,'Fish Species List'!$A$2:$I$107,6,0)</f>
        <v>2.0889999999999999E-2</v>
      </c>
      <c r="Q1029">
        <f>VLOOKUP(H1029,'Fish Species List'!$A$2:$I$107,7,0)</f>
        <v>2.96</v>
      </c>
      <c r="R1029">
        <f t="shared" si="16"/>
        <v>63.265736295491713</v>
      </c>
    </row>
    <row r="1030" spans="1:18">
      <c r="A1030" s="2">
        <v>42956</v>
      </c>
      <c r="B1030" s="18">
        <v>0.49513888888888885</v>
      </c>
      <c r="C1030" t="s">
        <v>9</v>
      </c>
      <c r="D1030" t="s">
        <v>557</v>
      </c>
      <c r="E1030" t="s">
        <v>10</v>
      </c>
      <c r="F1030">
        <v>1</v>
      </c>
      <c r="H1030" t="s">
        <v>12</v>
      </c>
      <c r="I1030" t="str">
        <f>VLOOKUP(H1030,'Fish Species List'!$A$2:$I$107,2,0)</f>
        <v>Doctorfish</v>
      </c>
      <c r="J1030" s="54" t="str">
        <f>VLOOKUP(H1030,'Fish Species List'!$A$2:$I$107,3,0)</f>
        <v>Acanthurus chirurgus</v>
      </c>
      <c r="K1030" s="54" t="str">
        <f>VLOOKUP(H1030,'Fish Species List'!$A$2:$I$107,4,0)</f>
        <v>Acanthuridae</v>
      </c>
      <c r="L1030" s="54" t="str">
        <f>VLOOKUP(H1030,'Fish Species List'!$A$2:$I$107,5,0)</f>
        <v>Herbivores</v>
      </c>
      <c r="M1030">
        <v>21</v>
      </c>
      <c r="N1030">
        <v>2</v>
      </c>
      <c r="P1030">
        <f>VLOOKUP(H1030,'Fish Species List'!$A$2:$I$107,6,0)</f>
        <v>2.0889999999999999E-2</v>
      </c>
      <c r="Q1030">
        <f>VLOOKUP(H1030,'Fish Species List'!$A$2:$I$107,7,0)</f>
        <v>2.96</v>
      </c>
      <c r="R1030">
        <f t="shared" si="16"/>
        <v>171.28035420162414</v>
      </c>
    </row>
    <row r="1031" spans="1:18">
      <c r="A1031" s="2">
        <v>42956</v>
      </c>
      <c r="B1031" s="18">
        <v>0.49513888888888885</v>
      </c>
      <c r="C1031" t="s">
        <v>9</v>
      </c>
      <c r="D1031" t="s">
        <v>557</v>
      </c>
      <c r="E1031" t="s">
        <v>10</v>
      </c>
      <c r="F1031">
        <v>1</v>
      </c>
      <c r="H1031" t="s">
        <v>427</v>
      </c>
      <c r="I1031" t="str">
        <f>VLOOKUP(H1031,'Fish Species List'!$A$2:$I$107,2,0)</f>
        <v>Whitespotted Filefish</v>
      </c>
      <c r="J1031" s="54" t="str">
        <f>VLOOKUP(H1031,'Fish Species List'!$A$2:$I$107,3,0)</f>
        <v>Cantherhines macrocerus</v>
      </c>
      <c r="K1031" s="54" t="str">
        <f>VLOOKUP(H1031,'Fish Species List'!$A$2:$I$107,4,0)</f>
        <v>Monacanthidae</v>
      </c>
      <c r="L1031" s="54" t="str">
        <f>VLOOKUP(H1031,'Fish Species List'!$A$2:$I$107,5,0)</f>
        <v>Carnivores</v>
      </c>
      <c r="M1031">
        <v>18</v>
      </c>
      <c r="N1031">
        <f>1</f>
        <v>1</v>
      </c>
      <c r="P1031">
        <f>VLOOKUP(H1031,'Fish Species List'!$A$2:$I$107,6,0)</f>
        <v>2.291E-2</v>
      </c>
      <c r="Q1031">
        <f>VLOOKUP(H1031,'Fish Species List'!$A$2:$I$107,7,0)</f>
        <v>2.89</v>
      </c>
      <c r="R1031">
        <f t="shared" si="16"/>
        <v>97.221569744863217</v>
      </c>
    </row>
    <row r="1032" spans="1:18">
      <c r="A1032" s="2">
        <v>42956</v>
      </c>
      <c r="B1032" s="18">
        <v>0.49513888888888885</v>
      </c>
      <c r="C1032" t="s">
        <v>9</v>
      </c>
      <c r="D1032" t="s">
        <v>557</v>
      </c>
      <c r="E1032" t="s">
        <v>10</v>
      </c>
      <c r="F1032">
        <v>1</v>
      </c>
      <c r="H1032" t="s">
        <v>19</v>
      </c>
      <c r="I1032" t="str">
        <f>VLOOKUP(H1032,'Fish Species List'!$A$2:$I$107,2,0)</f>
        <v>Ocean Surgeonfish</v>
      </c>
      <c r="J1032" s="54" t="str">
        <f>VLOOKUP(H1032,'Fish Species List'!$A$2:$I$107,3,0)</f>
        <v>Acanthurus bahianus</v>
      </c>
      <c r="K1032" s="54" t="str">
        <f>VLOOKUP(H1032,'Fish Species List'!$A$2:$I$107,4,0)</f>
        <v>Acanthuridae</v>
      </c>
      <c r="L1032" s="54" t="str">
        <f>VLOOKUP(H1032,'Fish Species List'!$A$2:$I$107,5,0)</f>
        <v>Herbivores</v>
      </c>
      <c r="M1032">
        <v>18</v>
      </c>
      <c r="N1032">
        <v>3</v>
      </c>
      <c r="P1032">
        <f>VLOOKUP(H1032,'Fish Species List'!$A$2:$I$107,6,0)</f>
        <v>1.8620000000000001E-2</v>
      </c>
      <c r="Q1032">
        <f>VLOOKUP(H1032,'Fish Species List'!$A$2:$I$107,7,0)</f>
        <v>2.91</v>
      </c>
      <c r="R1032">
        <f t="shared" si="16"/>
        <v>83.718736738929394</v>
      </c>
    </row>
    <row r="1033" spans="1:18">
      <c r="A1033" s="2">
        <v>42956</v>
      </c>
      <c r="B1033" s="18">
        <v>0.49513888888888885</v>
      </c>
      <c r="C1033" t="s">
        <v>9</v>
      </c>
      <c r="D1033" t="s">
        <v>557</v>
      </c>
      <c r="E1033" t="s">
        <v>10</v>
      </c>
      <c r="F1033">
        <v>1</v>
      </c>
      <c r="H1033" t="s">
        <v>446</v>
      </c>
      <c r="I1033" t="str">
        <f>VLOOKUP(H1033,'Fish Species List'!$A$2:$I$107,2,0)</f>
        <v>Smooth Trunkfish</v>
      </c>
      <c r="J1033" s="54" t="str">
        <f>VLOOKUP(H1033,'Fish Species List'!$A$2:$I$107,3,0)</f>
        <v>Lactophyrs triqueter</v>
      </c>
      <c r="K1033" s="54" t="str">
        <f>VLOOKUP(H1033,'Fish Species List'!$A$2:$I$107,4,0)</f>
        <v>Ostraciidae</v>
      </c>
      <c r="L1033" s="54" t="str">
        <f>VLOOKUP(H1033,'Fish Species List'!$A$2:$I$107,5,0)</f>
        <v>Omnivores</v>
      </c>
      <c r="M1033">
        <v>10</v>
      </c>
      <c r="N1033">
        <f>1</f>
        <v>1</v>
      </c>
      <c r="P1033">
        <f>VLOOKUP(H1033,'Fish Species List'!$A$2:$I$107,6,0)</f>
        <v>4.8980000000000003E-2</v>
      </c>
      <c r="Q1033">
        <f>VLOOKUP(H1033,'Fish Species List'!$A$2:$I$107,7,0)</f>
        <v>2.78</v>
      </c>
      <c r="R1033">
        <f t="shared" si="16"/>
        <v>29.513368525922044</v>
      </c>
    </row>
    <row r="1034" spans="1:18">
      <c r="A1034" s="2">
        <v>42956</v>
      </c>
      <c r="B1034" s="18">
        <v>0.49513888888888885</v>
      </c>
      <c r="C1034" t="s">
        <v>9</v>
      </c>
      <c r="D1034" t="s">
        <v>557</v>
      </c>
      <c r="E1034" t="s">
        <v>10</v>
      </c>
      <c r="F1034">
        <v>1</v>
      </c>
      <c r="H1034" t="s">
        <v>12</v>
      </c>
      <c r="I1034" t="str">
        <f>VLOOKUP(H1034,'Fish Species List'!$A$2:$I$107,2,0)</f>
        <v>Doctorfish</v>
      </c>
      <c r="J1034" s="54" t="str">
        <f>VLOOKUP(H1034,'Fish Species List'!$A$2:$I$107,3,0)</f>
        <v>Acanthurus chirurgus</v>
      </c>
      <c r="K1034" s="54" t="str">
        <f>VLOOKUP(H1034,'Fish Species List'!$A$2:$I$107,4,0)</f>
        <v>Acanthuridae</v>
      </c>
      <c r="L1034" s="54" t="str">
        <f>VLOOKUP(H1034,'Fish Species List'!$A$2:$I$107,5,0)</f>
        <v>Herbivores</v>
      </c>
      <c r="M1034">
        <v>12</v>
      </c>
      <c r="N1034">
        <v>4</v>
      </c>
      <c r="P1034">
        <f>VLOOKUP(H1034,'Fish Species List'!$A$2:$I$107,6,0)</f>
        <v>2.0889999999999999E-2</v>
      </c>
      <c r="Q1034">
        <f>VLOOKUP(H1034,'Fish Species List'!$A$2:$I$107,7,0)</f>
        <v>2.96</v>
      </c>
      <c r="R1034">
        <f t="shared" si="16"/>
        <v>32.682474295385305</v>
      </c>
    </row>
    <row r="1035" spans="1:18">
      <c r="A1035" s="2">
        <v>42956</v>
      </c>
      <c r="B1035" s="18">
        <v>0.49513888888888885</v>
      </c>
      <c r="C1035" t="s">
        <v>9</v>
      </c>
      <c r="D1035" t="s">
        <v>557</v>
      </c>
      <c r="E1035" t="s">
        <v>10</v>
      </c>
      <c r="F1035">
        <v>1</v>
      </c>
      <c r="H1035" t="s">
        <v>25</v>
      </c>
      <c r="I1035" t="str">
        <f>VLOOKUP(H1035,'Fish Species List'!$A$2:$I$107,2,0)</f>
        <v>Redband Parrotfish</v>
      </c>
      <c r="J1035" s="54" t="str">
        <f>VLOOKUP(H1035,'Fish Species List'!$A$2:$I$107,3,0)</f>
        <v>Sparisoma aurofrenatum</v>
      </c>
      <c r="K1035" s="54" t="str">
        <f>VLOOKUP(H1035,'Fish Species List'!$A$2:$I$107,4,0)</f>
        <v>Scaridae</v>
      </c>
      <c r="L1035" s="54" t="str">
        <f>VLOOKUP(H1035,'Fish Species List'!$A$2:$I$107,5,0)</f>
        <v>Herbivores</v>
      </c>
      <c r="M1035">
        <v>18</v>
      </c>
      <c r="N1035">
        <f>1</f>
        <v>1</v>
      </c>
      <c r="O1035" t="s">
        <v>22</v>
      </c>
      <c r="P1035">
        <f>VLOOKUP(H1035,'Fish Species List'!$A$2:$I$107,6,0)</f>
        <v>1.072E-2</v>
      </c>
      <c r="Q1035">
        <f>VLOOKUP(H1035,'Fish Species List'!$A$2:$I$107,7,0)</f>
        <v>3.12</v>
      </c>
      <c r="R1035">
        <f t="shared" si="16"/>
        <v>88.43923988864465</v>
      </c>
    </row>
    <row r="1036" spans="1:18">
      <c r="A1036" s="2">
        <v>42956</v>
      </c>
      <c r="B1036" s="18">
        <v>0.49513888888888885</v>
      </c>
      <c r="C1036" t="s">
        <v>9</v>
      </c>
      <c r="D1036" t="s">
        <v>557</v>
      </c>
      <c r="E1036" t="s">
        <v>10</v>
      </c>
      <c r="F1036">
        <v>1</v>
      </c>
      <c r="H1036" t="s">
        <v>37</v>
      </c>
      <c r="I1036" t="str">
        <f>VLOOKUP(H1036,'Fish Species List'!$A$2:$I$107,2,0)</f>
        <v>Yellowtail Damselfish</v>
      </c>
      <c r="J1036" s="54" t="str">
        <f>VLOOKUP(H1036,'Fish Species List'!$A$2:$I$107,3,0)</f>
        <v>Microspathodon chrysurus</v>
      </c>
      <c r="K1036" s="54" t="str">
        <f>VLOOKUP(H1036,'Fish Species List'!$A$2:$I$107,4,0)</f>
        <v>Pomacentridae</v>
      </c>
      <c r="L1036" s="54" t="str">
        <f>VLOOKUP(H1036,'Fish Species List'!$A$2:$I$107,5,0)</f>
        <v>Herbivores</v>
      </c>
      <c r="M1036">
        <v>16</v>
      </c>
      <c r="N1036">
        <f>1</f>
        <v>1</v>
      </c>
      <c r="P1036">
        <f>VLOOKUP(H1036,'Fish Species List'!$A$2:$I$107,6,0)</f>
        <v>2.291E-2</v>
      </c>
      <c r="Q1036">
        <f>VLOOKUP(H1036,'Fish Species List'!$A$2:$I$107,7,0)</f>
        <v>3.02</v>
      </c>
      <c r="R1036">
        <f t="shared" si="16"/>
        <v>99.189896434733939</v>
      </c>
    </row>
    <row r="1037" spans="1:18">
      <c r="A1037" s="2">
        <v>42956</v>
      </c>
      <c r="B1037" s="18">
        <v>0.49513888888888885</v>
      </c>
      <c r="C1037" t="s">
        <v>9</v>
      </c>
      <c r="D1037" t="s">
        <v>557</v>
      </c>
      <c r="E1037" t="s">
        <v>10</v>
      </c>
      <c r="F1037">
        <v>1</v>
      </c>
      <c r="H1037" t="s">
        <v>28</v>
      </c>
      <c r="I1037" t="str">
        <f>VLOOKUP(H1037,'Fish Species List'!$A$2:$I$107,2,0)</f>
        <v>Foureye Butterflyfish</v>
      </c>
      <c r="J1037" s="54" t="str">
        <f>VLOOKUP(H1037,'Fish Species List'!$A$2:$I$107,3,0)</f>
        <v>Chaetodon capistratus</v>
      </c>
      <c r="K1037" s="54" t="str">
        <f>VLOOKUP(H1037,'Fish Species List'!$A$2:$I$107,4,0)</f>
        <v>Chaetodontidae</v>
      </c>
      <c r="L1037" s="54" t="str">
        <f>VLOOKUP(H1037,'Fish Species List'!$A$2:$I$107,5,0)</f>
        <v>Carnivores</v>
      </c>
      <c r="M1037">
        <v>12</v>
      </c>
      <c r="N1037">
        <v>4</v>
      </c>
      <c r="P1037">
        <f>VLOOKUP(H1037,'Fish Species List'!$A$2:$I$107,6,0)</f>
        <v>2.512E-2</v>
      </c>
      <c r="Q1037">
        <f>VLOOKUP(H1037,'Fish Species List'!$A$2:$I$107,7,0)</f>
        <v>3.1</v>
      </c>
      <c r="R1037">
        <f t="shared" si="16"/>
        <v>55.652092436993136</v>
      </c>
    </row>
    <row r="1038" spans="1:18">
      <c r="A1038" s="2">
        <v>42956</v>
      </c>
      <c r="B1038" s="18">
        <v>0.49513888888888885</v>
      </c>
      <c r="C1038" t="s">
        <v>9</v>
      </c>
      <c r="D1038" t="s">
        <v>557</v>
      </c>
      <c r="E1038" t="s">
        <v>10</v>
      </c>
      <c r="F1038">
        <v>1</v>
      </c>
      <c r="H1038" t="s">
        <v>20</v>
      </c>
      <c r="I1038" t="str">
        <f>VLOOKUP(H1038,'Fish Species List'!$A$2:$I$107,2,0)</f>
        <v>French Grunt</v>
      </c>
      <c r="J1038" s="54" t="str">
        <f>VLOOKUP(H1038,'Fish Species List'!$A$2:$I$107,3,0)</f>
        <v>Haemulon flavolineatum</v>
      </c>
      <c r="K1038" s="54" t="str">
        <f>VLOOKUP(H1038,'Fish Species List'!$A$2:$I$107,4,0)</f>
        <v>Haemulidae</v>
      </c>
      <c r="L1038" s="54" t="str">
        <f>VLOOKUP(H1038,'Fish Species List'!$A$2:$I$107,5,0)</f>
        <v>Carnivores</v>
      </c>
      <c r="M1038">
        <v>18</v>
      </c>
      <c r="N1038">
        <f>1</f>
        <v>1</v>
      </c>
      <c r="P1038">
        <f>VLOOKUP(H1038,'Fish Species List'!$A$2:$I$107,6,0)</f>
        <v>1.349E-2</v>
      </c>
      <c r="Q1038">
        <f>VLOOKUP(H1038,'Fish Species List'!$A$2:$I$107,7,0)</f>
        <v>3</v>
      </c>
      <c r="R1038">
        <f t="shared" si="16"/>
        <v>78.673680000000004</v>
      </c>
    </row>
    <row r="1039" spans="1:18">
      <c r="A1039" s="2">
        <v>42956</v>
      </c>
      <c r="B1039" s="18">
        <v>0.49513888888888885</v>
      </c>
      <c r="C1039" t="s">
        <v>9</v>
      </c>
      <c r="D1039" t="s">
        <v>557</v>
      </c>
      <c r="E1039" t="s">
        <v>10</v>
      </c>
      <c r="F1039">
        <v>1</v>
      </c>
      <c r="H1039" t="s">
        <v>29</v>
      </c>
      <c r="I1039" t="str">
        <f>VLOOKUP(H1039,'Fish Species List'!$A$2:$I$107,2,0)</f>
        <v>Smallmouth Grunt</v>
      </c>
      <c r="J1039" s="54" t="str">
        <f>VLOOKUP(H1039,'Fish Species List'!$A$2:$I$107,3,0)</f>
        <v>Haemulon chrysargyreum</v>
      </c>
      <c r="K1039" s="54" t="str">
        <f>VLOOKUP(H1039,'Fish Species List'!$A$2:$I$107,4,0)</f>
        <v>Haemulidae</v>
      </c>
      <c r="L1039" s="54" t="str">
        <f>VLOOKUP(H1039,'Fish Species List'!$A$2:$I$107,5,0)</f>
        <v>Carnivores</v>
      </c>
      <c r="M1039">
        <v>16</v>
      </c>
      <c r="N1039">
        <f>1</f>
        <v>1</v>
      </c>
      <c r="P1039">
        <f>VLOOKUP(H1039,'Fish Species List'!$A$2:$I$107,6,0)</f>
        <v>1.259E-2</v>
      </c>
      <c r="Q1039">
        <f>VLOOKUP(H1039,'Fish Species List'!$A$2:$I$107,7,0)</f>
        <v>2.99</v>
      </c>
      <c r="R1039">
        <f t="shared" si="16"/>
        <v>50.158492827323087</v>
      </c>
    </row>
    <row r="1040" spans="1:18">
      <c r="A1040" s="2">
        <v>42956</v>
      </c>
      <c r="B1040" s="18">
        <v>0.49513888888888885</v>
      </c>
      <c r="C1040" t="s">
        <v>9</v>
      </c>
      <c r="D1040" t="s">
        <v>557</v>
      </c>
      <c r="E1040" t="s">
        <v>10</v>
      </c>
      <c r="F1040">
        <v>1</v>
      </c>
      <c r="H1040" t="s">
        <v>13</v>
      </c>
      <c r="I1040" t="str">
        <f>VLOOKUP(H1040,'Fish Species List'!$A$2:$I$107,2,0)</f>
        <v>Slippery Dick</v>
      </c>
      <c r="J1040" s="54" t="str">
        <f>VLOOKUP(H1040,'Fish Species List'!$A$2:$I$107,3,0)</f>
        <v>Halichoeres bivittatus</v>
      </c>
      <c r="K1040" s="54" t="str">
        <f>VLOOKUP(H1040,'Fish Species List'!$A$2:$I$107,4,0)</f>
        <v>Labridae</v>
      </c>
      <c r="L1040" s="54" t="str">
        <f>VLOOKUP(H1040,'Fish Species List'!$A$2:$I$107,5,0)</f>
        <v>Carnivores</v>
      </c>
      <c r="M1040">
        <v>4</v>
      </c>
      <c r="N1040">
        <v>5</v>
      </c>
      <c r="P1040">
        <f>VLOOKUP(H1040,'Fish Species List'!$A$2:$I$107,6,0)</f>
        <v>9.3299999999999998E-3</v>
      </c>
      <c r="Q1040">
        <f>VLOOKUP(H1040,'Fish Species List'!$A$2:$I$107,7,0)</f>
        <v>3.06</v>
      </c>
      <c r="R1040">
        <f t="shared" si="16"/>
        <v>0.64891112111155991</v>
      </c>
    </row>
    <row r="1041" spans="1:18">
      <c r="A1041" s="2">
        <v>42956</v>
      </c>
      <c r="B1041" s="18">
        <v>0.49513888888888885</v>
      </c>
      <c r="C1041" t="s">
        <v>9</v>
      </c>
      <c r="D1041" t="s">
        <v>557</v>
      </c>
      <c r="E1041" t="s">
        <v>10</v>
      </c>
      <c r="F1041">
        <v>1</v>
      </c>
      <c r="H1041" t="s">
        <v>25</v>
      </c>
      <c r="I1041" t="str">
        <f>VLOOKUP(H1041,'Fish Species List'!$A$2:$I$107,2,0)</f>
        <v>Redband Parrotfish</v>
      </c>
      <c r="J1041" s="54" t="str">
        <f>VLOOKUP(H1041,'Fish Species List'!$A$2:$I$107,3,0)</f>
        <v>Sparisoma aurofrenatum</v>
      </c>
      <c r="K1041" s="54" t="str">
        <f>VLOOKUP(H1041,'Fish Species List'!$A$2:$I$107,4,0)</f>
        <v>Scaridae</v>
      </c>
      <c r="L1041" s="54" t="str">
        <f>VLOOKUP(H1041,'Fish Species List'!$A$2:$I$107,5,0)</f>
        <v>Herbivores</v>
      </c>
      <c r="M1041">
        <v>3</v>
      </c>
      <c r="N1041">
        <f>1</f>
        <v>1</v>
      </c>
      <c r="O1041" t="s">
        <v>284</v>
      </c>
      <c r="P1041">
        <f>VLOOKUP(H1041,'Fish Species List'!$A$2:$I$107,6,0)</f>
        <v>1.072E-2</v>
      </c>
      <c r="Q1041">
        <f>VLOOKUP(H1041,'Fish Species List'!$A$2:$I$107,7,0)</f>
        <v>3.12</v>
      </c>
      <c r="R1041">
        <f t="shared" si="16"/>
        <v>0.33022739611377439</v>
      </c>
    </row>
    <row r="1042" spans="1:18">
      <c r="A1042" s="2">
        <v>42956</v>
      </c>
      <c r="B1042" s="18">
        <v>0.49513888888888885</v>
      </c>
      <c r="C1042" t="s">
        <v>9</v>
      </c>
      <c r="D1042" t="s">
        <v>557</v>
      </c>
      <c r="E1042" t="s">
        <v>10</v>
      </c>
      <c r="F1042">
        <v>1</v>
      </c>
      <c r="H1042" t="s">
        <v>25</v>
      </c>
      <c r="I1042" t="str">
        <f>VLOOKUP(H1042,'Fish Species List'!$A$2:$I$107,2,0)</f>
        <v>Redband Parrotfish</v>
      </c>
      <c r="J1042" s="54" t="str">
        <f>VLOOKUP(H1042,'Fish Species List'!$A$2:$I$107,3,0)</f>
        <v>Sparisoma aurofrenatum</v>
      </c>
      <c r="K1042" s="54" t="str">
        <f>VLOOKUP(H1042,'Fish Species List'!$A$2:$I$107,4,0)</f>
        <v>Scaridae</v>
      </c>
      <c r="L1042" s="54" t="str">
        <f>VLOOKUP(H1042,'Fish Species List'!$A$2:$I$107,5,0)</f>
        <v>Herbivores</v>
      </c>
      <c r="M1042">
        <v>2</v>
      </c>
      <c r="N1042">
        <f>1</f>
        <v>1</v>
      </c>
      <c r="O1042" t="s">
        <v>284</v>
      </c>
      <c r="P1042">
        <f>VLOOKUP(H1042,'Fish Species List'!$A$2:$I$107,6,0)</f>
        <v>1.072E-2</v>
      </c>
      <c r="Q1042">
        <f>VLOOKUP(H1042,'Fish Species List'!$A$2:$I$107,7,0)</f>
        <v>3.12</v>
      </c>
      <c r="R1042">
        <f t="shared" si="16"/>
        <v>9.3198381810234737E-2</v>
      </c>
    </row>
    <row r="1043" spans="1:18">
      <c r="A1043" s="2">
        <v>42956</v>
      </c>
      <c r="B1043" s="18">
        <v>0.49513888888888885</v>
      </c>
      <c r="C1043" t="s">
        <v>9</v>
      </c>
      <c r="D1043" t="s">
        <v>557</v>
      </c>
      <c r="E1043" t="s">
        <v>10</v>
      </c>
      <c r="F1043">
        <v>1</v>
      </c>
      <c r="H1043" t="s">
        <v>17</v>
      </c>
      <c r="I1043" t="str">
        <f>VLOOKUP(H1043,'Fish Species List'!$A$2:$I$107,2,0)</f>
        <v>Bluehead Wrasse</v>
      </c>
      <c r="J1043" s="54" t="str">
        <f>VLOOKUP(H1043,'Fish Species List'!$A$2:$I$107,3,0)</f>
        <v>Thalassoma bifasciatum</v>
      </c>
      <c r="K1043" s="54" t="str">
        <f>VLOOKUP(H1043,'Fish Species List'!$A$2:$I$107,4,0)</f>
        <v>Labridae</v>
      </c>
      <c r="L1043" s="54" t="str">
        <f>VLOOKUP(H1043,'Fish Species List'!$A$2:$I$107,5,0)</f>
        <v>Carnivores</v>
      </c>
      <c r="M1043">
        <v>3</v>
      </c>
      <c r="N1043">
        <v>5</v>
      </c>
      <c r="P1043">
        <f>VLOOKUP(H1043,'Fish Species List'!$A$2:$I$107,6,0)</f>
        <v>8.9099999999999995E-3</v>
      </c>
      <c r="Q1043">
        <f>VLOOKUP(H1043,'Fish Species List'!$A$2:$I$107,7,0)</f>
        <v>3.01</v>
      </c>
      <c r="R1043">
        <f t="shared" si="16"/>
        <v>0.24322750267948948</v>
      </c>
    </row>
    <row r="1044" spans="1:18">
      <c r="A1044" s="2">
        <v>42956</v>
      </c>
      <c r="B1044" s="18">
        <v>0.49513888888888885</v>
      </c>
      <c r="C1044" t="s">
        <v>9</v>
      </c>
      <c r="D1044" t="s">
        <v>557</v>
      </c>
      <c r="E1044" t="s">
        <v>10</v>
      </c>
      <c r="F1044">
        <v>1</v>
      </c>
      <c r="H1044" t="s">
        <v>407</v>
      </c>
      <c r="I1044" t="str">
        <f>VLOOKUP(H1044,'Fish Species List'!$A$2:$I$107,2,0)</f>
        <v>Fairy Basslet</v>
      </c>
      <c r="J1044" s="54" t="str">
        <f>VLOOKUP(H1044,'Fish Species List'!$A$2:$I$107,3,0)</f>
        <v>Gramma loreto</v>
      </c>
      <c r="K1044" s="54" t="str">
        <f>VLOOKUP(H1044,'Fish Species List'!$A$2:$I$107,4,0)</f>
        <v>Serranidae</v>
      </c>
      <c r="L1044" s="54" t="str">
        <f>VLOOKUP(H1044,'Fish Species List'!$A$2:$I$107,5,0)</f>
        <v>Carnivores</v>
      </c>
      <c r="M1044">
        <v>3</v>
      </c>
      <c r="N1044">
        <f>1</f>
        <v>1</v>
      </c>
      <c r="P1044">
        <f>VLOOKUP(H1044,'Fish Species List'!$A$2:$I$107,6,0)</f>
        <v>0</v>
      </c>
      <c r="Q1044">
        <f>VLOOKUP(H1044,'Fish Species List'!$A$2:$I$107,7,0)</f>
        <v>0</v>
      </c>
      <c r="R1044">
        <f t="shared" si="16"/>
        <v>0</v>
      </c>
    </row>
    <row r="1045" spans="1:18">
      <c r="A1045" s="2">
        <v>42956</v>
      </c>
      <c r="B1045" s="18">
        <v>0.49513888888888885</v>
      </c>
      <c r="C1045" t="s">
        <v>9</v>
      </c>
      <c r="D1045" t="s">
        <v>557</v>
      </c>
      <c r="E1045" t="s">
        <v>10</v>
      </c>
      <c r="F1045">
        <v>1</v>
      </c>
      <c r="H1045" t="s">
        <v>21</v>
      </c>
      <c r="I1045" t="str">
        <f>VLOOKUP(H1045,'Fish Species List'!$A$2:$I$107,2,0)</f>
        <v>Brown Chromis</v>
      </c>
      <c r="J1045" s="54" t="str">
        <f>VLOOKUP(H1045,'Fish Species List'!$A$2:$I$107,3,0)</f>
        <v>Chromis multilineata</v>
      </c>
      <c r="K1045" s="54" t="str">
        <f>VLOOKUP(H1045,'Fish Species List'!$A$2:$I$107,4,0)</f>
        <v>Pomacentridae</v>
      </c>
      <c r="L1045" s="54" t="str">
        <f>VLOOKUP(H1045,'Fish Species List'!$A$2:$I$107,5,0)</f>
        <v>Planktivore</v>
      </c>
      <c r="M1045">
        <v>3</v>
      </c>
      <c r="N1045">
        <v>5</v>
      </c>
      <c r="P1045">
        <f>VLOOKUP(H1045,'Fish Species List'!$A$2:$I$107,6,0)</f>
        <v>1.4789999999999999E-2</v>
      </c>
      <c r="Q1045">
        <f>VLOOKUP(H1045,'Fish Species List'!$A$2:$I$107,7,0)</f>
        <v>2.98</v>
      </c>
      <c r="R1045">
        <f t="shared" si="16"/>
        <v>0.39065151514322999</v>
      </c>
    </row>
    <row r="1046" spans="1:18">
      <c r="A1046" s="2">
        <v>42956</v>
      </c>
      <c r="B1046" s="18">
        <v>0.49513888888888885</v>
      </c>
      <c r="C1046" t="s">
        <v>9</v>
      </c>
      <c r="D1046" t="s">
        <v>557</v>
      </c>
      <c r="E1046" t="s">
        <v>10</v>
      </c>
      <c r="F1046">
        <v>1</v>
      </c>
      <c r="H1046" t="s">
        <v>18</v>
      </c>
      <c r="I1046" t="str">
        <f>VLOOKUP(H1046,'Fish Species List'!$A$2:$I$107,2,0)</f>
        <v>Bicolour Damselfish</v>
      </c>
      <c r="J1046" s="54" t="str">
        <f>VLOOKUP(H1046,'Fish Species List'!$A$2:$I$107,3,0)</f>
        <v>Stegastes partitus</v>
      </c>
      <c r="K1046" s="54" t="str">
        <f>VLOOKUP(H1046,'Fish Species List'!$A$2:$I$107,4,0)</f>
        <v>Pomacentridae</v>
      </c>
      <c r="L1046" s="54" t="str">
        <f>VLOOKUP(H1046,'Fish Species List'!$A$2:$I$107,5,0)</f>
        <v>Herbivores</v>
      </c>
      <c r="M1046">
        <v>2</v>
      </c>
      <c r="N1046">
        <v>15</v>
      </c>
      <c r="P1046">
        <f>VLOOKUP(H1046,'Fish Species List'!$A$2:$I$107,6,0)</f>
        <v>1.4789999999999999E-2</v>
      </c>
      <c r="Q1046">
        <f>VLOOKUP(H1046,'Fish Species List'!$A$2:$I$107,7,0)</f>
        <v>3.01</v>
      </c>
      <c r="R1046">
        <f t="shared" si="16"/>
        <v>0.11914298068271093</v>
      </c>
    </row>
    <row r="1047" spans="1:18">
      <c r="A1047" s="2">
        <v>42956</v>
      </c>
      <c r="B1047" s="18">
        <v>0.49513888888888885</v>
      </c>
      <c r="C1047" t="s">
        <v>9</v>
      </c>
      <c r="D1047" t="s">
        <v>557</v>
      </c>
      <c r="E1047" t="s">
        <v>10</v>
      </c>
      <c r="F1047">
        <v>1</v>
      </c>
      <c r="H1047" t="s">
        <v>18</v>
      </c>
      <c r="I1047" t="str">
        <f>VLOOKUP(H1047,'Fish Species List'!$A$2:$I$107,2,0)</f>
        <v>Bicolour Damselfish</v>
      </c>
      <c r="J1047" s="54" t="str">
        <f>VLOOKUP(H1047,'Fish Species List'!$A$2:$I$107,3,0)</f>
        <v>Stegastes partitus</v>
      </c>
      <c r="K1047" s="54" t="str">
        <f>VLOOKUP(H1047,'Fish Species List'!$A$2:$I$107,4,0)</f>
        <v>Pomacentridae</v>
      </c>
      <c r="L1047" s="54" t="str">
        <f>VLOOKUP(H1047,'Fish Species List'!$A$2:$I$107,5,0)</f>
        <v>Herbivores</v>
      </c>
      <c r="M1047">
        <v>6</v>
      </c>
      <c r="N1047">
        <v>5</v>
      </c>
      <c r="P1047">
        <f>VLOOKUP(H1047,'Fish Species List'!$A$2:$I$107,6,0)</f>
        <v>1.4789999999999999E-2</v>
      </c>
      <c r="Q1047">
        <f>VLOOKUP(H1047,'Fish Species List'!$A$2:$I$107,7,0)</f>
        <v>3.01</v>
      </c>
      <c r="R1047">
        <f t="shared" si="16"/>
        <v>3.2523961451455032</v>
      </c>
    </row>
    <row r="1048" spans="1:18">
      <c r="A1048" s="2">
        <v>42956</v>
      </c>
      <c r="B1048" s="18">
        <v>0.49513888888888885</v>
      </c>
      <c r="C1048" t="s">
        <v>9</v>
      </c>
      <c r="D1048" t="s">
        <v>557</v>
      </c>
      <c r="E1048" t="s">
        <v>10</v>
      </c>
      <c r="F1048">
        <v>1</v>
      </c>
      <c r="H1048" t="s">
        <v>294</v>
      </c>
      <c r="I1048" t="str">
        <f>VLOOKUP(H1048,'Fish Species List'!$A$2:$I$107,2,0)</f>
        <v>Banded Butterflyfish</v>
      </c>
      <c r="J1048" s="54" t="str">
        <f>VLOOKUP(H1048,'Fish Species List'!$A$2:$I$107,3,0)</f>
        <v>Chaetodan striatus</v>
      </c>
      <c r="K1048" s="54" t="str">
        <f>VLOOKUP(H1048,'Fish Species List'!$A$2:$I$107,4,0)</f>
        <v>Chaetodontidae</v>
      </c>
      <c r="L1048" s="54" t="str">
        <f>VLOOKUP(H1048,'Fish Species List'!$A$2:$I$107,5,0)</f>
        <v>Carnivores</v>
      </c>
      <c r="M1048">
        <v>13</v>
      </c>
      <c r="N1048">
        <f>1</f>
        <v>1</v>
      </c>
      <c r="P1048">
        <f>VLOOKUP(H1048,'Fish Species List'!$A$2:$I$107,6,0)</f>
        <v>2.239E-2</v>
      </c>
      <c r="Q1048">
        <f>VLOOKUP(H1048,'Fish Species List'!$A$2:$I$107,7,0)</f>
        <v>3.03</v>
      </c>
      <c r="R1048">
        <f t="shared" si="16"/>
        <v>53.125429118516934</v>
      </c>
    </row>
    <row r="1049" spans="1:18">
      <c r="A1049" s="2">
        <v>42956</v>
      </c>
      <c r="B1049" s="18">
        <v>0.49513888888888885</v>
      </c>
      <c r="C1049" t="s">
        <v>9</v>
      </c>
      <c r="D1049" t="s">
        <v>557</v>
      </c>
      <c r="E1049" t="s">
        <v>10</v>
      </c>
      <c r="F1049">
        <v>1</v>
      </c>
      <c r="H1049" t="s">
        <v>21</v>
      </c>
      <c r="I1049" t="str">
        <f>VLOOKUP(H1049,'Fish Species List'!$A$2:$I$107,2,0)</f>
        <v>Brown Chromis</v>
      </c>
      <c r="J1049" s="54" t="str">
        <f>VLOOKUP(H1049,'Fish Species List'!$A$2:$I$107,3,0)</f>
        <v>Chromis multilineata</v>
      </c>
      <c r="K1049" s="54" t="str">
        <f>VLOOKUP(H1049,'Fish Species List'!$A$2:$I$107,4,0)</f>
        <v>Pomacentridae</v>
      </c>
      <c r="L1049" s="54" t="str">
        <f>VLOOKUP(H1049,'Fish Species List'!$A$2:$I$107,5,0)</f>
        <v>Planktivore</v>
      </c>
      <c r="M1049">
        <v>3</v>
      </c>
      <c r="N1049">
        <v>6</v>
      </c>
      <c r="P1049">
        <f>VLOOKUP(H1049,'Fish Species List'!$A$2:$I$107,6,0)</f>
        <v>1.4789999999999999E-2</v>
      </c>
      <c r="Q1049">
        <f>VLOOKUP(H1049,'Fish Species List'!$A$2:$I$107,7,0)</f>
        <v>2.98</v>
      </c>
      <c r="R1049">
        <f t="shared" si="16"/>
        <v>0.39065151514322999</v>
      </c>
    </row>
    <row r="1050" spans="1:18">
      <c r="A1050" s="2">
        <v>42956</v>
      </c>
      <c r="B1050" s="18">
        <v>0.49513888888888885</v>
      </c>
      <c r="C1050" t="s">
        <v>9</v>
      </c>
      <c r="D1050" t="s">
        <v>557</v>
      </c>
      <c r="E1050" t="s">
        <v>10</v>
      </c>
      <c r="F1050">
        <v>1</v>
      </c>
      <c r="H1050" t="s">
        <v>37</v>
      </c>
      <c r="I1050" t="str">
        <f>VLOOKUP(H1050,'Fish Species List'!$A$2:$I$107,2,0)</f>
        <v>Yellowtail Damselfish</v>
      </c>
      <c r="J1050" s="54" t="str">
        <f>VLOOKUP(H1050,'Fish Species List'!$A$2:$I$107,3,0)</f>
        <v>Microspathodon chrysurus</v>
      </c>
      <c r="K1050" s="54" t="str">
        <f>VLOOKUP(H1050,'Fish Species List'!$A$2:$I$107,4,0)</f>
        <v>Pomacentridae</v>
      </c>
      <c r="L1050" s="54" t="str">
        <f>VLOOKUP(H1050,'Fish Species List'!$A$2:$I$107,5,0)</f>
        <v>Herbivores</v>
      </c>
      <c r="M1050">
        <v>3</v>
      </c>
      <c r="N1050">
        <f>1</f>
        <v>1</v>
      </c>
      <c r="P1050">
        <f>VLOOKUP(H1050,'Fish Species List'!$A$2:$I$107,6,0)</f>
        <v>2.291E-2</v>
      </c>
      <c r="Q1050">
        <f>VLOOKUP(H1050,'Fish Species List'!$A$2:$I$107,7,0)</f>
        <v>3.02</v>
      </c>
      <c r="R1050">
        <f t="shared" si="16"/>
        <v>0.63231178819166767</v>
      </c>
    </row>
    <row r="1051" spans="1:18">
      <c r="A1051" s="2">
        <v>42956</v>
      </c>
      <c r="B1051" s="18">
        <v>0.49513888888888885</v>
      </c>
      <c r="C1051" t="s">
        <v>9</v>
      </c>
      <c r="D1051" t="s">
        <v>557</v>
      </c>
      <c r="E1051" t="s">
        <v>10</v>
      </c>
      <c r="F1051">
        <v>1</v>
      </c>
      <c r="H1051" t="s">
        <v>17</v>
      </c>
      <c r="I1051" t="str">
        <f>VLOOKUP(H1051,'Fish Species List'!$A$2:$I$107,2,0)</f>
        <v>Bluehead Wrasse</v>
      </c>
      <c r="J1051" s="54" t="str">
        <f>VLOOKUP(H1051,'Fish Species List'!$A$2:$I$107,3,0)</f>
        <v>Thalassoma bifasciatum</v>
      </c>
      <c r="K1051" s="54" t="str">
        <f>VLOOKUP(H1051,'Fish Species List'!$A$2:$I$107,4,0)</f>
        <v>Labridae</v>
      </c>
      <c r="L1051" s="54" t="str">
        <f>VLOOKUP(H1051,'Fish Species List'!$A$2:$I$107,5,0)</f>
        <v>Carnivores</v>
      </c>
      <c r="M1051">
        <v>2</v>
      </c>
      <c r="N1051">
        <f>1</f>
        <v>1</v>
      </c>
      <c r="P1051">
        <f>VLOOKUP(H1051,'Fish Species List'!$A$2:$I$107,6,0)</f>
        <v>8.9099999999999995E-3</v>
      </c>
      <c r="Q1051">
        <f>VLOOKUP(H1051,'Fish Species List'!$A$2:$I$107,7,0)</f>
        <v>3.01</v>
      </c>
      <c r="R1051">
        <f t="shared" si="16"/>
        <v>7.1775791608042885E-2</v>
      </c>
    </row>
    <row r="1052" spans="1:18">
      <c r="A1052" s="2">
        <v>42956</v>
      </c>
      <c r="B1052" s="18">
        <v>0.49513888888888885</v>
      </c>
      <c r="C1052" t="s">
        <v>9</v>
      </c>
      <c r="D1052" t="s">
        <v>557</v>
      </c>
      <c r="E1052" t="s">
        <v>10</v>
      </c>
      <c r="F1052">
        <v>1</v>
      </c>
      <c r="H1052" t="s">
        <v>35</v>
      </c>
      <c r="I1052" t="str">
        <f>VLOOKUP(H1052,'Fish Species List'!$A$2:$I$107,2,0)</f>
        <v>Yellowhead Wrasse</v>
      </c>
      <c r="J1052" s="54" t="str">
        <f>VLOOKUP(H1052,'Fish Species List'!$A$2:$I$107,3,0)</f>
        <v>Halichoeres garnoti</v>
      </c>
      <c r="K1052" s="54" t="str">
        <f>VLOOKUP(H1052,'Fish Species List'!$A$2:$I$107,4,0)</f>
        <v>Labridae</v>
      </c>
      <c r="L1052" s="54" t="str">
        <f>VLOOKUP(H1052,'Fish Species List'!$A$2:$I$107,5,0)</f>
        <v>Carnivores</v>
      </c>
      <c r="M1052">
        <v>5</v>
      </c>
      <c r="N1052">
        <f>1</f>
        <v>1</v>
      </c>
      <c r="P1052">
        <f>VLOOKUP(H1052,'Fish Species List'!$A$2:$I$107,6,0)</f>
        <v>0.01</v>
      </c>
      <c r="Q1052">
        <f>VLOOKUP(H1052,'Fish Species List'!$A$2:$I$107,7,0)</f>
        <v>3.13</v>
      </c>
      <c r="R1052">
        <f t="shared" si="16"/>
        <v>1.540905884130453</v>
      </c>
    </row>
    <row r="1053" spans="1:18">
      <c r="A1053" s="2">
        <v>42956</v>
      </c>
      <c r="B1053" s="18">
        <v>0.49513888888888885</v>
      </c>
      <c r="C1053" t="s">
        <v>9</v>
      </c>
      <c r="D1053" t="s">
        <v>557</v>
      </c>
      <c r="E1053" t="s">
        <v>10</v>
      </c>
      <c r="F1053">
        <v>1</v>
      </c>
      <c r="H1053" t="s">
        <v>283</v>
      </c>
      <c r="I1053" t="str">
        <f>VLOOKUP(H1053,'Fish Species List'!$A$2:$I$107,2,0)</f>
        <v>Stoplight Parrotfish</v>
      </c>
      <c r="J1053" s="54" t="str">
        <f>VLOOKUP(H1053,'Fish Species List'!$A$2:$I$107,3,0)</f>
        <v>Sparisoma viride</v>
      </c>
      <c r="K1053" s="54" t="str">
        <f>VLOOKUP(H1053,'Fish Species List'!$A$2:$I$107,4,0)</f>
        <v>Scaridae</v>
      </c>
      <c r="L1053" s="54" t="str">
        <f>VLOOKUP(H1053,'Fish Species List'!$A$2:$I$107,5,0)</f>
        <v>Herbivores</v>
      </c>
      <c r="M1053">
        <v>1</v>
      </c>
      <c r="N1053">
        <f>1</f>
        <v>1</v>
      </c>
      <c r="O1053" t="s">
        <v>284</v>
      </c>
      <c r="P1053">
        <f>VLOOKUP(H1053,'Fish Species List'!$A$2:$I$107,6,0)</f>
        <v>1.38E-2</v>
      </c>
      <c r="Q1053">
        <f>VLOOKUP(H1053,'Fish Species List'!$A$2:$I$107,7,0)</f>
        <v>3.04</v>
      </c>
      <c r="R1053">
        <f t="shared" si="16"/>
        <v>1.38E-2</v>
      </c>
    </row>
    <row r="1054" spans="1:18">
      <c r="A1054" s="2">
        <v>42956</v>
      </c>
      <c r="B1054" s="18">
        <v>0.49513888888888885</v>
      </c>
      <c r="C1054" t="s">
        <v>9</v>
      </c>
      <c r="D1054" t="s">
        <v>557</v>
      </c>
      <c r="E1054" t="s">
        <v>10</v>
      </c>
      <c r="F1054">
        <v>1</v>
      </c>
      <c r="H1054" t="s">
        <v>25</v>
      </c>
      <c r="I1054" t="str">
        <f>VLOOKUP(H1054,'Fish Species List'!$A$2:$I$107,2,0)</f>
        <v>Redband Parrotfish</v>
      </c>
      <c r="J1054" s="54" t="str">
        <f>VLOOKUP(H1054,'Fish Species List'!$A$2:$I$107,3,0)</f>
        <v>Sparisoma aurofrenatum</v>
      </c>
      <c r="K1054" s="54" t="str">
        <f>VLOOKUP(H1054,'Fish Species List'!$A$2:$I$107,4,0)</f>
        <v>Scaridae</v>
      </c>
      <c r="L1054" s="54" t="str">
        <f>VLOOKUP(H1054,'Fish Species List'!$A$2:$I$107,5,0)</f>
        <v>Herbivores</v>
      </c>
      <c r="M1054">
        <v>2</v>
      </c>
      <c r="N1054">
        <f>1</f>
        <v>1</v>
      </c>
      <c r="O1054" t="s">
        <v>284</v>
      </c>
      <c r="P1054">
        <f>VLOOKUP(H1054,'Fish Species List'!$A$2:$I$107,6,0)</f>
        <v>1.072E-2</v>
      </c>
      <c r="Q1054">
        <f>VLOOKUP(H1054,'Fish Species List'!$A$2:$I$107,7,0)</f>
        <v>3.12</v>
      </c>
      <c r="R1054">
        <f t="shared" si="16"/>
        <v>9.3198381810234737E-2</v>
      </c>
    </row>
    <row r="1055" spans="1:18">
      <c r="A1055" s="2">
        <v>42956</v>
      </c>
      <c r="B1055" s="18">
        <v>0.49513888888888885</v>
      </c>
      <c r="C1055" t="s">
        <v>9</v>
      </c>
      <c r="D1055" t="s">
        <v>557</v>
      </c>
      <c r="E1055" t="s">
        <v>10</v>
      </c>
      <c r="F1055">
        <v>2</v>
      </c>
      <c r="G1055">
        <v>21</v>
      </c>
      <c r="H1055" t="s">
        <v>12</v>
      </c>
      <c r="I1055" t="str">
        <f>VLOOKUP(H1055,'Fish Species List'!$A$2:$I$107,2,0)</f>
        <v>Doctorfish</v>
      </c>
      <c r="J1055" s="54" t="str">
        <f>VLOOKUP(H1055,'Fish Species List'!$A$2:$I$107,3,0)</f>
        <v>Acanthurus chirurgus</v>
      </c>
      <c r="K1055" s="54" t="str">
        <f>VLOOKUP(H1055,'Fish Species List'!$A$2:$I$107,4,0)</f>
        <v>Acanthuridae</v>
      </c>
      <c r="L1055" s="54" t="str">
        <f>VLOOKUP(H1055,'Fish Species List'!$A$2:$I$107,5,0)</f>
        <v>Herbivores</v>
      </c>
      <c r="M1055">
        <v>16</v>
      </c>
      <c r="N1055">
        <v>4</v>
      </c>
      <c r="P1055">
        <f>VLOOKUP(H1055,'Fish Species List'!$A$2:$I$107,6,0)</f>
        <v>2.0889999999999999E-2</v>
      </c>
      <c r="Q1055">
        <f>VLOOKUP(H1055,'Fish Species List'!$A$2:$I$107,7,0)</f>
        <v>2.96</v>
      </c>
      <c r="R1055">
        <f t="shared" si="16"/>
        <v>76.583214004983191</v>
      </c>
    </row>
    <row r="1056" spans="1:18">
      <c r="A1056" s="2">
        <v>42956</v>
      </c>
      <c r="B1056" s="18">
        <v>0.49513888888888885</v>
      </c>
      <c r="C1056" t="s">
        <v>9</v>
      </c>
      <c r="D1056" t="s">
        <v>557</v>
      </c>
      <c r="E1056" t="s">
        <v>10</v>
      </c>
      <c r="F1056">
        <v>2</v>
      </c>
      <c r="G1056">
        <v>21</v>
      </c>
      <c r="H1056" t="s">
        <v>12</v>
      </c>
      <c r="I1056" t="str">
        <f>VLOOKUP(H1056,'Fish Species List'!$A$2:$I$107,2,0)</f>
        <v>Doctorfish</v>
      </c>
      <c r="J1056" s="54" t="str">
        <f>VLOOKUP(H1056,'Fish Species List'!$A$2:$I$107,3,0)</f>
        <v>Acanthurus chirurgus</v>
      </c>
      <c r="K1056" s="54" t="str">
        <f>VLOOKUP(H1056,'Fish Species List'!$A$2:$I$107,4,0)</f>
        <v>Acanthuridae</v>
      </c>
      <c r="L1056" s="54" t="str">
        <f>VLOOKUP(H1056,'Fish Species List'!$A$2:$I$107,5,0)</f>
        <v>Herbivores</v>
      </c>
      <c r="M1056">
        <v>14</v>
      </c>
      <c r="N1056">
        <v>3</v>
      </c>
      <c r="P1056">
        <f>VLOOKUP(H1056,'Fish Species List'!$A$2:$I$107,6,0)</f>
        <v>2.0889999999999999E-2</v>
      </c>
      <c r="Q1056">
        <f>VLOOKUP(H1056,'Fish Species List'!$A$2:$I$107,7,0)</f>
        <v>2.96</v>
      </c>
      <c r="R1056">
        <f t="shared" si="16"/>
        <v>51.579535358842975</v>
      </c>
    </row>
    <row r="1057" spans="1:18">
      <c r="A1057" s="2">
        <v>42956</v>
      </c>
      <c r="B1057" s="18">
        <v>0.49513888888888885</v>
      </c>
      <c r="C1057" t="s">
        <v>9</v>
      </c>
      <c r="D1057" t="s">
        <v>557</v>
      </c>
      <c r="E1057" t="s">
        <v>10</v>
      </c>
      <c r="F1057">
        <v>2</v>
      </c>
      <c r="G1057">
        <v>21</v>
      </c>
      <c r="H1057" t="s">
        <v>32</v>
      </c>
      <c r="I1057" t="str">
        <f>VLOOKUP(H1057,'Fish Species List'!$A$2:$I$107,2,0)</f>
        <v>Redtail Parrotfish</v>
      </c>
      <c r="J1057" s="54" t="str">
        <f>VLOOKUP(H1057,'Fish Species List'!$A$2:$I$107,3,0)</f>
        <v>Sparisoma chrysopterum</v>
      </c>
      <c r="K1057" s="54" t="str">
        <f>VLOOKUP(H1057,'Fish Species List'!$A$2:$I$107,4,0)</f>
        <v>Scaridae</v>
      </c>
      <c r="L1057" s="54" t="str">
        <f>VLOOKUP(H1057,'Fish Species List'!$A$2:$I$107,5,0)</f>
        <v>Herbivores</v>
      </c>
      <c r="M1057">
        <v>26</v>
      </c>
      <c r="N1057">
        <f>1</f>
        <v>1</v>
      </c>
      <c r="O1057" t="s">
        <v>16</v>
      </c>
      <c r="P1057">
        <f>VLOOKUP(H1057,'Fish Species List'!$A$2:$I$107,6,0)</f>
        <v>1.072E-2</v>
      </c>
      <c r="Q1057">
        <f>VLOOKUP(H1057,'Fish Species List'!$A$2:$I$107,7,0)</f>
        <v>3.09</v>
      </c>
      <c r="R1057">
        <f t="shared" si="16"/>
        <v>252.61691699407876</v>
      </c>
    </row>
    <row r="1058" spans="1:18">
      <c r="A1058" s="2">
        <v>42956</v>
      </c>
      <c r="B1058" s="18">
        <v>0.49513888888888885</v>
      </c>
      <c r="C1058" t="s">
        <v>9</v>
      </c>
      <c r="D1058" t="s">
        <v>557</v>
      </c>
      <c r="E1058" t="s">
        <v>10</v>
      </c>
      <c r="F1058">
        <v>2</v>
      </c>
      <c r="G1058">
        <v>21</v>
      </c>
      <c r="H1058" t="s">
        <v>11</v>
      </c>
      <c r="I1058" t="str">
        <f>VLOOKUP(H1058,'Fish Species List'!$A$2:$I$107,2,0)</f>
        <v>Coney</v>
      </c>
      <c r="J1058" s="54" t="str">
        <f>VLOOKUP(H1058,'Fish Species List'!$A$2:$I$107,3,0)</f>
        <v>Cephalopholis fulva</v>
      </c>
      <c r="K1058" s="54" t="str">
        <f>VLOOKUP(H1058,'Fish Species List'!$A$2:$I$107,4,0)</f>
        <v>Serranidae</v>
      </c>
      <c r="L1058" s="54" t="str">
        <f>VLOOKUP(H1058,'Fish Species List'!$A$2:$I$107,5,0)</f>
        <v>Carnivores</v>
      </c>
      <c r="M1058">
        <v>12</v>
      </c>
      <c r="N1058">
        <f>1</f>
        <v>1</v>
      </c>
      <c r="P1058">
        <f>VLOOKUP(H1058,'Fish Species List'!$A$2:$I$107,6,0)</f>
        <v>0.01</v>
      </c>
      <c r="Q1058">
        <f>VLOOKUP(H1058,'Fish Species List'!$A$2:$I$107,7,0)</f>
        <v>3.02</v>
      </c>
      <c r="R1058">
        <f t="shared" si="16"/>
        <v>18.160481667672823</v>
      </c>
    </row>
    <row r="1059" spans="1:18">
      <c r="A1059" s="2">
        <v>42956</v>
      </c>
      <c r="B1059" s="18">
        <v>0.49513888888888885</v>
      </c>
      <c r="C1059" t="s">
        <v>9</v>
      </c>
      <c r="D1059" t="s">
        <v>557</v>
      </c>
      <c r="E1059" t="s">
        <v>10</v>
      </c>
      <c r="F1059">
        <v>2</v>
      </c>
      <c r="G1059">
        <v>21</v>
      </c>
      <c r="H1059" t="s">
        <v>11</v>
      </c>
      <c r="I1059" t="str">
        <f>VLOOKUP(H1059,'Fish Species List'!$A$2:$I$107,2,0)</f>
        <v>Coney</v>
      </c>
      <c r="J1059" s="54" t="str">
        <f>VLOOKUP(H1059,'Fish Species List'!$A$2:$I$107,3,0)</f>
        <v>Cephalopholis fulva</v>
      </c>
      <c r="K1059" s="54" t="str">
        <f>VLOOKUP(H1059,'Fish Species List'!$A$2:$I$107,4,0)</f>
        <v>Serranidae</v>
      </c>
      <c r="L1059" s="54" t="str">
        <f>VLOOKUP(H1059,'Fish Species List'!$A$2:$I$107,5,0)</f>
        <v>Carnivores</v>
      </c>
      <c r="M1059">
        <v>20</v>
      </c>
      <c r="N1059">
        <f>1</f>
        <v>1</v>
      </c>
      <c r="P1059">
        <f>VLOOKUP(H1059,'Fish Species List'!$A$2:$I$107,6,0)</f>
        <v>0.01</v>
      </c>
      <c r="Q1059">
        <f>VLOOKUP(H1059,'Fish Species List'!$A$2:$I$107,7,0)</f>
        <v>3.02</v>
      </c>
      <c r="R1059">
        <f t="shared" si="16"/>
        <v>84.939673428398336</v>
      </c>
    </row>
    <row r="1060" spans="1:18">
      <c r="A1060" s="2">
        <v>42956</v>
      </c>
      <c r="B1060" s="18">
        <v>0.49513888888888885</v>
      </c>
      <c r="C1060" t="s">
        <v>9</v>
      </c>
      <c r="D1060" t="s">
        <v>557</v>
      </c>
      <c r="E1060" t="s">
        <v>10</v>
      </c>
      <c r="F1060">
        <v>2</v>
      </c>
      <c r="G1060">
        <v>21</v>
      </c>
      <c r="H1060" t="s">
        <v>11</v>
      </c>
      <c r="I1060" t="str">
        <f>VLOOKUP(H1060,'Fish Species List'!$A$2:$I$107,2,0)</f>
        <v>Coney</v>
      </c>
      <c r="J1060" s="54" t="str">
        <f>VLOOKUP(H1060,'Fish Species List'!$A$2:$I$107,3,0)</f>
        <v>Cephalopholis fulva</v>
      </c>
      <c r="K1060" s="54" t="str">
        <f>VLOOKUP(H1060,'Fish Species List'!$A$2:$I$107,4,0)</f>
        <v>Serranidae</v>
      </c>
      <c r="L1060" s="54" t="str">
        <f>VLOOKUP(H1060,'Fish Species List'!$A$2:$I$107,5,0)</f>
        <v>Carnivores</v>
      </c>
      <c r="M1060">
        <v>22</v>
      </c>
      <c r="N1060">
        <f>1</f>
        <v>1</v>
      </c>
      <c r="P1060">
        <f>VLOOKUP(H1060,'Fish Species List'!$A$2:$I$107,6,0)</f>
        <v>0.01</v>
      </c>
      <c r="Q1060">
        <f>VLOOKUP(H1060,'Fish Species List'!$A$2:$I$107,7,0)</f>
        <v>3.02</v>
      </c>
      <c r="R1060">
        <f t="shared" si="16"/>
        <v>113.27041614810689</v>
      </c>
    </row>
    <row r="1061" spans="1:18">
      <c r="A1061" s="2">
        <v>42956</v>
      </c>
      <c r="B1061" s="18">
        <v>0.49513888888888885</v>
      </c>
      <c r="C1061" t="s">
        <v>9</v>
      </c>
      <c r="D1061" t="s">
        <v>557</v>
      </c>
      <c r="E1061" t="s">
        <v>10</v>
      </c>
      <c r="F1061">
        <v>2</v>
      </c>
      <c r="G1061">
        <v>21</v>
      </c>
      <c r="H1061" t="s">
        <v>23</v>
      </c>
      <c r="I1061" t="str">
        <f>VLOOKUP(H1061,'Fish Species List'!$A$2:$I$107,2,0)</f>
        <v>Blue Tang</v>
      </c>
      <c r="J1061" s="54" t="str">
        <f>VLOOKUP(H1061,'Fish Species List'!$A$2:$I$107,3,0)</f>
        <v>Acanthurus coeruleus</v>
      </c>
      <c r="K1061" s="54" t="str">
        <f>VLOOKUP(H1061,'Fish Species List'!$A$2:$I$107,4,0)</f>
        <v>Acanthuridae</v>
      </c>
      <c r="L1061" s="54" t="str">
        <f>VLOOKUP(H1061,'Fish Species List'!$A$2:$I$107,5,0)</f>
        <v>Herbivores</v>
      </c>
      <c r="M1061">
        <v>14</v>
      </c>
      <c r="N1061">
        <v>3</v>
      </c>
      <c r="P1061">
        <f>VLOOKUP(H1061,'Fish Species List'!$A$2:$I$107,6,0)</f>
        <v>2.512E-2</v>
      </c>
      <c r="Q1061">
        <f>VLOOKUP(H1061,'Fish Species List'!$A$2:$I$107,7,0)</f>
        <v>2.96</v>
      </c>
      <c r="R1061">
        <f t="shared" si="16"/>
        <v>62.023835721117067</v>
      </c>
    </row>
    <row r="1062" spans="1:18">
      <c r="A1062" s="2">
        <v>42956</v>
      </c>
      <c r="B1062" s="18">
        <v>0.49513888888888885</v>
      </c>
      <c r="C1062" t="s">
        <v>9</v>
      </c>
      <c r="D1062" t="s">
        <v>557</v>
      </c>
      <c r="E1062" t="s">
        <v>10</v>
      </c>
      <c r="F1062">
        <v>2</v>
      </c>
      <c r="G1062">
        <v>21</v>
      </c>
      <c r="H1062" t="s">
        <v>23</v>
      </c>
      <c r="I1062" t="str">
        <f>VLOOKUP(H1062,'Fish Species List'!$A$2:$I$107,2,0)</f>
        <v>Blue Tang</v>
      </c>
      <c r="J1062" s="54" t="str">
        <f>VLOOKUP(H1062,'Fish Species List'!$A$2:$I$107,3,0)</f>
        <v>Acanthurus coeruleus</v>
      </c>
      <c r="K1062" s="54" t="str">
        <f>VLOOKUP(H1062,'Fish Species List'!$A$2:$I$107,4,0)</f>
        <v>Acanthuridae</v>
      </c>
      <c r="L1062" s="54" t="str">
        <f>VLOOKUP(H1062,'Fish Species List'!$A$2:$I$107,5,0)</f>
        <v>Herbivores</v>
      </c>
      <c r="M1062">
        <v>12</v>
      </c>
      <c r="N1062">
        <v>5</v>
      </c>
      <c r="P1062">
        <f>VLOOKUP(H1062,'Fish Species List'!$A$2:$I$107,6,0)</f>
        <v>2.512E-2</v>
      </c>
      <c r="Q1062">
        <f>VLOOKUP(H1062,'Fish Species List'!$A$2:$I$107,7,0)</f>
        <v>2.96</v>
      </c>
      <c r="R1062">
        <f t="shared" si="16"/>
        <v>39.300323326954469</v>
      </c>
    </row>
    <row r="1063" spans="1:18">
      <c r="A1063" s="2">
        <v>42956</v>
      </c>
      <c r="B1063" s="18">
        <v>0.49513888888888885</v>
      </c>
      <c r="C1063" t="s">
        <v>9</v>
      </c>
      <c r="D1063" t="s">
        <v>557</v>
      </c>
      <c r="E1063" t="s">
        <v>10</v>
      </c>
      <c r="F1063">
        <v>2</v>
      </c>
      <c r="G1063">
        <v>21</v>
      </c>
      <c r="H1063" t="s">
        <v>293</v>
      </c>
      <c r="I1063" t="str">
        <f>VLOOKUP(H1063,'Fish Species List'!$A$2:$I$107,2,0)</f>
        <v>Spanish Hogfish</v>
      </c>
      <c r="J1063" s="54" t="str">
        <f>VLOOKUP(H1063,'Fish Species List'!$A$2:$I$107,3,0)</f>
        <v>Bodianus rufus</v>
      </c>
      <c r="K1063" s="54" t="str">
        <f>VLOOKUP(H1063,'Fish Species List'!$A$2:$I$107,4,0)</f>
        <v>Labridae</v>
      </c>
      <c r="L1063" s="54" t="str">
        <f>VLOOKUP(H1063,'Fish Species List'!$A$2:$I$107,5,0)</f>
        <v>Carnivores</v>
      </c>
      <c r="M1063">
        <v>22</v>
      </c>
      <c r="N1063">
        <f>1</f>
        <v>1</v>
      </c>
      <c r="P1063">
        <f>VLOOKUP(H1063,'Fish Species List'!$A$2:$I$107,6,0)</f>
        <v>1.44E-2</v>
      </c>
      <c r="Q1063">
        <f>VLOOKUP(H1063,'Fish Species List'!$A$2:$I$107,7,0)</f>
        <v>3.0531999999999999</v>
      </c>
      <c r="R1063">
        <f t="shared" si="16"/>
        <v>180.73714644873016</v>
      </c>
    </row>
    <row r="1064" spans="1:18">
      <c r="A1064" s="2">
        <v>42956</v>
      </c>
      <c r="B1064" s="18">
        <v>0.49513888888888885</v>
      </c>
      <c r="C1064" t="s">
        <v>9</v>
      </c>
      <c r="D1064" t="s">
        <v>557</v>
      </c>
      <c r="E1064" t="s">
        <v>10</v>
      </c>
      <c r="F1064">
        <v>2</v>
      </c>
      <c r="G1064">
        <v>21</v>
      </c>
      <c r="H1064" t="s">
        <v>25</v>
      </c>
      <c r="I1064" t="str">
        <f>VLOOKUP(H1064,'Fish Species List'!$A$2:$I$107,2,0)</f>
        <v>Redband Parrotfish</v>
      </c>
      <c r="J1064" s="54" t="str">
        <f>VLOOKUP(H1064,'Fish Species List'!$A$2:$I$107,3,0)</f>
        <v>Sparisoma aurofrenatum</v>
      </c>
      <c r="K1064" s="54" t="str">
        <f>VLOOKUP(H1064,'Fish Species List'!$A$2:$I$107,4,0)</f>
        <v>Scaridae</v>
      </c>
      <c r="L1064" s="54" t="str">
        <f>VLOOKUP(H1064,'Fish Species List'!$A$2:$I$107,5,0)</f>
        <v>Herbivores</v>
      </c>
      <c r="M1064">
        <v>16</v>
      </c>
      <c r="N1064">
        <f>1</f>
        <v>1</v>
      </c>
      <c r="O1064" t="s">
        <v>16</v>
      </c>
      <c r="P1064">
        <f>VLOOKUP(H1064,'Fish Species List'!$A$2:$I$107,6,0)</f>
        <v>1.072E-2</v>
      </c>
      <c r="Q1064">
        <f>VLOOKUP(H1064,'Fish Species List'!$A$2:$I$107,7,0)</f>
        <v>3.12</v>
      </c>
      <c r="R1064">
        <f t="shared" si="16"/>
        <v>61.241967015019895</v>
      </c>
    </row>
    <row r="1065" spans="1:18">
      <c r="A1065" s="2">
        <v>42956</v>
      </c>
      <c r="B1065" s="18">
        <v>0.49513888888888885</v>
      </c>
      <c r="C1065" t="s">
        <v>9</v>
      </c>
      <c r="D1065" t="s">
        <v>557</v>
      </c>
      <c r="E1065" t="s">
        <v>10</v>
      </c>
      <c r="F1065">
        <v>2</v>
      </c>
      <c r="G1065">
        <v>21</v>
      </c>
      <c r="H1065" t="s">
        <v>283</v>
      </c>
      <c r="I1065" t="str">
        <f>VLOOKUP(H1065,'Fish Species List'!$A$2:$I$107,2,0)</f>
        <v>Stoplight Parrotfish</v>
      </c>
      <c r="J1065" s="54" t="str">
        <f>VLOOKUP(H1065,'Fish Species List'!$A$2:$I$107,3,0)</f>
        <v>Sparisoma viride</v>
      </c>
      <c r="K1065" s="54" t="str">
        <f>VLOOKUP(H1065,'Fish Species List'!$A$2:$I$107,4,0)</f>
        <v>Scaridae</v>
      </c>
      <c r="L1065" s="54" t="str">
        <f>VLOOKUP(H1065,'Fish Species List'!$A$2:$I$107,5,0)</f>
        <v>Herbivores</v>
      </c>
      <c r="M1065">
        <v>25</v>
      </c>
      <c r="N1065">
        <f>1</f>
        <v>1</v>
      </c>
      <c r="O1065" t="s">
        <v>16</v>
      </c>
      <c r="P1065">
        <f>VLOOKUP(H1065,'Fish Species List'!$A$2:$I$107,6,0)</f>
        <v>1.38E-2</v>
      </c>
      <c r="Q1065">
        <f>VLOOKUP(H1065,'Fish Species List'!$A$2:$I$107,7,0)</f>
        <v>3.04</v>
      </c>
      <c r="R1065">
        <f t="shared" si="16"/>
        <v>245.25434644114358</v>
      </c>
    </row>
    <row r="1066" spans="1:18">
      <c r="A1066" s="2">
        <v>42956</v>
      </c>
      <c r="B1066" s="18">
        <v>0.49513888888888885</v>
      </c>
      <c r="C1066" t="s">
        <v>9</v>
      </c>
      <c r="D1066" t="s">
        <v>557</v>
      </c>
      <c r="E1066" t="s">
        <v>10</v>
      </c>
      <c r="F1066">
        <v>2</v>
      </c>
      <c r="G1066">
        <v>21</v>
      </c>
      <c r="H1066" t="s">
        <v>283</v>
      </c>
      <c r="I1066" t="str">
        <f>VLOOKUP(H1066,'Fish Species List'!$A$2:$I$107,2,0)</f>
        <v>Stoplight Parrotfish</v>
      </c>
      <c r="J1066" s="54" t="str">
        <f>VLOOKUP(H1066,'Fish Species List'!$A$2:$I$107,3,0)</f>
        <v>Sparisoma viride</v>
      </c>
      <c r="K1066" s="54" t="str">
        <f>VLOOKUP(H1066,'Fish Species List'!$A$2:$I$107,4,0)</f>
        <v>Scaridae</v>
      </c>
      <c r="L1066" s="54" t="str">
        <f>VLOOKUP(H1066,'Fish Species List'!$A$2:$I$107,5,0)</f>
        <v>Herbivores</v>
      </c>
      <c r="M1066">
        <v>22</v>
      </c>
      <c r="N1066">
        <f>1</f>
        <v>1</v>
      </c>
      <c r="O1066" t="s">
        <v>16</v>
      </c>
      <c r="P1066">
        <f>VLOOKUP(H1066,'Fish Species List'!$A$2:$I$107,6,0)</f>
        <v>1.38E-2</v>
      </c>
      <c r="Q1066">
        <f>VLOOKUP(H1066,'Fish Species List'!$A$2:$I$107,7,0)</f>
        <v>3.04</v>
      </c>
      <c r="R1066">
        <f t="shared" si="16"/>
        <v>166.28153926206005</v>
      </c>
    </row>
    <row r="1067" spans="1:18">
      <c r="A1067" s="2">
        <v>42956</v>
      </c>
      <c r="B1067" s="18">
        <v>0.49513888888888885</v>
      </c>
      <c r="C1067" t="s">
        <v>9</v>
      </c>
      <c r="D1067" t="s">
        <v>557</v>
      </c>
      <c r="E1067" t="s">
        <v>10</v>
      </c>
      <c r="F1067">
        <v>2</v>
      </c>
      <c r="G1067">
        <v>21</v>
      </c>
      <c r="H1067" t="s">
        <v>15</v>
      </c>
      <c r="I1067" t="str">
        <f>VLOOKUP(H1067,'Fish Species List'!$A$2:$I$107,2,0)</f>
        <v>Queen Parrotfish</v>
      </c>
      <c r="J1067" s="54" t="str">
        <f>VLOOKUP(H1067,'Fish Species List'!$A$2:$I$107,3,0)</f>
        <v>Scarus vetula</v>
      </c>
      <c r="K1067" s="54" t="str">
        <f>VLOOKUP(H1067,'Fish Species List'!$A$2:$I$107,4,0)</f>
        <v>Scaridae</v>
      </c>
      <c r="L1067" s="54" t="str">
        <f>VLOOKUP(H1067,'Fish Species List'!$A$2:$I$107,5,0)</f>
        <v>Herbivores</v>
      </c>
      <c r="M1067">
        <v>26</v>
      </c>
      <c r="N1067">
        <f>1</f>
        <v>1</v>
      </c>
      <c r="O1067" t="s">
        <v>16</v>
      </c>
      <c r="P1067">
        <f>VLOOKUP(H1067,'Fish Species List'!$A$2:$I$107,6,0)</f>
        <v>1.38E-2</v>
      </c>
      <c r="Q1067">
        <f>VLOOKUP(H1067,'Fish Species List'!$A$2:$I$107,7,0)</f>
        <v>3.03</v>
      </c>
      <c r="R1067">
        <f t="shared" si="16"/>
        <v>267.45352779811407</v>
      </c>
    </row>
    <row r="1068" spans="1:18">
      <c r="A1068" s="2">
        <v>42956</v>
      </c>
      <c r="B1068" s="18">
        <v>0.49513888888888885</v>
      </c>
      <c r="C1068" t="s">
        <v>9</v>
      </c>
      <c r="D1068" t="s">
        <v>557</v>
      </c>
      <c r="E1068" t="s">
        <v>10</v>
      </c>
      <c r="F1068">
        <v>2</v>
      </c>
      <c r="G1068">
        <v>21</v>
      </c>
      <c r="H1068" t="s">
        <v>15</v>
      </c>
      <c r="I1068" t="str">
        <f>VLOOKUP(H1068,'Fish Species List'!$A$2:$I$107,2,0)</f>
        <v>Queen Parrotfish</v>
      </c>
      <c r="J1068" s="54" t="str">
        <f>VLOOKUP(H1068,'Fish Species List'!$A$2:$I$107,3,0)</f>
        <v>Scarus vetula</v>
      </c>
      <c r="K1068" s="54" t="str">
        <f>VLOOKUP(H1068,'Fish Species List'!$A$2:$I$107,4,0)</f>
        <v>Scaridae</v>
      </c>
      <c r="L1068" s="54" t="str">
        <f>VLOOKUP(H1068,'Fish Species List'!$A$2:$I$107,5,0)</f>
        <v>Herbivores</v>
      </c>
      <c r="M1068">
        <v>18</v>
      </c>
      <c r="N1068">
        <f>1</f>
        <v>1</v>
      </c>
      <c r="O1068" t="s">
        <v>16</v>
      </c>
      <c r="P1068">
        <f>VLOOKUP(H1068,'Fish Species List'!$A$2:$I$107,6,0)</f>
        <v>1.38E-2</v>
      </c>
      <c r="Q1068">
        <f>VLOOKUP(H1068,'Fish Species List'!$A$2:$I$107,7,0)</f>
        <v>3.03</v>
      </c>
      <c r="R1068">
        <f t="shared" si="16"/>
        <v>87.771753925642656</v>
      </c>
    </row>
    <row r="1069" spans="1:18">
      <c r="A1069" s="2">
        <v>42956</v>
      </c>
      <c r="B1069" s="18">
        <v>0.49513888888888885</v>
      </c>
      <c r="C1069" t="s">
        <v>9</v>
      </c>
      <c r="D1069" t="s">
        <v>557</v>
      </c>
      <c r="E1069" t="s">
        <v>10</v>
      </c>
      <c r="F1069">
        <v>2</v>
      </c>
      <c r="G1069">
        <v>21</v>
      </c>
      <c r="H1069" t="s">
        <v>32</v>
      </c>
      <c r="I1069" t="str">
        <f>VLOOKUP(H1069,'Fish Species List'!$A$2:$I$107,2,0)</f>
        <v>Redtail Parrotfish</v>
      </c>
      <c r="J1069" s="54" t="str">
        <f>VLOOKUP(H1069,'Fish Species List'!$A$2:$I$107,3,0)</f>
        <v>Sparisoma chrysopterum</v>
      </c>
      <c r="K1069" s="54" t="str">
        <f>VLOOKUP(H1069,'Fish Species List'!$A$2:$I$107,4,0)</f>
        <v>Scaridae</v>
      </c>
      <c r="L1069" s="54" t="str">
        <f>VLOOKUP(H1069,'Fish Species List'!$A$2:$I$107,5,0)</f>
        <v>Herbivores</v>
      </c>
      <c r="M1069">
        <v>18</v>
      </c>
      <c r="N1069">
        <f>1</f>
        <v>1</v>
      </c>
      <c r="O1069" t="s">
        <v>16</v>
      </c>
      <c r="P1069">
        <f>VLOOKUP(H1069,'Fish Species List'!$A$2:$I$107,6,0)</f>
        <v>1.072E-2</v>
      </c>
      <c r="Q1069">
        <f>VLOOKUP(H1069,'Fish Species List'!$A$2:$I$107,7,0)</f>
        <v>3.09</v>
      </c>
      <c r="R1069">
        <f t="shared" si="16"/>
        <v>81.093645856181041</v>
      </c>
    </row>
    <row r="1070" spans="1:18">
      <c r="A1070" s="2">
        <v>42956</v>
      </c>
      <c r="B1070" s="18">
        <v>0.49513888888888885</v>
      </c>
      <c r="C1070" t="s">
        <v>9</v>
      </c>
      <c r="D1070" t="s">
        <v>557</v>
      </c>
      <c r="E1070" t="s">
        <v>10</v>
      </c>
      <c r="F1070">
        <v>2</v>
      </c>
      <c r="G1070">
        <v>21</v>
      </c>
      <c r="H1070" t="s">
        <v>29</v>
      </c>
      <c r="I1070" t="str">
        <f>VLOOKUP(H1070,'Fish Species List'!$A$2:$I$107,2,0)</f>
        <v>Smallmouth Grunt</v>
      </c>
      <c r="J1070" s="54" t="str">
        <f>VLOOKUP(H1070,'Fish Species List'!$A$2:$I$107,3,0)</f>
        <v>Haemulon chrysargyreum</v>
      </c>
      <c r="K1070" s="54" t="str">
        <f>VLOOKUP(H1070,'Fish Species List'!$A$2:$I$107,4,0)</f>
        <v>Haemulidae</v>
      </c>
      <c r="L1070" s="54" t="str">
        <f>VLOOKUP(H1070,'Fish Species List'!$A$2:$I$107,5,0)</f>
        <v>Carnivores</v>
      </c>
      <c r="M1070">
        <v>16</v>
      </c>
      <c r="N1070">
        <f>1</f>
        <v>1</v>
      </c>
      <c r="P1070">
        <f>VLOOKUP(H1070,'Fish Species List'!$A$2:$I$107,6,0)</f>
        <v>1.259E-2</v>
      </c>
      <c r="Q1070">
        <f>VLOOKUP(H1070,'Fish Species List'!$A$2:$I$107,7,0)</f>
        <v>2.99</v>
      </c>
      <c r="R1070">
        <f t="shared" si="16"/>
        <v>50.158492827323087</v>
      </c>
    </row>
    <row r="1071" spans="1:18">
      <c r="A1071" s="2">
        <v>42956</v>
      </c>
      <c r="B1071" s="18">
        <v>0.49513888888888885</v>
      </c>
      <c r="C1071" t="s">
        <v>9</v>
      </c>
      <c r="D1071" t="s">
        <v>557</v>
      </c>
      <c r="E1071" t="s">
        <v>10</v>
      </c>
      <c r="F1071">
        <v>2</v>
      </c>
      <c r="G1071">
        <v>21</v>
      </c>
      <c r="H1071" t="s">
        <v>15</v>
      </c>
      <c r="I1071" t="str">
        <f>VLOOKUP(H1071,'Fish Species List'!$A$2:$I$107,2,0)</f>
        <v>Queen Parrotfish</v>
      </c>
      <c r="J1071" s="54" t="str">
        <f>VLOOKUP(H1071,'Fish Species List'!$A$2:$I$107,3,0)</f>
        <v>Scarus vetula</v>
      </c>
      <c r="K1071" s="54" t="str">
        <f>VLOOKUP(H1071,'Fish Species List'!$A$2:$I$107,4,0)</f>
        <v>Scaridae</v>
      </c>
      <c r="L1071" s="54" t="str">
        <f>VLOOKUP(H1071,'Fish Species List'!$A$2:$I$107,5,0)</f>
        <v>Herbivores</v>
      </c>
      <c r="M1071">
        <v>30</v>
      </c>
      <c r="N1071">
        <f>1</f>
        <v>1</v>
      </c>
      <c r="O1071" t="s">
        <v>22</v>
      </c>
      <c r="P1071">
        <f>VLOOKUP(H1071,'Fish Species List'!$A$2:$I$107,6,0)</f>
        <v>1.38E-2</v>
      </c>
      <c r="Q1071">
        <f>VLOOKUP(H1071,'Fish Species List'!$A$2:$I$107,7,0)</f>
        <v>3.03</v>
      </c>
      <c r="R1071">
        <f t="shared" si="16"/>
        <v>412.62590342031763</v>
      </c>
    </row>
    <row r="1072" spans="1:18">
      <c r="A1072" s="2">
        <v>42956</v>
      </c>
      <c r="B1072" s="18">
        <v>0.49513888888888885</v>
      </c>
      <c r="C1072" t="s">
        <v>9</v>
      </c>
      <c r="D1072" t="s">
        <v>557</v>
      </c>
      <c r="E1072" t="s">
        <v>10</v>
      </c>
      <c r="F1072">
        <v>2</v>
      </c>
      <c r="G1072">
        <v>21</v>
      </c>
      <c r="H1072" t="s">
        <v>19</v>
      </c>
      <c r="I1072" t="str">
        <f>VLOOKUP(H1072,'Fish Species List'!$A$2:$I$107,2,0)</f>
        <v>Ocean Surgeonfish</v>
      </c>
      <c r="J1072" s="54" t="str">
        <f>VLOOKUP(H1072,'Fish Species List'!$A$2:$I$107,3,0)</f>
        <v>Acanthurus bahianus</v>
      </c>
      <c r="K1072" s="54" t="str">
        <f>VLOOKUP(H1072,'Fish Species List'!$A$2:$I$107,4,0)</f>
        <v>Acanthuridae</v>
      </c>
      <c r="L1072" s="54" t="str">
        <f>VLOOKUP(H1072,'Fish Species List'!$A$2:$I$107,5,0)</f>
        <v>Herbivores</v>
      </c>
      <c r="M1072">
        <v>15</v>
      </c>
      <c r="N1072">
        <v>5</v>
      </c>
      <c r="P1072">
        <f>VLOOKUP(H1072,'Fish Species List'!$A$2:$I$107,6,0)</f>
        <v>1.8620000000000001E-2</v>
      </c>
      <c r="Q1072">
        <f>VLOOKUP(H1072,'Fish Species List'!$A$2:$I$107,7,0)</f>
        <v>2.91</v>
      </c>
      <c r="R1072">
        <f t="shared" si="16"/>
        <v>49.249887240092868</v>
      </c>
    </row>
    <row r="1073" spans="1:18">
      <c r="A1073" s="2">
        <v>42956</v>
      </c>
      <c r="B1073" s="18">
        <v>0.49513888888888885</v>
      </c>
      <c r="C1073" t="s">
        <v>9</v>
      </c>
      <c r="D1073" t="s">
        <v>557</v>
      </c>
      <c r="E1073" t="s">
        <v>10</v>
      </c>
      <c r="F1073">
        <v>2</v>
      </c>
      <c r="G1073">
        <v>21</v>
      </c>
      <c r="H1073" t="s">
        <v>26</v>
      </c>
      <c r="I1073" t="str">
        <f>VLOOKUP(H1073,'Fish Species List'!$A$2:$I$107,2,0)</f>
        <v>Blackbar soldierfish</v>
      </c>
      <c r="J1073" s="54" t="str">
        <f>VLOOKUP(H1073,'Fish Species List'!$A$2:$I$107,3,0)</f>
        <v xml:space="preserve">Myripristis jacobus </v>
      </c>
      <c r="K1073" s="54" t="str">
        <f>VLOOKUP(H1073,'Fish Species List'!$A$2:$I$107,4,0)</f>
        <v>Holocentridae</v>
      </c>
      <c r="L1073" s="54" t="str">
        <f>VLOOKUP(H1073,'Fish Species List'!$A$2:$I$107,5,0)</f>
        <v>Carnivores</v>
      </c>
      <c r="M1073">
        <v>16</v>
      </c>
      <c r="N1073">
        <v>3</v>
      </c>
      <c r="P1073">
        <f>VLOOKUP(H1073,'Fish Species List'!$A$2:$I$107,6,0)</f>
        <v>1.2019999999999999E-2</v>
      </c>
      <c r="Q1073">
        <f>VLOOKUP(H1073,'Fish Species List'!$A$2:$I$107,7,0)</f>
        <v>3.06</v>
      </c>
      <c r="R1073">
        <f t="shared" si="16"/>
        <v>58.144898213408602</v>
      </c>
    </row>
    <row r="1074" spans="1:18">
      <c r="A1074" s="2">
        <v>42956</v>
      </c>
      <c r="B1074" s="18">
        <v>0.49513888888888885</v>
      </c>
      <c r="C1074" t="s">
        <v>9</v>
      </c>
      <c r="D1074" t="s">
        <v>557</v>
      </c>
      <c r="E1074" t="s">
        <v>10</v>
      </c>
      <c r="F1074">
        <v>2</v>
      </c>
      <c r="G1074">
        <v>21</v>
      </c>
      <c r="H1074" t="s">
        <v>26</v>
      </c>
      <c r="I1074" t="str">
        <f>VLOOKUP(H1074,'Fish Species List'!$A$2:$I$107,2,0)</f>
        <v>Blackbar soldierfish</v>
      </c>
      <c r="J1074" s="54" t="str">
        <f>VLOOKUP(H1074,'Fish Species List'!$A$2:$I$107,3,0)</f>
        <v xml:space="preserve">Myripristis jacobus </v>
      </c>
      <c r="K1074" s="54" t="str">
        <f>VLOOKUP(H1074,'Fish Species List'!$A$2:$I$107,4,0)</f>
        <v>Holocentridae</v>
      </c>
      <c r="L1074" s="54" t="str">
        <f>VLOOKUP(H1074,'Fish Species List'!$A$2:$I$107,5,0)</f>
        <v>Carnivores</v>
      </c>
      <c r="M1074">
        <v>14</v>
      </c>
      <c r="N1074">
        <v>2</v>
      </c>
      <c r="P1074">
        <f>VLOOKUP(H1074,'Fish Species List'!$A$2:$I$107,6,0)</f>
        <v>1.2019999999999999E-2</v>
      </c>
      <c r="Q1074">
        <f>VLOOKUP(H1074,'Fish Species List'!$A$2:$I$107,7,0)</f>
        <v>3.06</v>
      </c>
      <c r="R1074">
        <f t="shared" si="16"/>
        <v>38.64170287926558</v>
      </c>
    </row>
    <row r="1075" spans="1:18">
      <c r="A1075" s="2">
        <v>42956</v>
      </c>
      <c r="B1075" s="18">
        <v>0.49513888888888885</v>
      </c>
      <c r="C1075" t="s">
        <v>9</v>
      </c>
      <c r="D1075" t="s">
        <v>557</v>
      </c>
      <c r="E1075" t="s">
        <v>10</v>
      </c>
      <c r="F1075">
        <v>2</v>
      </c>
      <c r="G1075">
        <v>21</v>
      </c>
      <c r="H1075" t="s">
        <v>11</v>
      </c>
      <c r="I1075" t="str">
        <f>VLOOKUP(H1075,'Fish Species List'!$A$2:$I$107,2,0)</f>
        <v>Coney</v>
      </c>
      <c r="J1075" s="54" t="str">
        <f>VLOOKUP(H1075,'Fish Species List'!$A$2:$I$107,3,0)</f>
        <v>Cephalopholis fulva</v>
      </c>
      <c r="K1075" s="54" t="str">
        <f>VLOOKUP(H1075,'Fish Species List'!$A$2:$I$107,4,0)</f>
        <v>Serranidae</v>
      </c>
      <c r="L1075" s="54" t="str">
        <f>VLOOKUP(H1075,'Fish Species List'!$A$2:$I$107,5,0)</f>
        <v>Carnivores</v>
      </c>
      <c r="M1075">
        <v>20</v>
      </c>
      <c r="N1075">
        <f>1</f>
        <v>1</v>
      </c>
      <c r="P1075">
        <f>VLOOKUP(H1075,'Fish Species List'!$A$2:$I$107,6,0)</f>
        <v>0.01</v>
      </c>
      <c r="Q1075">
        <f>VLOOKUP(H1075,'Fish Species List'!$A$2:$I$107,7,0)</f>
        <v>3.02</v>
      </c>
      <c r="R1075">
        <f t="shared" si="16"/>
        <v>84.939673428398336</v>
      </c>
    </row>
    <row r="1076" spans="1:18">
      <c r="A1076" s="2">
        <v>42956</v>
      </c>
      <c r="B1076" s="18">
        <v>0.49513888888888885</v>
      </c>
      <c r="C1076" t="s">
        <v>9</v>
      </c>
      <c r="D1076" t="s">
        <v>557</v>
      </c>
      <c r="E1076" t="s">
        <v>10</v>
      </c>
      <c r="F1076">
        <v>2</v>
      </c>
      <c r="G1076">
        <v>21</v>
      </c>
      <c r="H1076" t="s">
        <v>19</v>
      </c>
      <c r="I1076" t="str">
        <f>VLOOKUP(H1076,'Fish Species List'!$A$2:$I$107,2,0)</f>
        <v>Ocean Surgeonfish</v>
      </c>
      <c r="J1076" s="54" t="str">
        <f>VLOOKUP(H1076,'Fish Species List'!$A$2:$I$107,3,0)</f>
        <v>Acanthurus bahianus</v>
      </c>
      <c r="K1076" s="54" t="str">
        <f>VLOOKUP(H1076,'Fish Species List'!$A$2:$I$107,4,0)</f>
        <v>Acanthuridae</v>
      </c>
      <c r="L1076" s="54" t="str">
        <f>VLOOKUP(H1076,'Fish Species List'!$A$2:$I$107,5,0)</f>
        <v>Herbivores</v>
      </c>
      <c r="M1076">
        <v>14</v>
      </c>
      <c r="N1076">
        <v>2</v>
      </c>
      <c r="P1076">
        <f>VLOOKUP(H1076,'Fish Species List'!$A$2:$I$107,6,0)</f>
        <v>1.8620000000000001E-2</v>
      </c>
      <c r="Q1076">
        <f>VLOOKUP(H1076,'Fish Species List'!$A$2:$I$107,7,0)</f>
        <v>2.91</v>
      </c>
      <c r="R1076">
        <f t="shared" si="16"/>
        <v>40.291390949391584</v>
      </c>
    </row>
    <row r="1077" spans="1:18">
      <c r="A1077" s="2">
        <v>42956</v>
      </c>
      <c r="B1077" s="18">
        <v>0.49513888888888885</v>
      </c>
      <c r="C1077" t="s">
        <v>9</v>
      </c>
      <c r="D1077" t="s">
        <v>557</v>
      </c>
      <c r="E1077" t="s">
        <v>10</v>
      </c>
      <c r="F1077">
        <v>2</v>
      </c>
      <c r="G1077">
        <v>21</v>
      </c>
      <c r="H1077" t="s">
        <v>37</v>
      </c>
      <c r="I1077" t="str">
        <f>VLOOKUP(H1077,'Fish Species List'!$A$2:$I$107,2,0)</f>
        <v>Yellowtail Damselfish</v>
      </c>
      <c r="J1077" s="54" t="str">
        <f>VLOOKUP(H1077,'Fish Species List'!$A$2:$I$107,3,0)</f>
        <v>Microspathodon chrysurus</v>
      </c>
      <c r="K1077" s="54" t="str">
        <f>VLOOKUP(H1077,'Fish Species List'!$A$2:$I$107,4,0)</f>
        <v>Pomacentridae</v>
      </c>
      <c r="L1077" s="54" t="str">
        <f>VLOOKUP(H1077,'Fish Species List'!$A$2:$I$107,5,0)</f>
        <v>Herbivores</v>
      </c>
      <c r="M1077">
        <v>15</v>
      </c>
      <c r="N1077">
        <v>2</v>
      </c>
      <c r="P1077">
        <f>VLOOKUP(H1077,'Fish Species List'!$A$2:$I$107,6,0)</f>
        <v>2.291E-2</v>
      </c>
      <c r="Q1077">
        <f>VLOOKUP(H1077,'Fish Species List'!$A$2:$I$107,7,0)</f>
        <v>3.02</v>
      </c>
      <c r="R1077">
        <f t="shared" si="16"/>
        <v>81.62452961405809</v>
      </c>
    </row>
    <row r="1078" spans="1:18">
      <c r="A1078" s="2">
        <v>42956</v>
      </c>
      <c r="B1078" s="18">
        <v>0.49513888888888885</v>
      </c>
      <c r="C1078" t="s">
        <v>9</v>
      </c>
      <c r="D1078" t="s">
        <v>557</v>
      </c>
      <c r="E1078" t="s">
        <v>10</v>
      </c>
      <c r="F1078">
        <v>2</v>
      </c>
      <c r="G1078">
        <v>21</v>
      </c>
      <c r="H1078" t="s">
        <v>23</v>
      </c>
      <c r="I1078" t="str">
        <f>VLOOKUP(H1078,'Fish Species List'!$A$2:$I$107,2,0)</f>
        <v>Blue Tang</v>
      </c>
      <c r="J1078" s="54" t="str">
        <f>VLOOKUP(H1078,'Fish Species List'!$A$2:$I$107,3,0)</f>
        <v>Acanthurus coeruleus</v>
      </c>
      <c r="K1078" s="54" t="str">
        <f>VLOOKUP(H1078,'Fish Species List'!$A$2:$I$107,4,0)</f>
        <v>Acanthuridae</v>
      </c>
      <c r="L1078" s="54" t="str">
        <f>VLOOKUP(H1078,'Fish Species List'!$A$2:$I$107,5,0)</f>
        <v>Herbivores</v>
      </c>
      <c r="M1078">
        <v>17</v>
      </c>
      <c r="N1078">
        <v>2</v>
      </c>
      <c r="P1078">
        <f>VLOOKUP(H1078,'Fish Species List'!$A$2:$I$107,6,0)</f>
        <v>2.512E-2</v>
      </c>
      <c r="Q1078">
        <f>VLOOKUP(H1078,'Fish Species List'!$A$2:$I$107,7,0)</f>
        <v>2.96</v>
      </c>
      <c r="R1078">
        <f t="shared" si="16"/>
        <v>110.19158812752735</v>
      </c>
    </row>
    <row r="1079" spans="1:18">
      <c r="A1079" s="2">
        <v>42956</v>
      </c>
      <c r="B1079" s="18">
        <v>0.49513888888888885</v>
      </c>
      <c r="C1079" t="s">
        <v>9</v>
      </c>
      <c r="D1079" t="s">
        <v>557</v>
      </c>
      <c r="E1079" t="s">
        <v>10</v>
      </c>
      <c r="F1079">
        <v>2</v>
      </c>
      <c r="G1079">
        <v>21</v>
      </c>
      <c r="H1079" t="s">
        <v>23</v>
      </c>
      <c r="I1079" t="str">
        <f>VLOOKUP(H1079,'Fish Species List'!$A$2:$I$107,2,0)</f>
        <v>Blue Tang</v>
      </c>
      <c r="J1079" s="54" t="str">
        <f>VLOOKUP(H1079,'Fish Species List'!$A$2:$I$107,3,0)</f>
        <v>Acanthurus coeruleus</v>
      </c>
      <c r="K1079" s="54" t="str">
        <f>VLOOKUP(H1079,'Fish Species List'!$A$2:$I$107,4,0)</f>
        <v>Acanthuridae</v>
      </c>
      <c r="L1079" s="54" t="str">
        <f>VLOOKUP(H1079,'Fish Species List'!$A$2:$I$107,5,0)</f>
        <v>Herbivores</v>
      </c>
      <c r="M1079">
        <v>14</v>
      </c>
      <c r="N1079">
        <f>1</f>
        <v>1</v>
      </c>
      <c r="P1079">
        <f>VLOOKUP(H1079,'Fish Species List'!$A$2:$I$107,6,0)</f>
        <v>2.512E-2</v>
      </c>
      <c r="Q1079">
        <f>VLOOKUP(H1079,'Fish Species List'!$A$2:$I$107,7,0)</f>
        <v>2.96</v>
      </c>
      <c r="R1079">
        <f t="shared" si="16"/>
        <v>62.023835721117067</v>
      </c>
    </row>
    <row r="1080" spans="1:18">
      <c r="A1080" s="2">
        <v>42956</v>
      </c>
      <c r="B1080" s="18">
        <v>0.49513888888888885</v>
      </c>
      <c r="C1080" t="s">
        <v>9</v>
      </c>
      <c r="D1080" t="s">
        <v>557</v>
      </c>
      <c r="E1080" t="s">
        <v>10</v>
      </c>
      <c r="F1080">
        <v>2</v>
      </c>
      <c r="G1080">
        <v>21</v>
      </c>
      <c r="H1080" t="s">
        <v>23</v>
      </c>
      <c r="I1080" t="str">
        <f>VLOOKUP(H1080,'Fish Species List'!$A$2:$I$107,2,0)</f>
        <v>Blue Tang</v>
      </c>
      <c r="J1080" s="54" t="str">
        <f>VLOOKUP(H1080,'Fish Species List'!$A$2:$I$107,3,0)</f>
        <v>Acanthurus coeruleus</v>
      </c>
      <c r="K1080" s="54" t="str">
        <f>VLOOKUP(H1080,'Fish Species List'!$A$2:$I$107,4,0)</f>
        <v>Acanthuridae</v>
      </c>
      <c r="L1080" s="54" t="str">
        <f>VLOOKUP(H1080,'Fish Species List'!$A$2:$I$107,5,0)</f>
        <v>Herbivores</v>
      </c>
      <c r="M1080">
        <v>15</v>
      </c>
      <c r="N1080">
        <v>3</v>
      </c>
      <c r="P1080">
        <f>VLOOKUP(H1080,'Fish Species List'!$A$2:$I$107,6,0)</f>
        <v>2.512E-2</v>
      </c>
      <c r="Q1080">
        <f>VLOOKUP(H1080,'Fish Species List'!$A$2:$I$107,7,0)</f>
        <v>2.96</v>
      </c>
      <c r="R1080">
        <f t="shared" si="16"/>
        <v>76.076366478829684</v>
      </c>
    </row>
    <row r="1081" spans="1:18">
      <c r="A1081" s="2">
        <v>42956</v>
      </c>
      <c r="B1081" s="18">
        <v>0.49513888888888885</v>
      </c>
      <c r="C1081" t="s">
        <v>9</v>
      </c>
      <c r="D1081" t="s">
        <v>557</v>
      </c>
      <c r="E1081" t="s">
        <v>10</v>
      </c>
      <c r="F1081">
        <v>2</v>
      </c>
      <c r="G1081">
        <v>21</v>
      </c>
      <c r="H1081" t="s">
        <v>293</v>
      </c>
      <c r="I1081" t="str">
        <f>VLOOKUP(H1081,'Fish Species List'!$A$2:$I$107,2,0)</f>
        <v>Spanish Hogfish</v>
      </c>
      <c r="J1081" s="54" t="str">
        <f>VLOOKUP(H1081,'Fish Species List'!$A$2:$I$107,3,0)</f>
        <v>Bodianus rufus</v>
      </c>
      <c r="K1081" s="54" t="str">
        <f>VLOOKUP(H1081,'Fish Species List'!$A$2:$I$107,4,0)</f>
        <v>Labridae</v>
      </c>
      <c r="L1081" s="54" t="str">
        <f>VLOOKUP(H1081,'Fish Species List'!$A$2:$I$107,5,0)</f>
        <v>Carnivores</v>
      </c>
      <c r="M1081">
        <v>12</v>
      </c>
      <c r="N1081">
        <f>1</f>
        <v>1</v>
      </c>
      <c r="P1081">
        <f>VLOOKUP(H1081,'Fish Species List'!$A$2:$I$107,6,0)</f>
        <v>1.44E-2</v>
      </c>
      <c r="Q1081">
        <f>VLOOKUP(H1081,'Fish Species List'!$A$2:$I$107,7,0)</f>
        <v>3.0531999999999999</v>
      </c>
      <c r="R1081">
        <f t="shared" si="16"/>
        <v>28.40002174206511</v>
      </c>
    </row>
    <row r="1082" spans="1:18">
      <c r="A1082" s="2">
        <v>42956</v>
      </c>
      <c r="B1082" s="18">
        <v>0.49513888888888885</v>
      </c>
      <c r="C1082" t="s">
        <v>9</v>
      </c>
      <c r="D1082" t="s">
        <v>557</v>
      </c>
      <c r="E1082" t="s">
        <v>10</v>
      </c>
      <c r="F1082">
        <v>2</v>
      </c>
      <c r="G1082">
        <v>21</v>
      </c>
      <c r="H1082" t="s">
        <v>293</v>
      </c>
      <c r="I1082" t="str">
        <f>VLOOKUP(H1082,'Fish Species List'!$A$2:$I$107,2,0)</f>
        <v>Spanish Hogfish</v>
      </c>
      <c r="J1082" s="54" t="str">
        <f>VLOOKUP(H1082,'Fish Species List'!$A$2:$I$107,3,0)</f>
        <v>Bodianus rufus</v>
      </c>
      <c r="K1082" s="54" t="str">
        <f>VLOOKUP(H1082,'Fish Species List'!$A$2:$I$107,4,0)</f>
        <v>Labridae</v>
      </c>
      <c r="L1082" s="54" t="str">
        <f>VLOOKUP(H1082,'Fish Species List'!$A$2:$I$107,5,0)</f>
        <v>Carnivores</v>
      </c>
      <c r="M1082">
        <v>20</v>
      </c>
      <c r="N1082">
        <v>2</v>
      </c>
      <c r="P1082">
        <f>VLOOKUP(H1082,'Fish Species List'!$A$2:$I$107,6,0)</f>
        <v>1.44E-2</v>
      </c>
      <c r="Q1082">
        <f>VLOOKUP(H1082,'Fish Species List'!$A$2:$I$107,7,0)</f>
        <v>3.0531999999999999</v>
      </c>
      <c r="R1082">
        <f t="shared" si="16"/>
        <v>135.10370993053809</v>
      </c>
    </row>
    <row r="1083" spans="1:18">
      <c r="A1083" s="2">
        <v>42956</v>
      </c>
      <c r="B1083" s="18">
        <v>0.49513888888888885</v>
      </c>
      <c r="C1083" t="s">
        <v>9</v>
      </c>
      <c r="D1083" t="s">
        <v>557</v>
      </c>
      <c r="E1083" t="s">
        <v>10</v>
      </c>
      <c r="F1083">
        <v>2</v>
      </c>
      <c r="G1083">
        <v>21</v>
      </c>
      <c r="H1083" t="s">
        <v>12</v>
      </c>
      <c r="I1083" t="str">
        <f>VLOOKUP(H1083,'Fish Species List'!$A$2:$I$107,2,0)</f>
        <v>Doctorfish</v>
      </c>
      <c r="J1083" s="54" t="str">
        <f>VLOOKUP(H1083,'Fish Species List'!$A$2:$I$107,3,0)</f>
        <v>Acanthurus chirurgus</v>
      </c>
      <c r="K1083" s="54" t="str">
        <f>VLOOKUP(H1083,'Fish Species List'!$A$2:$I$107,4,0)</f>
        <v>Acanthuridae</v>
      </c>
      <c r="L1083" s="54" t="str">
        <f>VLOOKUP(H1083,'Fish Species List'!$A$2:$I$107,5,0)</f>
        <v>Herbivores</v>
      </c>
      <c r="M1083">
        <v>14</v>
      </c>
      <c r="N1083">
        <f>1</f>
        <v>1</v>
      </c>
      <c r="P1083">
        <f>VLOOKUP(H1083,'Fish Species List'!$A$2:$I$107,6,0)</f>
        <v>2.0889999999999999E-2</v>
      </c>
      <c r="Q1083">
        <f>VLOOKUP(H1083,'Fish Species List'!$A$2:$I$107,7,0)</f>
        <v>2.96</v>
      </c>
      <c r="R1083">
        <f t="shared" si="16"/>
        <v>51.579535358842975</v>
      </c>
    </row>
    <row r="1084" spans="1:18">
      <c r="A1084" s="2">
        <v>42956</v>
      </c>
      <c r="B1084" s="18">
        <v>0.49513888888888885</v>
      </c>
      <c r="C1084" t="s">
        <v>9</v>
      </c>
      <c r="D1084" t="s">
        <v>557</v>
      </c>
      <c r="E1084" t="s">
        <v>10</v>
      </c>
      <c r="F1084">
        <v>2</v>
      </c>
      <c r="G1084">
        <v>21</v>
      </c>
      <c r="H1084" t="s">
        <v>12</v>
      </c>
      <c r="I1084" t="str">
        <f>VLOOKUP(H1084,'Fish Species List'!$A$2:$I$107,2,0)</f>
        <v>Doctorfish</v>
      </c>
      <c r="J1084" s="54" t="str">
        <f>VLOOKUP(H1084,'Fish Species List'!$A$2:$I$107,3,0)</f>
        <v>Acanthurus chirurgus</v>
      </c>
      <c r="K1084" s="54" t="str">
        <f>VLOOKUP(H1084,'Fish Species List'!$A$2:$I$107,4,0)</f>
        <v>Acanthuridae</v>
      </c>
      <c r="L1084" s="54" t="str">
        <f>VLOOKUP(H1084,'Fish Species List'!$A$2:$I$107,5,0)</f>
        <v>Herbivores</v>
      </c>
      <c r="M1084">
        <v>20</v>
      </c>
      <c r="N1084">
        <f>1</f>
        <v>1</v>
      </c>
      <c r="P1084">
        <f>VLOOKUP(H1084,'Fish Species List'!$A$2:$I$107,6,0)</f>
        <v>2.0889999999999999E-2</v>
      </c>
      <c r="Q1084">
        <f>VLOOKUP(H1084,'Fish Species List'!$A$2:$I$107,7,0)</f>
        <v>2.96</v>
      </c>
      <c r="R1084">
        <f t="shared" si="16"/>
        <v>148.24744840645624</v>
      </c>
    </row>
    <row r="1085" spans="1:18">
      <c r="A1085" s="2">
        <v>42956</v>
      </c>
      <c r="B1085" s="18">
        <v>0.49513888888888885</v>
      </c>
      <c r="C1085" t="s">
        <v>9</v>
      </c>
      <c r="D1085" t="s">
        <v>557</v>
      </c>
      <c r="E1085" t="s">
        <v>10</v>
      </c>
      <c r="F1085">
        <v>2</v>
      </c>
      <c r="G1085">
        <v>21</v>
      </c>
      <c r="H1085" t="s">
        <v>38</v>
      </c>
      <c r="I1085" t="str">
        <f>VLOOKUP(H1085,'Fish Species List'!$A$2:$I$107,2,0)</f>
        <v>Sergeant Major</v>
      </c>
      <c r="J1085" s="54" t="str">
        <f>VLOOKUP(H1085,'Fish Species List'!$A$2:$I$107,3,0)</f>
        <v>Abudefduf saxatilis</v>
      </c>
      <c r="K1085" s="54" t="str">
        <f>VLOOKUP(H1085,'Fish Species List'!$A$2:$I$107,4,0)</f>
        <v>Pomacentridae</v>
      </c>
      <c r="L1085" s="54" t="str">
        <f>VLOOKUP(H1085,'Fish Species List'!$A$2:$I$107,5,0)</f>
        <v>Carnivores</v>
      </c>
      <c r="M1085">
        <v>15</v>
      </c>
      <c r="N1085">
        <v>2</v>
      </c>
      <c r="P1085">
        <f>VLOOKUP(H1085,'Fish Species List'!$A$2:$I$107,6,0)</f>
        <v>1.8200000000000001E-2</v>
      </c>
      <c r="Q1085">
        <f>VLOOKUP(H1085,'Fish Species List'!$A$2:$I$107,7,0)</f>
        <v>3.05</v>
      </c>
      <c r="R1085">
        <f t="shared" si="16"/>
        <v>70.331475408232407</v>
      </c>
    </row>
    <row r="1086" spans="1:18">
      <c r="A1086" s="2">
        <v>42956</v>
      </c>
      <c r="B1086" s="18">
        <v>0.49513888888888885</v>
      </c>
      <c r="C1086" t="s">
        <v>9</v>
      </c>
      <c r="D1086" t="s">
        <v>557</v>
      </c>
      <c r="E1086" t="s">
        <v>10</v>
      </c>
      <c r="F1086">
        <v>2</v>
      </c>
      <c r="G1086">
        <v>21</v>
      </c>
      <c r="H1086" t="s">
        <v>11</v>
      </c>
      <c r="I1086" t="str">
        <f>VLOOKUP(H1086,'Fish Species List'!$A$2:$I$107,2,0)</f>
        <v>Coney</v>
      </c>
      <c r="J1086" s="54" t="str">
        <f>VLOOKUP(H1086,'Fish Species List'!$A$2:$I$107,3,0)</f>
        <v>Cephalopholis fulva</v>
      </c>
      <c r="K1086" s="54" t="str">
        <f>VLOOKUP(H1086,'Fish Species List'!$A$2:$I$107,4,0)</f>
        <v>Serranidae</v>
      </c>
      <c r="L1086" s="54" t="str">
        <f>VLOOKUP(H1086,'Fish Species List'!$A$2:$I$107,5,0)</f>
        <v>Carnivores</v>
      </c>
      <c r="M1086">
        <v>18</v>
      </c>
      <c r="N1086">
        <f>1</f>
        <v>1</v>
      </c>
      <c r="P1086">
        <f>VLOOKUP(H1086,'Fish Species List'!$A$2:$I$107,6,0)</f>
        <v>0.01</v>
      </c>
      <c r="Q1086">
        <f>VLOOKUP(H1086,'Fish Species List'!$A$2:$I$107,7,0)</f>
        <v>3.02</v>
      </c>
      <c r="R1086">
        <f t="shared" si="16"/>
        <v>61.79067869182947</v>
      </c>
    </row>
    <row r="1087" spans="1:18">
      <c r="A1087" s="2">
        <v>42956</v>
      </c>
      <c r="B1087" s="18">
        <v>0.49513888888888885</v>
      </c>
      <c r="C1087" t="s">
        <v>9</v>
      </c>
      <c r="D1087" t="s">
        <v>557</v>
      </c>
      <c r="E1087" t="s">
        <v>10</v>
      </c>
      <c r="F1087">
        <v>2</v>
      </c>
      <c r="G1087">
        <v>21</v>
      </c>
      <c r="H1087" t="s">
        <v>26</v>
      </c>
      <c r="I1087" t="str">
        <f>VLOOKUP(H1087,'Fish Species List'!$A$2:$I$107,2,0)</f>
        <v>Blackbar soldierfish</v>
      </c>
      <c r="J1087" s="54" t="str">
        <f>VLOOKUP(H1087,'Fish Species List'!$A$2:$I$107,3,0)</f>
        <v xml:space="preserve">Myripristis jacobus </v>
      </c>
      <c r="K1087" s="54" t="str">
        <f>VLOOKUP(H1087,'Fish Species List'!$A$2:$I$107,4,0)</f>
        <v>Holocentridae</v>
      </c>
      <c r="L1087" s="54" t="str">
        <f>VLOOKUP(H1087,'Fish Species List'!$A$2:$I$107,5,0)</f>
        <v>Carnivores</v>
      </c>
      <c r="M1087">
        <v>12</v>
      </c>
      <c r="N1087">
        <f>1</f>
        <v>1</v>
      </c>
      <c r="P1087">
        <f>VLOOKUP(H1087,'Fish Species List'!$A$2:$I$107,6,0)</f>
        <v>1.2019999999999999E-2</v>
      </c>
      <c r="Q1087">
        <f>VLOOKUP(H1087,'Fish Species List'!$A$2:$I$107,7,0)</f>
        <v>3.06</v>
      </c>
      <c r="R1087">
        <f t="shared" si="16"/>
        <v>24.110103824709711</v>
      </c>
    </row>
    <row r="1088" spans="1:18">
      <c r="A1088" s="2">
        <v>42956</v>
      </c>
      <c r="B1088" s="18">
        <v>0.49513888888888885</v>
      </c>
      <c r="C1088" t="s">
        <v>9</v>
      </c>
      <c r="D1088" t="s">
        <v>557</v>
      </c>
      <c r="E1088" t="s">
        <v>10</v>
      </c>
      <c r="F1088">
        <v>2</v>
      </c>
      <c r="G1088">
        <v>21</v>
      </c>
      <c r="H1088" t="s">
        <v>32</v>
      </c>
      <c r="I1088" t="str">
        <f>VLOOKUP(H1088,'Fish Species List'!$A$2:$I$107,2,0)</f>
        <v>Redtail Parrotfish</v>
      </c>
      <c r="J1088" s="54" t="str">
        <f>VLOOKUP(H1088,'Fish Species List'!$A$2:$I$107,3,0)</f>
        <v>Sparisoma chrysopterum</v>
      </c>
      <c r="K1088" s="54" t="str">
        <f>VLOOKUP(H1088,'Fish Species List'!$A$2:$I$107,4,0)</f>
        <v>Scaridae</v>
      </c>
      <c r="L1088" s="54" t="str">
        <f>VLOOKUP(H1088,'Fish Species List'!$A$2:$I$107,5,0)</f>
        <v>Herbivores</v>
      </c>
      <c r="M1088">
        <v>15</v>
      </c>
      <c r="N1088">
        <f>1</f>
        <v>1</v>
      </c>
      <c r="O1088" t="s">
        <v>16</v>
      </c>
      <c r="P1088">
        <f>VLOOKUP(H1088,'Fish Species List'!$A$2:$I$107,6,0)</f>
        <v>1.072E-2</v>
      </c>
      <c r="Q1088">
        <f>VLOOKUP(H1088,'Fish Species List'!$A$2:$I$107,7,0)</f>
        <v>3.09</v>
      </c>
      <c r="R1088">
        <f t="shared" si="16"/>
        <v>46.165418387985589</v>
      </c>
    </row>
    <row r="1089" spans="1:18">
      <c r="A1089" s="2">
        <v>42956</v>
      </c>
      <c r="B1089" s="18">
        <v>0.49513888888888885</v>
      </c>
      <c r="C1089" t="s">
        <v>9</v>
      </c>
      <c r="D1089" t="s">
        <v>557</v>
      </c>
      <c r="E1089" t="s">
        <v>10</v>
      </c>
      <c r="F1089">
        <v>2</v>
      </c>
      <c r="G1089">
        <v>21</v>
      </c>
      <c r="H1089" t="s">
        <v>379</v>
      </c>
      <c r="I1089" t="str">
        <f>VLOOKUP(H1089,'Fish Species List'!$A$2:$I$107,2,0)</f>
        <v>Goatfish</v>
      </c>
      <c r="J1089" s="54" t="str">
        <f>VLOOKUP(H1089,'Fish Species List'!$A$2:$I$107,3,0)</f>
        <v>Mulloidichthys martinicus</v>
      </c>
      <c r="K1089" s="54" t="str">
        <f>VLOOKUP(H1089,'Fish Species List'!$A$2:$I$107,4,0)</f>
        <v>Mullidae</v>
      </c>
      <c r="L1089" s="54" t="str">
        <f>VLOOKUP(H1089,'Fish Species List'!$A$2:$I$107,5,0)</f>
        <v>Carnivores</v>
      </c>
      <c r="M1089">
        <v>20</v>
      </c>
      <c r="N1089">
        <f>1</f>
        <v>1</v>
      </c>
      <c r="P1089">
        <f>VLOOKUP(H1089,'Fish Species List'!$A$2:$I$107,6,0)</f>
        <v>9.7699999999999992E-3</v>
      </c>
      <c r="Q1089">
        <f>VLOOKUP(H1089,'Fish Species List'!$A$2:$I$107,7,0)</f>
        <v>3.12</v>
      </c>
      <c r="R1089">
        <f t="shared" si="16"/>
        <v>111.97166862172135</v>
      </c>
    </row>
    <row r="1090" spans="1:18">
      <c r="A1090" s="2">
        <v>42956</v>
      </c>
      <c r="B1090" s="18">
        <v>0.49513888888888885</v>
      </c>
      <c r="C1090" t="s">
        <v>9</v>
      </c>
      <c r="D1090" t="s">
        <v>557</v>
      </c>
      <c r="E1090" t="s">
        <v>10</v>
      </c>
      <c r="F1090">
        <v>2</v>
      </c>
      <c r="G1090">
        <v>21</v>
      </c>
      <c r="H1090" t="s">
        <v>292</v>
      </c>
      <c r="I1090" t="str">
        <f>VLOOKUP(H1090,'Fish Species List'!$A$2:$I$107,2,0)</f>
        <v>Graysby</v>
      </c>
      <c r="J1090" s="54" t="str">
        <f>VLOOKUP(H1090,'Fish Species List'!$A$2:$I$107,3,0)</f>
        <v>Cephalopholis cruentata</v>
      </c>
      <c r="K1090" s="54" t="str">
        <f>VLOOKUP(H1090,'Fish Species List'!$A$2:$I$107,4,0)</f>
        <v>Serranidae</v>
      </c>
      <c r="L1090" s="54" t="str">
        <f>VLOOKUP(H1090,'Fish Species List'!$A$2:$I$107,5,0)</f>
        <v>Carnivores</v>
      </c>
      <c r="M1090">
        <v>12</v>
      </c>
      <c r="N1090">
        <f>1</f>
        <v>1</v>
      </c>
      <c r="P1090">
        <f>VLOOKUP(H1090,'Fish Species List'!$A$2:$I$107,6,0)</f>
        <v>1.1220000000000001E-2</v>
      </c>
      <c r="Q1090">
        <f>VLOOKUP(H1090,'Fish Species List'!$A$2:$I$107,7,0)</f>
        <v>3.07</v>
      </c>
      <c r="R1090">
        <f t="shared" si="16"/>
        <v>23.071683335720802</v>
      </c>
    </row>
    <row r="1091" spans="1:18">
      <c r="A1091" s="2">
        <v>42956</v>
      </c>
      <c r="B1091" s="18">
        <v>0.49513888888888885</v>
      </c>
      <c r="C1091" t="s">
        <v>9</v>
      </c>
      <c r="D1091" t="s">
        <v>557</v>
      </c>
      <c r="E1091" t="s">
        <v>10</v>
      </c>
      <c r="F1091">
        <v>2</v>
      </c>
      <c r="G1091">
        <v>21</v>
      </c>
      <c r="H1091" t="s">
        <v>35</v>
      </c>
      <c r="I1091" t="str">
        <f>VLOOKUP(H1091,'Fish Species List'!$A$2:$I$107,2,0)</f>
        <v>Yellowhead Wrasse</v>
      </c>
      <c r="J1091" s="54" t="str">
        <f>VLOOKUP(H1091,'Fish Species List'!$A$2:$I$107,3,0)</f>
        <v>Halichoeres garnoti</v>
      </c>
      <c r="K1091" s="54" t="str">
        <f>VLOOKUP(H1091,'Fish Species List'!$A$2:$I$107,4,0)</f>
        <v>Labridae</v>
      </c>
      <c r="L1091" s="54" t="str">
        <f>VLOOKUP(H1091,'Fish Species List'!$A$2:$I$107,5,0)</f>
        <v>Carnivores</v>
      </c>
      <c r="M1091">
        <v>5</v>
      </c>
      <c r="N1091">
        <f>1</f>
        <v>1</v>
      </c>
      <c r="P1091">
        <f>VLOOKUP(H1091,'Fish Species List'!$A$2:$I$107,6,0)</f>
        <v>0.01</v>
      </c>
      <c r="Q1091">
        <f>VLOOKUP(H1091,'Fish Species List'!$A$2:$I$107,7,0)</f>
        <v>3.13</v>
      </c>
      <c r="R1091">
        <f t="shared" ref="R1091:R1154" si="17">(P1091*M1091^Q1091)</f>
        <v>1.540905884130453</v>
      </c>
    </row>
    <row r="1092" spans="1:18">
      <c r="A1092" s="2">
        <v>42956</v>
      </c>
      <c r="B1092" s="18">
        <v>0.49513888888888885</v>
      </c>
      <c r="C1092" t="s">
        <v>9</v>
      </c>
      <c r="D1092" t="s">
        <v>557</v>
      </c>
      <c r="E1092" t="s">
        <v>10</v>
      </c>
      <c r="F1092">
        <v>2</v>
      </c>
      <c r="G1092">
        <v>21</v>
      </c>
      <c r="H1092" t="s">
        <v>35</v>
      </c>
      <c r="I1092" t="str">
        <f>VLOOKUP(H1092,'Fish Species List'!$A$2:$I$107,2,0)</f>
        <v>Yellowhead Wrasse</v>
      </c>
      <c r="J1092" s="54" t="str">
        <f>VLOOKUP(H1092,'Fish Species List'!$A$2:$I$107,3,0)</f>
        <v>Halichoeres garnoti</v>
      </c>
      <c r="K1092" s="54" t="str">
        <f>VLOOKUP(H1092,'Fish Species List'!$A$2:$I$107,4,0)</f>
        <v>Labridae</v>
      </c>
      <c r="L1092" s="54" t="str">
        <f>VLOOKUP(H1092,'Fish Species List'!$A$2:$I$107,5,0)</f>
        <v>Carnivores</v>
      </c>
      <c r="M1092">
        <v>6</v>
      </c>
      <c r="N1092">
        <f>1</f>
        <v>1</v>
      </c>
      <c r="P1092">
        <f>VLOOKUP(H1092,'Fish Species List'!$A$2:$I$107,6,0)</f>
        <v>0.01</v>
      </c>
      <c r="Q1092">
        <f>VLOOKUP(H1092,'Fish Species List'!$A$2:$I$107,7,0)</f>
        <v>3.13</v>
      </c>
      <c r="R1092">
        <f t="shared" si="17"/>
        <v>2.7265496699528886</v>
      </c>
    </row>
    <row r="1093" spans="1:18">
      <c r="A1093" s="2">
        <v>42956</v>
      </c>
      <c r="B1093" s="18">
        <v>0.49513888888888885</v>
      </c>
      <c r="C1093" t="s">
        <v>9</v>
      </c>
      <c r="D1093" t="s">
        <v>557</v>
      </c>
      <c r="E1093" t="s">
        <v>10</v>
      </c>
      <c r="F1093">
        <v>2</v>
      </c>
      <c r="G1093">
        <v>21</v>
      </c>
      <c r="H1093" t="s">
        <v>287</v>
      </c>
      <c r="I1093" t="str">
        <f>VLOOKUP(H1093,'Fish Species List'!$A$2:$I$107,2,0)</f>
        <v>Bar Jack</v>
      </c>
      <c r="J1093" s="54" t="str">
        <f>VLOOKUP(H1093,'Fish Species List'!$A$2:$I$107,3,0)</f>
        <v>Caranx ruber</v>
      </c>
      <c r="K1093" s="54" t="str">
        <f>VLOOKUP(H1093,'Fish Species List'!$A$2:$I$107,4,0)</f>
        <v>Carangidae</v>
      </c>
      <c r="L1093" s="54" t="str">
        <f>VLOOKUP(H1093,'Fish Species List'!$A$2:$I$107,5,0)</f>
        <v>Carnivores</v>
      </c>
      <c r="M1093">
        <v>16</v>
      </c>
      <c r="N1093">
        <f>1</f>
        <v>1</v>
      </c>
      <c r="P1093">
        <f>VLOOKUP(H1093,'Fish Species List'!$A$2:$I$107,6,0)</f>
        <v>1.6979999999999999E-2</v>
      </c>
      <c r="Q1093">
        <f>VLOOKUP(H1093,'Fish Species List'!$A$2:$I$107,7,0)</f>
        <v>2.95</v>
      </c>
      <c r="R1093">
        <f t="shared" si="17"/>
        <v>60.546861321290557</v>
      </c>
    </row>
    <row r="1094" spans="1:18">
      <c r="A1094" s="2">
        <v>42956</v>
      </c>
      <c r="B1094" s="18">
        <v>0.49513888888888885</v>
      </c>
      <c r="C1094" t="s">
        <v>9</v>
      </c>
      <c r="D1094" t="s">
        <v>557</v>
      </c>
      <c r="E1094" t="s">
        <v>10</v>
      </c>
      <c r="F1094">
        <v>2</v>
      </c>
      <c r="G1094">
        <v>21</v>
      </c>
      <c r="H1094" t="s">
        <v>18</v>
      </c>
      <c r="I1094" t="str">
        <f>VLOOKUP(H1094,'Fish Species List'!$A$2:$I$107,2,0)</f>
        <v>Bicolour Damselfish</v>
      </c>
      <c r="J1094" s="54" t="str">
        <f>VLOOKUP(H1094,'Fish Species List'!$A$2:$I$107,3,0)</f>
        <v>Stegastes partitus</v>
      </c>
      <c r="K1094" s="54" t="str">
        <f>VLOOKUP(H1094,'Fish Species List'!$A$2:$I$107,4,0)</f>
        <v>Pomacentridae</v>
      </c>
      <c r="L1094" s="54" t="str">
        <f>VLOOKUP(H1094,'Fish Species List'!$A$2:$I$107,5,0)</f>
        <v>Herbivores</v>
      </c>
      <c r="M1094">
        <v>3</v>
      </c>
      <c r="N1094">
        <v>6</v>
      </c>
      <c r="P1094">
        <f>VLOOKUP(H1094,'Fish Species List'!$A$2:$I$107,6,0)</f>
        <v>1.4789999999999999E-2</v>
      </c>
      <c r="Q1094">
        <f>VLOOKUP(H1094,'Fish Species List'!$A$2:$I$107,7,0)</f>
        <v>3.01</v>
      </c>
      <c r="R1094">
        <f t="shared" si="17"/>
        <v>0.40374127549154315</v>
      </c>
    </row>
    <row r="1095" spans="1:18">
      <c r="A1095" s="2">
        <v>42956</v>
      </c>
      <c r="B1095" s="18">
        <v>0.49513888888888885</v>
      </c>
      <c r="C1095" t="s">
        <v>9</v>
      </c>
      <c r="D1095" t="s">
        <v>557</v>
      </c>
      <c r="E1095" t="s">
        <v>10</v>
      </c>
      <c r="F1095">
        <v>2</v>
      </c>
      <c r="G1095">
        <v>21</v>
      </c>
      <c r="H1095" t="s">
        <v>25</v>
      </c>
      <c r="I1095" t="str">
        <f>VLOOKUP(H1095,'Fish Species List'!$A$2:$I$107,2,0)</f>
        <v>Redband Parrotfish</v>
      </c>
      <c r="J1095" s="54" t="str">
        <f>VLOOKUP(H1095,'Fish Species List'!$A$2:$I$107,3,0)</f>
        <v>Sparisoma aurofrenatum</v>
      </c>
      <c r="K1095" s="54" t="str">
        <f>VLOOKUP(H1095,'Fish Species List'!$A$2:$I$107,4,0)</f>
        <v>Scaridae</v>
      </c>
      <c r="L1095" s="54" t="str">
        <f>VLOOKUP(H1095,'Fish Species List'!$A$2:$I$107,5,0)</f>
        <v>Herbivores</v>
      </c>
      <c r="M1095">
        <v>3</v>
      </c>
      <c r="N1095">
        <f>1</f>
        <v>1</v>
      </c>
      <c r="O1095" t="s">
        <v>284</v>
      </c>
      <c r="P1095">
        <f>VLOOKUP(H1095,'Fish Species List'!$A$2:$I$107,6,0)</f>
        <v>1.072E-2</v>
      </c>
      <c r="Q1095">
        <f>VLOOKUP(H1095,'Fish Species List'!$A$2:$I$107,7,0)</f>
        <v>3.12</v>
      </c>
      <c r="R1095">
        <f t="shared" si="17"/>
        <v>0.33022739611377439</v>
      </c>
    </row>
    <row r="1096" spans="1:18">
      <c r="A1096" s="2">
        <v>42956</v>
      </c>
      <c r="B1096" s="18">
        <v>0.49513888888888885</v>
      </c>
      <c r="C1096" t="s">
        <v>9</v>
      </c>
      <c r="D1096" t="s">
        <v>557</v>
      </c>
      <c r="E1096" t="s">
        <v>10</v>
      </c>
      <c r="F1096">
        <v>2</v>
      </c>
      <c r="G1096">
        <v>21</v>
      </c>
      <c r="H1096" t="s">
        <v>13</v>
      </c>
      <c r="I1096" t="str">
        <f>VLOOKUP(H1096,'Fish Species List'!$A$2:$I$107,2,0)</f>
        <v>Slippery Dick</v>
      </c>
      <c r="J1096" s="54" t="str">
        <f>VLOOKUP(H1096,'Fish Species List'!$A$2:$I$107,3,0)</f>
        <v>Halichoeres bivittatus</v>
      </c>
      <c r="K1096" s="54" t="str">
        <f>VLOOKUP(H1096,'Fish Species List'!$A$2:$I$107,4,0)</f>
        <v>Labridae</v>
      </c>
      <c r="L1096" s="54" t="str">
        <f>VLOOKUP(H1096,'Fish Species List'!$A$2:$I$107,5,0)</f>
        <v>Carnivores</v>
      </c>
      <c r="M1096">
        <v>3</v>
      </c>
      <c r="N1096">
        <f>1</f>
        <v>1</v>
      </c>
      <c r="P1096">
        <f>VLOOKUP(H1096,'Fish Species List'!$A$2:$I$107,6,0)</f>
        <v>9.3299999999999998E-3</v>
      </c>
      <c r="Q1096">
        <f>VLOOKUP(H1096,'Fish Species List'!$A$2:$I$107,7,0)</f>
        <v>3.06</v>
      </c>
      <c r="R1096">
        <f t="shared" si="17"/>
        <v>0.26907458751730307</v>
      </c>
    </row>
    <row r="1097" spans="1:18">
      <c r="A1097" s="2">
        <v>42956</v>
      </c>
      <c r="B1097" s="18">
        <v>0.49513888888888885</v>
      </c>
      <c r="C1097" t="s">
        <v>9</v>
      </c>
      <c r="D1097" t="s">
        <v>557</v>
      </c>
      <c r="E1097" t="s">
        <v>10</v>
      </c>
      <c r="F1097">
        <v>2</v>
      </c>
      <c r="G1097">
        <v>21</v>
      </c>
      <c r="H1097" t="s">
        <v>17</v>
      </c>
      <c r="I1097" t="str">
        <f>VLOOKUP(H1097,'Fish Species List'!$A$2:$I$107,2,0)</f>
        <v>Bluehead Wrasse</v>
      </c>
      <c r="J1097" s="54" t="str">
        <f>VLOOKUP(H1097,'Fish Species List'!$A$2:$I$107,3,0)</f>
        <v>Thalassoma bifasciatum</v>
      </c>
      <c r="K1097" s="54" t="str">
        <f>VLOOKUP(H1097,'Fish Species List'!$A$2:$I$107,4,0)</f>
        <v>Labridae</v>
      </c>
      <c r="L1097" s="54" t="str">
        <f>VLOOKUP(H1097,'Fish Species List'!$A$2:$I$107,5,0)</f>
        <v>Carnivores</v>
      </c>
      <c r="M1097">
        <v>2</v>
      </c>
      <c r="N1097">
        <v>12</v>
      </c>
      <c r="P1097">
        <f>VLOOKUP(H1097,'Fish Species List'!$A$2:$I$107,6,0)</f>
        <v>8.9099999999999995E-3</v>
      </c>
      <c r="Q1097">
        <f>VLOOKUP(H1097,'Fish Species List'!$A$2:$I$107,7,0)</f>
        <v>3.01</v>
      </c>
      <c r="R1097">
        <f t="shared" si="17"/>
        <v>7.1775791608042885E-2</v>
      </c>
    </row>
    <row r="1098" spans="1:18">
      <c r="A1098" s="2">
        <v>42956</v>
      </c>
      <c r="B1098" s="18">
        <v>0.49513888888888885</v>
      </c>
      <c r="C1098" t="s">
        <v>9</v>
      </c>
      <c r="D1098" t="s">
        <v>557</v>
      </c>
      <c r="E1098" t="s">
        <v>10</v>
      </c>
      <c r="F1098">
        <v>2</v>
      </c>
      <c r="G1098">
        <v>21</v>
      </c>
      <c r="H1098" t="s">
        <v>21</v>
      </c>
      <c r="I1098" t="str">
        <f>VLOOKUP(H1098,'Fish Species List'!$A$2:$I$107,2,0)</f>
        <v>Brown Chromis</v>
      </c>
      <c r="J1098" s="54" t="str">
        <f>VLOOKUP(H1098,'Fish Species List'!$A$2:$I$107,3,0)</f>
        <v>Chromis multilineata</v>
      </c>
      <c r="K1098" s="54" t="str">
        <f>VLOOKUP(H1098,'Fish Species List'!$A$2:$I$107,4,0)</f>
        <v>Pomacentridae</v>
      </c>
      <c r="L1098" s="54" t="str">
        <f>VLOOKUP(H1098,'Fish Species List'!$A$2:$I$107,5,0)</f>
        <v>Planktivore</v>
      </c>
      <c r="M1098">
        <v>4</v>
      </c>
      <c r="N1098">
        <v>10</v>
      </c>
      <c r="P1098">
        <f>VLOOKUP(H1098,'Fish Species List'!$A$2:$I$107,6,0)</f>
        <v>1.4789999999999999E-2</v>
      </c>
      <c r="Q1098">
        <f>VLOOKUP(H1098,'Fish Species List'!$A$2:$I$107,7,0)</f>
        <v>2.98</v>
      </c>
      <c r="R1098">
        <f t="shared" si="17"/>
        <v>0.92067626702257244</v>
      </c>
    </row>
    <row r="1099" spans="1:18">
      <c r="A1099" s="2">
        <v>42956</v>
      </c>
      <c r="B1099" s="18">
        <v>0.49513888888888885</v>
      </c>
      <c r="C1099" t="s">
        <v>9</v>
      </c>
      <c r="D1099" t="s">
        <v>557</v>
      </c>
      <c r="E1099" t="s">
        <v>10</v>
      </c>
      <c r="F1099">
        <v>2</v>
      </c>
      <c r="G1099">
        <v>21</v>
      </c>
      <c r="H1099" t="s">
        <v>408</v>
      </c>
      <c r="I1099" t="str">
        <f>VLOOKUP(H1099,'Fish Species List'!$A$2:$I$107,2,0)</f>
        <v>Trumpet Fish</v>
      </c>
      <c r="J1099" s="54" t="str">
        <f>VLOOKUP(H1099,'Fish Species List'!$A$2:$I$107,3,0)</f>
        <v>Aulostomus maculatus</v>
      </c>
      <c r="K1099" s="54" t="str">
        <f>VLOOKUP(H1099,'Fish Species List'!$A$2:$I$107,4,0)</f>
        <v>Aulostomidae</v>
      </c>
      <c r="L1099" s="54" t="str">
        <f>VLOOKUP(H1099,'Fish Species List'!$A$2:$I$107,5,0)</f>
        <v>Carnivores</v>
      </c>
      <c r="M1099">
        <v>37</v>
      </c>
      <c r="N1099">
        <f>1</f>
        <v>1</v>
      </c>
      <c r="P1099">
        <f>VLOOKUP(H1099,'Fish Species List'!$A$2:$I$107,6,0)</f>
        <v>1E-4</v>
      </c>
      <c r="Q1099">
        <f>VLOOKUP(H1099,'Fish Species List'!$A$2:$I$107,7,0)</f>
        <v>3.5539999999999998</v>
      </c>
      <c r="R1099">
        <f t="shared" si="17"/>
        <v>37.444576868650636</v>
      </c>
    </row>
    <row r="1100" spans="1:18">
      <c r="A1100" s="2">
        <v>42956</v>
      </c>
      <c r="B1100" s="18">
        <v>0.49513888888888885</v>
      </c>
      <c r="C1100" t="s">
        <v>9</v>
      </c>
      <c r="D1100" t="s">
        <v>557</v>
      </c>
      <c r="E1100" t="s">
        <v>10</v>
      </c>
      <c r="F1100">
        <v>2</v>
      </c>
      <c r="G1100">
        <v>21</v>
      </c>
      <c r="H1100" t="s">
        <v>412</v>
      </c>
      <c r="I1100" t="str">
        <f>VLOOKUP(H1100,'Fish Species List'!$A$2:$I$107,2,0)</f>
        <v>Glass Eye Snapper</v>
      </c>
      <c r="J1100" s="54" t="str">
        <f>VLOOKUP(H1100,'Fish Species List'!$A$2:$I$107,3,0)</f>
        <v>Heteropriacanthus cruentatus</v>
      </c>
      <c r="K1100" s="54" t="str">
        <f>VLOOKUP(H1100,'Fish Species List'!$A$2:$I$107,4,0)</f>
        <v>Priacanthidae</v>
      </c>
      <c r="L1100" s="54" t="str">
        <f>VLOOKUP(H1100,'Fish Species List'!$A$2:$I$107,5,0)</f>
        <v>Carnivores</v>
      </c>
      <c r="M1100">
        <v>26</v>
      </c>
      <c r="N1100">
        <f>1</f>
        <v>1</v>
      </c>
      <c r="P1100">
        <f>VLOOKUP(H1100,'Fish Species List'!$A$2:$I$107,6,0)</f>
        <v>1.738E-2</v>
      </c>
      <c r="Q1100">
        <f>VLOOKUP(H1100,'Fish Species List'!$A$2:$I$107,7,0)</f>
        <v>2.9</v>
      </c>
      <c r="R1100">
        <f t="shared" si="17"/>
        <v>220.53243930978022</v>
      </c>
    </row>
    <row r="1101" spans="1:18">
      <c r="A1101" s="2">
        <v>42956</v>
      </c>
      <c r="B1101" s="18">
        <v>0.49513888888888885</v>
      </c>
      <c r="C1101" t="s">
        <v>9</v>
      </c>
      <c r="D1101" t="s">
        <v>557</v>
      </c>
      <c r="E1101" t="s">
        <v>10</v>
      </c>
      <c r="F1101">
        <v>2</v>
      </c>
      <c r="G1101">
        <v>21</v>
      </c>
      <c r="H1101" t="s">
        <v>18</v>
      </c>
      <c r="I1101" t="str">
        <f>VLOOKUP(H1101,'Fish Species List'!$A$2:$I$107,2,0)</f>
        <v>Bicolour Damselfish</v>
      </c>
      <c r="J1101" s="54" t="str">
        <f>VLOOKUP(H1101,'Fish Species List'!$A$2:$I$107,3,0)</f>
        <v>Stegastes partitus</v>
      </c>
      <c r="K1101" s="54" t="str">
        <f>VLOOKUP(H1101,'Fish Species List'!$A$2:$I$107,4,0)</f>
        <v>Pomacentridae</v>
      </c>
      <c r="L1101" s="54" t="str">
        <f>VLOOKUP(H1101,'Fish Species List'!$A$2:$I$107,5,0)</f>
        <v>Herbivores</v>
      </c>
      <c r="M1101">
        <v>4</v>
      </c>
      <c r="N1101">
        <v>6</v>
      </c>
      <c r="P1101">
        <f>VLOOKUP(H1101,'Fish Species List'!$A$2:$I$107,6,0)</f>
        <v>1.4789999999999999E-2</v>
      </c>
      <c r="Q1101">
        <f>VLOOKUP(H1101,'Fish Species List'!$A$2:$I$107,7,0)</f>
        <v>3.01</v>
      </c>
      <c r="R1101">
        <f t="shared" si="17"/>
        <v>0.95977348519004924</v>
      </c>
    </row>
    <row r="1102" spans="1:18">
      <c r="A1102" s="2">
        <v>42956</v>
      </c>
      <c r="B1102" s="18">
        <v>0.49513888888888885</v>
      </c>
      <c r="C1102" t="s">
        <v>9</v>
      </c>
      <c r="D1102" t="s">
        <v>557</v>
      </c>
      <c r="E1102" t="s">
        <v>10</v>
      </c>
      <c r="F1102">
        <v>2</v>
      </c>
      <c r="G1102">
        <v>21</v>
      </c>
      <c r="H1102" t="s">
        <v>18</v>
      </c>
      <c r="I1102" t="str">
        <f>VLOOKUP(H1102,'Fish Species List'!$A$2:$I$107,2,0)</f>
        <v>Bicolour Damselfish</v>
      </c>
      <c r="J1102" s="54" t="str">
        <f>VLOOKUP(H1102,'Fish Species List'!$A$2:$I$107,3,0)</f>
        <v>Stegastes partitus</v>
      </c>
      <c r="K1102" s="54" t="str">
        <f>VLOOKUP(H1102,'Fish Species List'!$A$2:$I$107,4,0)</f>
        <v>Pomacentridae</v>
      </c>
      <c r="L1102" s="54" t="str">
        <f>VLOOKUP(H1102,'Fish Species List'!$A$2:$I$107,5,0)</f>
        <v>Herbivores</v>
      </c>
      <c r="M1102">
        <v>2</v>
      </c>
      <c r="N1102">
        <v>10</v>
      </c>
      <c r="P1102">
        <f>VLOOKUP(H1102,'Fish Species List'!$A$2:$I$107,6,0)</f>
        <v>1.4789999999999999E-2</v>
      </c>
      <c r="Q1102">
        <f>VLOOKUP(H1102,'Fish Species List'!$A$2:$I$107,7,0)</f>
        <v>3.01</v>
      </c>
      <c r="R1102">
        <f t="shared" si="17"/>
        <v>0.11914298068271093</v>
      </c>
    </row>
    <row r="1103" spans="1:18">
      <c r="A1103" s="2">
        <v>42956</v>
      </c>
      <c r="B1103" s="18">
        <v>0.49513888888888885</v>
      </c>
      <c r="C1103" t="s">
        <v>9</v>
      </c>
      <c r="D1103" t="s">
        <v>557</v>
      </c>
      <c r="E1103" t="s">
        <v>10</v>
      </c>
      <c r="F1103">
        <v>2</v>
      </c>
      <c r="G1103">
        <v>21</v>
      </c>
      <c r="H1103" t="s">
        <v>18</v>
      </c>
      <c r="I1103" t="str">
        <f>VLOOKUP(H1103,'Fish Species List'!$A$2:$I$107,2,0)</f>
        <v>Bicolour Damselfish</v>
      </c>
      <c r="J1103" s="54" t="str">
        <f>VLOOKUP(H1103,'Fish Species List'!$A$2:$I$107,3,0)</f>
        <v>Stegastes partitus</v>
      </c>
      <c r="K1103" s="54" t="str">
        <f>VLOOKUP(H1103,'Fish Species List'!$A$2:$I$107,4,0)</f>
        <v>Pomacentridae</v>
      </c>
      <c r="L1103" s="54" t="str">
        <f>VLOOKUP(H1103,'Fish Species List'!$A$2:$I$107,5,0)</f>
        <v>Herbivores</v>
      </c>
      <c r="M1103">
        <v>3</v>
      </c>
      <c r="N1103">
        <v>15</v>
      </c>
      <c r="P1103">
        <f>VLOOKUP(H1103,'Fish Species List'!$A$2:$I$107,6,0)</f>
        <v>1.4789999999999999E-2</v>
      </c>
      <c r="Q1103">
        <f>VLOOKUP(H1103,'Fish Species List'!$A$2:$I$107,7,0)</f>
        <v>3.01</v>
      </c>
      <c r="R1103">
        <f t="shared" si="17"/>
        <v>0.40374127549154315</v>
      </c>
    </row>
    <row r="1104" spans="1:18">
      <c r="A1104" s="2">
        <v>42956</v>
      </c>
      <c r="B1104" s="18">
        <v>0.49513888888888885</v>
      </c>
      <c r="C1104" t="s">
        <v>9</v>
      </c>
      <c r="D1104" t="s">
        <v>557</v>
      </c>
      <c r="E1104" t="s">
        <v>10</v>
      </c>
      <c r="F1104">
        <v>2</v>
      </c>
      <c r="G1104">
        <v>21</v>
      </c>
      <c r="H1104" t="s">
        <v>17</v>
      </c>
      <c r="I1104" t="str">
        <f>VLOOKUP(H1104,'Fish Species List'!$A$2:$I$107,2,0)</f>
        <v>Bluehead Wrasse</v>
      </c>
      <c r="J1104" s="54" t="str">
        <f>VLOOKUP(H1104,'Fish Species List'!$A$2:$I$107,3,0)</f>
        <v>Thalassoma bifasciatum</v>
      </c>
      <c r="K1104" s="54" t="str">
        <f>VLOOKUP(H1104,'Fish Species List'!$A$2:$I$107,4,0)</f>
        <v>Labridae</v>
      </c>
      <c r="L1104" s="54" t="str">
        <f>VLOOKUP(H1104,'Fish Species List'!$A$2:$I$107,5,0)</f>
        <v>Carnivores</v>
      </c>
      <c r="M1104">
        <v>4</v>
      </c>
      <c r="N1104">
        <v>20</v>
      </c>
      <c r="P1104">
        <f>VLOOKUP(H1104,'Fish Species List'!$A$2:$I$107,6,0)</f>
        <v>8.9099999999999995E-3</v>
      </c>
      <c r="Q1104">
        <f>VLOOKUP(H1104,'Fish Species List'!$A$2:$I$107,7,0)</f>
        <v>3.01</v>
      </c>
      <c r="R1104">
        <f t="shared" si="17"/>
        <v>0.5782002537554658</v>
      </c>
    </row>
    <row r="1105" spans="1:18">
      <c r="A1105" s="2">
        <v>42956</v>
      </c>
      <c r="B1105" s="18">
        <v>0.49513888888888885</v>
      </c>
      <c r="C1105" t="s">
        <v>9</v>
      </c>
      <c r="D1105" t="s">
        <v>557</v>
      </c>
      <c r="E1105" t="s">
        <v>10</v>
      </c>
      <c r="F1105">
        <v>2</v>
      </c>
      <c r="G1105">
        <v>21</v>
      </c>
      <c r="H1105" t="s">
        <v>17</v>
      </c>
      <c r="I1105" t="str">
        <f>VLOOKUP(H1105,'Fish Species List'!$A$2:$I$107,2,0)</f>
        <v>Bluehead Wrasse</v>
      </c>
      <c r="J1105" s="54" t="str">
        <f>VLOOKUP(H1105,'Fish Species List'!$A$2:$I$107,3,0)</f>
        <v>Thalassoma bifasciatum</v>
      </c>
      <c r="K1105" s="54" t="str">
        <f>VLOOKUP(H1105,'Fish Species List'!$A$2:$I$107,4,0)</f>
        <v>Labridae</v>
      </c>
      <c r="L1105" s="54" t="str">
        <f>VLOOKUP(H1105,'Fish Species List'!$A$2:$I$107,5,0)</f>
        <v>Carnivores</v>
      </c>
      <c r="M1105">
        <v>3</v>
      </c>
      <c r="N1105">
        <v>15</v>
      </c>
      <c r="P1105">
        <f>VLOOKUP(H1105,'Fish Species List'!$A$2:$I$107,6,0)</f>
        <v>8.9099999999999995E-3</v>
      </c>
      <c r="Q1105">
        <f>VLOOKUP(H1105,'Fish Species List'!$A$2:$I$107,7,0)</f>
        <v>3.01</v>
      </c>
      <c r="R1105">
        <f t="shared" si="17"/>
        <v>0.24322750267948948</v>
      </c>
    </row>
    <row r="1106" spans="1:18">
      <c r="A1106" s="2">
        <v>42956</v>
      </c>
      <c r="B1106" s="18">
        <v>0.49513888888888885</v>
      </c>
      <c r="C1106" t="s">
        <v>9</v>
      </c>
      <c r="D1106" t="s">
        <v>557</v>
      </c>
      <c r="E1106" t="s">
        <v>10</v>
      </c>
      <c r="F1106">
        <v>2</v>
      </c>
      <c r="G1106">
        <v>21</v>
      </c>
      <c r="H1106" t="s">
        <v>295</v>
      </c>
      <c r="I1106" t="str">
        <f>VLOOKUP(H1106,'Fish Species List'!$A$2:$I$107,2,0)</f>
        <v>Clown Wrasse</v>
      </c>
      <c r="J1106" s="54" t="str">
        <f>VLOOKUP(H1106,'Fish Species List'!$A$2:$I$107,3,0)</f>
        <v>Halichoeres maculipinna </v>
      </c>
      <c r="K1106" s="54" t="str">
        <f>VLOOKUP(H1106,'Fish Species List'!$A$2:$I$107,4,0)</f>
        <v>Labridae</v>
      </c>
      <c r="L1106" s="54" t="str">
        <f>VLOOKUP(H1106,'Fish Species List'!$A$2:$I$107,5,0)</f>
        <v>Carnivores</v>
      </c>
      <c r="M1106">
        <v>4</v>
      </c>
      <c r="N1106">
        <f>1</f>
        <v>1</v>
      </c>
      <c r="P1106">
        <f>VLOOKUP(H1106,'Fish Species List'!$A$2:$I$107,6,0)</f>
        <v>1.047E-2</v>
      </c>
      <c r="Q1106">
        <f>VLOOKUP(H1106,'Fish Species List'!$A$2:$I$107,7,0)</f>
        <v>3.2</v>
      </c>
      <c r="R1106">
        <f t="shared" si="17"/>
        <v>0.88417586085070066</v>
      </c>
    </row>
    <row r="1107" spans="1:18">
      <c r="A1107" s="2">
        <v>42956</v>
      </c>
      <c r="B1107" s="18">
        <v>0.49513888888888885</v>
      </c>
      <c r="C1107" t="s">
        <v>9</v>
      </c>
      <c r="D1107" t="s">
        <v>557</v>
      </c>
      <c r="E1107" t="s">
        <v>10</v>
      </c>
      <c r="F1107">
        <v>2</v>
      </c>
      <c r="G1107">
        <v>21</v>
      </c>
      <c r="H1107" t="s">
        <v>21</v>
      </c>
      <c r="I1107" t="str">
        <f>VLOOKUP(H1107,'Fish Species List'!$A$2:$I$107,2,0)</f>
        <v>Brown Chromis</v>
      </c>
      <c r="J1107" s="54" t="str">
        <f>VLOOKUP(H1107,'Fish Species List'!$A$2:$I$107,3,0)</f>
        <v>Chromis multilineata</v>
      </c>
      <c r="K1107" s="54" t="str">
        <f>VLOOKUP(H1107,'Fish Species List'!$A$2:$I$107,4,0)</f>
        <v>Pomacentridae</v>
      </c>
      <c r="L1107" s="54" t="str">
        <f>VLOOKUP(H1107,'Fish Species List'!$A$2:$I$107,5,0)</f>
        <v>Planktivore</v>
      </c>
      <c r="M1107">
        <v>3</v>
      </c>
      <c r="N1107">
        <v>10</v>
      </c>
      <c r="P1107">
        <f>VLOOKUP(H1107,'Fish Species List'!$A$2:$I$107,6,0)</f>
        <v>1.4789999999999999E-2</v>
      </c>
      <c r="Q1107">
        <f>VLOOKUP(H1107,'Fish Species List'!$A$2:$I$107,7,0)</f>
        <v>2.98</v>
      </c>
      <c r="R1107">
        <f t="shared" si="17"/>
        <v>0.39065151514322999</v>
      </c>
    </row>
    <row r="1108" spans="1:18">
      <c r="A1108" s="2">
        <v>42956</v>
      </c>
      <c r="B1108" s="18">
        <v>0.49513888888888885</v>
      </c>
      <c r="C1108" t="s">
        <v>9</v>
      </c>
      <c r="D1108" t="s">
        <v>557</v>
      </c>
      <c r="E1108" t="s">
        <v>10</v>
      </c>
      <c r="F1108">
        <v>2</v>
      </c>
      <c r="G1108">
        <v>21</v>
      </c>
      <c r="H1108" t="s">
        <v>18</v>
      </c>
      <c r="I1108" t="str">
        <f>VLOOKUP(H1108,'Fish Species List'!$A$2:$I$107,2,0)</f>
        <v>Bicolour Damselfish</v>
      </c>
      <c r="J1108" s="54" t="str">
        <f>VLOOKUP(H1108,'Fish Species List'!$A$2:$I$107,3,0)</f>
        <v>Stegastes partitus</v>
      </c>
      <c r="K1108" s="54" t="str">
        <f>VLOOKUP(H1108,'Fish Species List'!$A$2:$I$107,4,0)</f>
        <v>Pomacentridae</v>
      </c>
      <c r="L1108" s="54" t="str">
        <f>VLOOKUP(H1108,'Fish Species List'!$A$2:$I$107,5,0)</f>
        <v>Herbivores</v>
      </c>
      <c r="M1108">
        <v>3</v>
      </c>
      <c r="N1108">
        <f>1</f>
        <v>1</v>
      </c>
      <c r="P1108">
        <f>VLOOKUP(H1108,'Fish Species List'!$A$2:$I$107,6,0)</f>
        <v>1.4789999999999999E-2</v>
      </c>
      <c r="Q1108">
        <f>VLOOKUP(H1108,'Fish Species List'!$A$2:$I$107,7,0)</f>
        <v>3.01</v>
      </c>
      <c r="R1108">
        <f t="shared" si="17"/>
        <v>0.40374127549154315</v>
      </c>
    </row>
    <row r="1109" spans="1:18">
      <c r="A1109" s="2">
        <v>42956</v>
      </c>
      <c r="B1109" s="18">
        <v>0.49513888888888885</v>
      </c>
      <c r="C1109" t="s">
        <v>9</v>
      </c>
      <c r="D1109" t="s">
        <v>557</v>
      </c>
      <c r="E1109" t="s">
        <v>10</v>
      </c>
      <c r="F1109">
        <v>2</v>
      </c>
      <c r="G1109">
        <v>21</v>
      </c>
      <c r="H1109" t="s">
        <v>18</v>
      </c>
      <c r="I1109" t="str">
        <f>VLOOKUP(H1109,'Fish Species List'!$A$2:$I$107,2,0)</f>
        <v>Bicolour Damselfish</v>
      </c>
      <c r="J1109" s="54" t="str">
        <f>VLOOKUP(H1109,'Fish Species List'!$A$2:$I$107,3,0)</f>
        <v>Stegastes partitus</v>
      </c>
      <c r="K1109" s="54" t="str">
        <f>VLOOKUP(H1109,'Fish Species List'!$A$2:$I$107,4,0)</f>
        <v>Pomacentridae</v>
      </c>
      <c r="L1109" s="54" t="str">
        <f>VLOOKUP(H1109,'Fish Species List'!$A$2:$I$107,5,0)</f>
        <v>Herbivores</v>
      </c>
      <c r="M1109">
        <v>10</v>
      </c>
      <c r="N1109">
        <f>1</f>
        <v>1</v>
      </c>
      <c r="P1109">
        <f>VLOOKUP(H1109,'Fish Species List'!$A$2:$I$107,6,0)</f>
        <v>1.4789999999999999E-2</v>
      </c>
      <c r="Q1109">
        <f>VLOOKUP(H1109,'Fish Species List'!$A$2:$I$107,7,0)</f>
        <v>3.01</v>
      </c>
      <c r="R1109">
        <f t="shared" si="17"/>
        <v>15.134503355832361</v>
      </c>
    </row>
    <row r="1110" spans="1:18">
      <c r="A1110" s="2">
        <v>42956</v>
      </c>
      <c r="B1110" s="18">
        <v>0.49513888888888885</v>
      </c>
      <c r="C1110" t="s">
        <v>9</v>
      </c>
      <c r="D1110" t="s">
        <v>557</v>
      </c>
      <c r="E1110" t="s">
        <v>10</v>
      </c>
      <c r="F1110">
        <v>2</v>
      </c>
      <c r="G1110">
        <v>21</v>
      </c>
      <c r="H1110" t="s">
        <v>18</v>
      </c>
      <c r="I1110" t="str">
        <f>VLOOKUP(H1110,'Fish Species List'!$A$2:$I$107,2,0)</f>
        <v>Bicolour Damselfish</v>
      </c>
      <c r="J1110" s="54" t="str">
        <f>VLOOKUP(H1110,'Fish Species List'!$A$2:$I$107,3,0)</f>
        <v>Stegastes partitus</v>
      </c>
      <c r="K1110" s="54" t="str">
        <f>VLOOKUP(H1110,'Fish Species List'!$A$2:$I$107,4,0)</f>
        <v>Pomacentridae</v>
      </c>
      <c r="L1110" s="54" t="str">
        <f>VLOOKUP(H1110,'Fish Species List'!$A$2:$I$107,5,0)</f>
        <v>Herbivores</v>
      </c>
      <c r="M1110">
        <v>6</v>
      </c>
      <c r="N1110">
        <f>1</f>
        <v>1</v>
      </c>
      <c r="P1110">
        <f>VLOOKUP(H1110,'Fish Species List'!$A$2:$I$107,6,0)</f>
        <v>1.4789999999999999E-2</v>
      </c>
      <c r="Q1110">
        <f>VLOOKUP(H1110,'Fish Species List'!$A$2:$I$107,7,0)</f>
        <v>3.01</v>
      </c>
      <c r="R1110">
        <f t="shared" si="17"/>
        <v>3.2523961451455032</v>
      </c>
    </row>
    <row r="1111" spans="1:18">
      <c r="A1111" s="2">
        <v>42956</v>
      </c>
      <c r="B1111" s="18">
        <v>0.49513888888888885</v>
      </c>
      <c r="C1111" s="17" t="s">
        <v>9</v>
      </c>
      <c r="D1111" s="17" t="s">
        <v>557</v>
      </c>
      <c r="E1111" s="17" t="s">
        <v>10</v>
      </c>
      <c r="F1111">
        <v>3</v>
      </c>
      <c r="G1111">
        <v>25</v>
      </c>
      <c r="H1111" t="s">
        <v>15</v>
      </c>
      <c r="I1111" t="str">
        <f>VLOOKUP(H1111,'Fish Species List'!$A$2:$I$107,2,0)</f>
        <v>Queen Parrotfish</v>
      </c>
      <c r="J1111" s="54" t="str">
        <f>VLOOKUP(H1111,'Fish Species List'!$A$2:$I$107,3,0)</f>
        <v>Scarus vetula</v>
      </c>
      <c r="K1111" s="54" t="str">
        <f>VLOOKUP(H1111,'Fish Species List'!$A$2:$I$107,4,0)</f>
        <v>Scaridae</v>
      </c>
      <c r="L1111" s="54" t="str">
        <f>VLOOKUP(H1111,'Fish Species List'!$A$2:$I$107,5,0)</f>
        <v>Herbivores</v>
      </c>
      <c r="M1111">
        <v>24</v>
      </c>
      <c r="N1111">
        <f>1</f>
        <v>1</v>
      </c>
      <c r="O1111" t="s">
        <v>16</v>
      </c>
      <c r="P1111">
        <f>VLOOKUP(H1111,'Fish Species List'!$A$2:$I$107,6,0)</f>
        <v>1.38E-2</v>
      </c>
      <c r="Q1111">
        <f>VLOOKUP(H1111,'Fish Species List'!$A$2:$I$107,7,0)</f>
        <v>3.03</v>
      </c>
      <c r="R1111">
        <f t="shared" si="17"/>
        <v>209.85491670789031</v>
      </c>
    </row>
    <row r="1112" spans="1:18">
      <c r="A1112" s="2">
        <v>42956</v>
      </c>
      <c r="B1112" s="18">
        <v>0.49513888888888885</v>
      </c>
      <c r="C1112" s="17" t="s">
        <v>9</v>
      </c>
      <c r="D1112" s="17" t="s">
        <v>557</v>
      </c>
      <c r="E1112" s="17" t="s">
        <v>10</v>
      </c>
      <c r="F1112">
        <v>3</v>
      </c>
      <c r="G1112">
        <v>25</v>
      </c>
      <c r="H1112" t="s">
        <v>15</v>
      </c>
      <c r="I1112" t="str">
        <f>VLOOKUP(H1112,'Fish Species List'!$A$2:$I$107,2,0)</f>
        <v>Queen Parrotfish</v>
      </c>
      <c r="J1112" s="54" t="str">
        <f>VLOOKUP(H1112,'Fish Species List'!$A$2:$I$107,3,0)</f>
        <v>Scarus vetula</v>
      </c>
      <c r="K1112" s="54" t="str">
        <f>VLOOKUP(H1112,'Fish Species List'!$A$2:$I$107,4,0)</f>
        <v>Scaridae</v>
      </c>
      <c r="L1112" s="54" t="str">
        <f>VLOOKUP(H1112,'Fish Species List'!$A$2:$I$107,5,0)</f>
        <v>Herbivores</v>
      </c>
      <c r="M1112">
        <v>20</v>
      </c>
      <c r="N1112">
        <v>2</v>
      </c>
      <c r="O1112" t="s">
        <v>16</v>
      </c>
      <c r="P1112">
        <f>VLOOKUP(H1112,'Fish Species List'!$A$2:$I$107,6,0)</f>
        <v>1.38E-2</v>
      </c>
      <c r="Q1112">
        <f>VLOOKUP(H1112,'Fish Species List'!$A$2:$I$107,7,0)</f>
        <v>3.03</v>
      </c>
      <c r="R1112">
        <f t="shared" si="17"/>
        <v>120.7813760748945</v>
      </c>
    </row>
    <row r="1113" spans="1:18">
      <c r="A1113" s="2">
        <v>42956</v>
      </c>
      <c r="B1113" s="18">
        <v>0.49513888888888885</v>
      </c>
      <c r="C1113" s="17" t="s">
        <v>9</v>
      </c>
      <c r="D1113" s="17" t="s">
        <v>557</v>
      </c>
      <c r="E1113" s="17" t="s">
        <v>10</v>
      </c>
      <c r="F1113">
        <v>3</v>
      </c>
      <c r="G1113">
        <v>25</v>
      </c>
      <c r="H1113" t="s">
        <v>15</v>
      </c>
      <c r="I1113" t="str">
        <f>VLOOKUP(H1113,'Fish Species List'!$A$2:$I$107,2,0)</f>
        <v>Queen Parrotfish</v>
      </c>
      <c r="J1113" s="54" t="str">
        <f>VLOOKUP(H1113,'Fish Species List'!$A$2:$I$107,3,0)</f>
        <v>Scarus vetula</v>
      </c>
      <c r="K1113" s="54" t="str">
        <f>VLOOKUP(H1113,'Fish Species List'!$A$2:$I$107,4,0)</f>
        <v>Scaridae</v>
      </c>
      <c r="L1113" s="54" t="str">
        <f>VLOOKUP(H1113,'Fish Species List'!$A$2:$I$107,5,0)</f>
        <v>Herbivores</v>
      </c>
      <c r="M1113">
        <v>19</v>
      </c>
      <c r="N1113">
        <f>1</f>
        <v>1</v>
      </c>
      <c r="O1113" t="s">
        <v>16</v>
      </c>
      <c r="P1113">
        <f>VLOOKUP(H1113,'Fish Species List'!$A$2:$I$107,6,0)</f>
        <v>1.38E-2</v>
      </c>
      <c r="Q1113">
        <f>VLOOKUP(H1113,'Fish Species List'!$A$2:$I$107,7,0)</f>
        <v>3.03</v>
      </c>
      <c r="R1113">
        <f t="shared" si="17"/>
        <v>103.39570464445558</v>
      </c>
    </row>
    <row r="1114" spans="1:18">
      <c r="A1114" s="2">
        <v>42956</v>
      </c>
      <c r="B1114" s="18">
        <v>0.49513888888888885</v>
      </c>
      <c r="C1114" s="17" t="s">
        <v>9</v>
      </c>
      <c r="D1114" s="17" t="s">
        <v>557</v>
      </c>
      <c r="E1114" s="17" t="s">
        <v>10</v>
      </c>
      <c r="F1114">
        <v>3</v>
      </c>
      <c r="G1114">
        <v>25</v>
      </c>
      <c r="H1114" t="s">
        <v>25</v>
      </c>
      <c r="I1114" t="str">
        <f>VLOOKUP(H1114,'Fish Species List'!$A$2:$I$107,2,0)</f>
        <v>Redband Parrotfish</v>
      </c>
      <c r="J1114" s="54" t="str">
        <f>VLOOKUP(H1114,'Fish Species List'!$A$2:$I$107,3,0)</f>
        <v>Sparisoma aurofrenatum</v>
      </c>
      <c r="K1114" s="54" t="str">
        <f>VLOOKUP(H1114,'Fish Species List'!$A$2:$I$107,4,0)</f>
        <v>Scaridae</v>
      </c>
      <c r="L1114" s="54" t="str">
        <f>VLOOKUP(H1114,'Fish Species List'!$A$2:$I$107,5,0)</f>
        <v>Herbivores</v>
      </c>
      <c r="M1114">
        <v>16</v>
      </c>
      <c r="N1114">
        <f>1</f>
        <v>1</v>
      </c>
      <c r="O1114" t="s">
        <v>22</v>
      </c>
      <c r="P1114">
        <f>VLOOKUP(H1114,'Fish Species List'!$A$2:$I$107,6,0)</f>
        <v>1.072E-2</v>
      </c>
      <c r="Q1114">
        <f>VLOOKUP(H1114,'Fish Species List'!$A$2:$I$107,7,0)</f>
        <v>3.12</v>
      </c>
      <c r="R1114">
        <f t="shared" si="17"/>
        <v>61.241967015019895</v>
      </c>
    </row>
    <row r="1115" spans="1:18">
      <c r="A1115" s="2">
        <v>42956</v>
      </c>
      <c r="B1115" s="18">
        <v>0.49513888888888885</v>
      </c>
      <c r="C1115" s="17" t="s">
        <v>9</v>
      </c>
      <c r="D1115" s="17" t="s">
        <v>557</v>
      </c>
      <c r="E1115" s="17" t="s">
        <v>10</v>
      </c>
      <c r="F1115">
        <v>3</v>
      </c>
      <c r="G1115">
        <v>25</v>
      </c>
      <c r="H1115" t="s">
        <v>25</v>
      </c>
      <c r="I1115" t="str">
        <f>VLOOKUP(H1115,'Fish Species List'!$A$2:$I$107,2,0)</f>
        <v>Redband Parrotfish</v>
      </c>
      <c r="J1115" s="54" t="str">
        <f>VLOOKUP(H1115,'Fish Species List'!$A$2:$I$107,3,0)</f>
        <v>Sparisoma aurofrenatum</v>
      </c>
      <c r="K1115" s="54" t="str">
        <f>VLOOKUP(H1115,'Fish Species List'!$A$2:$I$107,4,0)</f>
        <v>Scaridae</v>
      </c>
      <c r="L1115" s="54" t="str">
        <f>VLOOKUP(H1115,'Fish Species List'!$A$2:$I$107,5,0)</f>
        <v>Herbivores</v>
      </c>
      <c r="M1115">
        <v>21</v>
      </c>
      <c r="N1115">
        <f>1</f>
        <v>1</v>
      </c>
      <c r="O1115" t="s">
        <v>22</v>
      </c>
      <c r="P1115">
        <f>VLOOKUP(H1115,'Fish Species List'!$A$2:$I$107,6,0)</f>
        <v>1.072E-2</v>
      </c>
      <c r="Q1115">
        <f>VLOOKUP(H1115,'Fish Species List'!$A$2:$I$107,7,0)</f>
        <v>3.12</v>
      </c>
      <c r="R1115">
        <f t="shared" si="17"/>
        <v>143.06025173966486</v>
      </c>
    </row>
    <row r="1116" spans="1:18">
      <c r="A1116" s="2">
        <v>42956</v>
      </c>
      <c r="B1116" s="18">
        <v>0.49513888888888885</v>
      </c>
      <c r="C1116" s="17" t="s">
        <v>9</v>
      </c>
      <c r="D1116" s="17" t="s">
        <v>557</v>
      </c>
      <c r="E1116" s="17" t="s">
        <v>10</v>
      </c>
      <c r="F1116">
        <v>3</v>
      </c>
      <c r="G1116">
        <v>25</v>
      </c>
      <c r="H1116" t="s">
        <v>15</v>
      </c>
      <c r="I1116" t="str">
        <f>VLOOKUP(H1116,'Fish Species List'!$A$2:$I$107,2,0)</f>
        <v>Queen Parrotfish</v>
      </c>
      <c r="J1116" s="54" t="str">
        <f>VLOOKUP(H1116,'Fish Species List'!$A$2:$I$107,3,0)</f>
        <v>Scarus vetula</v>
      </c>
      <c r="K1116" s="54" t="str">
        <f>VLOOKUP(H1116,'Fish Species List'!$A$2:$I$107,4,0)</f>
        <v>Scaridae</v>
      </c>
      <c r="L1116" s="54" t="str">
        <f>VLOOKUP(H1116,'Fish Species List'!$A$2:$I$107,5,0)</f>
        <v>Herbivores</v>
      </c>
      <c r="M1116">
        <v>21</v>
      </c>
      <c r="N1116">
        <f>1</f>
        <v>1</v>
      </c>
      <c r="O1116" t="s">
        <v>22</v>
      </c>
      <c r="P1116">
        <f>VLOOKUP(H1116,'Fish Species List'!$A$2:$I$107,6,0)</f>
        <v>1.38E-2</v>
      </c>
      <c r="Q1116">
        <f>VLOOKUP(H1116,'Fish Species List'!$A$2:$I$107,7,0)</f>
        <v>3.03</v>
      </c>
      <c r="R1116">
        <f t="shared" si="17"/>
        <v>140.02434487876087</v>
      </c>
    </row>
    <row r="1117" spans="1:18">
      <c r="A1117" s="2">
        <v>42956</v>
      </c>
      <c r="B1117" s="18">
        <v>0.49513888888888885</v>
      </c>
      <c r="C1117" s="17" t="s">
        <v>9</v>
      </c>
      <c r="D1117" s="17" t="s">
        <v>557</v>
      </c>
      <c r="E1117" s="17" t="s">
        <v>10</v>
      </c>
      <c r="F1117">
        <v>3</v>
      </c>
      <c r="G1117">
        <v>25</v>
      </c>
      <c r="H1117" t="s">
        <v>23</v>
      </c>
      <c r="I1117" t="str">
        <f>VLOOKUP(H1117,'Fish Species List'!$A$2:$I$107,2,0)</f>
        <v>Blue Tang</v>
      </c>
      <c r="J1117" s="54" t="str">
        <f>VLOOKUP(H1117,'Fish Species List'!$A$2:$I$107,3,0)</f>
        <v>Acanthurus coeruleus</v>
      </c>
      <c r="K1117" s="54" t="str">
        <f>VLOOKUP(H1117,'Fish Species List'!$A$2:$I$107,4,0)</f>
        <v>Acanthuridae</v>
      </c>
      <c r="L1117" s="54" t="str">
        <f>VLOOKUP(H1117,'Fish Species List'!$A$2:$I$107,5,0)</f>
        <v>Herbivores</v>
      </c>
      <c r="M1117">
        <v>15</v>
      </c>
      <c r="N1117">
        <v>10</v>
      </c>
      <c r="P1117">
        <f>VLOOKUP(H1117,'Fish Species List'!$A$2:$I$107,6,0)</f>
        <v>2.512E-2</v>
      </c>
      <c r="Q1117">
        <f>VLOOKUP(H1117,'Fish Species List'!$A$2:$I$107,7,0)</f>
        <v>2.96</v>
      </c>
      <c r="R1117">
        <f t="shared" si="17"/>
        <v>76.076366478829684</v>
      </c>
    </row>
    <row r="1118" spans="1:18">
      <c r="A1118" s="2">
        <v>42956</v>
      </c>
      <c r="B1118" s="18">
        <v>0.49513888888888885</v>
      </c>
      <c r="C1118" s="17" t="s">
        <v>9</v>
      </c>
      <c r="D1118" s="17" t="s">
        <v>557</v>
      </c>
      <c r="E1118" s="17" t="s">
        <v>10</v>
      </c>
      <c r="F1118">
        <v>3</v>
      </c>
      <c r="G1118">
        <v>25</v>
      </c>
      <c r="H1118" t="s">
        <v>293</v>
      </c>
      <c r="I1118" t="str">
        <f>VLOOKUP(H1118,'Fish Species List'!$A$2:$I$107,2,0)</f>
        <v>Spanish Hogfish</v>
      </c>
      <c r="J1118" s="54" t="str">
        <f>VLOOKUP(H1118,'Fish Species List'!$A$2:$I$107,3,0)</f>
        <v>Bodianus rufus</v>
      </c>
      <c r="K1118" s="54" t="str">
        <f>VLOOKUP(H1118,'Fish Species List'!$A$2:$I$107,4,0)</f>
        <v>Labridae</v>
      </c>
      <c r="L1118" s="54" t="str">
        <f>VLOOKUP(H1118,'Fish Species List'!$A$2:$I$107,5,0)</f>
        <v>Carnivores</v>
      </c>
      <c r="M1118">
        <v>21</v>
      </c>
      <c r="N1118">
        <f>1</f>
        <v>1</v>
      </c>
      <c r="P1118">
        <f>VLOOKUP(H1118,'Fish Species List'!$A$2:$I$107,6,0)</f>
        <v>1.44E-2</v>
      </c>
      <c r="Q1118">
        <f>VLOOKUP(H1118,'Fish Species List'!$A$2:$I$107,7,0)</f>
        <v>3.0531999999999999</v>
      </c>
      <c r="R1118">
        <f t="shared" si="17"/>
        <v>156.80591563316392</v>
      </c>
    </row>
    <row r="1119" spans="1:18">
      <c r="A1119" s="2">
        <v>42956</v>
      </c>
      <c r="B1119" s="18">
        <v>0.49513888888888885</v>
      </c>
      <c r="C1119" s="17" t="s">
        <v>9</v>
      </c>
      <c r="D1119" s="17" t="s">
        <v>557</v>
      </c>
      <c r="E1119" s="17" t="s">
        <v>10</v>
      </c>
      <c r="F1119">
        <v>3</v>
      </c>
      <c r="G1119">
        <v>25</v>
      </c>
      <c r="H1119" t="s">
        <v>37</v>
      </c>
      <c r="I1119" t="str">
        <f>VLOOKUP(H1119,'Fish Species List'!$A$2:$I$107,2,0)</f>
        <v>Yellowtail Damselfish</v>
      </c>
      <c r="J1119" s="54" t="str">
        <f>VLOOKUP(H1119,'Fish Species List'!$A$2:$I$107,3,0)</f>
        <v>Microspathodon chrysurus</v>
      </c>
      <c r="K1119" s="54" t="str">
        <f>VLOOKUP(H1119,'Fish Species List'!$A$2:$I$107,4,0)</f>
        <v>Pomacentridae</v>
      </c>
      <c r="L1119" s="54" t="str">
        <f>VLOOKUP(H1119,'Fish Species List'!$A$2:$I$107,5,0)</f>
        <v>Herbivores</v>
      </c>
      <c r="M1119">
        <v>16</v>
      </c>
      <c r="N1119">
        <f>1</f>
        <v>1</v>
      </c>
      <c r="P1119">
        <f>VLOOKUP(H1119,'Fish Species List'!$A$2:$I$107,6,0)</f>
        <v>2.291E-2</v>
      </c>
      <c r="Q1119">
        <f>VLOOKUP(H1119,'Fish Species List'!$A$2:$I$107,7,0)</f>
        <v>3.02</v>
      </c>
      <c r="R1119">
        <f t="shared" si="17"/>
        <v>99.189896434733939</v>
      </c>
    </row>
    <row r="1120" spans="1:18">
      <c r="A1120" s="2">
        <v>42956</v>
      </c>
      <c r="B1120" s="18">
        <v>0.49513888888888885</v>
      </c>
      <c r="C1120" s="17" t="s">
        <v>9</v>
      </c>
      <c r="D1120" s="17" t="s">
        <v>557</v>
      </c>
      <c r="E1120" s="17" t="s">
        <v>10</v>
      </c>
      <c r="F1120">
        <v>3</v>
      </c>
      <c r="G1120">
        <v>25</v>
      </c>
      <c r="H1120" t="s">
        <v>289</v>
      </c>
      <c r="I1120" t="str">
        <f>VLOOKUP(H1120,'Fish Species List'!$A$2:$I$107,2,0)</f>
        <v>Longspine squirrelfish</v>
      </c>
      <c r="J1120" s="54" t="str">
        <f>VLOOKUP(H1120,'Fish Species List'!$A$2:$I$107,3,0)</f>
        <v>Holocentrus rufus</v>
      </c>
      <c r="K1120" s="54" t="str">
        <f>VLOOKUP(H1120,'Fish Species List'!$A$2:$I$107,4,0)</f>
        <v>Holocentridae</v>
      </c>
      <c r="L1120" s="54" t="str">
        <f>VLOOKUP(H1120,'Fish Species List'!$A$2:$I$107,5,0)</f>
        <v>Carnivores</v>
      </c>
      <c r="M1120">
        <v>21</v>
      </c>
      <c r="N1120">
        <f>1</f>
        <v>1</v>
      </c>
      <c r="P1120">
        <f>VLOOKUP(H1120,'Fish Species List'!$A$2:$I$107,6,0)</f>
        <v>1.1480000000000001E-2</v>
      </c>
      <c r="Q1120">
        <f>VLOOKUP(H1120,'Fish Species List'!$A$2:$I$107,7,0)</f>
        <v>2.89</v>
      </c>
      <c r="R1120">
        <f t="shared" si="17"/>
        <v>76.059882444026258</v>
      </c>
    </row>
    <row r="1121" spans="1:18">
      <c r="A1121" s="2">
        <v>42956</v>
      </c>
      <c r="B1121" s="18">
        <v>0.49513888888888885</v>
      </c>
      <c r="C1121" s="17" t="s">
        <v>9</v>
      </c>
      <c r="D1121" s="17" t="s">
        <v>557</v>
      </c>
      <c r="E1121" s="17" t="s">
        <v>10</v>
      </c>
      <c r="F1121">
        <v>3</v>
      </c>
      <c r="G1121">
        <v>25</v>
      </c>
      <c r="H1121" t="s">
        <v>11</v>
      </c>
      <c r="I1121" t="str">
        <f>VLOOKUP(H1121,'Fish Species List'!$A$2:$I$107,2,0)</f>
        <v>Coney</v>
      </c>
      <c r="J1121" s="54" t="str">
        <f>VLOOKUP(H1121,'Fish Species List'!$A$2:$I$107,3,0)</f>
        <v>Cephalopholis fulva</v>
      </c>
      <c r="K1121" s="54" t="str">
        <f>VLOOKUP(H1121,'Fish Species List'!$A$2:$I$107,4,0)</f>
        <v>Serranidae</v>
      </c>
      <c r="L1121" s="54" t="str">
        <f>VLOOKUP(H1121,'Fish Species List'!$A$2:$I$107,5,0)</f>
        <v>Carnivores</v>
      </c>
      <c r="M1121">
        <v>20</v>
      </c>
      <c r="N1121">
        <f>1</f>
        <v>1</v>
      </c>
      <c r="P1121">
        <f>VLOOKUP(H1121,'Fish Species List'!$A$2:$I$107,6,0)</f>
        <v>0.01</v>
      </c>
      <c r="Q1121">
        <f>VLOOKUP(H1121,'Fish Species List'!$A$2:$I$107,7,0)</f>
        <v>3.02</v>
      </c>
      <c r="R1121">
        <f t="shared" si="17"/>
        <v>84.939673428398336</v>
      </c>
    </row>
    <row r="1122" spans="1:18">
      <c r="A1122" s="2">
        <v>42956</v>
      </c>
      <c r="B1122" s="18">
        <v>0.49513888888888885</v>
      </c>
      <c r="C1122" s="17" t="s">
        <v>9</v>
      </c>
      <c r="D1122" s="17" t="s">
        <v>557</v>
      </c>
      <c r="E1122" s="17" t="s">
        <v>10</v>
      </c>
      <c r="F1122">
        <v>3</v>
      </c>
      <c r="G1122">
        <v>25</v>
      </c>
      <c r="H1122" t="s">
        <v>287</v>
      </c>
      <c r="I1122" t="str">
        <f>VLOOKUP(H1122,'Fish Species List'!$A$2:$I$107,2,0)</f>
        <v>Bar Jack</v>
      </c>
      <c r="J1122" s="54" t="str">
        <f>VLOOKUP(H1122,'Fish Species List'!$A$2:$I$107,3,0)</f>
        <v>Caranx ruber</v>
      </c>
      <c r="K1122" s="54" t="str">
        <f>VLOOKUP(H1122,'Fish Species List'!$A$2:$I$107,4,0)</f>
        <v>Carangidae</v>
      </c>
      <c r="L1122" s="54" t="str">
        <f>VLOOKUP(H1122,'Fish Species List'!$A$2:$I$107,5,0)</f>
        <v>Carnivores</v>
      </c>
      <c r="M1122">
        <v>22</v>
      </c>
      <c r="N1122">
        <f>1</f>
        <v>1</v>
      </c>
      <c r="P1122">
        <f>VLOOKUP(H1122,'Fish Species List'!$A$2:$I$107,6,0)</f>
        <v>1.6979999999999999E-2</v>
      </c>
      <c r="Q1122">
        <f>VLOOKUP(H1122,'Fish Species List'!$A$2:$I$107,7,0)</f>
        <v>2.95</v>
      </c>
      <c r="R1122">
        <f t="shared" si="17"/>
        <v>154.91183355501693</v>
      </c>
    </row>
    <row r="1123" spans="1:18">
      <c r="A1123" s="2">
        <v>42956</v>
      </c>
      <c r="B1123" s="18">
        <v>0.49513888888888885</v>
      </c>
      <c r="C1123" s="17" t="s">
        <v>9</v>
      </c>
      <c r="D1123" s="17" t="s">
        <v>557</v>
      </c>
      <c r="E1123" s="17" t="s">
        <v>10</v>
      </c>
      <c r="F1123">
        <v>3</v>
      </c>
      <c r="G1123">
        <v>25</v>
      </c>
      <c r="H1123" t="s">
        <v>12</v>
      </c>
      <c r="I1123" t="str">
        <f>VLOOKUP(H1123,'Fish Species List'!$A$2:$I$107,2,0)</f>
        <v>Doctorfish</v>
      </c>
      <c r="J1123" s="54" t="str">
        <f>VLOOKUP(H1123,'Fish Species List'!$A$2:$I$107,3,0)</f>
        <v>Acanthurus chirurgus</v>
      </c>
      <c r="K1123" s="54" t="str">
        <f>VLOOKUP(H1123,'Fish Species List'!$A$2:$I$107,4,0)</f>
        <v>Acanthuridae</v>
      </c>
      <c r="L1123" s="54" t="str">
        <f>VLOOKUP(H1123,'Fish Species List'!$A$2:$I$107,5,0)</f>
        <v>Herbivores</v>
      </c>
      <c r="M1123">
        <v>16</v>
      </c>
      <c r="N1123">
        <v>10</v>
      </c>
      <c r="P1123">
        <f>VLOOKUP(H1123,'Fish Species List'!$A$2:$I$107,6,0)</f>
        <v>2.0889999999999999E-2</v>
      </c>
      <c r="Q1123">
        <f>VLOOKUP(H1123,'Fish Species List'!$A$2:$I$107,7,0)</f>
        <v>2.96</v>
      </c>
      <c r="R1123">
        <f t="shared" si="17"/>
        <v>76.583214004983191</v>
      </c>
    </row>
    <row r="1124" spans="1:18">
      <c r="A1124" s="2">
        <v>42956</v>
      </c>
      <c r="B1124" s="18">
        <v>0.49513888888888885</v>
      </c>
      <c r="C1124" s="17" t="s">
        <v>9</v>
      </c>
      <c r="D1124" s="17" t="s">
        <v>557</v>
      </c>
      <c r="E1124" s="17" t="s">
        <v>10</v>
      </c>
      <c r="F1124">
        <v>3</v>
      </c>
      <c r="G1124">
        <v>25</v>
      </c>
      <c r="H1124" t="s">
        <v>423</v>
      </c>
      <c r="I1124" t="str">
        <f>VLOOKUP(H1124,'Fish Species List'!$A$2:$I$107,2,0)</f>
        <v>Rock Hind</v>
      </c>
      <c r="J1124" s="54" t="str">
        <f>VLOOKUP(H1124,'Fish Species List'!$A$2:$I$107,3,0)</f>
        <v>Epinephelus ascensionis</v>
      </c>
      <c r="K1124" s="54" t="str">
        <f>VLOOKUP(H1124,'Fish Species List'!$A$2:$I$107,4,0)</f>
        <v>Serranidae</v>
      </c>
      <c r="L1124" s="54" t="str">
        <f>VLOOKUP(H1124,'Fish Species List'!$A$2:$I$107,5,0)</f>
        <v>Carnivores</v>
      </c>
      <c r="M1124">
        <v>21</v>
      </c>
      <c r="N1124">
        <f>1</f>
        <v>1</v>
      </c>
      <c r="P1124">
        <f>VLOOKUP(H1124,'Fish Species List'!$A$2:$I$107,6,0)</f>
        <v>1.349E-2</v>
      </c>
      <c r="Q1124">
        <f>VLOOKUP(H1124,'Fish Species List'!$A$2:$I$107,7,0)</f>
        <v>3.09</v>
      </c>
      <c r="R1124">
        <f t="shared" si="17"/>
        <v>164.31210915242497</v>
      </c>
    </row>
    <row r="1125" spans="1:18">
      <c r="A1125" s="2">
        <v>42956</v>
      </c>
      <c r="B1125" s="18">
        <v>0.49513888888888885</v>
      </c>
      <c r="C1125" s="17" t="s">
        <v>9</v>
      </c>
      <c r="D1125" s="17" t="s">
        <v>557</v>
      </c>
      <c r="E1125" s="17" t="s">
        <v>10</v>
      </c>
      <c r="F1125">
        <v>3</v>
      </c>
      <c r="G1125">
        <v>25</v>
      </c>
      <c r="H1125" t="s">
        <v>379</v>
      </c>
      <c r="I1125" t="str">
        <f>VLOOKUP(H1125,'Fish Species List'!$A$2:$I$107,2,0)</f>
        <v>Goatfish</v>
      </c>
      <c r="J1125" s="54" t="str">
        <f>VLOOKUP(H1125,'Fish Species List'!$A$2:$I$107,3,0)</f>
        <v>Mulloidichthys martinicus</v>
      </c>
      <c r="K1125" s="54" t="str">
        <f>VLOOKUP(H1125,'Fish Species List'!$A$2:$I$107,4,0)</f>
        <v>Mullidae</v>
      </c>
      <c r="L1125" s="54" t="str">
        <f>VLOOKUP(H1125,'Fish Species List'!$A$2:$I$107,5,0)</f>
        <v>Carnivores</v>
      </c>
      <c r="M1125">
        <v>19</v>
      </c>
      <c r="N1125">
        <f>1</f>
        <v>1</v>
      </c>
      <c r="P1125">
        <f>VLOOKUP(H1125,'Fish Species List'!$A$2:$I$107,6,0)</f>
        <v>9.7699999999999992E-3</v>
      </c>
      <c r="Q1125">
        <f>VLOOKUP(H1125,'Fish Species List'!$A$2:$I$107,7,0)</f>
        <v>3.12</v>
      </c>
      <c r="R1125">
        <f t="shared" si="17"/>
        <v>95.4126149670996</v>
      </c>
    </row>
    <row r="1126" spans="1:18">
      <c r="A1126" s="2">
        <v>42956</v>
      </c>
      <c r="B1126" s="18">
        <v>0.49513888888888885</v>
      </c>
      <c r="C1126" s="17" t="s">
        <v>9</v>
      </c>
      <c r="D1126" s="17" t="s">
        <v>557</v>
      </c>
      <c r="E1126" s="17" t="s">
        <v>10</v>
      </c>
      <c r="F1126">
        <v>3</v>
      </c>
      <c r="G1126">
        <v>25</v>
      </c>
      <c r="H1126" t="s">
        <v>20</v>
      </c>
      <c r="I1126" t="str">
        <f>VLOOKUP(H1126,'Fish Species List'!$A$2:$I$107,2,0)</f>
        <v>French Grunt</v>
      </c>
      <c r="J1126" s="54" t="str">
        <f>VLOOKUP(H1126,'Fish Species List'!$A$2:$I$107,3,0)</f>
        <v>Haemulon flavolineatum</v>
      </c>
      <c r="K1126" s="54" t="str">
        <f>VLOOKUP(H1126,'Fish Species List'!$A$2:$I$107,4,0)</f>
        <v>Haemulidae</v>
      </c>
      <c r="L1126" s="54" t="str">
        <f>VLOOKUP(H1126,'Fish Species List'!$A$2:$I$107,5,0)</f>
        <v>Carnivores</v>
      </c>
      <c r="M1126">
        <v>19</v>
      </c>
      <c r="N1126">
        <f>1</f>
        <v>1</v>
      </c>
      <c r="P1126">
        <f>VLOOKUP(H1126,'Fish Species List'!$A$2:$I$107,6,0)</f>
        <v>1.349E-2</v>
      </c>
      <c r="Q1126">
        <f>VLOOKUP(H1126,'Fish Species List'!$A$2:$I$107,7,0)</f>
        <v>3</v>
      </c>
      <c r="R1126">
        <f t="shared" si="17"/>
        <v>92.527910000000006</v>
      </c>
    </row>
    <row r="1127" spans="1:18">
      <c r="A1127" s="2">
        <v>42956</v>
      </c>
      <c r="B1127" s="18">
        <v>0.49513888888888885</v>
      </c>
      <c r="C1127" s="17" t="s">
        <v>9</v>
      </c>
      <c r="D1127" s="17" t="s">
        <v>557</v>
      </c>
      <c r="E1127" s="17" t="s">
        <v>10</v>
      </c>
      <c r="F1127">
        <v>3</v>
      </c>
      <c r="G1127">
        <v>25</v>
      </c>
      <c r="H1127" t="s">
        <v>26</v>
      </c>
      <c r="I1127" t="str">
        <f>VLOOKUP(H1127,'Fish Species List'!$A$2:$I$107,2,0)</f>
        <v>Blackbar soldierfish</v>
      </c>
      <c r="J1127" s="54" t="str">
        <f>VLOOKUP(H1127,'Fish Species List'!$A$2:$I$107,3,0)</f>
        <v xml:space="preserve">Myripristis jacobus </v>
      </c>
      <c r="K1127" s="54" t="str">
        <f>VLOOKUP(H1127,'Fish Species List'!$A$2:$I$107,4,0)</f>
        <v>Holocentridae</v>
      </c>
      <c r="L1127" s="54" t="str">
        <f>VLOOKUP(H1127,'Fish Species List'!$A$2:$I$107,5,0)</f>
        <v>Carnivores</v>
      </c>
      <c r="M1127">
        <v>14</v>
      </c>
      <c r="N1127">
        <v>7</v>
      </c>
      <c r="P1127">
        <f>VLOOKUP(H1127,'Fish Species List'!$A$2:$I$107,6,0)</f>
        <v>1.2019999999999999E-2</v>
      </c>
      <c r="Q1127">
        <f>VLOOKUP(H1127,'Fish Species List'!$A$2:$I$107,7,0)</f>
        <v>3.06</v>
      </c>
      <c r="R1127">
        <f t="shared" si="17"/>
        <v>38.64170287926558</v>
      </c>
    </row>
    <row r="1128" spans="1:18">
      <c r="A1128" s="2">
        <v>42956</v>
      </c>
      <c r="B1128" s="18">
        <v>0.49513888888888885</v>
      </c>
      <c r="C1128" s="17" t="s">
        <v>9</v>
      </c>
      <c r="D1128" s="17" t="s">
        <v>557</v>
      </c>
      <c r="E1128" s="17" t="s">
        <v>10</v>
      </c>
      <c r="F1128">
        <v>3</v>
      </c>
      <c r="G1128">
        <v>25</v>
      </c>
      <c r="H1128" t="s">
        <v>26</v>
      </c>
      <c r="I1128" t="str">
        <f>VLOOKUP(H1128,'Fish Species List'!$A$2:$I$107,2,0)</f>
        <v>Blackbar soldierfish</v>
      </c>
      <c r="J1128" s="54" t="str">
        <f>VLOOKUP(H1128,'Fish Species List'!$A$2:$I$107,3,0)</f>
        <v xml:space="preserve">Myripristis jacobus </v>
      </c>
      <c r="K1128" s="54" t="str">
        <f>VLOOKUP(H1128,'Fish Species List'!$A$2:$I$107,4,0)</f>
        <v>Holocentridae</v>
      </c>
      <c r="L1128" s="54" t="str">
        <f>VLOOKUP(H1128,'Fish Species List'!$A$2:$I$107,5,0)</f>
        <v>Carnivores</v>
      </c>
      <c r="M1128">
        <v>15</v>
      </c>
      <c r="N1128">
        <v>4</v>
      </c>
      <c r="P1128">
        <f>VLOOKUP(H1128,'Fish Species List'!$A$2:$I$107,6,0)</f>
        <v>1.2019999999999999E-2</v>
      </c>
      <c r="Q1128">
        <f>VLOOKUP(H1128,'Fish Species List'!$A$2:$I$107,7,0)</f>
        <v>3.06</v>
      </c>
      <c r="R1128">
        <f t="shared" si="17"/>
        <v>47.724756406775086</v>
      </c>
    </row>
    <row r="1129" spans="1:18">
      <c r="A1129" s="2">
        <v>42956</v>
      </c>
      <c r="B1129" s="18">
        <v>0.49513888888888885</v>
      </c>
      <c r="C1129" s="17" t="s">
        <v>9</v>
      </c>
      <c r="D1129" s="17" t="s">
        <v>557</v>
      </c>
      <c r="E1129" s="17" t="s">
        <v>10</v>
      </c>
      <c r="F1129">
        <v>3</v>
      </c>
      <c r="G1129">
        <v>25</v>
      </c>
      <c r="H1129" t="s">
        <v>427</v>
      </c>
      <c r="I1129" t="str">
        <f>VLOOKUP(H1129,'Fish Species List'!$A$2:$I$107,2,0)</f>
        <v>Whitespotted Filefish</v>
      </c>
      <c r="J1129" s="54" t="str">
        <f>VLOOKUP(H1129,'Fish Species List'!$A$2:$I$107,3,0)</f>
        <v>Cantherhines macrocerus</v>
      </c>
      <c r="K1129" s="54" t="str">
        <f>VLOOKUP(H1129,'Fish Species List'!$A$2:$I$107,4,0)</f>
        <v>Monacanthidae</v>
      </c>
      <c r="L1129" s="54" t="str">
        <f>VLOOKUP(H1129,'Fish Species List'!$A$2:$I$107,5,0)</f>
        <v>Carnivores</v>
      </c>
      <c r="M1129">
        <v>12</v>
      </c>
      <c r="N1129">
        <f>1</f>
        <v>1</v>
      </c>
      <c r="P1129">
        <f>VLOOKUP(H1129,'Fish Species List'!$A$2:$I$107,6,0)</f>
        <v>2.291E-2</v>
      </c>
      <c r="Q1129">
        <f>VLOOKUP(H1129,'Fish Species List'!$A$2:$I$107,7,0)</f>
        <v>2.89</v>
      </c>
      <c r="R1129">
        <f t="shared" si="17"/>
        <v>30.120272058288208</v>
      </c>
    </row>
    <row r="1130" spans="1:18">
      <c r="A1130" s="2">
        <v>42956</v>
      </c>
      <c r="B1130" s="18">
        <v>0.49513888888888885</v>
      </c>
      <c r="C1130" s="17" t="s">
        <v>9</v>
      </c>
      <c r="D1130" s="17" t="s">
        <v>557</v>
      </c>
      <c r="E1130" s="17" t="s">
        <v>10</v>
      </c>
      <c r="F1130">
        <v>3</v>
      </c>
      <c r="G1130">
        <v>25</v>
      </c>
      <c r="H1130" t="s">
        <v>427</v>
      </c>
      <c r="I1130" t="str">
        <f>VLOOKUP(H1130,'Fish Species List'!$A$2:$I$107,2,0)</f>
        <v>Whitespotted Filefish</v>
      </c>
      <c r="J1130" s="54" t="str">
        <f>VLOOKUP(H1130,'Fish Species List'!$A$2:$I$107,3,0)</f>
        <v>Cantherhines macrocerus</v>
      </c>
      <c r="K1130" s="54" t="str">
        <f>VLOOKUP(H1130,'Fish Species List'!$A$2:$I$107,4,0)</f>
        <v>Monacanthidae</v>
      </c>
      <c r="L1130" s="54" t="str">
        <f>VLOOKUP(H1130,'Fish Species List'!$A$2:$I$107,5,0)</f>
        <v>Carnivores</v>
      </c>
      <c r="M1130">
        <v>21</v>
      </c>
      <c r="N1130">
        <f>1</f>
        <v>1</v>
      </c>
      <c r="P1130">
        <f>VLOOKUP(H1130,'Fish Species List'!$A$2:$I$107,6,0)</f>
        <v>2.291E-2</v>
      </c>
      <c r="Q1130">
        <f>VLOOKUP(H1130,'Fish Species List'!$A$2:$I$107,7,0)</f>
        <v>2.89</v>
      </c>
      <c r="R1130">
        <f t="shared" si="17"/>
        <v>151.7884936230524</v>
      </c>
    </row>
    <row r="1131" spans="1:18">
      <c r="A1131" s="2">
        <v>42956</v>
      </c>
      <c r="B1131" s="18">
        <v>0.49513888888888885</v>
      </c>
      <c r="C1131" s="17" t="s">
        <v>9</v>
      </c>
      <c r="D1131" s="17" t="s">
        <v>557</v>
      </c>
      <c r="E1131" s="17" t="s">
        <v>10</v>
      </c>
      <c r="F1131">
        <v>3</v>
      </c>
      <c r="G1131">
        <v>25</v>
      </c>
      <c r="H1131" t="s">
        <v>440</v>
      </c>
      <c r="I1131" t="str">
        <f>VLOOKUP(H1131,'Fish Species List'!$A$2:$I$107,2,0)</f>
        <v>Orangespotted Filefish</v>
      </c>
      <c r="J1131" s="54" t="str">
        <f>VLOOKUP(H1131,'Fish Species List'!$A$2:$I$107,3,0)</f>
        <v>Cantherhines pullus</v>
      </c>
      <c r="K1131" s="54" t="str">
        <f>VLOOKUP(H1131,'Fish Species List'!$A$2:$I$107,4,0)</f>
        <v>Monacanthidae</v>
      </c>
      <c r="L1131" s="54" t="str">
        <f>VLOOKUP(H1131,'Fish Species List'!$A$2:$I$107,5,0)</f>
        <v>Omnivores</v>
      </c>
      <c r="M1131">
        <v>10</v>
      </c>
      <c r="N1131">
        <f>1</f>
        <v>1</v>
      </c>
      <c r="P1131">
        <f>VLOOKUP(H1131,'Fish Species List'!$A$2:$I$107,6,0)</f>
        <v>2.291E-2</v>
      </c>
      <c r="Q1131">
        <f>VLOOKUP(H1131,'Fish Species List'!$A$2:$I$107,7,0)</f>
        <v>2.87</v>
      </c>
      <c r="R1131">
        <f t="shared" si="17"/>
        <v>16.983417628204037</v>
      </c>
    </row>
    <row r="1132" spans="1:18">
      <c r="A1132" s="2">
        <v>42956</v>
      </c>
      <c r="B1132" s="18">
        <v>0.49513888888888885</v>
      </c>
      <c r="C1132" s="17" t="s">
        <v>9</v>
      </c>
      <c r="D1132" s="17" t="s">
        <v>557</v>
      </c>
      <c r="E1132" s="17" t="s">
        <v>10</v>
      </c>
      <c r="F1132">
        <v>3</v>
      </c>
      <c r="G1132">
        <v>25</v>
      </c>
      <c r="H1132" t="s">
        <v>440</v>
      </c>
      <c r="I1132" t="str">
        <f>VLOOKUP(H1132,'Fish Species List'!$A$2:$I$107,2,0)</f>
        <v>Orangespotted Filefish</v>
      </c>
      <c r="J1132" s="54" t="str">
        <f>VLOOKUP(H1132,'Fish Species List'!$A$2:$I$107,3,0)</f>
        <v>Cantherhines pullus</v>
      </c>
      <c r="K1132" s="54" t="str">
        <f>VLOOKUP(H1132,'Fish Species List'!$A$2:$I$107,4,0)</f>
        <v>Monacanthidae</v>
      </c>
      <c r="L1132" s="54" t="str">
        <f>VLOOKUP(H1132,'Fish Species List'!$A$2:$I$107,5,0)</f>
        <v>Omnivores</v>
      </c>
      <c r="M1132">
        <v>14</v>
      </c>
      <c r="N1132">
        <f>1</f>
        <v>1</v>
      </c>
      <c r="P1132">
        <f>VLOOKUP(H1132,'Fish Species List'!$A$2:$I$107,6,0)</f>
        <v>2.291E-2</v>
      </c>
      <c r="Q1132">
        <f>VLOOKUP(H1132,'Fish Species List'!$A$2:$I$107,7,0)</f>
        <v>2.87</v>
      </c>
      <c r="R1132">
        <f t="shared" si="17"/>
        <v>44.607979406320112</v>
      </c>
    </row>
    <row r="1133" spans="1:18">
      <c r="A1133" s="2">
        <v>42956</v>
      </c>
      <c r="B1133" s="18">
        <v>0.49513888888888885</v>
      </c>
      <c r="C1133" s="17" t="s">
        <v>9</v>
      </c>
      <c r="D1133" s="17" t="s">
        <v>557</v>
      </c>
      <c r="E1133" s="17" t="s">
        <v>10</v>
      </c>
      <c r="F1133">
        <v>3</v>
      </c>
      <c r="G1133">
        <v>25</v>
      </c>
      <c r="H1133" t="s">
        <v>11</v>
      </c>
      <c r="I1133" t="str">
        <f>VLOOKUP(H1133,'Fish Species List'!$A$2:$I$107,2,0)</f>
        <v>Coney</v>
      </c>
      <c r="J1133" s="54" t="str">
        <f>VLOOKUP(H1133,'Fish Species List'!$A$2:$I$107,3,0)</f>
        <v>Cephalopholis fulva</v>
      </c>
      <c r="K1133" s="54" t="str">
        <f>VLOOKUP(H1133,'Fish Species List'!$A$2:$I$107,4,0)</f>
        <v>Serranidae</v>
      </c>
      <c r="L1133" s="54" t="str">
        <f>VLOOKUP(H1133,'Fish Species List'!$A$2:$I$107,5,0)</f>
        <v>Carnivores</v>
      </c>
      <c r="M1133">
        <v>14</v>
      </c>
      <c r="N1133">
        <f>1</f>
        <v>1</v>
      </c>
      <c r="P1133">
        <f>VLOOKUP(H1133,'Fish Species List'!$A$2:$I$107,6,0)</f>
        <v>0.01</v>
      </c>
      <c r="Q1133">
        <f>VLOOKUP(H1133,'Fish Species List'!$A$2:$I$107,7,0)</f>
        <v>3.02</v>
      </c>
      <c r="R1133">
        <f t="shared" si="17"/>
        <v>28.927217949040507</v>
      </c>
    </row>
    <row r="1134" spans="1:18">
      <c r="A1134" s="2">
        <v>42956</v>
      </c>
      <c r="B1134" s="18">
        <v>0.49513888888888885</v>
      </c>
      <c r="C1134" s="17" t="s">
        <v>9</v>
      </c>
      <c r="D1134" s="17" t="s">
        <v>557</v>
      </c>
      <c r="E1134" s="17" t="s">
        <v>10</v>
      </c>
      <c r="F1134">
        <v>3</v>
      </c>
      <c r="G1134">
        <v>25</v>
      </c>
      <c r="H1134" t="s">
        <v>38</v>
      </c>
      <c r="I1134" t="str">
        <f>VLOOKUP(H1134,'Fish Species List'!$A$2:$I$107,2,0)</f>
        <v>Sergeant Major</v>
      </c>
      <c r="J1134" s="54" t="str">
        <f>VLOOKUP(H1134,'Fish Species List'!$A$2:$I$107,3,0)</f>
        <v>Abudefduf saxatilis</v>
      </c>
      <c r="K1134" s="54" t="str">
        <f>VLOOKUP(H1134,'Fish Species List'!$A$2:$I$107,4,0)</f>
        <v>Pomacentridae</v>
      </c>
      <c r="L1134" s="54" t="str">
        <f>VLOOKUP(H1134,'Fish Species List'!$A$2:$I$107,5,0)</f>
        <v>Carnivores</v>
      </c>
      <c r="M1134">
        <v>15</v>
      </c>
      <c r="N1134">
        <v>3</v>
      </c>
      <c r="P1134">
        <f>VLOOKUP(H1134,'Fish Species List'!$A$2:$I$107,6,0)</f>
        <v>1.8200000000000001E-2</v>
      </c>
      <c r="Q1134">
        <f>VLOOKUP(H1134,'Fish Species List'!$A$2:$I$107,7,0)</f>
        <v>3.05</v>
      </c>
      <c r="R1134">
        <f t="shared" si="17"/>
        <v>70.331475408232407</v>
      </c>
    </row>
    <row r="1135" spans="1:18">
      <c r="A1135" s="2">
        <v>42956</v>
      </c>
      <c r="B1135" s="18">
        <v>0.49513888888888885</v>
      </c>
      <c r="C1135" s="17" t="s">
        <v>9</v>
      </c>
      <c r="D1135" s="17" t="s">
        <v>557</v>
      </c>
      <c r="E1135" s="17" t="s">
        <v>10</v>
      </c>
      <c r="F1135">
        <v>3</v>
      </c>
      <c r="G1135">
        <v>25</v>
      </c>
      <c r="H1135" t="s">
        <v>391</v>
      </c>
      <c r="I1135" t="str">
        <f>VLOOKUP(H1135,'Fish Species List'!$A$2:$I$107,2,0)</f>
        <v>Harlequin Basslet</v>
      </c>
      <c r="J1135" s="54" t="str">
        <f>VLOOKUP(H1135,'Fish Species List'!$A$2:$I$107,3,0)</f>
        <v>Serranus tigrinus</v>
      </c>
      <c r="K1135" s="54" t="str">
        <f>VLOOKUP(H1135,'Fish Species List'!$A$2:$I$107,4,0)</f>
        <v>Serranidae</v>
      </c>
      <c r="L1135" s="54" t="str">
        <f>VLOOKUP(H1135,'Fish Species List'!$A$2:$I$107,5,0)</f>
        <v>Carnivores</v>
      </c>
      <c r="M1135">
        <v>5</v>
      </c>
      <c r="N1135">
        <f>1</f>
        <v>1</v>
      </c>
      <c r="P1135">
        <f>VLOOKUP(H1135,'Fish Species List'!$A$2:$I$107,6,0)</f>
        <v>0</v>
      </c>
      <c r="Q1135">
        <f>VLOOKUP(H1135,'Fish Species List'!$A$2:$I$107,7,0)</f>
        <v>0</v>
      </c>
      <c r="R1135">
        <f t="shared" si="17"/>
        <v>0</v>
      </c>
    </row>
    <row r="1136" spans="1:18">
      <c r="A1136" s="2">
        <v>42956</v>
      </c>
      <c r="B1136" s="18">
        <v>0.49513888888888885</v>
      </c>
      <c r="C1136" s="17" t="s">
        <v>9</v>
      </c>
      <c r="D1136" s="17" t="s">
        <v>557</v>
      </c>
      <c r="E1136" s="17" t="s">
        <v>10</v>
      </c>
      <c r="F1136">
        <v>3</v>
      </c>
      <c r="G1136">
        <v>25</v>
      </c>
      <c r="H1136" t="s">
        <v>21</v>
      </c>
      <c r="I1136" t="str">
        <f>VLOOKUP(H1136,'Fish Species List'!$A$2:$I$107,2,0)</f>
        <v>Brown Chromis</v>
      </c>
      <c r="J1136" s="54" t="str">
        <f>VLOOKUP(H1136,'Fish Species List'!$A$2:$I$107,3,0)</f>
        <v>Chromis multilineata</v>
      </c>
      <c r="K1136" s="54" t="str">
        <f>VLOOKUP(H1136,'Fish Species List'!$A$2:$I$107,4,0)</f>
        <v>Pomacentridae</v>
      </c>
      <c r="L1136" s="54" t="str">
        <f>VLOOKUP(H1136,'Fish Species List'!$A$2:$I$107,5,0)</f>
        <v>Planktivore</v>
      </c>
      <c r="M1136">
        <v>4</v>
      </c>
      <c r="N1136">
        <v>40</v>
      </c>
      <c r="P1136">
        <f>VLOOKUP(H1136,'Fish Species List'!$A$2:$I$107,6,0)</f>
        <v>1.4789999999999999E-2</v>
      </c>
      <c r="Q1136">
        <f>VLOOKUP(H1136,'Fish Species List'!$A$2:$I$107,7,0)</f>
        <v>2.98</v>
      </c>
      <c r="R1136">
        <f t="shared" si="17"/>
        <v>0.92067626702257244</v>
      </c>
    </row>
    <row r="1137" spans="1:18">
      <c r="A1137" s="2">
        <v>42956</v>
      </c>
      <c r="B1137" s="18">
        <v>0.49513888888888885</v>
      </c>
      <c r="C1137" s="17" t="s">
        <v>9</v>
      </c>
      <c r="D1137" s="17" t="s">
        <v>557</v>
      </c>
      <c r="E1137" s="17" t="s">
        <v>10</v>
      </c>
      <c r="F1137">
        <v>3</v>
      </c>
      <c r="G1137">
        <v>25</v>
      </c>
      <c r="H1137" t="s">
        <v>12</v>
      </c>
      <c r="I1137" t="str">
        <f>VLOOKUP(H1137,'Fish Species List'!$A$2:$I$107,2,0)</f>
        <v>Doctorfish</v>
      </c>
      <c r="J1137" s="54" t="str">
        <f>VLOOKUP(H1137,'Fish Species List'!$A$2:$I$107,3,0)</f>
        <v>Acanthurus chirurgus</v>
      </c>
      <c r="K1137" s="54" t="str">
        <f>VLOOKUP(H1137,'Fish Species List'!$A$2:$I$107,4,0)</f>
        <v>Acanthuridae</v>
      </c>
      <c r="L1137" s="54" t="str">
        <f>VLOOKUP(H1137,'Fish Species List'!$A$2:$I$107,5,0)</f>
        <v>Herbivores</v>
      </c>
      <c r="M1137">
        <v>15</v>
      </c>
      <c r="N1137">
        <v>4</v>
      </c>
      <c r="P1137">
        <f>VLOOKUP(H1137,'Fish Species List'!$A$2:$I$107,6,0)</f>
        <v>2.0889999999999999E-2</v>
      </c>
      <c r="Q1137">
        <f>VLOOKUP(H1137,'Fish Species List'!$A$2:$I$107,7,0)</f>
        <v>2.96</v>
      </c>
      <c r="R1137">
        <f t="shared" si="17"/>
        <v>63.265736295491713</v>
      </c>
    </row>
    <row r="1138" spans="1:18">
      <c r="A1138" s="2">
        <v>42956</v>
      </c>
      <c r="B1138" s="18">
        <v>0.49513888888888885</v>
      </c>
      <c r="C1138" s="17" t="s">
        <v>9</v>
      </c>
      <c r="D1138" s="17" t="s">
        <v>557</v>
      </c>
      <c r="E1138" s="17" t="s">
        <v>10</v>
      </c>
      <c r="F1138">
        <v>3</v>
      </c>
      <c r="G1138">
        <v>25</v>
      </c>
      <c r="H1138" t="s">
        <v>33</v>
      </c>
      <c r="I1138" t="str">
        <f>VLOOKUP(H1138,'Fish Species List'!$A$2:$I$107,2,0)</f>
        <v>Yellowtail parrotfish</v>
      </c>
      <c r="J1138" s="54" t="str">
        <f>VLOOKUP(H1138,'Fish Species List'!$A$2:$I$107,3,0)</f>
        <v>Sparisoma rubiprinne</v>
      </c>
      <c r="K1138" s="54" t="str">
        <f>VLOOKUP(H1138,'Fish Species List'!$A$2:$I$107,4,0)</f>
        <v>Scaridae</v>
      </c>
      <c r="L1138" s="54" t="str">
        <f>VLOOKUP(H1138,'Fish Species List'!$A$2:$I$107,5,0)</f>
        <v>Herbivores</v>
      </c>
      <c r="M1138">
        <v>21</v>
      </c>
      <c r="N1138">
        <f>1</f>
        <v>1</v>
      </c>
      <c r="O1138" t="s">
        <v>16</v>
      </c>
      <c r="P1138">
        <f>VLOOKUP(H1138,'Fish Species List'!$A$2:$I$107,6,0)</f>
        <v>8.9099999999999995E-3</v>
      </c>
      <c r="Q1138">
        <f>VLOOKUP(H1138,'Fish Species List'!$A$2:$I$107,7,0)</f>
        <v>3.04</v>
      </c>
      <c r="R1138">
        <f t="shared" si="17"/>
        <v>93.201812896335738</v>
      </c>
    </row>
    <row r="1139" spans="1:18">
      <c r="A1139" s="2">
        <v>42956</v>
      </c>
      <c r="B1139" s="18">
        <v>0.49513888888888885</v>
      </c>
      <c r="C1139" s="17" t="s">
        <v>9</v>
      </c>
      <c r="D1139" s="17" t="s">
        <v>557</v>
      </c>
      <c r="E1139" s="17" t="s">
        <v>10</v>
      </c>
      <c r="F1139">
        <v>3</v>
      </c>
      <c r="G1139">
        <v>25</v>
      </c>
      <c r="H1139" t="s">
        <v>441</v>
      </c>
      <c r="I1139" t="str">
        <f>VLOOKUP(H1139,'Fish Species List'!$A$2:$I$107,2,0)</f>
        <v>Bermuda Chub</v>
      </c>
      <c r="J1139" s="54" t="str">
        <f>VLOOKUP(H1139,'Fish Species List'!$A$2:$I$107,3,0)</f>
        <v>Kyphosus sectatrix</v>
      </c>
      <c r="K1139" s="54" t="str">
        <f>VLOOKUP(H1139,'Fish Species List'!$A$2:$I$107,4,0)</f>
        <v>Kyphosidae</v>
      </c>
      <c r="L1139" s="54" t="str">
        <f>VLOOKUP(H1139,'Fish Species List'!$A$2:$I$107,5,0)</f>
        <v>Herbivores</v>
      </c>
      <c r="M1139">
        <v>20</v>
      </c>
      <c r="N1139">
        <f>1</f>
        <v>1</v>
      </c>
      <c r="P1139">
        <f>VLOOKUP(H1139,'Fish Species List'!$A$2:$I$107,6,0)</f>
        <v>1.2019999999999999E-2</v>
      </c>
      <c r="Q1139">
        <f>VLOOKUP(H1139,'Fish Species List'!$A$2:$I$107,7,0)</f>
        <v>3.02</v>
      </c>
      <c r="R1139">
        <f t="shared" si="17"/>
        <v>102.09748746093479</v>
      </c>
    </row>
    <row r="1140" spans="1:18">
      <c r="A1140" s="2">
        <v>42956</v>
      </c>
      <c r="B1140" s="18">
        <v>0.49513888888888885</v>
      </c>
      <c r="C1140" s="17" t="s">
        <v>9</v>
      </c>
      <c r="D1140" s="17" t="s">
        <v>557</v>
      </c>
      <c r="E1140" s="17" t="s">
        <v>10</v>
      </c>
      <c r="F1140">
        <v>3</v>
      </c>
      <c r="G1140">
        <v>25</v>
      </c>
      <c r="H1140" t="s">
        <v>23</v>
      </c>
      <c r="I1140" t="str">
        <f>VLOOKUP(H1140,'Fish Species List'!$A$2:$I$107,2,0)</f>
        <v>Blue Tang</v>
      </c>
      <c r="J1140" s="54" t="str">
        <f>VLOOKUP(H1140,'Fish Species List'!$A$2:$I$107,3,0)</f>
        <v>Acanthurus coeruleus</v>
      </c>
      <c r="K1140" s="54" t="str">
        <f>VLOOKUP(H1140,'Fish Species List'!$A$2:$I$107,4,0)</f>
        <v>Acanthuridae</v>
      </c>
      <c r="L1140" s="54" t="str">
        <f>VLOOKUP(H1140,'Fish Species List'!$A$2:$I$107,5,0)</f>
        <v>Herbivores</v>
      </c>
      <c r="M1140">
        <v>13</v>
      </c>
      <c r="N1140">
        <v>4</v>
      </c>
      <c r="P1140">
        <f>VLOOKUP(H1140,'Fish Species List'!$A$2:$I$107,6,0)</f>
        <v>2.512E-2</v>
      </c>
      <c r="Q1140">
        <f>VLOOKUP(H1140,'Fish Species List'!$A$2:$I$107,7,0)</f>
        <v>2.96</v>
      </c>
      <c r="R1140">
        <f t="shared" si="17"/>
        <v>49.807180515954464</v>
      </c>
    </row>
    <row r="1141" spans="1:18">
      <c r="A1141" s="2">
        <v>42956</v>
      </c>
      <c r="B1141" s="18">
        <v>0.49513888888888885</v>
      </c>
      <c r="C1141" s="17" t="s">
        <v>9</v>
      </c>
      <c r="D1141" s="17" t="s">
        <v>557</v>
      </c>
      <c r="E1141" s="17" t="s">
        <v>10</v>
      </c>
      <c r="F1141">
        <v>3</v>
      </c>
      <c r="G1141">
        <v>25</v>
      </c>
      <c r="H1141" t="s">
        <v>19</v>
      </c>
      <c r="I1141" t="str">
        <f>VLOOKUP(H1141,'Fish Species List'!$A$2:$I$107,2,0)</f>
        <v>Ocean Surgeonfish</v>
      </c>
      <c r="J1141" s="54" t="str">
        <f>VLOOKUP(H1141,'Fish Species List'!$A$2:$I$107,3,0)</f>
        <v>Acanthurus bahianus</v>
      </c>
      <c r="K1141" s="54" t="str">
        <f>VLOOKUP(H1141,'Fish Species List'!$A$2:$I$107,4,0)</f>
        <v>Acanthuridae</v>
      </c>
      <c r="L1141" s="54" t="str">
        <f>VLOOKUP(H1141,'Fish Species List'!$A$2:$I$107,5,0)</f>
        <v>Herbivores</v>
      </c>
      <c r="M1141">
        <v>15</v>
      </c>
      <c r="N1141">
        <f>1</f>
        <v>1</v>
      </c>
      <c r="P1141">
        <f>VLOOKUP(H1141,'Fish Species List'!$A$2:$I$107,6,0)</f>
        <v>1.8620000000000001E-2</v>
      </c>
      <c r="Q1141">
        <f>VLOOKUP(H1141,'Fish Species List'!$A$2:$I$107,7,0)</f>
        <v>2.91</v>
      </c>
      <c r="R1141">
        <f t="shared" si="17"/>
        <v>49.249887240092868</v>
      </c>
    </row>
    <row r="1142" spans="1:18">
      <c r="A1142" s="2">
        <v>42956</v>
      </c>
      <c r="B1142" s="18">
        <v>0.49513888888888885</v>
      </c>
      <c r="C1142" s="17" t="s">
        <v>9</v>
      </c>
      <c r="D1142" s="17" t="s">
        <v>557</v>
      </c>
      <c r="E1142" s="17" t="s">
        <v>10</v>
      </c>
      <c r="F1142">
        <v>3</v>
      </c>
      <c r="G1142">
        <v>25</v>
      </c>
      <c r="H1142" t="s">
        <v>292</v>
      </c>
      <c r="I1142" t="str">
        <f>VLOOKUP(H1142,'Fish Species List'!$A$2:$I$107,2,0)</f>
        <v>Graysby</v>
      </c>
      <c r="J1142" s="54" t="str">
        <f>VLOOKUP(H1142,'Fish Species List'!$A$2:$I$107,3,0)</f>
        <v>Cephalopholis cruentata</v>
      </c>
      <c r="K1142" s="54" t="str">
        <f>VLOOKUP(H1142,'Fish Species List'!$A$2:$I$107,4,0)</f>
        <v>Serranidae</v>
      </c>
      <c r="L1142" s="54" t="str">
        <f>VLOOKUP(H1142,'Fish Species List'!$A$2:$I$107,5,0)</f>
        <v>Carnivores</v>
      </c>
      <c r="M1142">
        <v>14</v>
      </c>
      <c r="N1142">
        <f>1</f>
        <v>1</v>
      </c>
      <c r="P1142">
        <f>VLOOKUP(H1142,'Fish Species List'!$A$2:$I$107,6,0)</f>
        <v>1.1220000000000001E-2</v>
      </c>
      <c r="Q1142">
        <f>VLOOKUP(H1142,'Fish Species List'!$A$2:$I$107,7,0)</f>
        <v>3.07</v>
      </c>
      <c r="R1142">
        <f t="shared" si="17"/>
        <v>37.034452314396681</v>
      </c>
    </row>
    <row r="1143" spans="1:18">
      <c r="A1143" s="2">
        <v>42956</v>
      </c>
      <c r="B1143" s="18">
        <v>0.49513888888888885</v>
      </c>
      <c r="C1143" s="17" t="s">
        <v>9</v>
      </c>
      <c r="D1143" s="17" t="s">
        <v>557</v>
      </c>
      <c r="E1143" s="17" t="s">
        <v>10</v>
      </c>
      <c r="F1143">
        <v>3</v>
      </c>
      <c r="G1143">
        <v>25</v>
      </c>
      <c r="H1143" t="s">
        <v>11</v>
      </c>
      <c r="I1143" t="str">
        <f>VLOOKUP(H1143,'Fish Species List'!$A$2:$I$107,2,0)</f>
        <v>Coney</v>
      </c>
      <c r="J1143" s="54" t="str">
        <f>VLOOKUP(H1143,'Fish Species List'!$A$2:$I$107,3,0)</f>
        <v>Cephalopholis fulva</v>
      </c>
      <c r="K1143" s="54" t="str">
        <f>VLOOKUP(H1143,'Fish Species List'!$A$2:$I$107,4,0)</f>
        <v>Serranidae</v>
      </c>
      <c r="L1143" s="54" t="str">
        <f>VLOOKUP(H1143,'Fish Species List'!$A$2:$I$107,5,0)</f>
        <v>Carnivores</v>
      </c>
      <c r="M1143">
        <v>10</v>
      </c>
      <c r="N1143">
        <f>1</f>
        <v>1</v>
      </c>
      <c r="P1143">
        <f>VLOOKUP(H1143,'Fish Species List'!$A$2:$I$107,6,0)</f>
        <v>0.01</v>
      </c>
      <c r="Q1143">
        <f>VLOOKUP(H1143,'Fish Species List'!$A$2:$I$107,7,0)</f>
        <v>3.02</v>
      </c>
      <c r="R1143">
        <f t="shared" si="17"/>
        <v>10.471285480509</v>
      </c>
    </row>
    <row r="1144" spans="1:18">
      <c r="A1144" s="2">
        <v>42956</v>
      </c>
      <c r="B1144" s="18">
        <v>0.49513888888888885</v>
      </c>
      <c r="C1144" s="17" t="s">
        <v>9</v>
      </c>
      <c r="D1144" s="17" t="s">
        <v>557</v>
      </c>
      <c r="E1144" s="17" t="s">
        <v>10</v>
      </c>
      <c r="F1144">
        <v>3</v>
      </c>
      <c r="G1144">
        <v>25</v>
      </c>
      <c r="H1144" t="s">
        <v>442</v>
      </c>
      <c r="I1144" t="str">
        <f>VLOOKUP(H1144,'Fish Species List'!$A$2:$I$107,2,0)</f>
        <v>Soapfish</v>
      </c>
      <c r="J1144" s="54" t="str">
        <f>VLOOKUP(H1144,'Fish Species List'!$A$2:$I$107,3,0)</f>
        <v>Rypticus saponaceus</v>
      </c>
      <c r="K1144" s="54" t="str">
        <f>VLOOKUP(H1144,'Fish Species List'!$A$2:$I$107,4,0)</f>
        <v>Serranidae</v>
      </c>
      <c r="L1144" s="54" t="str">
        <f>VLOOKUP(H1144,'Fish Species List'!$A$2:$I$107,5,0)</f>
        <v>Carnivores</v>
      </c>
      <c r="M1144">
        <v>10</v>
      </c>
      <c r="N1144">
        <f>1</f>
        <v>1</v>
      </c>
      <c r="P1144">
        <f>VLOOKUP(H1144,'Fish Species List'!$A$2:$I$107,6,0)</f>
        <v>1.1480000000000001E-2</v>
      </c>
      <c r="Q1144">
        <f>VLOOKUP(H1144,'Fish Species List'!$A$2:$I$107,7,0)</f>
        <v>3.06</v>
      </c>
      <c r="R1144">
        <f t="shared" si="17"/>
        <v>13.180803574784228</v>
      </c>
    </row>
    <row r="1145" spans="1:18">
      <c r="A1145" s="2">
        <v>42956</v>
      </c>
      <c r="B1145" s="18">
        <v>0.49513888888888885</v>
      </c>
      <c r="C1145" s="17" t="s">
        <v>9</v>
      </c>
      <c r="D1145" s="17" t="s">
        <v>557</v>
      </c>
      <c r="E1145" s="17" t="s">
        <v>10</v>
      </c>
      <c r="F1145">
        <v>3</v>
      </c>
      <c r="G1145">
        <v>25</v>
      </c>
      <c r="H1145" t="s">
        <v>442</v>
      </c>
      <c r="I1145" t="str">
        <f>VLOOKUP(H1145,'Fish Species List'!$A$2:$I$107,2,0)</f>
        <v>Soapfish</v>
      </c>
      <c r="J1145" s="54" t="str">
        <f>VLOOKUP(H1145,'Fish Species List'!$A$2:$I$107,3,0)</f>
        <v>Rypticus saponaceus</v>
      </c>
      <c r="K1145" s="54" t="str">
        <f>VLOOKUP(H1145,'Fish Species List'!$A$2:$I$107,4,0)</f>
        <v>Serranidae</v>
      </c>
      <c r="L1145" s="54" t="str">
        <f>VLOOKUP(H1145,'Fish Species List'!$A$2:$I$107,5,0)</f>
        <v>Carnivores</v>
      </c>
      <c r="M1145">
        <v>6</v>
      </c>
      <c r="N1145">
        <f>1</f>
        <v>1</v>
      </c>
      <c r="P1145">
        <f>VLOOKUP(H1145,'Fish Species List'!$A$2:$I$107,6,0)</f>
        <v>1.1480000000000001E-2</v>
      </c>
      <c r="Q1145">
        <f>VLOOKUP(H1145,'Fish Species List'!$A$2:$I$107,7,0)</f>
        <v>3.06</v>
      </c>
      <c r="R1145">
        <f t="shared" si="17"/>
        <v>2.7611163918535748</v>
      </c>
    </row>
    <row r="1146" spans="1:18">
      <c r="A1146" s="2">
        <v>42956</v>
      </c>
      <c r="B1146" s="18">
        <v>0.49513888888888885</v>
      </c>
      <c r="C1146" s="17" t="s">
        <v>9</v>
      </c>
      <c r="D1146" s="17" t="s">
        <v>557</v>
      </c>
      <c r="E1146" s="17" t="s">
        <v>10</v>
      </c>
      <c r="F1146">
        <v>3</v>
      </c>
      <c r="G1146">
        <v>25</v>
      </c>
      <c r="H1146" t="s">
        <v>23</v>
      </c>
      <c r="I1146" t="str">
        <f>VLOOKUP(H1146,'Fish Species List'!$A$2:$I$107,2,0)</f>
        <v>Blue Tang</v>
      </c>
      <c r="J1146" s="54" t="str">
        <f>VLOOKUP(H1146,'Fish Species List'!$A$2:$I$107,3,0)</f>
        <v>Acanthurus coeruleus</v>
      </c>
      <c r="K1146" s="54" t="str">
        <f>VLOOKUP(H1146,'Fish Species List'!$A$2:$I$107,4,0)</f>
        <v>Acanthuridae</v>
      </c>
      <c r="L1146" s="54" t="str">
        <f>VLOOKUP(H1146,'Fish Species List'!$A$2:$I$107,5,0)</f>
        <v>Herbivores</v>
      </c>
      <c r="M1146">
        <v>15</v>
      </c>
      <c r="N1146">
        <f>1</f>
        <v>1</v>
      </c>
      <c r="P1146">
        <f>VLOOKUP(H1146,'Fish Species List'!$A$2:$I$107,6,0)</f>
        <v>2.512E-2</v>
      </c>
      <c r="Q1146">
        <f>VLOOKUP(H1146,'Fish Species List'!$A$2:$I$107,7,0)</f>
        <v>2.96</v>
      </c>
      <c r="R1146">
        <f t="shared" si="17"/>
        <v>76.076366478829684</v>
      </c>
    </row>
    <row r="1147" spans="1:18">
      <c r="A1147" s="2">
        <v>42956</v>
      </c>
      <c r="B1147" s="18">
        <v>0.49513888888888885</v>
      </c>
      <c r="C1147" s="17" t="s">
        <v>9</v>
      </c>
      <c r="D1147" s="17" t="s">
        <v>557</v>
      </c>
      <c r="E1147" s="17" t="s">
        <v>10</v>
      </c>
      <c r="F1147">
        <v>3</v>
      </c>
      <c r="G1147">
        <v>25</v>
      </c>
      <c r="H1147" t="s">
        <v>19</v>
      </c>
      <c r="I1147" t="str">
        <f>VLOOKUP(H1147,'Fish Species List'!$A$2:$I$107,2,0)</f>
        <v>Ocean Surgeonfish</v>
      </c>
      <c r="J1147" s="54" t="str">
        <f>VLOOKUP(H1147,'Fish Species List'!$A$2:$I$107,3,0)</f>
        <v>Acanthurus bahianus</v>
      </c>
      <c r="K1147" s="54" t="str">
        <f>VLOOKUP(H1147,'Fish Species List'!$A$2:$I$107,4,0)</f>
        <v>Acanthuridae</v>
      </c>
      <c r="L1147" s="54" t="str">
        <f>VLOOKUP(H1147,'Fish Species List'!$A$2:$I$107,5,0)</f>
        <v>Herbivores</v>
      </c>
      <c r="M1147">
        <v>16</v>
      </c>
      <c r="N1147">
        <f>1</f>
        <v>1</v>
      </c>
      <c r="P1147">
        <f>VLOOKUP(H1147,'Fish Species List'!$A$2:$I$107,6,0)</f>
        <v>1.8620000000000001E-2</v>
      </c>
      <c r="Q1147">
        <f>VLOOKUP(H1147,'Fish Species List'!$A$2:$I$107,7,0)</f>
        <v>2.91</v>
      </c>
      <c r="R1147">
        <f t="shared" si="17"/>
        <v>59.424950162548789</v>
      </c>
    </row>
    <row r="1148" spans="1:18">
      <c r="A1148" s="2">
        <v>42956</v>
      </c>
      <c r="B1148" s="18">
        <v>0.49513888888888885</v>
      </c>
      <c r="C1148" s="17" t="s">
        <v>9</v>
      </c>
      <c r="D1148" s="17" t="s">
        <v>557</v>
      </c>
      <c r="E1148" s="17" t="s">
        <v>10</v>
      </c>
      <c r="F1148">
        <v>3</v>
      </c>
      <c r="G1148">
        <v>25</v>
      </c>
      <c r="H1148" t="s">
        <v>19</v>
      </c>
      <c r="I1148" t="str">
        <f>VLOOKUP(H1148,'Fish Species List'!$A$2:$I$107,2,0)</f>
        <v>Ocean Surgeonfish</v>
      </c>
      <c r="J1148" s="54" t="str">
        <f>VLOOKUP(H1148,'Fish Species List'!$A$2:$I$107,3,0)</f>
        <v>Acanthurus bahianus</v>
      </c>
      <c r="K1148" s="54" t="str">
        <f>VLOOKUP(H1148,'Fish Species List'!$A$2:$I$107,4,0)</f>
        <v>Acanthuridae</v>
      </c>
      <c r="L1148" s="54" t="str">
        <f>VLOOKUP(H1148,'Fish Species List'!$A$2:$I$107,5,0)</f>
        <v>Herbivores</v>
      </c>
      <c r="M1148">
        <v>17</v>
      </c>
      <c r="N1148">
        <f>1</f>
        <v>1</v>
      </c>
      <c r="P1148">
        <f>VLOOKUP(H1148,'Fish Species List'!$A$2:$I$107,6,0)</f>
        <v>1.8620000000000001E-2</v>
      </c>
      <c r="Q1148">
        <f>VLOOKUP(H1148,'Fish Species List'!$A$2:$I$107,7,0)</f>
        <v>2.91</v>
      </c>
      <c r="R1148">
        <f t="shared" si="17"/>
        <v>70.890173269794147</v>
      </c>
    </row>
    <row r="1149" spans="1:18">
      <c r="A1149" s="2">
        <v>42956</v>
      </c>
      <c r="B1149" s="18">
        <v>0.49513888888888885</v>
      </c>
      <c r="C1149" s="17" t="s">
        <v>9</v>
      </c>
      <c r="D1149" s="17" t="s">
        <v>557</v>
      </c>
      <c r="E1149" s="17" t="s">
        <v>10</v>
      </c>
      <c r="F1149">
        <v>3</v>
      </c>
      <c r="G1149">
        <v>25</v>
      </c>
      <c r="H1149" t="s">
        <v>19</v>
      </c>
      <c r="I1149" t="str">
        <f>VLOOKUP(H1149,'Fish Species List'!$A$2:$I$107,2,0)</f>
        <v>Ocean Surgeonfish</v>
      </c>
      <c r="J1149" s="54" t="str">
        <f>VLOOKUP(H1149,'Fish Species List'!$A$2:$I$107,3,0)</f>
        <v>Acanthurus bahianus</v>
      </c>
      <c r="K1149" s="54" t="str">
        <f>VLOOKUP(H1149,'Fish Species List'!$A$2:$I$107,4,0)</f>
        <v>Acanthuridae</v>
      </c>
      <c r="L1149" s="54" t="str">
        <f>VLOOKUP(H1149,'Fish Species List'!$A$2:$I$107,5,0)</f>
        <v>Herbivores</v>
      </c>
      <c r="M1149">
        <v>12</v>
      </c>
      <c r="N1149">
        <f>1</f>
        <v>1</v>
      </c>
      <c r="P1149">
        <f>VLOOKUP(H1149,'Fish Species List'!$A$2:$I$107,6,0)</f>
        <v>1.8620000000000001E-2</v>
      </c>
      <c r="Q1149">
        <f>VLOOKUP(H1149,'Fish Species List'!$A$2:$I$107,7,0)</f>
        <v>2.91</v>
      </c>
      <c r="R1149">
        <f t="shared" si="17"/>
        <v>25.727471314413222</v>
      </c>
    </row>
    <row r="1150" spans="1:18">
      <c r="A1150" s="2">
        <v>42956</v>
      </c>
      <c r="B1150" s="18">
        <v>0.49513888888888885</v>
      </c>
      <c r="C1150" s="17" t="s">
        <v>9</v>
      </c>
      <c r="D1150" s="17" t="s">
        <v>557</v>
      </c>
      <c r="E1150" s="17" t="s">
        <v>10</v>
      </c>
      <c r="F1150">
        <v>3</v>
      </c>
      <c r="G1150">
        <v>25</v>
      </c>
      <c r="H1150" t="s">
        <v>26</v>
      </c>
      <c r="I1150" t="str">
        <f>VLOOKUP(H1150,'Fish Species List'!$A$2:$I$107,2,0)</f>
        <v>Blackbar soldierfish</v>
      </c>
      <c r="J1150" s="54" t="str">
        <f>VLOOKUP(H1150,'Fish Species List'!$A$2:$I$107,3,0)</f>
        <v xml:space="preserve">Myripristis jacobus </v>
      </c>
      <c r="K1150" s="54" t="str">
        <f>VLOOKUP(H1150,'Fish Species List'!$A$2:$I$107,4,0)</f>
        <v>Holocentridae</v>
      </c>
      <c r="L1150" s="54" t="str">
        <f>VLOOKUP(H1150,'Fish Species List'!$A$2:$I$107,5,0)</f>
        <v>Carnivores</v>
      </c>
      <c r="M1150">
        <v>15</v>
      </c>
      <c r="N1150">
        <f>1</f>
        <v>1</v>
      </c>
      <c r="P1150">
        <f>VLOOKUP(H1150,'Fish Species List'!$A$2:$I$107,6,0)</f>
        <v>1.2019999999999999E-2</v>
      </c>
      <c r="Q1150">
        <f>VLOOKUP(H1150,'Fish Species List'!$A$2:$I$107,7,0)</f>
        <v>3.06</v>
      </c>
      <c r="R1150">
        <f t="shared" si="17"/>
        <v>47.724756406775086</v>
      </c>
    </row>
    <row r="1151" spans="1:18">
      <c r="A1151" s="2">
        <v>42956</v>
      </c>
      <c r="B1151" s="18">
        <v>0.49513888888888885</v>
      </c>
      <c r="C1151" s="17" t="s">
        <v>9</v>
      </c>
      <c r="D1151" s="17" t="s">
        <v>557</v>
      </c>
      <c r="E1151" s="17" t="s">
        <v>10</v>
      </c>
      <c r="F1151">
        <v>3</v>
      </c>
      <c r="G1151">
        <v>25</v>
      </c>
      <c r="H1151" t="s">
        <v>428</v>
      </c>
      <c r="I1151" t="str">
        <f>VLOOKUP(H1151,'Fish Species List'!$A$2:$I$107,2,0)</f>
        <v>Rock Beauty</v>
      </c>
      <c r="J1151" s="54" t="str">
        <f>VLOOKUP(H1151,'Fish Species List'!$A$2:$I$107,3,0)</f>
        <v>Holacanthus tricolour</v>
      </c>
      <c r="K1151" s="54" t="str">
        <f>VLOOKUP(H1151,'Fish Species List'!$A$2:$I$107,4,0)</f>
        <v>Pomacanthidae</v>
      </c>
      <c r="L1151" s="54" t="str">
        <f>VLOOKUP(H1151,'Fish Species List'!$A$2:$I$107,5,0)</f>
        <v>Omnivores</v>
      </c>
      <c r="M1151">
        <v>18</v>
      </c>
      <c r="N1151">
        <f>1</f>
        <v>1</v>
      </c>
      <c r="P1151">
        <f>VLOOKUP(H1151,'Fish Species List'!$A$2:$I$107,6,0)</f>
        <v>3.388E-2</v>
      </c>
      <c r="Q1151">
        <f>VLOOKUP(H1151,'Fish Species List'!$A$2:$I$107,7,0)</f>
        <v>2.91</v>
      </c>
      <c r="R1151">
        <f t="shared" si="17"/>
        <v>152.33033301369107</v>
      </c>
    </row>
    <row r="1152" spans="1:18">
      <c r="A1152" s="2">
        <v>42956</v>
      </c>
      <c r="B1152" s="18">
        <v>0.49513888888888885</v>
      </c>
      <c r="C1152" s="17" t="s">
        <v>9</v>
      </c>
      <c r="D1152" s="17" t="s">
        <v>557</v>
      </c>
      <c r="E1152" s="17" t="s">
        <v>10</v>
      </c>
      <c r="F1152">
        <v>3</v>
      </c>
      <c r="G1152">
        <v>25</v>
      </c>
      <c r="H1152" t="s">
        <v>443</v>
      </c>
      <c r="I1152" t="str">
        <f>VLOOKUP(H1152,'Fish Species List'!$A$2:$I$107,2,0)</f>
        <v>Lionfish</v>
      </c>
      <c r="J1152" s="54" t="str">
        <f>VLOOKUP(H1152,'Fish Species List'!$A$2:$I$107,3,0)</f>
        <v>Pterois sp.</v>
      </c>
      <c r="K1152" s="54" t="str">
        <f>VLOOKUP(H1152,'Fish Species List'!$A$2:$I$107,4,0)</f>
        <v>Scorpaenidae</v>
      </c>
      <c r="L1152" s="54" t="str">
        <f>VLOOKUP(H1152,'Fish Species List'!$A$2:$I$107,5,0)</f>
        <v>Carnivores</v>
      </c>
      <c r="M1152">
        <v>10</v>
      </c>
      <c r="N1152">
        <f>1</f>
        <v>1</v>
      </c>
      <c r="P1152">
        <f>VLOOKUP(H1152,'Fish Species List'!$A$2:$I$107,6,0)</f>
        <v>1.1480000000000001E-2</v>
      </c>
      <c r="Q1152">
        <f>VLOOKUP(H1152,'Fish Species List'!$A$2:$I$107,7,0)</f>
        <v>3.09</v>
      </c>
      <c r="R1152">
        <f t="shared" si="17"/>
        <v>14.12348548892615</v>
      </c>
    </row>
    <row r="1153" spans="1:18">
      <c r="A1153" s="2">
        <v>42956</v>
      </c>
      <c r="B1153" s="18">
        <v>0.49513888888888885</v>
      </c>
      <c r="C1153" s="17" t="s">
        <v>9</v>
      </c>
      <c r="D1153" s="17" t="s">
        <v>557</v>
      </c>
      <c r="E1153" s="17" t="s">
        <v>10</v>
      </c>
      <c r="F1153">
        <v>3</v>
      </c>
      <c r="G1153">
        <v>25</v>
      </c>
      <c r="H1153" t="s">
        <v>21</v>
      </c>
      <c r="I1153" t="str">
        <f>VLOOKUP(H1153,'Fish Species List'!$A$2:$I$107,2,0)</f>
        <v>Brown Chromis</v>
      </c>
      <c r="J1153" s="54" t="str">
        <f>VLOOKUP(H1153,'Fish Species List'!$A$2:$I$107,3,0)</f>
        <v>Chromis multilineata</v>
      </c>
      <c r="K1153" s="54" t="str">
        <f>VLOOKUP(H1153,'Fish Species List'!$A$2:$I$107,4,0)</f>
        <v>Pomacentridae</v>
      </c>
      <c r="L1153" s="54" t="str">
        <f>VLOOKUP(H1153,'Fish Species List'!$A$2:$I$107,5,0)</f>
        <v>Planktivore</v>
      </c>
      <c r="M1153">
        <v>4</v>
      </c>
      <c r="N1153">
        <v>25</v>
      </c>
      <c r="P1153">
        <f>VLOOKUP(H1153,'Fish Species List'!$A$2:$I$107,6,0)</f>
        <v>1.4789999999999999E-2</v>
      </c>
      <c r="Q1153">
        <f>VLOOKUP(H1153,'Fish Species List'!$A$2:$I$107,7,0)</f>
        <v>2.98</v>
      </c>
      <c r="R1153">
        <f t="shared" si="17"/>
        <v>0.92067626702257244</v>
      </c>
    </row>
    <row r="1154" spans="1:18">
      <c r="A1154" s="2">
        <v>42956</v>
      </c>
      <c r="B1154" s="18">
        <v>0.49513888888888885</v>
      </c>
      <c r="C1154" s="17" t="s">
        <v>9</v>
      </c>
      <c r="D1154" s="17" t="s">
        <v>557</v>
      </c>
      <c r="E1154" s="17" t="s">
        <v>10</v>
      </c>
      <c r="F1154">
        <v>3</v>
      </c>
      <c r="G1154">
        <v>25</v>
      </c>
      <c r="H1154" t="s">
        <v>21</v>
      </c>
      <c r="I1154" t="str">
        <f>VLOOKUP(H1154,'Fish Species List'!$A$2:$I$107,2,0)</f>
        <v>Brown Chromis</v>
      </c>
      <c r="J1154" s="54" t="str">
        <f>VLOOKUP(H1154,'Fish Species List'!$A$2:$I$107,3,0)</f>
        <v>Chromis multilineata</v>
      </c>
      <c r="K1154" s="54" t="str">
        <f>VLOOKUP(H1154,'Fish Species List'!$A$2:$I$107,4,0)</f>
        <v>Pomacentridae</v>
      </c>
      <c r="L1154" s="54" t="str">
        <f>VLOOKUP(H1154,'Fish Species List'!$A$2:$I$107,5,0)</f>
        <v>Planktivore</v>
      </c>
      <c r="M1154">
        <v>12</v>
      </c>
      <c r="N1154">
        <v>10</v>
      </c>
      <c r="P1154">
        <f>VLOOKUP(H1154,'Fish Species List'!$A$2:$I$107,6,0)</f>
        <v>1.4789999999999999E-2</v>
      </c>
      <c r="Q1154">
        <f>VLOOKUP(H1154,'Fish Species List'!$A$2:$I$107,7,0)</f>
        <v>2.98</v>
      </c>
      <c r="R1154">
        <f t="shared" si="17"/>
        <v>24.318024250762754</v>
      </c>
    </row>
    <row r="1155" spans="1:18">
      <c r="A1155" s="2">
        <v>42956</v>
      </c>
      <c r="B1155" s="18">
        <v>0.49513888888888885</v>
      </c>
      <c r="C1155" s="17" t="s">
        <v>9</v>
      </c>
      <c r="D1155" s="17" t="s">
        <v>557</v>
      </c>
      <c r="E1155" s="17" t="s">
        <v>10</v>
      </c>
      <c r="F1155">
        <v>3</v>
      </c>
      <c r="G1155">
        <v>25</v>
      </c>
      <c r="H1155" t="s">
        <v>37</v>
      </c>
      <c r="I1155" t="str">
        <f>VLOOKUP(H1155,'Fish Species List'!$A$2:$I$107,2,0)</f>
        <v>Yellowtail Damselfish</v>
      </c>
      <c r="J1155" s="54" t="str">
        <f>VLOOKUP(H1155,'Fish Species List'!$A$2:$I$107,3,0)</f>
        <v>Microspathodon chrysurus</v>
      </c>
      <c r="K1155" s="54" t="str">
        <f>VLOOKUP(H1155,'Fish Species List'!$A$2:$I$107,4,0)</f>
        <v>Pomacentridae</v>
      </c>
      <c r="L1155" s="54" t="str">
        <f>VLOOKUP(H1155,'Fish Species List'!$A$2:$I$107,5,0)</f>
        <v>Herbivores</v>
      </c>
      <c r="M1155">
        <v>15</v>
      </c>
      <c r="N1155">
        <f>1</f>
        <v>1</v>
      </c>
      <c r="P1155">
        <f>VLOOKUP(H1155,'Fish Species List'!$A$2:$I$107,6,0)</f>
        <v>2.291E-2</v>
      </c>
      <c r="Q1155">
        <f>VLOOKUP(H1155,'Fish Species List'!$A$2:$I$107,7,0)</f>
        <v>3.02</v>
      </c>
      <c r="R1155">
        <f t="shared" ref="R1155:R1218" si="18">(P1155*M1155^Q1155)</f>
        <v>81.62452961405809</v>
      </c>
    </row>
    <row r="1156" spans="1:18">
      <c r="A1156" s="2">
        <v>42956</v>
      </c>
      <c r="B1156" s="18">
        <v>0.49513888888888885</v>
      </c>
      <c r="C1156" s="17" t="s">
        <v>9</v>
      </c>
      <c r="D1156" s="17" t="s">
        <v>557</v>
      </c>
      <c r="E1156" s="17" t="s">
        <v>10</v>
      </c>
      <c r="F1156">
        <v>3</v>
      </c>
      <c r="G1156">
        <v>25</v>
      </c>
      <c r="H1156" t="s">
        <v>36</v>
      </c>
      <c r="I1156" t="str">
        <f>VLOOKUP(H1156,'Fish Species List'!$A$2:$I$107,2,0)</f>
        <v>Blue Chromis</v>
      </c>
      <c r="J1156" s="54" t="str">
        <f>VLOOKUP(H1156,'Fish Species List'!$A$2:$I$107,3,0)</f>
        <v>Chromis cyanea</v>
      </c>
      <c r="K1156" s="54" t="str">
        <f>VLOOKUP(H1156,'Fish Species List'!$A$2:$I$107,4,0)</f>
        <v>Pomacentridae</v>
      </c>
      <c r="L1156" s="54" t="str">
        <f>VLOOKUP(H1156,'Fish Species List'!$A$2:$I$107,5,0)</f>
        <v>Planktivore</v>
      </c>
      <c r="M1156">
        <v>3</v>
      </c>
      <c r="N1156">
        <v>20</v>
      </c>
      <c r="P1156">
        <f>VLOOKUP(H1156,'Fish Species List'!$A$2:$I$107,6,0)</f>
        <v>1.4789999999999999E-2</v>
      </c>
      <c r="Q1156">
        <f>VLOOKUP(H1156,'Fish Species List'!$A$2:$I$107,7,0)</f>
        <v>2.98</v>
      </c>
      <c r="R1156">
        <f t="shared" si="18"/>
        <v>0.39065151514322999</v>
      </c>
    </row>
    <row r="1157" spans="1:18">
      <c r="A1157" s="2">
        <v>42956</v>
      </c>
      <c r="B1157" s="18">
        <v>0.49513888888888885</v>
      </c>
      <c r="C1157" s="17" t="s">
        <v>9</v>
      </c>
      <c r="D1157" s="17" t="s">
        <v>557</v>
      </c>
      <c r="E1157" s="17" t="s">
        <v>10</v>
      </c>
      <c r="F1157">
        <v>3</v>
      </c>
      <c r="G1157">
        <v>25</v>
      </c>
      <c r="H1157" t="s">
        <v>404</v>
      </c>
      <c r="I1157" t="str">
        <f>VLOOKUP(H1157,'Fish Species List'!$A$2:$I$107,2,0)</f>
        <v>Cocoa Damselfish</v>
      </c>
      <c r="J1157" s="54" t="str">
        <f>VLOOKUP(H1157,'Fish Species List'!$A$2:$I$107,3,0)</f>
        <v>Stegastes variabilis</v>
      </c>
      <c r="K1157" s="54" t="str">
        <f>VLOOKUP(H1157,'Fish Species List'!$A$2:$I$107,4,0)</f>
        <v>Pomacentridae</v>
      </c>
      <c r="L1157" s="54" t="str">
        <f>VLOOKUP(H1157,'Fish Species List'!$A$2:$I$107,5,0)</f>
        <v>Herbivores</v>
      </c>
      <c r="M1157">
        <v>3</v>
      </c>
      <c r="N1157">
        <f>1</f>
        <v>1</v>
      </c>
      <c r="P1157">
        <f>VLOOKUP(H1157,'Fish Species List'!$A$2:$I$107,6,0)</f>
        <v>0</v>
      </c>
      <c r="Q1157">
        <f>VLOOKUP(H1157,'Fish Species List'!$A$2:$I$107,7,0)</f>
        <v>0</v>
      </c>
      <c r="R1157">
        <f t="shared" si="18"/>
        <v>0</v>
      </c>
    </row>
    <row r="1158" spans="1:18">
      <c r="A1158" s="2">
        <v>42956</v>
      </c>
      <c r="B1158" s="18">
        <v>0.49513888888888885</v>
      </c>
      <c r="C1158" s="17" t="s">
        <v>9</v>
      </c>
      <c r="D1158" s="17" t="s">
        <v>557</v>
      </c>
      <c r="E1158" s="17" t="s">
        <v>10</v>
      </c>
      <c r="F1158">
        <v>3</v>
      </c>
      <c r="G1158">
        <v>25</v>
      </c>
      <c r="H1158" t="s">
        <v>404</v>
      </c>
      <c r="I1158" t="str">
        <f>VLOOKUP(H1158,'Fish Species List'!$A$2:$I$107,2,0)</f>
        <v>Cocoa Damselfish</v>
      </c>
      <c r="J1158" s="54" t="str">
        <f>VLOOKUP(H1158,'Fish Species List'!$A$2:$I$107,3,0)</f>
        <v>Stegastes variabilis</v>
      </c>
      <c r="K1158" s="54" t="str">
        <f>VLOOKUP(H1158,'Fish Species List'!$A$2:$I$107,4,0)</f>
        <v>Pomacentridae</v>
      </c>
      <c r="L1158" s="54" t="str">
        <f>VLOOKUP(H1158,'Fish Species List'!$A$2:$I$107,5,0)</f>
        <v>Herbivores</v>
      </c>
      <c r="M1158">
        <v>5</v>
      </c>
      <c r="N1158">
        <f>1</f>
        <v>1</v>
      </c>
      <c r="P1158">
        <f>VLOOKUP(H1158,'Fish Species List'!$A$2:$I$107,6,0)</f>
        <v>0</v>
      </c>
      <c r="Q1158">
        <f>VLOOKUP(H1158,'Fish Species List'!$A$2:$I$107,7,0)</f>
        <v>0</v>
      </c>
      <c r="R1158">
        <f t="shared" si="18"/>
        <v>0</v>
      </c>
    </row>
    <row r="1159" spans="1:18">
      <c r="A1159" s="2">
        <v>42956</v>
      </c>
      <c r="B1159" s="18">
        <v>0.49513888888888885</v>
      </c>
      <c r="C1159" s="17" t="s">
        <v>9</v>
      </c>
      <c r="D1159" s="17" t="s">
        <v>557</v>
      </c>
      <c r="E1159" s="17" t="s">
        <v>10</v>
      </c>
      <c r="F1159">
        <v>3</v>
      </c>
      <c r="G1159">
        <v>25</v>
      </c>
      <c r="H1159" t="s">
        <v>35</v>
      </c>
      <c r="I1159" t="str">
        <f>VLOOKUP(H1159,'Fish Species List'!$A$2:$I$107,2,0)</f>
        <v>Yellowhead Wrasse</v>
      </c>
      <c r="J1159" s="54" t="str">
        <f>VLOOKUP(H1159,'Fish Species List'!$A$2:$I$107,3,0)</f>
        <v>Halichoeres garnoti</v>
      </c>
      <c r="K1159" s="54" t="str">
        <f>VLOOKUP(H1159,'Fish Species List'!$A$2:$I$107,4,0)</f>
        <v>Labridae</v>
      </c>
      <c r="L1159" s="54" t="str">
        <f>VLOOKUP(H1159,'Fish Species List'!$A$2:$I$107,5,0)</f>
        <v>Carnivores</v>
      </c>
      <c r="M1159">
        <v>5</v>
      </c>
      <c r="N1159">
        <v>2</v>
      </c>
      <c r="P1159">
        <f>VLOOKUP(H1159,'Fish Species List'!$A$2:$I$107,6,0)</f>
        <v>0.01</v>
      </c>
      <c r="Q1159">
        <f>VLOOKUP(H1159,'Fish Species List'!$A$2:$I$107,7,0)</f>
        <v>3.13</v>
      </c>
      <c r="R1159">
        <f t="shared" si="18"/>
        <v>1.540905884130453</v>
      </c>
    </row>
    <row r="1160" spans="1:18">
      <c r="A1160" s="2">
        <v>42956</v>
      </c>
      <c r="B1160" s="18">
        <v>0.49513888888888885</v>
      </c>
      <c r="C1160" s="17" t="s">
        <v>9</v>
      </c>
      <c r="D1160" s="17" t="s">
        <v>557</v>
      </c>
      <c r="E1160" s="17" t="s">
        <v>10</v>
      </c>
      <c r="F1160">
        <v>3</v>
      </c>
      <c r="G1160">
        <v>25</v>
      </c>
      <c r="H1160" t="s">
        <v>35</v>
      </c>
      <c r="I1160" t="str">
        <f>VLOOKUP(H1160,'Fish Species List'!$A$2:$I$107,2,0)</f>
        <v>Yellowhead Wrasse</v>
      </c>
      <c r="J1160" s="54" t="str">
        <f>VLOOKUP(H1160,'Fish Species List'!$A$2:$I$107,3,0)</f>
        <v>Halichoeres garnoti</v>
      </c>
      <c r="K1160" s="54" t="str">
        <f>VLOOKUP(H1160,'Fish Species List'!$A$2:$I$107,4,0)</f>
        <v>Labridae</v>
      </c>
      <c r="L1160" s="54" t="str">
        <f>VLOOKUP(H1160,'Fish Species List'!$A$2:$I$107,5,0)</f>
        <v>Carnivores</v>
      </c>
      <c r="M1160">
        <v>4</v>
      </c>
      <c r="N1160">
        <v>10</v>
      </c>
      <c r="P1160">
        <f>VLOOKUP(H1160,'Fish Species List'!$A$2:$I$107,6,0)</f>
        <v>0.01</v>
      </c>
      <c r="Q1160">
        <f>VLOOKUP(H1160,'Fish Species List'!$A$2:$I$107,7,0)</f>
        <v>3.13</v>
      </c>
      <c r="R1160">
        <f t="shared" si="18"/>
        <v>0.76638637095611406</v>
      </c>
    </row>
    <row r="1161" spans="1:18">
      <c r="A1161" s="2">
        <v>42956</v>
      </c>
      <c r="B1161" s="18">
        <v>0.49513888888888885</v>
      </c>
      <c r="C1161" s="17" t="s">
        <v>9</v>
      </c>
      <c r="D1161" s="17" t="s">
        <v>557</v>
      </c>
      <c r="E1161" s="17" t="s">
        <v>10</v>
      </c>
      <c r="F1161">
        <v>3</v>
      </c>
      <c r="G1161">
        <v>25</v>
      </c>
      <c r="H1161" t="s">
        <v>35</v>
      </c>
      <c r="I1161" t="str">
        <f>VLOOKUP(H1161,'Fish Species List'!$A$2:$I$107,2,0)</f>
        <v>Yellowhead Wrasse</v>
      </c>
      <c r="J1161" s="54" t="str">
        <f>VLOOKUP(H1161,'Fish Species List'!$A$2:$I$107,3,0)</f>
        <v>Halichoeres garnoti</v>
      </c>
      <c r="K1161" s="54" t="str">
        <f>VLOOKUP(H1161,'Fish Species List'!$A$2:$I$107,4,0)</f>
        <v>Labridae</v>
      </c>
      <c r="L1161" s="54" t="str">
        <f>VLOOKUP(H1161,'Fish Species List'!$A$2:$I$107,5,0)</f>
        <v>Carnivores</v>
      </c>
      <c r="M1161">
        <v>3</v>
      </c>
      <c r="N1161">
        <v>2</v>
      </c>
      <c r="P1161">
        <f>VLOOKUP(H1161,'Fish Species List'!$A$2:$I$107,6,0)</f>
        <v>0.01</v>
      </c>
      <c r="Q1161">
        <f>VLOOKUP(H1161,'Fish Species List'!$A$2:$I$107,7,0)</f>
        <v>3.13</v>
      </c>
      <c r="R1161">
        <f t="shared" si="18"/>
        <v>0.3114508548769428</v>
      </c>
    </row>
    <row r="1162" spans="1:18">
      <c r="A1162" s="2">
        <v>42956</v>
      </c>
      <c r="B1162" s="18">
        <v>0.49513888888888885</v>
      </c>
      <c r="C1162" s="17" t="s">
        <v>9</v>
      </c>
      <c r="D1162" s="17" t="s">
        <v>557</v>
      </c>
      <c r="E1162" s="17" t="s">
        <v>10</v>
      </c>
      <c r="F1162">
        <v>3</v>
      </c>
      <c r="G1162">
        <v>25</v>
      </c>
      <c r="H1162" t="s">
        <v>35</v>
      </c>
      <c r="I1162" t="str">
        <f>VLOOKUP(H1162,'Fish Species List'!$A$2:$I$107,2,0)</f>
        <v>Yellowhead Wrasse</v>
      </c>
      <c r="J1162" s="54" t="str">
        <f>VLOOKUP(H1162,'Fish Species List'!$A$2:$I$107,3,0)</f>
        <v>Halichoeres garnoti</v>
      </c>
      <c r="K1162" s="54" t="str">
        <f>VLOOKUP(H1162,'Fish Species List'!$A$2:$I$107,4,0)</f>
        <v>Labridae</v>
      </c>
      <c r="L1162" s="54" t="str">
        <f>VLOOKUP(H1162,'Fish Species List'!$A$2:$I$107,5,0)</f>
        <v>Carnivores</v>
      </c>
      <c r="M1162">
        <v>12</v>
      </c>
      <c r="N1162">
        <f>1</f>
        <v>1</v>
      </c>
      <c r="P1162">
        <f>VLOOKUP(H1162,'Fish Species List'!$A$2:$I$107,6,0)</f>
        <v>0.01</v>
      </c>
      <c r="Q1162">
        <f>VLOOKUP(H1162,'Fish Species List'!$A$2:$I$107,7,0)</f>
        <v>3.13</v>
      </c>
      <c r="R1162">
        <f t="shared" si="18"/>
        <v>23.869169040031956</v>
      </c>
    </row>
    <row r="1163" spans="1:18">
      <c r="A1163" s="2">
        <v>42956</v>
      </c>
      <c r="B1163" s="18">
        <v>0.49513888888888885</v>
      </c>
      <c r="C1163" s="17" t="s">
        <v>9</v>
      </c>
      <c r="D1163" s="17" t="s">
        <v>557</v>
      </c>
      <c r="E1163" s="17" t="s">
        <v>10</v>
      </c>
      <c r="F1163">
        <v>3</v>
      </c>
      <c r="G1163">
        <v>25</v>
      </c>
      <c r="H1163" t="s">
        <v>17</v>
      </c>
      <c r="I1163" t="str">
        <f>VLOOKUP(H1163,'Fish Species List'!$A$2:$I$107,2,0)</f>
        <v>Bluehead Wrasse</v>
      </c>
      <c r="J1163" s="54" t="str">
        <f>VLOOKUP(H1163,'Fish Species List'!$A$2:$I$107,3,0)</f>
        <v>Thalassoma bifasciatum</v>
      </c>
      <c r="K1163" s="54" t="str">
        <f>VLOOKUP(H1163,'Fish Species List'!$A$2:$I$107,4,0)</f>
        <v>Labridae</v>
      </c>
      <c r="L1163" s="54" t="str">
        <f>VLOOKUP(H1163,'Fish Species List'!$A$2:$I$107,5,0)</f>
        <v>Carnivores</v>
      </c>
      <c r="M1163">
        <v>3</v>
      </c>
      <c r="N1163">
        <v>60</v>
      </c>
      <c r="P1163">
        <f>VLOOKUP(H1163,'Fish Species List'!$A$2:$I$107,6,0)</f>
        <v>8.9099999999999995E-3</v>
      </c>
      <c r="Q1163">
        <f>VLOOKUP(H1163,'Fish Species List'!$A$2:$I$107,7,0)</f>
        <v>3.01</v>
      </c>
      <c r="R1163">
        <f t="shared" si="18"/>
        <v>0.24322750267948948</v>
      </c>
    </row>
    <row r="1164" spans="1:18">
      <c r="A1164" s="2">
        <v>42956</v>
      </c>
      <c r="B1164" s="18">
        <v>0.49513888888888885</v>
      </c>
      <c r="C1164" s="17" t="s">
        <v>9</v>
      </c>
      <c r="D1164" s="17" t="s">
        <v>557</v>
      </c>
      <c r="E1164" s="17" t="s">
        <v>10</v>
      </c>
      <c r="F1164">
        <v>3</v>
      </c>
      <c r="G1164">
        <v>25</v>
      </c>
      <c r="H1164" t="s">
        <v>17</v>
      </c>
      <c r="I1164" t="str">
        <f>VLOOKUP(H1164,'Fish Species List'!$A$2:$I$107,2,0)</f>
        <v>Bluehead Wrasse</v>
      </c>
      <c r="J1164" s="54" t="str">
        <f>VLOOKUP(H1164,'Fish Species List'!$A$2:$I$107,3,0)</f>
        <v>Thalassoma bifasciatum</v>
      </c>
      <c r="K1164" s="54" t="str">
        <f>VLOOKUP(H1164,'Fish Species List'!$A$2:$I$107,4,0)</f>
        <v>Labridae</v>
      </c>
      <c r="L1164" s="54" t="str">
        <f>VLOOKUP(H1164,'Fish Species List'!$A$2:$I$107,5,0)</f>
        <v>Carnivores</v>
      </c>
      <c r="M1164">
        <v>2</v>
      </c>
      <c r="N1164">
        <v>20</v>
      </c>
      <c r="P1164">
        <f>VLOOKUP(H1164,'Fish Species List'!$A$2:$I$107,6,0)</f>
        <v>8.9099999999999995E-3</v>
      </c>
      <c r="Q1164">
        <f>VLOOKUP(H1164,'Fish Species List'!$A$2:$I$107,7,0)</f>
        <v>3.01</v>
      </c>
      <c r="R1164">
        <f t="shared" si="18"/>
        <v>7.1775791608042885E-2</v>
      </c>
    </row>
    <row r="1165" spans="1:18">
      <c r="A1165" s="2">
        <v>42956</v>
      </c>
      <c r="B1165" s="18">
        <v>0.49513888888888885</v>
      </c>
      <c r="C1165" s="17" t="s">
        <v>9</v>
      </c>
      <c r="D1165" s="17" t="s">
        <v>557</v>
      </c>
      <c r="E1165" s="17" t="s">
        <v>10</v>
      </c>
      <c r="F1165">
        <v>3</v>
      </c>
      <c r="G1165">
        <v>25</v>
      </c>
      <c r="H1165" t="s">
        <v>17</v>
      </c>
      <c r="I1165" t="str">
        <f>VLOOKUP(H1165,'Fish Species List'!$A$2:$I$107,2,0)</f>
        <v>Bluehead Wrasse</v>
      </c>
      <c r="J1165" s="54" t="str">
        <f>VLOOKUP(H1165,'Fish Species List'!$A$2:$I$107,3,0)</f>
        <v>Thalassoma bifasciatum</v>
      </c>
      <c r="K1165" s="54" t="str">
        <f>VLOOKUP(H1165,'Fish Species List'!$A$2:$I$107,4,0)</f>
        <v>Labridae</v>
      </c>
      <c r="L1165" s="54" t="str">
        <f>VLOOKUP(H1165,'Fish Species List'!$A$2:$I$107,5,0)</f>
        <v>Carnivores</v>
      </c>
      <c r="M1165">
        <v>5</v>
      </c>
      <c r="N1165">
        <v>10</v>
      </c>
      <c r="P1165">
        <f>VLOOKUP(H1165,'Fish Species List'!$A$2:$I$107,6,0)</f>
        <v>8.9099999999999995E-3</v>
      </c>
      <c r="Q1165">
        <f>VLOOKUP(H1165,'Fish Species List'!$A$2:$I$107,7,0)</f>
        <v>3.01</v>
      </c>
      <c r="R1165">
        <f t="shared" si="18"/>
        <v>1.1318201385239828</v>
      </c>
    </row>
    <row r="1166" spans="1:18">
      <c r="A1166" s="2">
        <v>42956</v>
      </c>
      <c r="B1166" s="18">
        <v>0.49513888888888885</v>
      </c>
      <c r="C1166" s="17" t="s">
        <v>9</v>
      </c>
      <c r="D1166" s="17" t="s">
        <v>557</v>
      </c>
      <c r="E1166" s="17" t="s">
        <v>10</v>
      </c>
      <c r="F1166">
        <v>3</v>
      </c>
      <c r="G1166">
        <v>25</v>
      </c>
      <c r="H1166" t="s">
        <v>407</v>
      </c>
      <c r="I1166" t="str">
        <f>VLOOKUP(H1166,'Fish Species List'!$A$2:$I$107,2,0)</f>
        <v>Fairy Basslet</v>
      </c>
      <c r="J1166" s="54" t="str">
        <f>VLOOKUP(H1166,'Fish Species List'!$A$2:$I$107,3,0)</f>
        <v>Gramma loreto</v>
      </c>
      <c r="K1166" s="54" t="str">
        <f>VLOOKUP(H1166,'Fish Species List'!$A$2:$I$107,4,0)</f>
        <v>Serranidae</v>
      </c>
      <c r="L1166" s="54" t="str">
        <f>VLOOKUP(H1166,'Fish Species List'!$A$2:$I$107,5,0)</f>
        <v>Carnivores</v>
      </c>
      <c r="M1166">
        <v>2</v>
      </c>
      <c r="N1166">
        <v>10</v>
      </c>
      <c r="P1166">
        <f>VLOOKUP(H1166,'Fish Species List'!$A$2:$I$107,6,0)</f>
        <v>0</v>
      </c>
      <c r="Q1166">
        <f>VLOOKUP(H1166,'Fish Species List'!$A$2:$I$107,7,0)</f>
        <v>0</v>
      </c>
      <c r="R1166">
        <f t="shared" si="18"/>
        <v>0</v>
      </c>
    </row>
    <row r="1167" spans="1:18">
      <c r="A1167" s="2">
        <v>42956</v>
      </c>
      <c r="B1167" s="18">
        <v>0.49513888888888885</v>
      </c>
      <c r="C1167" s="17" t="s">
        <v>9</v>
      </c>
      <c r="D1167" s="17" t="s">
        <v>557</v>
      </c>
      <c r="E1167" s="17" t="s">
        <v>10</v>
      </c>
      <c r="F1167">
        <v>3</v>
      </c>
      <c r="G1167">
        <v>25</v>
      </c>
      <c r="H1167" t="s">
        <v>283</v>
      </c>
      <c r="I1167" t="str">
        <f>VLOOKUP(H1167,'Fish Species List'!$A$2:$I$107,2,0)</f>
        <v>Stoplight Parrotfish</v>
      </c>
      <c r="J1167" s="54" t="str">
        <f>VLOOKUP(H1167,'Fish Species List'!$A$2:$I$107,3,0)</f>
        <v>Sparisoma viride</v>
      </c>
      <c r="K1167" s="54" t="str">
        <f>VLOOKUP(H1167,'Fish Species List'!$A$2:$I$107,4,0)</f>
        <v>Scaridae</v>
      </c>
      <c r="L1167" s="54" t="str">
        <f>VLOOKUP(H1167,'Fish Species List'!$A$2:$I$107,5,0)</f>
        <v>Herbivores</v>
      </c>
      <c r="M1167">
        <v>3</v>
      </c>
      <c r="N1167">
        <v>2</v>
      </c>
      <c r="O1167" t="s">
        <v>284</v>
      </c>
      <c r="P1167">
        <f>VLOOKUP(H1167,'Fish Species List'!$A$2:$I$107,6,0)</f>
        <v>1.38E-2</v>
      </c>
      <c r="Q1167">
        <f>VLOOKUP(H1167,'Fish Species List'!$A$2:$I$107,7,0)</f>
        <v>3.04</v>
      </c>
      <c r="R1167">
        <f t="shared" si="18"/>
        <v>0.38933881323628722</v>
      </c>
    </row>
    <row r="1168" spans="1:18">
      <c r="A1168" s="2">
        <v>42956</v>
      </c>
      <c r="B1168" s="18">
        <v>0.49513888888888885</v>
      </c>
      <c r="C1168" s="17" t="s">
        <v>9</v>
      </c>
      <c r="D1168" s="17" t="s">
        <v>557</v>
      </c>
      <c r="E1168" s="17" t="s">
        <v>10</v>
      </c>
      <c r="F1168">
        <v>3</v>
      </c>
      <c r="G1168">
        <v>25</v>
      </c>
      <c r="H1168" t="s">
        <v>25</v>
      </c>
      <c r="I1168" t="str">
        <f>VLOOKUP(H1168,'Fish Species List'!$A$2:$I$107,2,0)</f>
        <v>Redband Parrotfish</v>
      </c>
      <c r="J1168" s="54" t="str">
        <f>VLOOKUP(H1168,'Fish Species List'!$A$2:$I$107,3,0)</f>
        <v>Sparisoma aurofrenatum</v>
      </c>
      <c r="K1168" s="54" t="str">
        <f>VLOOKUP(H1168,'Fish Species List'!$A$2:$I$107,4,0)</f>
        <v>Scaridae</v>
      </c>
      <c r="L1168" s="54" t="str">
        <f>VLOOKUP(H1168,'Fish Species List'!$A$2:$I$107,5,0)</f>
        <v>Herbivores</v>
      </c>
      <c r="M1168">
        <v>3</v>
      </c>
      <c r="N1168">
        <f>1</f>
        <v>1</v>
      </c>
      <c r="O1168" t="s">
        <v>284</v>
      </c>
      <c r="P1168">
        <f>VLOOKUP(H1168,'Fish Species List'!$A$2:$I$107,6,0)</f>
        <v>1.072E-2</v>
      </c>
      <c r="Q1168">
        <f>VLOOKUP(H1168,'Fish Species List'!$A$2:$I$107,7,0)</f>
        <v>3.12</v>
      </c>
      <c r="R1168">
        <f t="shared" si="18"/>
        <v>0.33022739611377439</v>
      </c>
    </row>
    <row r="1169" spans="1:18">
      <c r="A1169" s="2">
        <v>42956</v>
      </c>
      <c r="B1169" s="18">
        <v>0.49513888888888885</v>
      </c>
      <c r="C1169" s="17" t="s">
        <v>9</v>
      </c>
      <c r="D1169" s="17" t="s">
        <v>557</v>
      </c>
      <c r="E1169" s="17" t="s">
        <v>10</v>
      </c>
      <c r="F1169">
        <v>3</v>
      </c>
      <c r="G1169">
        <v>25</v>
      </c>
      <c r="H1169" t="s">
        <v>295</v>
      </c>
      <c r="I1169" t="str">
        <f>VLOOKUP(H1169,'Fish Species List'!$A$2:$I$107,2,0)</f>
        <v>Clown Wrasse</v>
      </c>
      <c r="J1169" s="54" t="str">
        <f>VLOOKUP(H1169,'Fish Species List'!$A$2:$I$107,3,0)</f>
        <v>Halichoeres maculipinna </v>
      </c>
      <c r="K1169" s="54" t="str">
        <f>VLOOKUP(H1169,'Fish Species List'!$A$2:$I$107,4,0)</f>
        <v>Labridae</v>
      </c>
      <c r="L1169" s="54" t="str">
        <f>VLOOKUP(H1169,'Fish Species List'!$A$2:$I$107,5,0)</f>
        <v>Carnivores</v>
      </c>
      <c r="M1169">
        <v>10</v>
      </c>
      <c r="N1169">
        <f>1</f>
        <v>1</v>
      </c>
      <c r="P1169">
        <f>VLOOKUP(H1169,'Fish Species List'!$A$2:$I$107,6,0)</f>
        <v>1.047E-2</v>
      </c>
      <c r="Q1169">
        <f>VLOOKUP(H1169,'Fish Species List'!$A$2:$I$107,7,0)</f>
        <v>3.2</v>
      </c>
      <c r="R1169">
        <f t="shared" si="18"/>
        <v>16.593831725067879</v>
      </c>
    </row>
    <row r="1170" spans="1:18">
      <c r="A1170" s="2">
        <v>42956</v>
      </c>
      <c r="B1170" s="18">
        <v>0.49513888888888885</v>
      </c>
      <c r="C1170" s="17" t="s">
        <v>9</v>
      </c>
      <c r="D1170" s="17" t="s">
        <v>557</v>
      </c>
      <c r="E1170" s="17" t="s">
        <v>10</v>
      </c>
      <c r="F1170">
        <v>3</v>
      </c>
      <c r="G1170">
        <v>25</v>
      </c>
      <c r="H1170" t="s">
        <v>295</v>
      </c>
      <c r="I1170" t="str">
        <f>VLOOKUP(H1170,'Fish Species List'!$A$2:$I$107,2,0)</f>
        <v>Clown Wrasse</v>
      </c>
      <c r="J1170" s="54" t="str">
        <f>VLOOKUP(H1170,'Fish Species List'!$A$2:$I$107,3,0)</f>
        <v>Halichoeres maculipinna </v>
      </c>
      <c r="K1170" s="54" t="str">
        <f>VLOOKUP(H1170,'Fish Species List'!$A$2:$I$107,4,0)</f>
        <v>Labridae</v>
      </c>
      <c r="L1170" s="54" t="str">
        <f>VLOOKUP(H1170,'Fish Species List'!$A$2:$I$107,5,0)</f>
        <v>Carnivores</v>
      </c>
      <c r="M1170">
        <v>3</v>
      </c>
      <c r="N1170">
        <v>2</v>
      </c>
      <c r="P1170">
        <f>VLOOKUP(H1170,'Fish Species List'!$A$2:$I$107,6,0)</f>
        <v>1.047E-2</v>
      </c>
      <c r="Q1170">
        <f>VLOOKUP(H1170,'Fish Species List'!$A$2:$I$107,7,0)</f>
        <v>3.2</v>
      </c>
      <c r="R1170">
        <f t="shared" si="18"/>
        <v>0.35215567931991082</v>
      </c>
    </row>
    <row r="1171" spans="1:18">
      <c r="A1171" s="2">
        <v>42956</v>
      </c>
      <c r="B1171" s="18">
        <v>0.49513888888888885</v>
      </c>
      <c r="C1171" s="17" t="s">
        <v>9</v>
      </c>
      <c r="D1171" s="17" t="s">
        <v>557</v>
      </c>
      <c r="E1171" s="17" t="s">
        <v>10</v>
      </c>
      <c r="F1171">
        <v>3</v>
      </c>
      <c r="G1171">
        <v>25</v>
      </c>
      <c r="H1171" t="s">
        <v>35</v>
      </c>
      <c r="I1171" t="str">
        <f>VLOOKUP(H1171,'Fish Species List'!$A$2:$I$107,2,0)</f>
        <v>Yellowhead Wrasse</v>
      </c>
      <c r="J1171" s="54" t="str">
        <f>VLOOKUP(H1171,'Fish Species List'!$A$2:$I$107,3,0)</f>
        <v>Halichoeres garnoti</v>
      </c>
      <c r="K1171" s="54" t="str">
        <f>VLOOKUP(H1171,'Fish Species List'!$A$2:$I$107,4,0)</f>
        <v>Labridae</v>
      </c>
      <c r="L1171" s="54" t="str">
        <f>VLOOKUP(H1171,'Fish Species List'!$A$2:$I$107,5,0)</f>
        <v>Carnivores</v>
      </c>
      <c r="M1171">
        <v>3</v>
      </c>
      <c r="N1171">
        <v>4</v>
      </c>
      <c r="P1171">
        <f>VLOOKUP(H1171,'Fish Species List'!$A$2:$I$107,6,0)</f>
        <v>0.01</v>
      </c>
      <c r="Q1171">
        <f>VLOOKUP(H1171,'Fish Species List'!$A$2:$I$107,7,0)</f>
        <v>3.13</v>
      </c>
      <c r="R1171">
        <f t="shared" si="18"/>
        <v>0.3114508548769428</v>
      </c>
    </row>
    <row r="1172" spans="1:18">
      <c r="A1172" s="2">
        <v>42956</v>
      </c>
      <c r="B1172" s="18">
        <v>0.49513888888888885</v>
      </c>
      <c r="C1172" s="17" t="s">
        <v>9</v>
      </c>
      <c r="D1172" s="17" t="s">
        <v>557</v>
      </c>
      <c r="E1172" s="17" t="s">
        <v>10</v>
      </c>
      <c r="F1172">
        <v>3</v>
      </c>
      <c r="G1172">
        <v>25</v>
      </c>
      <c r="H1172" t="s">
        <v>35</v>
      </c>
      <c r="I1172" t="str">
        <f>VLOOKUP(H1172,'Fish Species List'!$A$2:$I$107,2,0)</f>
        <v>Yellowhead Wrasse</v>
      </c>
      <c r="J1172" s="54" t="str">
        <f>VLOOKUP(H1172,'Fish Species List'!$A$2:$I$107,3,0)</f>
        <v>Halichoeres garnoti</v>
      </c>
      <c r="K1172" s="54" t="str">
        <f>VLOOKUP(H1172,'Fish Species List'!$A$2:$I$107,4,0)</f>
        <v>Labridae</v>
      </c>
      <c r="L1172" s="54" t="str">
        <f>VLOOKUP(H1172,'Fish Species List'!$A$2:$I$107,5,0)</f>
        <v>Carnivores</v>
      </c>
      <c r="M1172">
        <v>5</v>
      </c>
      <c r="N1172">
        <f>1</f>
        <v>1</v>
      </c>
      <c r="P1172">
        <f>VLOOKUP(H1172,'Fish Species List'!$A$2:$I$107,6,0)</f>
        <v>0.01</v>
      </c>
      <c r="Q1172">
        <f>VLOOKUP(H1172,'Fish Species List'!$A$2:$I$107,7,0)</f>
        <v>3.13</v>
      </c>
      <c r="R1172">
        <f t="shared" si="18"/>
        <v>1.540905884130453</v>
      </c>
    </row>
    <row r="1173" spans="1:18">
      <c r="A1173" s="2">
        <v>42956</v>
      </c>
      <c r="B1173" s="18">
        <v>0.49513888888888885</v>
      </c>
      <c r="C1173" s="17" t="s">
        <v>9</v>
      </c>
      <c r="D1173" s="17" t="s">
        <v>557</v>
      </c>
      <c r="E1173" s="17" t="s">
        <v>10</v>
      </c>
      <c r="F1173">
        <v>4</v>
      </c>
      <c r="G1173">
        <v>26</v>
      </c>
      <c r="H1173" t="s">
        <v>441</v>
      </c>
      <c r="I1173" t="str">
        <f>VLOOKUP(H1173,'Fish Species List'!$A$2:$I$107,2,0)</f>
        <v>Bermuda Chub</v>
      </c>
      <c r="J1173" s="54" t="str">
        <f>VLOOKUP(H1173,'Fish Species List'!$A$2:$I$107,3,0)</f>
        <v>Kyphosus sectatrix</v>
      </c>
      <c r="K1173" s="54" t="str">
        <f>VLOOKUP(H1173,'Fish Species List'!$A$2:$I$107,4,0)</f>
        <v>Kyphosidae</v>
      </c>
      <c r="L1173" s="54" t="str">
        <f>VLOOKUP(H1173,'Fish Species List'!$A$2:$I$107,5,0)</f>
        <v>Herbivores</v>
      </c>
      <c r="M1173">
        <v>20</v>
      </c>
      <c r="N1173">
        <f>1</f>
        <v>1</v>
      </c>
      <c r="P1173">
        <f>VLOOKUP(H1173,'Fish Species List'!$A$2:$I$107,6,0)</f>
        <v>1.2019999999999999E-2</v>
      </c>
      <c r="Q1173">
        <f>VLOOKUP(H1173,'Fish Species List'!$A$2:$I$107,7,0)</f>
        <v>3.02</v>
      </c>
      <c r="R1173">
        <f t="shared" si="18"/>
        <v>102.09748746093479</v>
      </c>
    </row>
    <row r="1174" spans="1:18">
      <c r="A1174" s="2">
        <v>42956</v>
      </c>
      <c r="B1174" s="18">
        <v>0.49513888888888885</v>
      </c>
      <c r="C1174" s="17" t="s">
        <v>9</v>
      </c>
      <c r="D1174" s="17" t="s">
        <v>557</v>
      </c>
      <c r="E1174" s="17" t="s">
        <v>10</v>
      </c>
      <c r="F1174">
        <v>4</v>
      </c>
      <c r="G1174">
        <v>26</v>
      </c>
      <c r="H1174" t="s">
        <v>441</v>
      </c>
      <c r="I1174" t="str">
        <f>VLOOKUP(H1174,'Fish Species List'!$A$2:$I$107,2,0)</f>
        <v>Bermuda Chub</v>
      </c>
      <c r="J1174" s="54" t="str">
        <f>VLOOKUP(H1174,'Fish Species List'!$A$2:$I$107,3,0)</f>
        <v>Kyphosus sectatrix</v>
      </c>
      <c r="K1174" s="54" t="str">
        <f>VLOOKUP(H1174,'Fish Species List'!$A$2:$I$107,4,0)</f>
        <v>Kyphosidae</v>
      </c>
      <c r="L1174" s="54" t="str">
        <f>VLOOKUP(H1174,'Fish Species List'!$A$2:$I$107,5,0)</f>
        <v>Herbivores</v>
      </c>
      <c r="M1174">
        <v>26</v>
      </c>
      <c r="N1174">
        <f>1</f>
        <v>1</v>
      </c>
      <c r="P1174">
        <f>VLOOKUP(H1174,'Fish Species List'!$A$2:$I$107,6,0)</f>
        <v>1.2019999999999999E-2</v>
      </c>
      <c r="Q1174">
        <f>VLOOKUP(H1174,'Fish Species List'!$A$2:$I$107,7,0)</f>
        <v>3.02</v>
      </c>
      <c r="R1174">
        <f t="shared" si="18"/>
        <v>225.48828242404221</v>
      </c>
    </row>
    <row r="1175" spans="1:18">
      <c r="A1175" s="2">
        <v>42956</v>
      </c>
      <c r="B1175" s="18">
        <v>0.49513888888888885</v>
      </c>
      <c r="C1175" s="17" t="s">
        <v>9</v>
      </c>
      <c r="D1175" s="17" t="s">
        <v>557</v>
      </c>
      <c r="E1175" s="17" t="s">
        <v>10</v>
      </c>
      <c r="F1175">
        <v>4</v>
      </c>
      <c r="G1175">
        <v>26</v>
      </c>
      <c r="H1175" t="s">
        <v>33</v>
      </c>
      <c r="I1175" t="str">
        <f>VLOOKUP(H1175,'Fish Species List'!$A$2:$I$107,2,0)</f>
        <v>Yellowtail parrotfish</v>
      </c>
      <c r="J1175" s="54" t="str">
        <f>VLOOKUP(H1175,'Fish Species List'!$A$2:$I$107,3,0)</f>
        <v>Sparisoma rubiprinne</v>
      </c>
      <c r="K1175" s="54" t="str">
        <f>VLOOKUP(H1175,'Fish Species List'!$A$2:$I$107,4,0)</f>
        <v>Scaridae</v>
      </c>
      <c r="L1175" s="54" t="str">
        <f>VLOOKUP(H1175,'Fish Species List'!$A$2:$I$107,5,0)</f>
        <v>Herbivores</v>
      </c>
      <c r="M1175">
        <v>25</v>
      </c>
      <c r="N1175">
        <f>1</f>
        <v>1</v>
      </c>
      <c r="O1175" t="s">
        <v>16</v>
      </c>
      <c r="P1175">
        <f>VLOOKUP(H1175,'Fish Species List'!$A$2:$I$107,6,0)</f>
        <v>8.9099999999999995E-3</v>
      </c>
      <c r="Q1175">
        <f>VLOOKUP(H1175,'Fish Species List'!$A$2:$I$107,7,0)</f>
        <v>3.04</v>
      </c>
      <c r="R1175">
        <f t="shared" si="18"/>
        <v>158.34900194134704</v>
      </c>
    </row>
    <row r="1176" spans="1:18">
      <c r="A1176" s="2">
        <v>42956</v>
      </c>
      <c r="B1176" s="18">
        <v>0.49513888888888885</v>
      </c>
      <c r="C1176" s="17" t="s">
        <v>9</v>
      </c>
      <c r="D1176" s="17" t="s">
        <v>557</v>
      </c>
      <c r="E1176" s="17" t="s">
        <v>10</v>
      </c>
      <c r="F1176">
        <v>4</v>
      </c>
      <c r="G1176">
        <v>26</v>
      </c>
      <c r="H1176" t="s">
        <v>283</v>
      </c>
      <c r="I1176" t="str">
        <f>VLOOKUP(H1176,'Fish Species List'!$A$2:$I$107,2,0)</f>
        <v>Stoplight Parrotfish</v>
      </c>
      <c r="J1176" s="54" t="str">
        <f>VLOOKUP(H1176,'Fish Species List'!$A$2:$I$107,3,0)</f>
        <v>Sparisoma viride</v>
      </c>
      <c r="K1176" s="54" t="str">
        <f>VLOOKUP(H1176,'Fish Species List'!$A$2:$I$107,4,0)</f>
        <v>Scaridae</v>
      </c>
      <c r="L1176" s="54" t="str">
        <f>VLOOKUP(H1176,'Fish Species List'!$A$2:$I$107,5,0)</f>
        <v>Herbivores</v>
      </c>
      <c r="M1176">
        <v>26</v>
      </c>
      <c r="N1176">
        <f>1</f>
        <v>1</v>
      </c>
      <c r="O1176" t="s">
        <v>22</v>
      </c>
      <c r="P1176">
        <f>VLOOKUP(H1176,'Fish Species List'!$A$2:$I$107,6,0)</f>
        <v>1.38E-2</v>
      </c>
      <c r="Q1176">
        <f>VLOOKUP(H1176,'Fish Species List'!$A$2:$I$107,7,0)</f>
        <v>3.04</v>
      </c>
      <c r="R1176">
        <f t="shared" si="18"/>
        <v>276.31092977022331</v>
      </c>
    </row>
    <row r="1177" spans="1:18">
      <c r="A1177" s="2">
        <v>42956</v>
      </c>
      <c r="B1177" s="18">
        <v>0.49513888888888885</v>
      </c>
      <c r="C1177" s="17" t="s">
        <v>9</v>
      </c>
      <c r="D1177" s="17" t="s">
        <v>557</v>
      </c>
      <c r="E1177" s="17" t="s">
        <v>10</v>
      </c>
      <c r="F1177">
        <v>4</v>
      </c>
      <c r="G1177">
        <v>26</v>
      </c>
      <c r="H1177" t="s">
        <v>19</v>
      </c>
      <c r="I1177" t="str">
        <f>VLOOKUP(H1177,'Fish Species List'!$A$2:$I$107,2,0)</f>
        <v>Ocean Surgeonfish</v>
      </c>
      <c r="J1177" s="54" t="str">
        <f>VLOOKUP(H1177,'Fish Species List'!$A$2:$I$107,3,0)</f>
        <v>Acanthurus bahianus</v>
      </c>
      <c r="K1177" s="54" t="str">
        <f>VLOOKUP(H1177,'Fish Species List'!$A$2:$I$107,4,0)</f>
        <v>Acanthuridae</v>
      </c>
      <c r="L1177" s="54" t="str">
        <f>VLOOKUP(H1177,'Fish Species List'!$A$2:$I$107,5,0)</f>
        <v>Herbivores</v>
      </c>
      <c r="M1177">
        <v>15</v>
      </c>
      <c r="N1177">
        <v>3</v>
      </c>
      <c r="P1177">
        <f>VLOOKUP(H1177,'Fish Species List'!$A$2:$I$107,6,0)</f>
        <v>1.8620000000000001E-2</v>
      </c>
      <c r="Q1177">
        <f>VLOOKUP(H1177,'Fish Species List'!$A$2:$I$107,7,0)</f>
        <v>2.91</v>
      </c>
      <c r="R1177">
        <f t="shared" si="18"/>
        <v>49.249887240092868</v>
      </c>
    </row>
    <row r="1178" spans="1:18">
      <c r="A1178" s="2">
        <v>42956</v>
      </c>
      <c r="B1178" s="18">
        <v>0.49513888888888885</v>
      </c>
      <c r="C1178" s="17" t="s">
        <v>9</v>
      </c>
      <c r="D1178" s="17" t="s">
        <v>557</v>
      </c>
      <c r="E1178" s="17" t="s">
        <v>10</v>
      </c>
      <c r="F1178">
        <v>4</v>
      </c>
      <c r="G1178">
        <v>26</v>
      </c>
      <c r="H1178" t="s">
        <v>23</v>
      </c>
      <c r="I1178" t="str">
        <f>VLOOKUP(H1178,'Fish Species List'!$A$2:$I$107,2,0)</f>
        <v>Blue Tang</v>
      </c>
      <c r="J1178" s="54" t="str">
        <f>VLOOKUP(H1178,'Fish Species List'!$A$2:$I$107,3,0)</f>
        <v>Acanthurus coeruleus</v>
      </c>
      <c r="K1178" s="54" t="str">
        <f>VLOOKUP(H1178,'Fish Species List'!$A$2:$I$107,4,0)</f>
        <v>Acanthuridae</v>
      </c>
      <c r="L1178" s="54" t="str">
        <f>VLOOKUP(H1178,'Fish Species List'!$A$2:$I$107,5,0)</f>
        <v>Herbivores</v>
      </c>
      <c r="M1178">
        <v>12</v>
      </c>
      <c r="N1178">
        <f>1</f>
        <v>1</v>
      </c>
      <c r="P1178">
        <f>VLOOKUP(H1178,'Fish Species List'!$A$2:$I$107,6,0)</f>
        <v>2.512E-2</v>
      </c>
      <c r="Q1178">
        <f>VLOOKUP(H1178,'Fish Species List'!$A$2:$I$107,7,0)</f>
        <v>2.96</v>
      </c>
      <c r="R1178">
        <f t="shared" si="18"/>
        <v>39.300323326954469</v>
      </c>
    </row>
    <row r="1179" spans="1:18">
      <c r="A1179" s="2">
        <v>42956</v>
      </c>
      <c r="B1179" s="18">
        <v>0.49513888888888885</v>
      </c>
      <c r="C1179" s="17" t="s">
        <v>9</v>
      </c>
      <c r="D1179" s="17" t="s">
        <v>557</v>
      </c>
      <c r="E1179" s="17" t="s">
        <v>10</v>
      </c>
      <c r="F1179">
        <v>4</v>
      </c>
      <c r="G1179">
        <v>26</v>
      </c>
      <c r="H1179" t="s">
        <v>23</v>
      </c>
      <c r="I1179" t="str">
        <f>VLOOKUP(H1179,'Fish Species List'!$A$2:$I$107,2,0)</f>
        <v>Blue Tang</v>
      </c>
      <c r="J1179" s="54" t="str">
        <f>VLOOKUP(H1179,'Fish Species List'!$A$2:$I$107,3,0)</f>
        <v>Acanthurus coeruleus</v>
      </c>
      <c r="K1179" s="54" t="str">
        <f>VLOOKUP(H1179,'Fish Species List'!$A$2:$I$107,4,0)</f>
        <v>Acanthuridae</v>
      </c>
      <c r="L1179" s="54" t="str">
        <f>VLOOKUP(H1179,'Fish Species List'!$A$2:$I$107,5,0)</f>
        <v>Herbivores</v>
      </c>
      <c r="M1179">
        <v>15</v>
      </c>
      <c r="N1179">
        <v>10</v>
      </c>
      <c r="P1179">
        <f>VLOOKUP(H1179,'Fish Species List'!$A$2:$I$107,6,0)</f>
        <v>2.512E-2</v>
      </c>
      <c r="Q1179">
        <f>VLOOKUP(H1179,'Fish Species List'!$A$2:$I$107,7,0)</f>
        <v>2.96</v>
      </c>
      <c r="R1179">
        <f t="shared" si="18"/>
        <v>76.076366478829684</v>
      </c>
    </row>
    <row r="1180" spans="1:18">
      <c r="A1180" s="2">
        <v>42956</v>
      </c>
      <c r="B1180" s="18">
        <v>0.49513888888888885</v>
      </c>
      <c r="C1180" s="17" t="s">
        <v>9</v>
      </c>
      <c r="D1180" s="17" t="s">
        <v>557</v>
      </c>
      <c r="E1180" s="17" t="s">
        <v>10</v>
      </c>
      <c r="F1180">
        <v>4</v>
      </c>
      <c r="G1180">
        <v>26</v>
      </c>
      <c r="H1180" t="s">
        <v>297</v>
      </c>
      <c r="I1180" t="str">
        <f>VLOOKUP(H1180,'Fish Species List'!$A$2:$I$107,2,0)</f>
        <v>Mahogany Snapper</v>
      </c>
      <c r="J1180" s="54" t="str">
        <f>VLOOKUP(H1180,'Fish Species List'!$A$2:$I$107,3,0)</f>
        <v>Lutjanus mahogoni</v>
      </c>
      <c r="K1180" s="54" t="str">
        <f>VLOOKUP(H1180,'Fish Species List'!$A$2:$I$107,4,0)</f>
        <v>Lutjanidae</v>
      </c>
      <c r="L1180" s="54" t="str">
        <f>VLOOKUP(H1180,'Fish Species List'!$A$2:$I$107,5,0)</f>
        <v>Carnivores</v>
      </c>
      <c r="M1180">
        <v>12</v>
      </c>
      <c r="N1180">
        <f>1</f>
        <v>1</v>
      </c>
      <c r="P1180">
        <f>VLOOKUP(H1180,'Fish Species List'!$A$2:$I$107,6,0)</f>
        <v>1.6979999999999999E-2</v>
      </c>
      <c r="Q1180">
        <f>VLOOKUP(H1180,'Fish Species List'!$A$2:$I$107,7,0)</f>
        <v>2.96</v>
      </c>
      <c r="R1180">
        <f t="shared" si="18"/>
        <v>26.565266325306006</v>
      </c>
    </row>
    <row r="1181" spans="1:18">
      <c r="A1181" s="2">
        <v>42956</v>
      </c>
      <c r="B1181" s="18">
        <v>0.49513888888888885</v>
      </c>
      <c r="C1181" s="17" t="s">
        <v>9</v>
      </c>
      <c r="D1181" s="17" t="s">
        <v>557</v>
      </c>
      <c r="E1181" s="17" t="s">
        <v>10</v>
      </c>
      <c r="F1181">
        <v>4</v>
      </c>
      <c r="G1181">
        <v>26</v>
      </c>
      <c r="H1181" t="s">
        <v>32</v>
      </c>
      <c r="I1181" t="str">
        <f>VLOOKUP(H1181,'Fish Species List'!$A$2:$I$107,2,0)</f>
        <v>Redtail Parrotfish</v>
      </c>
      <c r="J1181" s="54" t="str">
        <f>VLOOKUP(H1181,'Fish Species List'!$A$2:$I$107,3,0)</f>
        <v>Sparisoma chrysopterum</v>
      </c>
      <c r="K1181" s="54" t="str">
        <f>VLOOKUP(H1181,'Fish Species List'!$A$2:$I$107,4,0)</f>
        <v>Scaridae</v>
      </c>
      <c r="L1181" s="54" t="str">
        <f>VLOOKUP(H1181,'Fish Species List'!$A$2:$I$107,5,0)</f>
        <v>Herbivores</v>
      </c>
      <c r="M1181">
        <v>23</v>
      </c>
      <c r="N1181">
        <f>1</f>
        <v>1</v>
      </c>
      <c r="O1181" t="s">
        <v>22</v>
      </c>
      <c r="P1181">
        <f>VLOOKUP(H1181,'Fish Species List'!$A$2:$I$107,6,0)</f>
        <v>1.072E-2</v>
      </c>
      <c r="Q1181">
        <f>VLOOKUP(H1181,'Fish Species List'!$A$2:$I$107,7,0)</f>
        <v>3.09</v>
      </c>
      <c r="R1181">
        <f t="shared" si="18"/>
        <v>172.95526960707852</v>
      </c>
    </row>
    <row r="1182" spans="1:18">
      <c r="A1182" s="2">
        <v>42956</v>
      </c>
      <c r="B1182" s="18">
        <v>0.49513888888888885</v>
      </c>
      <c r="C1182" s="17" t="s">
        <v>9</v>
      </c>
      <c r="D1182" s="17" t="s">
        <v>557</v>
      </c>
      <c r="E1182" s="17" t="s">
        <v>10</v>
      </c>
      <c r="F1182">
        <v>4</v>
      </c>
      <c r="G1182">
        <v>26</v>
      </c>
      <c r="H1182" t="s">
        <v>12</v>
      </c>
      <c r="I1182" t="str">
        <f>VLOOKUP(H1182,'Fish Species List'!$A$2:$I$107,2,0)</f>
        <v>Doctorfish</v>
      </c>
      <c r="J1182" s="54" t="str">
        <f>VLOOKUP(H1182,'Fish Species List'!$A$2:$I$107,3,0)</f>
        <v>Acanthurus chirurgus</v>
      </c>
      <c r="K1182" s="54" t="str">
        <f>VLOOKUP(H1182,'Fish Species List'!$A$2:$I$107,4,0)</f>
        <v>Acanthuridae</v>
      </c>
      <c r="L1182" s="54" t="str">
        <f>VLOOKUP(H1182,'Fish Species List'!$A$2:$I$107,5,0)</f>
        <v>Herbivores</v>
      </c>
      <c r="M1182">
        <v>16</v>
      </c>
      <c r="N1182">
        <f>1</f>
        <v>1</v>
      </c>
      <c r="P1182">
        <f>VLOOKUP(H1182,'Fish Species List'!$A$2:$I$107,6,0)</f>
        <v>2.0889999999999999E-2</v>
      </c>
      <c r="Q1182">
        <f>VLOOKUP(H1182,'Fish Species List'!$A$2:$I$107,7,0)</f>
        <v>2.96</v>
      </c>
      <c r="R1182">
        <f t="shared" si="18"/>
        <v>76.583214004983191</v>
      </c>
    </row>
    <row r="1183" spans="1:18">
      <c r="A1183" s="2">
        <v>42956</v>
      </c>
      <c r="B1183" s="18">
        <v>0.49513888888888885</v>
      </c>
      <c r="C1183" s="17" t="s">
        <v>9</v>
      </c>
      <c r="D1183" s="17" t="s">
        <v>557</v>
      </c>
      <c r="E1183" s="17" t="s">
        <v>10</v>
      </c>
      <c r="F1183">
        <v>4</v>
      </c>
      <c r="G1183">
        <v>26</v>
      </c>
      <c r="H1183" t="s">
        <v>283</v>
      </c>
      <c r="I1183" t="str">
        <f>VLOOKUP(H1183,'Fish Species List'!$A$2:$I$107,2,0)</f>
        <v>Stoplight Parrotfish</v>
      </c>
      <c r="J1183" s="54" t="str">
        <f>VLOOKUP(H1183,'Fish Species List'!$A$2:$I$107,3,0)</f>
        <v>Sparisoma viride</v>
      </c>
      <c r="K1183" s="54" t="str">
        <f>VLOOKUP(H1183,'Fish Species List'!$A$2:$I$107,4,0)</f>
        <v>Scaridae</v>
      </c>
      <c r="L1183" s="54" t="str">
        <f>VLOOKUP(H1183,'Fish Species List'!$A$2:$I$107,5,0)</f>
        <v>Herbivores</v>
      </c>
      <c r="M1183">
        <v>25</v>
      </c>
      <c r="N1183">
        <v>2</v>
      </c>
      <c r="O1183" t="s">
        <v>16</v>
      </c>
      <c r="P1183">
        <f>VLOOKUP(H1183,'Fish Species List'!$A$2:$I$107,6,0)</f>
        <v>1.38E-2</v>
      </c>
      <c r="Q1183">
        <f>VLOOKUP(H1183,'Fish Species List'!$A$2:$I$107,7,0)</f>
        <v>3.04</v>
      </c>
      <c r="R1183">
        <f t="shared" si="18"/>
        <v>245.25434644114358</v>
      </c>
    </row>
    <row r="1184" spans="1:18">
      <c r="A1184" s="2">
        <v>42956</v>
      </c>
      <c r="B1184" s="18">
        <v>0.49513888888888885</v>
      </c>
      <c r="C1184" s="17" t="s">
        <v>9</v>
      </c>
      <c r="D1184" s="17" t="s">
        <v>557</v>
      </c>
      <c r="E1184" s="17" t="s">
        <v>10</v>
      </c>
      <c r="F1184">
        <v>4</v>
      </c>
      <c r="G1184">
        <v>26</v>
      </c>
      <c r="H1184" t="s">
        <v>283</v>
      </c>
      <c r="I1184" t="str">
        <f>VLOOKUP(H1184,'Fish Species List'!$A$2:$I$107,2,0)</f>
        <v>Stoplight Parrotfish</v>
      </c>
      <c r="J1184" s="54" t="str">
        <f>VLOOKUP(H1184,'Fish Species List'!$A$2:$I$107,3,0)</f>
        <v>Sparisoma viride</v>
      </c>
      <c r="K1184" s="54" t="str">
        <f>VLOOKUP(H1184,'Fish Species List'!$A$2:$I$107,4,0)</f>
        <v>Scaridae</v>
      </c>
      <c r="L1184" s="54" t="str">
        <f>VLOOKUP(H1184,'Fish Species List'!$A$2:$I$107,5,0)</f>
        <v>Herbivores</v>
      </c>
      <c r="M1184">
        <v>20</v>
      </c>
      <c r="N1184">
        <f>1</f>
        <v>1</v>
      </c>
      <c r="O1184" t="s">
        <v>16</v>
      </c>
      <c r="P1184">
        <f>VLOOKUP(H1184,'Fish Species List'!$A$2:$I$107,6,0)</f>
        <v>1.38E-2</v>
      </c>
      <c r="Q1184">
        <f>VLOOKUP(H1184,'Fish Species List'!$A$2:$I$107,7,0)</f>
        <v>3.04</v>
      </c>
      <c r="R1184">
        <f t="shared" si="18"/>
        <v>124.45440510662077</v>
      </c>
    </row>
    <row r="1185" spans="1:18">
      <c r="A1185" s="2">
        <v>42956</v>
      </c>
      <c r="B1185" s="18">
        <v>0.49513888888888885</v>
      </c>
      <c r="C1185" s="17" t="s">
        <v>9</v>
      </c>
      <c r="D1185" s="17" t="s">
        <v>557</v>
      </c>
      <c r="E1185" s="17" t="s">
        <v>10</v>
      </c>
      <c r="F1185">
        <v>4</v>
      </c>
      <c r="G1185">
        <v>26</v>
      </c>
      <c r="H1185" t="s">
        <v>283</v>
      </c>
      <c r="I1185" t="str">
        <f>VLOOKUP(H1185,'Fish Species List'!$A$2:$I$107,2,0)</f>
        <v>Stoplight Parrotfish</v>
      </c>
      <c r="J1185" s="54" t="str">
        <f>VLOOKUP(H1185,'Fish Species List'!$A$2:$I$107,3,0)</f>
        <v>Sparisoma viride</v>
      </c>
      <c r="K1185" s="54" t="str">
        <f>VLOOKUP(H1185,'Fish Species List'!$A$2:$I$107,4,0)</f>
        <v>Scaridae</v>
      </c>
      <c r="L1185" s="54" t="str">
        <f>VLOOKUP(H1185,'Fish Species List'!$A$2:$I$107,5,0)</f>
        <v>Herbivores</v>
      </c>
      <c r="M1185">
        <v>22</v>
      </c>
      <c r="N1185">
        <v>3</v>
      </c>
      <c r="O1185" t="s">
        <v>16</v>
      </c>
      <c r="P1185">
        <f>VLOOKUP(H1185,'Fish Species List'!$A$2:$I$107,6,0)</f>
        <v>1.38E-2</v>
      </c>
      <c r="Q1185">
        <f>VLOOKUP(H1185,'Fish Species List'!$A$2:$I$107,7,0)</f>
        <v>3.04</v>
      </c>
      <c r="R1185">
        <f t="shared" si="18"/>
        <v>166.28153926206005</v>
      </c>
    </row>
    <row r="1186" spans="1:18">
      <c r="A1186" s="2">
        <v>42956</v>
      </c>
      <c r="B1186" s="18">
        <v>0.49513888888888885</v>
      </c>
      <c r="C1186" s="17" t="s">
        <v>9</v>
      </c>
      <c r="D1186" s="17" t="s">
        <v>557</v>
      </c>
      <c r="E1186" s="17" t="s">
        <v>10</v>
      </c>
      <c r="F1186">
        <v>4</v>
      </c>
      <c r="G1186">
        <v>26</v>
      </c>
      <c r="H1186" t="s">
        <v>15</v>
      </c>
      <c r="I1186" t="str">
        <f>VLOOKUP(H1186,'Fish Species List'!$A$2:$I$107,2,0)</f>
        <v>Queen Parrotfish</v>
      </c>
      <c r="J1186" s="54" t="str">
        <f>VLOOKUP(H1186,'Fish Species List'!$A$2:$I$107,3,0)</f>
        <v>Scarus vetula</v>
      </c>
      <c r="K1186" s="54" t="str">
        <f>VLOOKUP(H1186,'Fish Species List'!$A$2:$I$107,4,0)</f>
        <v>Scaridae</v>
      </c>
      <c r="L1186" s="54" t="str">
        <f>VLOOKUP(H1186,'Fish Species List'!$A$2:$I$107,5,0)</f>
        <v>Herbivores</v>
      </c>
      <c r="M1186">
        <v>24</v>
      </c>
      <c r="N1186">
        <f>1</f>
        <v>1</v>
      </c>
      <c r="O1186" t="s">
        <v>16</v>
      </c>
      <c r="P1186">
        <f>VLOOKUP(H1186,'Fish Species List'!$A$2:$I$107,6,0)</f>
        <v>1.38E-2</v>
      </c>
      <c r="Q1186">
        <f>VLOOKUP(H1186,'Fish Species List'!$A$2:$I$107,7,0)</f>
        <v>3.03</v>
      </c>
      <c r="R1186">
        <f t="shared" si="18"/>
        <v>209.85491670789031</v>
      </c>
    </row>
    <row r="1187" spans="1:18">
      <c r="A1187" s="2">
        <v>42956</v>
      </c>
      <c r="B1187" s="18">
        <v>0.49513888888888885</v>
      </c>
      <c r="C1187" s="17" t="s">
        <v>9</v>
      </c>
      <c r="D1187" s="17" t="s">
        <v>557</v>
      </c>
      <c r="E1187" s="17" t="s">
        <v>10</v>
      </c>
      <c r="F1187">
        <v>4</v>
      </c>
      <c r="G1187">
        <v>26</v>
      </c>
      <c r="H1187" t="s">
        <v>15</v>
      </c>
      <c r="I1187" t="str">
        <f>VLOOKUP(H1187,'Fish Species List'!$A$2:$I$107,2,0)</f>
        <v>Queen Parrotfish</v>
      </c>
      <c r="J1187" s="54" t="str">
        <f>VLOOKUP(H1187,'Fish Species List'!$A$2:$I$107,3,0)</f>
        <v>Scarus vetula</v>
      </c>
      <c r="K1187" s="54" t="str">
        <f>VLOOKUP(H1187,'Fish Species List'!$A$2:$I$107,4,0)</f>
        <v>Scaridae</v>
      </c>
      <c r="L1187" s="54" t="str">
        <f>VLOOKUP(H1187,'Fish Species List'!$A$2:$I$107,5,0)</f>
        <v>Herbivores</v>
      </c>
      <c r="M1187">
        <v>20</v>
      </c>
      <c r="N1187">
        <f>1</f>
        <v>1</v>
      </c>
      <c r="O1187" t="s">
        <v>16</v>
      </c>
      <c r="P1187">
        <f>VLOOKUP(H1187,'Fish Species List'!$A$2:$I$107,6,0)</f>
        <v>1.38E-2</v>
      </c>
      <c r="Q1187">
        <f>VLOOKUP(H1187,'Fish Species List'!$A$2:$I$107,7,0)</f>
        <v>3.03</v>
      </c>
      <c r="R1187">
        <f t="shared" si="18"/>
        <v>120.7813760748945</v>
      </c>
    </row>
    <row r="1188" spans="1:18">
      <c r="A1188" s="2">
        <v>42956</v>
      </c>
      <c r="B1188" s="18">
        <v>0.49513888888888885</v>
      </c>
      <c r="C1188" s="17" t="s">
        <v>9</v>
      </c>
      <c r="D1188" s="17" t="s">
        <v>557</v>
      </c>
      <c r="E1188" s="17" t="s">
        <v>10</v>
      </c>
      <c r="F1188">
        <v>4</v>
      </c>
      <c r="G1188">
        <v>26</v>
      </c>
      <c r="H1188" t="s">
        <v>32</v>
      </c>
      <c r="I1188" t="str">
        <f>VLOOKUP(H1188,'Fish Species List'!$A$2:$I$107,2,0)</f>
        <v>Redtail Parrotfish</v>
      </c>
      <c r="J1188" s="54" t="str">
        <f>VLOOKUP(H1188,'Fish Species List'!$A$2:$I$107,3,0)</f>
        <v>Sparisoma chrysopterum</v>
      </c>
      <c r="K1188" s="54" t="str">
        <f>VLOOKUP(H1188,'Fish Species List'!$A$2:$I$107,4,0)</f>
        <v>Scaridae</v>
      </c>
      <c r="L1188" s="54" t="str">
        <f>VLOOKUP(H1188,'Fish Species List'!$A$2:$I$107,5,0)</f>
        <v>Herbivores</v>
      </c>
      <c r="M1188">
        <v>20</v>
      </c>
      <c r="N1188">
        <f>1</f>
        <v>1</v>
      </c>
      <c r="O1188" t="s">
        <v>16</v>
      </c>
      <c r="P1188">
        <f>VLOOKUP(H1188,'Fish Species List'!$A$2:$I$107,6,0)</f>
        <v>1.072E-2</v>
      </c>
      <c r="Q1188">
        <f>VLOOKUP(H1188,'Fish Species List'!$A$2:$I$107,7,0)</f>
        <v>3.09</v>
      </c>
      <c r="R1188">
        <f t="shared" si="18"/>
        <v>112.29940932578349</v>
      </c>
    </row>
    <row r="1189" spans="1:18">
      <c r="A1189" s="2">
        <v>42956</v>
      </c>
      <c r="B1189" s="18">
        <v>0.49513888888888885</v>
      </c>
      <c r="C1189" s="17" t="s">
        <v>9</v>
      </c>
      <c r="D1189" s="17" t="s">
        <v>557</v>
      </c>
      <c r="E1189" s="17" t="s">
        <v>10</v>
      </c>
      <c r="F1189">
        <v>4</v>
      </c>
      <c r="G1189">
        <v>26</v>
      </c>
      <c r="H1189" t="s">
        <v>287</v>
      </c>
      <c r="I1189" t="str">
        <f>VLOOKUP(H1189,'Fish Species List'!$A$2:$I$107,2,0)</f>
        <v>Bar Jack</v>
      </c>
      <c r="J1189" s="54" t="str">
        <f>VLOOKUP(H1189,'Fish Species List'!$A$2:$I$107,3,0)</f>
        <v>Caranx ruber</v>
      </c>
      <c r="K1189" s="54" t="str">
        <f>VLOOKUP(H1189,'Fish Species List'!$A$2:$I$107,4,0)</f>
        <v>Carangidae</v>
      </c>
      <c r="L1189" s="54" t="str">
        <f>VLOOKUP(H1189,'Fish Species List'!$A$2:$I$107,5,0)</f>
        <v>Carnivores</v>
      </c>
      <c r="M1189">
        <v>16</v>
      </c>
      <c r="N1189">
        <f>1</f>
        <v>1</v>
      </c>
      <c r="P1189">
        <f>VLOOKUP(H1189,'Fish Species List'!$A$2:$I$107,6,0)</f>
        <v>1.6979999999999999E-2</v>
      </c>
      <c r="Q1189">
        <f>VLOOKUP(H1189,'Fish Species List'!$A$2:$I$107,7,0)</f>
        <v>2.95</v>
      </c>
      <c r="R1189">
        <f t="shared" si="18"/>
        <v>60.546861321290557</v>
      </c>
    </row>
    <row r="1190" spans="1:18">
      <c r="A1190" s="2">
        <v>42956</v>
      </c>
      <c r="B1190" s="18">
        <v>0.49513888888888885</v>
      </c>
      <c r="C1190" s="17" t="s">
        <v>9</v>
      </c>
      <c r="D1190" s="17" t="s">
        <v>557</v>
      </c>
      <c r="E1190" s="17" t="s">
        <v>10</v>
      </c>
      <c r="F1190">
        <v>4</v>
      </c>
      <c r="G1190">
        <v>26</v>
      </c>
      <c r="H1190" t="s">
        <v>38</v>
      </c>
      <c r="I1190" t="str">
        <f>VLOOKUP(H1190,'Fish Species List'!$A$2:$I$107,2,0)</f>
        <v>Sergeant Major</v>
      </c>
      <c r="J1190" s="54" t="str">
        <f>VLOOKUP(H1190,'Fish Species List'!$A$2:$I$107,3,0)</f>
        <v>Abudefduf saxatilis</v>
      </c>
      <c r="K1190" s="54" t="str">
        <f>VLOOKUP(H1190,'Fish Species List'!$A$2:$I$107,4,0)</f>
        <v>Pomacentridae</v>
      </c>
      <c r="L1190" s="54" t="str">
        <f>VLOOKUP(H1190,'Fish Species List'!$A$2:$I$107,5,0)</f>
        <v>Carnivores</v>
      </c>
      <c r="M1190">
        <v>10</v>
      </c>
      <c r="N1190">
        <f>1</f>
        <v>1</v>
      </c>
      <c r="P1190">
        <f>VLOOKUP(H1190,'Fish Species List'!$A$2:$I$107,6,0)</f>
        <v>1.8200000000000001E-2</v>
      </c>
      <c r="Q1190">
        <f>VLOOKUP(H1190,'Fish Species List'!$A$2:$I$107,7,0)</f>
        <v>3.05</v>
      </c>
      <c r="R1190">
        <f t="shared" si="18"/>
        <v>20.42073586829574</v>
      </c>
    </row>
    <row r="1191" spans="1:18">
      <c r="A1191" s="2">
        <v>42956</v>
      </c>
      <c r="B1191" s="18">
        <v>0.49513888888888885</v>
      </c>
      <c r="C1191" s="17" t="s">
        <v>9</v>
      </c>
      <c r="D1191" s="17" t="s">
        <v>557</v>
      </c>
      <c r="E1191" s="17" t="s">
        <v>10</v>
      </c>
      <c r="F1191">
        <v>4</v>
      </c>
      <c r="G1191">
        <v>26</v>
      </c>
      <c r="H1191" t="s">
        <v>26</v>
      </c>
      <c r="I1191" t="str">
        <f>VLOOKUP(H1191,'Fish Species List'!$A$2:$I$107,2,0)</f>
        <v>Blackbar soldierfish</v>
      </c>
      <c r="J1191" s="54" t="str">
        <f>VLOOKUP(H1191,'Fish Species List'!$A$2:$I$107,3,0)</f>
        <v xml:space="preserve">Myripristis jacobus </v>
      </c>
      <c r="K1191" s="54" t="str">
        <f>VLOOKUP(H1191,'Fish Species List'!$A$2:$I$107,4,0)</f>
        <v>Holocentridae</v>
      </c>
      <c r="L1191" s="54" t="str">
        <f>VLOOKUP(H1191,'Fish Species List'!$A$2:$I$107,5,0)</f>
        <v>Carnivores</v>
      </c>
      <c r="M1191">
        <v>12</v>
      </c>
      <c r="N1191">
        <f>1</f>
        <v>1</v>
      </c>
      <c r="P1191">
        <f>VLOOKUP(H1191,'Fish Species List'!$A$2:$I$107,6,0)</f>
        <v>1.2019999999999999E-2</v>
      </c>
      <c r="Q1191">
        <f>VLOOKUP(H1191,'Fish Species List'!$A$2:$I$107,7,0)</f>
        <v>3.06</v>
      </c>
      <c r="R1191">
        <f t="shared" si="18"/>
        <v>24.110103824709711</v>
      </c>
    </row>
    <row r="1192" spans="1:18">
      <c r="A1192" s="2">
        <v>42956</v>
      </c>
      <c r="B1192" s="18">
        <v>0.49513888888888885</v>
      </c>
      <c r="C1192" s="17" t="s">
        <v>9</v>
      </c>
      <c r="D1192" s="17" t="s">
        <v>557</v>
      </c>
      <c r="E1192" s="17" t="s">
        <v>10</v>
      </c>
      <c r="F1192">
        <v>4</v>
      </c>
      <c r="G1192">
        <v>26</v>
      </c>
      <c r="H1192" t="s">
        <v>19</v>
      </c>
      <c r="I1192" t="str">
        <f>VLOOKUP(H1192,'Fish Species List'!$A$2:$I$107,2,0)</f>
        <v>Ocean Surgeonfish</v>
      </c>
      <c r="J1192" s="54" t="str">
        <f>VLOOKUP(H1192,'Fish Species List'!$A$2:$I$107,3,0)</f>
        <v>Acanthurus bahianus</v>
      </c>
      <c r="K1192" s="54" t="str">
        <f>VLOOKUP(H1192,'Fish Species List'!$A$2:$I$107,4,0)</f>
        <v>Acanthuridae</v>
      </c>
      <c r="L1192" s="54" t="str">
        <f>VLOOKUP(H1192,'Fish Species List'!$A$2:$I$107,5,0)</f>
        <v>Herbivores</v>
      </c>
      <c r="M1192">
        <v>16</v>
      </c>
      <c r="N1192">
        <f>1</f>
        <v>1</v>
      </c>
      <c r="P1192">
        <f>VLOOKUP(H1192,'Fish Species List'!$A$2:$I$107,6,0)</f>
        <v>1.8620000000000001E-2</v>
      </c>
      <c r="Q1192">
        <f>VLOOKUP(H1192,'Fish Species List'!$A$2:$I$107,7,0)</f>
        <v>2.91</v>
      </c>
      <c r="R1192">
        <f t="shared" si="18"/>
        <v>59.424950162548789</v>
      </c>
    </row>
    <row r="1193" spans="1:18">
      <c r="A1193" s="2">
        <v>42956</v>
      </c>
      <c r="B1193" s="18">
        <v>0.49513888888888885</v>
      </c>
      <c r="C1193" s="17" t="s">
        <v>9</v>
      </c>
      <c r="D1193" s="17" t="s">
        <v>557</v>
      </c>
      <c r="E1193" s="17" t="s">
        <v>10</v>
      </c>
      <c r="F1193">
        <v>4</v>
      </c>
      <c r="G1193">
        <v>26</v>
      </c>
      <c r="H1193" t="s">
        <v>19</v>
      </c>
      <c r="I1193" t="str">
        <f>VLOOKUP(H1193,'Fish Species List'!$A$2:$I$107,2,0)</f>
        <v>Ocean Surgeonfish</v>
      </c>
      <c r="J1193" s="54" t="str">
        <f>VLOOKUP(H1193,'Fish Species List'!$A$2:$I$107,3,0)</f>
        <v>Acanthurus bahianus</v>
      </c>
      <c r="K1193" s="54" t="str">
        <f>VLOOKUP(H1193,'Fish Species List'!$A$2:$I$107,4,0)</f>
        <v>Acanthuridae</v>
      </c>
      <c r="L1193" s="54" t="str">
        <f>VLOOKUP(H1193,'Fish Species List'!$A$2:$I$107,5,0)</f>
        <v>Herbivores</v>
      </c>
      <c r="M1193">
        <v>14</v>
      </c>
      <c r="N1193">
        <v>6</v>
      </c>
      <c r="P1193">
        <f>VLOOKUP(H1193,'Fish Species List'!$A$2:$I$107,6,0)</f>
        <v>1.8620000000000001E-2</v>
      </c>
      <c r="Q1193">
        <f>VLOOKUP(H1193,'Fish Species List'!$A$2:$I$107,7,0)</f>
        <v>2.91</v>
      </c>
      <c r="R1193">
        <f t="shared" si="18"/>
        <v>40.291390949391584</v>
      </c>
    </row>
    <row r="1194" spans="1:18">
      <c r="A1194" s="2">
        <v>42956</v>
      </c>
      <c r="B1194" s="18">
        <v>0.49513888888888885</v>
      </c>
      <c r="C1194" s="17" t="s">
        <v>9</v>
      </c>
      <c r="D1194" s="17" t="s">
        <v>557</v>
      </c>
      <c r="E1194" s="17" t="s">
        <v>10</v>
      </c>
      <c r="F1194">
        <v>4</v>
      </c>
      <c r="G1194">
        <v>26</v>
      </c>
      <c r="H1194" t="s">
        <v>25</v>
      </c>
      <c r="I1194" t="str">
        <f>VLOOKUP(H1194,'Fish Species List'!$A$2:$I$107,2,0)</f>
        <v>Redband Parrotfish</v>
      </c>
      <c r="J1194" s="54" t="str">
        <f>VLOOKUP(H1194,'Fish Species List'!$A$2:$I$107,3,0)</f>
        <v>Sparisoma aurofrenatum</v>
      </c>
      <c r="K1194" s="54" t="str">
        <f>VLOOKUP(H1194,'Fish Species List'!$A$2:$I$107,4,0)</f>
        <v>Scaridae</v>
      </c>
      <c r="L1194" s="54" t="str">
        <f>VLOOKUP(H1194,'Fish Species List'!$A$2:$I$107,5,0)</f>
        <v>Herbivores</v>
      </c>
      <c r="M1194">
        <v>10</v>
      </c>
      <c r="N1194">
        <f>1</f>
        <v>1</v>
      </c>
      <c r="O1194" t="s">
        <v>22</v>
      </c>
      <c r="P1194">
        <f>VLOOKUP(H1194,'Fish Species List'!$A$2:$I$107,6,0)</f>
        <v>1.072E-2</v>
      </c>
      <c r="Q1194">
        <f>VLOOKUP(H1194,'Fish Species List'!$A$2:$I$107,7,0)</f>
        <v>3.12</v>
      </c>
      <c r="R1194">
        <f t="shared" si="18"/>
        <v>14.131712237324704</v>
      </c>
    </row>
    <row r="1195" spans="1:18">
      <c r="A1195" s="2">
        <v>42956</v>
      </c>
      <c r="B1195" s="18">
        <v>0.49513888888888885</v>
      </c>
      <c r="C1195" s="17" t="s">
        <v>9</v>
      </c>
      <c r="D1195" s="17" t="s">
        <v>557</v>
      </c>
      <c r="E1195" s="17" t="s">
        <v>10</v>
      </c>
      <c r="F1195">
        <v>4</v>
      </c>
      <c r="G1195">
        <v>26</v>
      </c>
      <c r="H1195" t="s">
        <v>33</v>
      </c>
      <c r="I1195" t="str">
        <f>VLOOKUP(H1195,'Fish Species List'!$A$2:$I$107,2,0)</f>
        <v>Yellowtail parrotfish</v>
      </c>
      <c r="J1195" s="54" t="str">
        <f>VLOOKUP(H1195,'Fish Species List'!$A$2:$I$107,3,0)</f>
        <v>Sparisoma rubiprinne</v>
      </c>
      <c r="K1195" s="54" t="str">
        <f>VLOOKUP(H1195,'Fish Species List'!$A$2:$I$107,4,0)</f>
        <v>Scaridae</v>
      </c>
      <c r="L1195" s="54" t="str">
        <f>VLOOKUP(H1195,'Fish Species List'!$A$2:$I$107,5,0)</f>
        <v>Herbivores</v>
      </c>
      <c r="M1195">
        <v>16</v>
      </c>
      <c r="N1195">
        <f>1</f>
        <v>1</v>
      </c>
      <c r="O1195" t="s">
        <v>16</v>
      </c>
      <c r="P1195">
        <f>VLOOKUP(H1195,'Fish Species List'!$A$2:$I$107,6,0)</f>
        <v>8.9099999999999995E-3</v>
      </c>
      <c r="Q1195">
        <f>VLOOKUP(H1195,'Fish Species List'!$A$2:$I$107,7,0)</f>
        <v>3.04</v>
      </c>
      <c r="R1195">
        <f t="shared" si="18"/>
        <v>40.775796327315376</v>
      </c>
    </row>
    <row r="1196" spans="1:18">
      <c r="A1196" s="2">
        <v>42956</v>
      </c>
      <c r="B1196" s="18">
        <v>0.49513888888888885</v>
      </c>
      <c r="C1196" s="17" t="s">
        <v>9</v>
      </c>
      <c r="D1196" s="17" t="s">
        <v>557</v>
      </c>
      <c r="E1196" s="17" t="s">
        <v>10</v>
      </c>
      <c r="F1196">
        <v>4</v>
      </c>
      <c r="G1196">
        <v>26</v>
      </c>
      <c r="H1196" t="s">
        <v>427</v>
      </c>
      <c r="I1196" t="str">
        <f>VLOOKUP(H1196,'Fish Species List'!$A$2:$I$107,2,0)</f>
        <v>Whitespotted Filefish</v>
      </c>
      <c r="J1196" s="54" t="str">
        <f>VLOOKUP(H1196,'Fish Species List'!$A$2:$I$107,3,0)</f>
        <v>Cantherhines macrocerus</v>
      </c>
      <c r="K1196" s="54" t="str">
        <f>VLOOKUP(H1196,'Fish Species List'!$A$2:$I$107,4,0)</f>
        <v>Monacanthidae</v>
      </c>
      <c r="L1196" s="54" t="str">
        <f>VLOOKUP(H1196,'Fish Species List'!$A$2:$I$107,5,0)</f>
        <v>Carnivores</v>
      </c>
      <c r="M1196">
        <v>12</v>
      </c>
      <c r="N1196">
        <f>1</f>
        <v>1</v>
      </c>
      <c r="P1196">
        <f>VLOOKUP(H1196,'Fish Species List'!$A$2:$I$107,6,0)</f>
        <v>2.291E-2</v>
      </c>
      <c r="Q1196">
        <f>VLOOKUP(H1196,'Fish Species List'!$A$2:$I$107,7,0)</f>
        <v>2.89</v>
      </c>
      <c r="R1196">
        <f t="shared" si="18"/>
        <v>30.120272058288208</v>
      </c>
    </row>
    <row r="1197" spans="1:18">
      <c r="A1197" s="2">
        <v>42956</v>
      </c>
      <c r="B1197" s="18">
        <v>0.49513888888888885</v>
      </c>
      <c r="C1197" s="17" t="s">
        <v>9</v>
      </c>
      <c r="D1197" s="17" t="s">
        <v>557</v>
      </c>
      <c r="E1197" s="17" t="s">
        <v>10</v>
      </c>
      <c r="F1197">
        <v>4</v>
      </c>
      <c r="G1197">
        <v>26</v>
      </c>
      <c r="H1197" t="s">
        <v>293</v>
      </c>
      <c r="I1197" t="str">
        <f>VLOOKUP(H1197,'Fish Species List'!$A$2:$I$107,2,0)</f>
        <v>Spanish Hogfish</v>
      </c>
      <c r="J1197" s="54" t="str">
        <f>VLOOKUP(H1197,'Fish Species List'!$A$2:$I$107,3,0)</f>
        <v>Bodianus rufus</v>
      </c>
      <c r="K1197" s="54" t="str">
        <f>VLOOKUP(H1197,'Fish Species List'!$A$2:$I$107,4,0)</f>
        <v>Labridae</v>
      </c>
      <c r="L1197" s="54" t="str">
        <f>VLOOKUP(H1197,'Fish Species List'!$A$2:$I$107,5,0)</f>
        <v>Carnivores</v>
      </c>
      <c r="M1197">
        <v>13</v>
      </c>
      <c r="N1197">
        <f>1</f>
        <v>1</v>
      </c>
      <c r="P1197">
        <f>VLOOKUP(H1197,'Fish Species List'!$A$2:$I$107,6,0)</f>
        <v>1.44E-2</v>
      </c>
      <c r="Q1197">
        <f>VLOOKUP(H1197,'Fish Species List'!$A$2:$I$107,7,0)</f>
        <v>3.0531999999999999</v>
      </c>
      <c r="R1197">
        <f t="shared" si="18"/>
        <v>36.26221557089729</v>
      </c>
    </row>
    <row r="1198" spans="1:18">
      <c r="A1198" s="2">
        <v>42956</v>
      </c>
      <c r="B1198" s="18">
        <v>0.49513888888888885</v>
      </c>
      <c r="C1198" s="17" t="s">
        <v>9</v>
      </c>
      <c r="D1198" s="17" t="s">
        <v>557</v>
      </c>
      <c r="E1198" s="17" t="s">
        <v>10</v>
      </c>
      <c r="F1198">
        <v>4</v>
      </c>
      <c r="G1198">
        <v>26</v>
      </c>
      <c r="H1198" t="s">
        <v>25</v>
      </c>
      <c r="I1198" t="str">
        <f>VLOOKUP(H1198,'Fish Species List'!$A$2:$I$107,2,0)</f>
        <v>Redband Parrotfish</v>
      </c>
      <c r="J1198" s="54" t="str">
        <f>VLOOKUP(H1198,'Fish Species List'!$A$2:$I$107,3,0)</f>
        <v>Sparisoma aurofrenatum</v>
      </c>
      <c r="K1198" s="54" t="str">
        <f>VLOOKUP(H1198,'Fish Species List'!$A$2:$I$107,4,0)</f>
        <v>Scaridae</v>
      </c>
      <c r="L1198" s="54" t="str">
        <f>VLOOKUP(H1198,'Fish Species List'!$A$2:$I$107,5,0)</f>
        <v>Herbivores</v>
      </c>
      <c r="M1198">
        <v>12</v>
      </c>
      <c r="N1198">
        <f>1</f>
        <v>1</v>
      </c>
      <c r="O1198" t="s">
        <v>16</v>
      </c>
      <c r="P1198">
        <f>VLOOKUP(H1198,'Fish Species List'!$A$2:$I$107,6,0)</f>
        <v>1.072E-2</v>
      </c>
      <c r="Q1198">
        <f>VLOOKUP(H1198,'Fish Species List'!$A$2:$I$107,7,0)</f>
        <v>3.12</v>
      </c>
      <c r="R1198">
        <f t="shared" si="18"/>
        <v>24.959752410454403</v>
      </c>
    </row>
    <row r="1199" spans="1:18">
      <c r="A1199" s="2">
        <v>42956</v>
      </c>
      <c r="B1199" s="18">
        <v>0.49513888888888885</v>
      </c>
      <c r="C1199" s="17" t="s">
        <v>9</v>
      </c>
      <c r="D1199" s="17" t="s">
        <v>557</v>
      </c>
      <c r="E1199" s="17" t="s">
        <v>10</v>
      </c>
      <c r="F1199">
        <v>4</v>
      </c>
      <c r="G1199">
        <v>26</v>
      </c>
      <c r="H1199" t="s">
        <v>449</v>
      </c>
      <c r="I1199" t="str">
        <f>VLOOKUP(H1199,'Fish Species List'!$A$2:$I$107,2,0)</f>
        <v>Caesar Grunt</v>
      </c>
      <c r="J1199" s="54" t="str">
        <f>VLOOKUP(H1199,'Fish Species List'!$A$2:$I$107,3,0)</f>
        <v>Haemulon carbonarium</v>
      </c>
      <c r="K1199" s="54" t="str">
        <f>VLOOKUP(H1199,'Fish Species List'!$A$2:$I$107,4,0)</f>
        <v>Haemulidae</v>
      </c>
      <c r="L1199" s="54" t="str">
        <f>VLOOKUP(H1199,'Fish Species List'!$A$2:$I$107,5,0)</f>
        <v>Carnivores</v>
      </c>
      <c r="M1199">
        <v>21</v>
      </c>
      <c r="N1199">
        <f>1</f>
        <v>1</v>
      </c>
      <c r="P1199">
        <f>VLOOKUP(H1199,'Fish Species List'!$A$2:$I$107,6,0)</f>
        <v>1.738E-2</v>
      </c>
      <c r="Q1199">
        <f>VLOOKUP(H1199,'Fish Species List'!$A$2:$I$107,7,0)</f>
        <v>2.98</v>
      </c>
      <c r="R1199">
        <f t="shared" si="18"/>
        <v>151.44790512744447</v>
      </c>
    </row>
    <row r="1200" spans="1:18">
      <c r="A1200" s="2">
        <v>42956</v>
      </c>
      <c r="B1200" s="18">
        <v>0.49513888888888885</v>
      </c>
      <c r="C1200" s="17" t="s">
        <v>9</v>
      </c>
      <c r="D1200" s="17" t="s">
        <v>557</v>
      </c>
      <c r="E1200" s="17" t="s">
        <v>10</v>
      </c>
      <c r="F1200">
        <v>4</v>
      </c>
      <c r="G1200">
        <v>26</v>
      </c>
      <c r="H1200" t="s">
        <v>25</v>
      </c>
      <c r="I1200" t="str">
        <f>VLOOKUP(H1200,'Fish Species List'!$A$2:$I$107,2,0)</f>
        <v>Redband Parrotfish</v>
      </c>
      <c r="J1200" s="54" t="str">
        <f>VLOOKUP(H1200,'Fish Species List'!$A$2:$I$107,3,0)</f>
        <v>Sparisoma aurofrenatum</v>
      </c>
      <c r="K1200" s="54" t="str">
        <f>VLOOKUP(H1200,'Fish Species List'!$A$2:$I$107,4,0)</f>
        <v>Scaridae</v>
      </c>
      <c r="L1200" s="54" t="str">
        <f>VLOOKUP(H1200,'Fish Species List'!$A$2:$I$107,5,0)</f>
        <v>Herbivores</v>
      </c>
      <c r="M1200">
        <v>20</v>
      </c>
      <c r="N1200">
        <f>1</f>
        <v>1</v>
      </c>
      <c r="O1200" t="s">
        <v>22</v>
      </c>
      <c r="P1200">
        <f>VLOOKUP(H1200,'Fish Species List'!$A$2:$I$107,6,0)</f>
        <v>1.072E-2</v>
      </c>
      <c r="Q1200">
        <f>VLOOKUP(H1200,'Fish Species List'!$A$2:$I$107,7,0)</f>
        <v>3.12</v>
      </c>
      <c r="R1200">
        <f t="shared" si="18"/>
        <v>122.85939484389488</v>
      </c>
    </row>
    <row r="1201" spans="1:18">
      <c r="A1201" s="2">
        <v>42956</v>
      </c>
      <c r="B1201" s="18">
        <v>0.49513888888888885</v>
      </c>
      <c r="C1201" s="17" t="s">
        <v>9</v>
      </c>
      <c r="D1201" s="17" t="s">
        <v>557</v>
      </c>
      <c r="E1201" s="17" t="s">
        <v>10</v>
      </c>
      <c r="F1201">
        <v>4</v>
      </c>
      <c r="G1201">
        <v>26</v>
      </c>
      <c r="H1201" t="s">
        <v>283</v>
      </c>
      <c r="I1201" t="str">
        <f>VLOOKUP(H1201,'Fish Species List'!$A$2:$I$107,2,0)</f>
        <v>Stoplight Parrotfish</v>
      </c>
      <c r="J1201" s="54" t="str">
        <f>VLOOKUP(H1201,'Fish Species List'!$A$2:$I$107,3,0)</f>
        <v>Sparisoma viride</v>
      </c>
      <c r="K1201" s="54" t="str">
        <f>VLOOKUP(H1201,'Fish Species List'!$A$2:$I$107,4,0)</f>
        <v>Scaridae</v>
      </c>
      <c r="L1201" s="54" t="str">
        <f>VLOOKUP(H1201,'Fish Species List'!$A$2:$I$107,5,0)</f>
        <v>Herbivores</v>
      </c>
      <c r="M1201">
        <v>20</v>
      </c>
      <c r="N1201">
        <f>1</f>
        <v>1</v>
      </c>
      <c r="O1201" t="s">
        <v>22</v>
      </c>
      <c r="P1201">
        <f>VLOOKUP(H1201,'Fish Species List'!$A$2:$I$107,6,0)</f>
        <v>1.38E-2</v>
      </c>
      <c r="Q1201">
        <f>VLOOKUP(H1201,'Fish Species List'!$A$2:$I$107,7,0)</f>
        <v>3.04</v>
      </c>
      <c r="R1201">
        <f t="shared" si="18"/>
        <v>124.45440510662077</v>
      </c>
    </row>
    <row r="1202" spans="1:18">
      <c r="A1202" s="2">
        <v>42956</v>
      </c>
      <c r="B1202" s="18">
        <v>0.49513888888888885</v>
      </c>
      <c r="C1202" s="17" t="s">
        <v>9</v>
      </c>
      <c r="D1202" s="17" t="s">
        <v>557</v>
      </c>
      <c r="E1202" s="17" t="s">
        <v>10</v>
      </c>
      <c r="F1202">
        <v>4</v>
      </c>
      <c r="G1202">
        <v>26</v>
      </c>
      <c r="H1202" t="s">
        <v>33</v>
      </c>
      <c r="I1202" t="str">
        <f>VLOOKUP(H1202,'Fish Species List'!$A$2:$I$107,2,0)</f>
        <v>Yellowtail parrotfish</v>
      </c>
      <c r="J1202" s="54" t="str">
        <f>VLOOKUP(H1202,'Fish Species List'!$A$2:$I$107,3,0)</f>
        <v>Sparisoma rubiprinne</v>
      </c>
      <c r="K1202" s="54" t="str">
        <f>VLOOKUP(H1202,'Fish Species List'!$A$2:$I$107,4,0)</f>
        <v>Scaridae</v>
      </c>
      <c r="L1202" s="54" t="str">
        <f>VLOOKUP(H1202,'Fish Species List'!$A$2:$I$107,5,0)</f>
        <v>Herbivores</v>
      </c>
      <c r="M1202">
        <v>20</v>
      </c>
      <c r="N1202">
        <f>1</f>
        <v>1</v>
      </c>
      <c r="O1202" t="s">
        <v>16</v>
      </c>
      <c r="P1202">
        <f>VLOOKUP(H1202,'Fish Species List'!$A$2:$I$107,6,0)</f>
        <v>8.9099999999999995E-3</v>
      </c>
      <c r="Q1202">
        <f>VLOOKUP(H1202,'Fish Species List'!$A$2:$I$107,7,0)</f>
        <v>3.04</v>
      </c>
      <c r="R1202">
        <f t="shared" si="18"/>
        <v>80.354257210144283</v>
      </c>
    </row>
    <row r="1203" spans="1:18">
      <c r="A1203" s="2">
        <v>42956</v>
      </c>
      <c r="B1203" s="18">
        <v>0.49513888888888885</v>
      </c>
      <c r="C1203" s="17" t="s">
        <v>9</v>
      </c>
      <c r="D1203" s="17" t="s">
        <v>557</v>
      </c>
      <c r="E1203" s="17" t="s">
        <v>10</v>
      </c>
      <c r="F1203">
        <v>4</v>
      </c>
      <c r="G1203">
        <v>26</v>
      </c>
      <c r="H1203" t="s">
        <v>20</v>
      </c>
      <c r="I1203" t="str">
        <f>VLOOKUP(H1203,'Fish Species List'!$A$2:$I$107,2,0)</f>
        <v>French Grunt</v>
      </c>
      <c r="J1203" s="54" t="str">
        <f>VLOOKUP(H1203,'Fish Species List'!$A$2:$I$107,3,0)</f>
        <v>Haemulon flavolineatum</v>
      </c>
      <c r="K1203" s="54" t="str">
        <f>VLOOKUP(H1203,'Fish Species List'!$A$2:$I$107,4,0)</f>
        <v>Haemulidae</v>
      </c>
      <c r="L1203" s="54" t="str">
        <f>VLOOKUP(H1203,'Fish Species List'!$A$2:$I$107,5,0)</f>
        <v>Carnivores</v>
      </c>
      <c r="M1203">
        <v>16</v>
      </c>
      <c r="N1203">
        <f>1</f>
        <v>1</v>
      </c>
      <c r="P1203">
        <f>VLOOKUP(H1203,'Fish Species List'!$A$2:$I$107,6,0)</f>
        <v>1.349E-2</v>
      </c>
      <c r="Q1203">
        <f>VLOOKUP(H1203,'Fish Species List'!$A$2:$I$107,7,0)</f>
        <v>3</v>
      </c>
      <c r="R1203">
        <f t="shared" si="18"/>
        <v>55.255040000000001</v>
      </c>
    </row>
    <row r="1204" spans="1:18">
      <c r="A1204" s="2">
        <v>42956</v>
      </c>
      <c r="B1204" s="18">
        <v>0.49513888888888885</v>
      </c>
      <c r="C1204" s="17" t="s">
        <v>9</v>
      </c>
      <c r="D1204" s="17" t="s">
        <v>557</v>
      </c>
      <c r="E1204" s="17" t="s">
        <v>10</v>
      </c>
      <c r="F1204">
        <v>4</v>
      </c>
      <c r="G1204">
        <v>26</v>
      </c>
      <c r="H1204" t="s">
        <v>11</v>
      </c>
      <c r="I1204" t="str">
        <f>VLOOKUP(H1204,'Fish Species List'!$A$2:$I$107,2,0)</f>
        <v>Coney</v>
      </c>
      <c r="J1204" s="54" t="str">
        <f>VLOOKUP(H1204,'Fish Species List'!$A$2:$I$107,3,0)</f>
        <v>Cephalopholis fulva</v>
      </c>
      <c r="K1204" s="54" t="str">
        <f>VLOOKUP(H1204,'Fish Species List'!$A$2:$I$107,4,0)</f>
        <v>Serranidae</v>
      </c>
      <c r="L1204" s="54" t="str">
        <f>VLOOKUP(H1204,'Fish Species List'!$A$2:$I$107,5,0)</f>
        <v>Carnivores</v>
      </c>
      <c r="M1204">
        <v>20</v>
      </c>
      <c r="N1204">
        <f>1</f>
        <v>1</v>
      </c>
      <c r="P1204">
        <f>VLOOKUP(H1204,'Fish Species List'!$A$2:$I$107,6,0)</f>
        <v>0.01</v>
      </c>
      <c r="Q1204">
        <f>VLOOKUP(H1204,'Fish Species List'!$A$2:$I$107,7,0)</f>
        <v>3.02</v>
      </c>
      <c r="R1204">
        <f t="shared" si="18"/>
        <v>84.939673428398336</v>
      </c>
    </row>
    <row r="1205" spans="1:18">
      <c r="A1205" s="2">
        <v>42956</v>
      </c>
      <c r="B1205" s="18">
        <v>0.49513888888888885</v>
      </c>
      <c r="C1205" s="17" t="s">
        <v>9</v>
      </c>
      <c r="D1205" s="17" t="s">
        <v>557</v>
      </c>
      <c r="E1205" s="17" t="s">
        <v>10</v>
      </c>
      <c r="F1205">
        <v>4</v>
      </c>
      <c r="G1205">
        <v>26</v>
      </c>
      <c r="H1205" t="s">
        <v>25</v>
      </c>
      <c r="I1205" t="str">
        <f>VLOOKUP(H1205,'Fish Species List'!$A$2:$I$107,2,0)</f>
        <v>Redband Parrotfish</v>
      </c>
      <c r="J1205" s="54" t="str">
        <f>VLOOKUP(H1205,'Fish Species List'!$A$2:$I$107,3,0)</f>
        <v>Sparisoma aurofrenatum</v>
      </c>
      <c r="K1205" s="54" t="str">
        <f>VLOOKUP(H1205,'Fish Species List'!$A$2:$I$107,4,0)</f>
        <v>Scaridae</v>
      </c>
      <c r="L1205" s="54" t="str">
        <f>VLOOKUP(H1205,'Fish Species List'!$A$2:$I$107,5,0)</f>
        <v>Herbivores</v>
      </c>
      <c r="M1205">
        <v>18</v>
      </c>
      <c r="N1205">
        <f>1</f>
        <v>1</v>
      </c>
      <c r="O1205" t="s">
        <v>16</v>
      </c>
      <c r="P1205">
        <f>VLOOKUP(H1205,'Fish Species List'!$A$2:$I$107,6,0)</f>
        <v>1.072E-2</v>
      </c>
      <c r="Q1205">
        <f>VLOOKUP(H1205,'Fish Species List'!$A$2:$I$107,7,0)</f>
        <v>3.12</v>
      </c>
      <c r="R1205">
        <f t="shared" si="18"/>
        <v>88.43923988864465</v>
      </c>
    </row>
    <row r="1206" spans="1:18">
      <c r="A1206" s="2">
        <v>42956</v>
      </c>
      <c r="B1206" s="18">
        <v>0.49513888888888885</v>
      </c>
      <c r="C1206" s="17" t="s">
        <v>9</v>
      </c>
      <c r="D1206" s="17" t="s">
        <v>557</v>
      </c>
      <c r="E1206" s="17" t="s">
        <v>10</v>
      </c>
      <c r="F1206">
        <v>4</v>
      </c>
      <c r="G1206">
        <v>26</v>
      </c>
      <c r="H1206" t="s">
        <v>19</v>
      </c>
      <c r="I1206" t="str">
        <f>VLOOKUP(H1206,'Fish Species List'!$A$2:$I$107,2,0)</f>
        <v>Ocean Surgeonfish</v>
      </c>
      <c r="J1206" s="54" t="str">
        <f>VLOOKUP(H1206,'Fish Species List'!$A$2:$I$107,3,0)</f>
        <v>Acanthurus bahianus</v>
      </c>
      <c r="K1206" s="54" t="str">
        <f>VLOOKUP(H1206,'Fish Species List'!$A$2:$I$107,4,0)</f>
        <v>Acanthuridae</v>
      </c>
      <c r="L1206" s="54" t="str">
        <f>VLOOKUP(H1206,'Fish Species List'!$A$2:$I$107,5,0)</f>
        <v>Herbivores</v>
      </c>
      <c r="M1206">
        <v>16</v>
      </c>
      <c r="N1206">
        <v>3</v>
      </c>
      <c r="P1206">
        <f>VLOOKUP(H1206,'Fish Species List'!$A$2:$I$107,6,0)</f>
        <v>1.8620000000000001E-2</v>
      </c>
      <c r="Q1206">
        <f>VLOOKUP(H1206,'Fish Species List'!$A$2:$I$107,7,0)</f>
        <v>2.91</v>
      </c>
      <c r="R1206">
        <f t="shared" si="18"/>
        <v>59.424950162548789</v>
      </c>
    </row>
    <row r="1207" spans="1:18">
      <c r="A1207" s="2">
        <v>42956</v>
      </c>
      <c r="B1207" s="18">
        <v>0.49513888888888885</v>
      </c>
      <c r="C1207" s="17" t="s">
        <v>9</v>
      </c>
      <c r="D1207" s="17" t="s">
        <v>557</v>
      </c>
      <c r="E1207" s="17" t="s">
        <v>10</v>
      </c>
      <c r="F1207">
        <v>4</v>
      </c>
      <c r="G1207">
        <v>26</v>
      </c>
      <c r="H1207" t="s">
        <v>15</v>
      </c>
      <c r="I1207" t="str">
        <f>VLOOKUP(H1207,'Fish Species List'!$A$2:$I$107,2,0)</f>
        <v>Queen Parrotfish</v>
      </c>
      <c r="J1207" s="54" t="str">
        <f>VLOOKUP(H1207,'Fish Species List'!$A$2:$I$107,3,0)</f>
        <v>Scarus vetula</v>
      </c>
      <c r="K1207" s="54" t="str">
        <f>VLOOKUP(H1207,'Fish Species List'!$A$2:$I$107,4,0)</f>
        <v>Scaridae</v>
      </c>
      <c r="L1207" s="54" t="str">
        <f>VLOOKUP(H1207,'Fish Species List'!$A$2:$I$107,5,0)</f>
        <v>Herbivores</v>
      </c>
      <c r="M1207">
        <v>21</v>
      </c>
      <c r="N1207">
        <f>1</f>
        <v>1</v>
      </c>
      <c r="O1207" t="s">
        <v>16</v>
      </c>
      <c r="P1207">
        <f>VLOOKUP(H1207,'Fish Species List'!$A$2:$I$107,6,0)</f>
        <v>1.38E-2</v>
      </c>
      <c r="Q1207">
        <f>VLOOKUP(H1207,'Fish Species List'!$A$2:$I$107,7,0)</f>
        <v>3.03</v>
      </c>
      <c r="R1207">
        <f t="shared" si="18"/>
        <v>140.02434487876087</v>
      </c>
    </row>
    <row r="1208" spans="1:18">
      <c r="A1208" s="2">
        <v>42956</v>
      </c>
      <c r="B1208" s="18">
        <v>0.49513888888888885</v>
      </c>
      <c r="C1208" s="17" t="s">
        <v>9</v>
      </c>
      <c r="D1208" s="17" t="s">
        <v>557</v>
      </c>
      <c r="E1208" s="17" t="s">
        <v>10</v>
      </c>
      <c r="F1208">
        <v>4</v>
      </c>
      <c r="G1208">
        <v>26</v>
      </c>
      <c r="H1208" t="s">
        <v>25</v>
      </c>
      <c r="I1208" t="str">
        <f>VLOOKUP(H1208,'Fish Species List'!$A$2:$I$107,2,0)</f>
        <v>Redband Parrotfish</v>
      </c>
      <c r="J1208" s="54" t="str">
        <f>VLOOKUP(H1208,'Fish Species List'!$A$2:$I$107,3,0)</f>
        <v>Sparisoma aurofrenatum</v>
      </c>
      <c r="K1208" s="54" t="str">
        <f>VLOOKUP(H1208,'Fish Species List'!$A$2:$I$107,4,0)</f>
        <v>Scaridae</v>
      </c>
      <c r="L1208" s="54" t="str">
        <f>VLOOKUP(H1208,'Fish Species List'!$A$2:$I$107,5,0)</f>
        <v>Herbivores</v>
      </c>
      <c r="M1208">
        <v>6</v>
      </c>
      <c r="N1208">
        <f>1</f>
        <v>1</v>
      </c>
      <c r="O1208" t="s">
        <v>284</v>
      </c>
      <c r="P1208">
        <f>VLOOKUP(H1208,'Fish Species List'!$A$2:$I$107,6,0)</f>
        <v>1.072E-2</v>
      </c>
      <c r="Q1208">
        <f>VLOOKUP(H1208,'Fish Species List'!$A$2:$I$107,7,0)</f>
        <v>3.12</v>
      </c>
      <c r="R1208">
        <f t="shared" si="18"/>
        <v>2.8709569913443227</v>
      </c>
    </row>
    <row r="1209" spans="1:18">
      <c r="A1209" s="2">
        <v>42956</v>
      </c>
      <c r="B1209" s="18">
        <v>0.49513888888888885</v>
      </c>
      <c r="C1209" s="17" t="s">
        <v>9</v>
      </c>
      <c r="D1209" s="17" t="s">
        <v>557</v>
      </c>
      <c r="E1209" s="17" t="s">
        <v>10</v>
      </c>
      <c r="F1209">
        <v>4</v>
      </c>
      <c r="G1209">
        <v>26</v>
      </c>
      <c r="H1209" t="s">
        <v>25</v>
      </c>
      <c r="I1209" t="str">
        <f>VLOOKUP(H1209,'Fish Species List'!$A$2:$I$107,2,0)</f>
        <v>Redband Parrotfish</v>
      </c>
      <c r="J1209" s="54" t="str">
        <f>VLOOKUP(H1209,'Fish Species List'!$A$2:$I$107,3,0)</f>
        <v>Sparisoma aurofrenatum</v>
      </c>
      <c r="K1209" s="54" t="str">
        <f>VLOOKUP(H1209,'Fish Species List'!$A$2:$I$107,4,0)</f>
        <v>Scaridae</v>
      </c>
      <c r="L1209" s="54" t="str">
        <f>VLOOKUP(H1209,'Fish Species List'!$A$2:$I$107,5,0)</f>
        <v>Herbivores</v>
      </c>
      <c r="M1209">
        <v>14</v>
      </c>
      <c r="N1209">
        <f>1</f>
        <v>1</v>
      </c>
      <c r="O1209" t="s">
        <v>16</v>
      </c>
      <c r="P1209">
        <f>VLOOKUP(H1209,'Fish Species List'!$A$2:$I$107,6,0)</f>
        <v>1.072E-2</v>
      </c>
      <c r="Q1209">
        <f>VLOOKUP(H1209,'Fish Species List'!$A$2:$I$107,7,0)</f>
        <v>3.12</v>
      </c>
      <c r="R1209">
        <f t="shared" si="18"/>
        <v>40.375160027328299</v>
      </c>
    </row>
    <row r="1210" spans="1:18">
      <c r="A1210" s="2">
        <v>42956</v>
      </c>
      <c r="B1210" s="18">
        <v>0.49513888888888885</v>
      </c>
      <c r="C1210" s="17" t="s">
        <v>9</v>
      </c>
      <c r="D1210" s="17" t="s">
        <v>557</v>
      </c>
      <c r="E1210" s="17" t="s">
        <v>10</v>
      </c>
      <c r="F1210">
        <v>4</v>
      </c>
      <c r="G1210">
        <v>26</v>
      </c>
      <c r="H1210" t="s">
        <v>12</v>
      </c>
      <c r="I1210" t="str">
        <f>VLOOKUP(H1210,'Fish Species List'!$A$2:$I$107,2,0)</f>
        <v>Doctorfish</v>
      </c>
      <c r="J1210" s="54" t="str">
        <f>VLOOKUP(H1210,'Fish Species List'!$A$2:$I$107,3,0)</f>
        <v>Acanthurus chirurgus</v>
      </c>
      <c r="K1210" s="54" t="str">
        <f>VLOOKUP(H1210,'Fish Species List'!$A$2:$I$107,4,0)</f>
        <v>Acanthuridae</v>
      </c>
      <c r="L1210" s="54" t="str">
        <f>VLOOKUP(H1210,'Fish Species List'!$A$2:$I$107,5,0)</f>
        <v>Herbivores</v>
      </c>
      <c r="M1210">
        <v>15</v>
      </c>
      <c r="N1210">
        <f>1</f>
        <v>1</v>
      </c>
      <c r="P1210">
        <f>VLOOKUP(H1210,'Fish Species List'!$A$2:$I$107,6,0)</f>
        <v>2.0889999999999999E-2</v>
      </c>
      <c r="Q1210">
        <f>VLOOKUP(H1210,'Fish Species List'!$A$2:$I$107,7,0)</f>
        <v>2.96</v>
      </c>
      <c r="R1210">
        <f t="shared" si="18"/>
        <v>63.265736295491713</v>
      </c>
    </row>
    <row r="1211" spans="1:18">
      <c r="A1211" s="2">
        <v>42956</v>
      </c>
      <c r="B1211" s="18">
        <v>0.49513888888888885</v>
      </c>
      <c r="C1211" s="17" t="s">
        <v>9</v>
      </c>
      <c r="D1211" s="17" t="s">
        <v>557</v>
      </c>
      <c r="E1211" s="17" t="s">
        <v>10</v>
      </c>
      <c r="F1211">
        <v>4</v>
      </c>
      <c r="G1211">
        <v>26</v>
      </c>
      <c r="H1211" t="s">
        <v>35</v>
      </c>
      <c r="I1211" t="str">
        <f>VLOOKUP(H1211,'Fish Species List'!$A$2:$I$107,2,0)</f>
        <v>Yellowhead Wrasse</v>
      </c>
      <c r="J1211" s="54" t="str">
        <f>VLOOKUP(H1211,'Fish Species List'!$A$2:$I$107,3,0)</f>
        <v>Halichoeres garnoti</v>
      </c>
      <c r="K1211" s="54" t="str">
        <f>VLOOKUP(H1211,'Fish Species List'!$A$2:$I$107,4,0)</f>
        <v>Labridae</v>
      </c>
      <c r="L1211" s="54" t="str">
        <f>VLOOKUP(H1211,'Fish Species List'!$A$2:$I$107,5,0)</f>
        <v>Carnivores</v>
      </c>
      <c r="M1211">
        <v>5</v>
      </c>
      <c r="N1211">
        <v>5</v>
      </c>
      <c r="P1211">
        <f>VLOOKUP(H1211,'Fish Species List'!$A$2:$I$107,6,0)</f>
        <v>0.01</v>
      </c>
      <c r="Q1211">
        <f>VLOOKUP(H1211,'Fish Species List'!$A$2:$I$107,7,0)</f>
        <v>3.13</v>
      </c>
      <c r="R1211">
        <f t="shared" si="18"/>
        <v>1.540905884130453</v>
      </c>
    </row>
    <row r="1212" spans="1:18">
      <c r="A1212" s="2">
        <v>42956</v>
      </c>
      <c r="B1212" s="18">
        <v>0.49513888888888885</v>
      </c>
      <c r="C1212" s="17" t="s">
        <v>9</v>
      </c>
      <c r="D1212" s="17" t="s">
        <v>557</v>
      </c>
      <c r="E1212" s="17" t="s">
        <v>10</v>
      </c>
      <c r="F1212">
        <v>4</v>
      </c>
      <c r="G1212">
        <v>26</v>
      </c>
      <c r="H1212" t="s">
        <v>28</v>
      </c>
      <c r="I1212" t="str">
        <f>VLOOKUP(H1212,'Fish Species List'!$A$2:$I$107,2,0)</f>
        <v>Foureye Butterflyfish</v>
      </c>
      <c r="J1212" s="54" t="str">
        <f>VLOOKUP(H1212,'Fish Species List'!$A$2:$I$107,3,0)</f>
        <v>Chaetodon capistratus</v>
      </c>
      <c r="K1212" s="54" t="str">
        <f>VLOOKUP(H1212,'Fish Species List'!$A$2:$I$107,4,0)</f>
        <v>Chaetodontidae</v>
      </c>
      <c r="L1212" s="54" t="str">
        <f>VLOOKUP(H1212,'Fish Species List'!$A$2:$I$107,5,0)</f>
        <v>Carnivores</v>
      </c>
      <c r="M1212">
        <v>6</v>
      </c>
      <c r="N1212">
        <v>2</v>
      </c>
      <c r="P1212">
        <f>VLOOKUP(H1212,'Fish Species List'!$A$2:$I$107,6,0)</f>
        <v>2.512E-2</v>
      </c>
      <c r="Q1212">
        <f>VLOOKUP(H1212,'Fish Species List'!$A$2:$I$107,7,0)</f>
        <v>3.1</v>
      </c>
      <c r="R1212">
        <f t="shared" si="18"/>
        <v>6.4906547864713282</v>
      </c>
    </row>
    <row r="1213" spans="1:18">
      <c r="A1213" s="2">
        <v>42956</v>
      </c>
      <c r="B1213" s="18">
        <v>0.49513888888888885</v>
      </c>
      <c r="C1213" s="17" t="s">
        <v>9</v>
      </c>
      <c r="D1213" s="17" t="s">
        <v>557</v>
      </c>
      <c r="E1213" s="17" t="s">
        <v>10</v>
      </c>
      <c r="F1213">
        <v>4</v>
      </c>
      <c r="G1213">
        <v>26</v>
      </c>
      <c r="H1213" t="s">
        <v>35</v>
      </c>
      <c r="I1213" t="str">
        <f>VLOOKUP(H1213,'Fish Species List'!$A$2:$I$107,2,0)</f>
        <v>Yellowhead Wrasse</v>
      </c>
      <c r="J1213" s="54" t="str">
        <f>VLOOKUP(H1213,'Fish Species List'!$A$2:$I$107,3,0)</f>
        <v>Halichoeres garnoti</v>
      </c>
      <c r="K1213" s="54" t="str">
        <f>VLOOKUP(H1213,'Fish Species List'!$A$2:$I$107,4,0)</f>
        <v>Labridae</v>
      </c>
      <c r="L1213" s="54" t="str">
        <f>VLOOKUP(H1213,'Fish Species List'!$A$2:$I$107,5,0)</f>
        <v>Carnivores</v>
      </c>
      <c r="M1213">
        <v>13</v>
      </c>
      <c r="N1213">
        <f>1</f>
        <v>1</v>
      </c>
      <c r="P1213">
        <f>VLOOKUP(H1213,'Fish Species List'!$A$2:$I$107,6,0)</f>
        <v>0.01</v>
      </c>
      <c r="Q1213">
        <f>VLOOKUP(H1213,'Fish Species List'!$A$2:$I$107,7,0)</f>
        <v>3.13</v>
      </c>
      <c r="R1213">
        <f t="shared" si="18"/>
        <v>30.664980490582739</v>
      </c>
    </row>
    <row r="1214" spans="1:18">
      <c r="A1214" s="2">
        <v>42956</v>
      </c>
      <c r="B1214" s="18">
        <v>0.49513888888888885</v>
      </c>
      <c r="C1214" s="17" t="s">
        <v>9</v>
      </c>
      <c r="D1214" s="17" t="s">
        <v>557</v>
      </c>
      <c r="E1214" s="17" t="s">
        <v>10</v>
      </c>
      <c r="F1214">
        <v>4</v>
      </c>
      <c r="G1214">
        <v>26</v>
      </c>
      <c r="H1214" t="s">
        <v>37</v>
      </c>
      <c r="I1214" t="str">
        <f>VLOOKUP(H1214,'Fish Species List'!$A$2:$I$107,2,0)</f>
        <v>Yellowtail Damselfish</v>
      </c>
      <c r="J1214" s="54" t="str">
        <f>VLOOKUP(H1214,'Fish Species List'!$A$2:$I$107,3,0)</f>
        <v>Microspathodon chrysurus</v>
      </c>
      <c r="K1214" s="54" t="str">
        <f>VLOOKUP(H1214,'Fish Species List'!$A$2:$I$107,4,0)</f>
        <v>Pomacentridae</v>
      </c>
      <c r="L1214" s="54" t="str">
        <f>VLOOKUP(H1214,'Fish Species List'!$A$2:$I$107,5,0)</f>
        <v>Herbivores</v>
      </c>
      <c r="M1214">
        <v>15</v>
      </c>
      <c r="N1214">
        <f>1</f>
        <v>1</v>
      </c>
      <c r="P1214">
        <f>VLOOKUP(H1214,'Fish Species List'!$A$2:$I$107,6,0)</f>
        <v>2.291E-2</v>
      </c>
      <c r="Q1214">
        <f>VLOOKUP(H1214,'Fish Species List'!$A$2:$I$107,7,0)</f>
        <v>3.02</v>
      </c>
      <c r="R1214">
        <f t="shared" si="18"/>
        <v>81.62452961405809</v>
      </c>
    </row>
    <row r="1215" spans="1:18">
      <c r="A1215" s="2">
        <v>42956</v>
      </c>
      <c r="B1215" s="18">
        <v>0.49513888888888885</v>
      </c>
      <c r="C1215" s="17" t="s">
        <v>9</v>
      </c>
      <c r="D1215" s="17" t="s">
        <v>557</v>
      </c>
      <c r="E1215" s="17" t="s">
        <v>10</v>
      </c>
      <c r="F1215">
        <v>4</v>
      </c>
      <c r="G1215">
        <v>26</v>
      </c>
      <c r="H1215" t="s">
        <v>21</v>
      </c>
      <c r="I1215" t="str">
        <f>VLOOKUP(H1215,'Fish Species List'!$A$2:$I$107,2,0)</f>
        <v>Brown Chromis</v>
      </c>
      <c r="J1215" s="54" t="str">
        <f>VLOOKUP(H1215,'Fish Species List'!$A$2:$I$107,3,0)</f>
        <v>Chromis multilineata</v>
      </c>
      <c r="K1215" s="54" t="str">
        <f>VLOOKUP(H1215,'Fish Species List'!$A$2:$I$107,4,0)</f>
        <v>Pomacentridae</v>
      </c>
      <c r="L1215" s="54" t="str">
        <f>VLOOKUP(H1215,'Fish Species List'!$A$2:$I$107,5,0)</f>
        <v>Planktivore</v>
      </c>
      <c r="M1215">
        <v>10</v>
      </c>
      <c r="N1215">
        <v>15</v>
      </c>
      <c r="P1215">
        <f>VLOOKUP(H1215,'Fish Species List'!$A$2:$I$107,6,0)</f>
        <v>1.4789999999999999E-2</v>
      </c>
      <c r="Q1215">
        <f>VLOOKUP(H1215,'Fish Species List'!$A$2:$I$107,7,0)</f>
        <v>2.98</v>
      </c>
      <c r="R1215">
        <f t="shared" si="18"/>
        <v>14.124340347257048</v>
      </c>
    </row>
    <row r="1216" spans="1:18">
      <c r="A1216" s="2">
        <v>42956</v>
      </c>
      <c r="B1216" s="18">
        <v>0.49513888888888885</v>
      </c>
      <c r="C1216" s="17" t="s">
        <v>9</v>
      </c>
      <c r="D1216" s="17" t="s">
        <v>557</v>
      </c>
      <c r="E1216" s="17" t="s">
        <v>10</v>
      </c>
      <c r="F1216">
        <v>4</v>
      </c>
      <c r="G1216">
        <v>26</v>
      </c>
      <c r="H1216" t="s">
        <v>424</v>
      </c>
      <c r="I1216" t="str">
        <f>VLOOKUP(H1216,'Fish Species List'!$A$2:$I$107,2,0)</f>
        <v>Black Durgon</v>
      </c>
      <c r="J1216" s="54" t="str">
        <f>VLOOKUP(H1216,'Fish Species List'!$A$2:$I$107,3,0)</f>
        <v>Melichthys niger</v>
      </c>
      <c r="K1216" s="54" t="str">
        <f>VLOOKUP(H1216,'Fish Species List'!$A$2:$I$107,4,0)</f>
        <v>Balistidae</v>
      </c>
      <c r="L1216" s="54" t="str">
        <f>VLOOKUP(H1216,'Fish Species List'!$A$2:$I$107,5,0)</f>
        <v>Omnivores</v>
      </c>
      <c r="M1216">
        <v>5</v>
      </c>
      <c r="N1216">
        <f>1</f>
        <v>1</v>
      </c>
      <c r="P1216">
        <f>VLOOKUP(H1216,'Fish Species List'!$A$2:$I$107,6,0)</f>
        <v>2.3439999999999999E-2</v>
      </c>
      <c r="Q1216">
        <f>VLOOKUP(H1216,'Fish Species List'!$A$2:$I$107,7,0)</f>
        <v>2.95</v>
      </c>
      <c r="R1216">
        <f t="shared" si="18"/>
        <v>2.7034548453504246</v>
      </c>
    </row>
    <row r="1217" spans="1:18">
      <c r="A1217" s="2">
        <v>42956</v>
      </c>
      <c r="B1217" s="18">
        <v>0.49513888888888885</v>
      </c>
      <c r="C1217" s="17" t="s">
        <v>9</v>
      </c>
      <c r="D1217" s="17" t="s">
        <v>557</v>
      </c>
      <c r="E1217" s="17" t="s">
        <v>10</v>
      </c>
      <c r="F1217">
        <v>4</v>
      </c>
      <c r="G1217">
        <v>26</v>
      </c>
      <c r="H1217" t="s">
        <v>294</v>
      </c>
      <c r="I1217" t="str">
        <f>VLOOKUP(H1217,'Fish Species List'!$A$2:$I$107,2,0)</f>
        <v>Banded Butterflyfish</v>
      </c>
      <c r="J1217" s="54" t="str">
        <f>VLOOKUP(H1217,'Fish Species List'!$A$2:$I$107,3,0)</f>
        <v>Chaetodan striatus</v>
      </c>
      <c r="K1217" s="54" t="str">
        <f>VLOOKUP(H1217,'Fish Species List'!$A$2:$I$107,4,0)</f>
        <v>Chaetodontidae</v>
      </c>
      <c r="L1217" s="54" t="str">
        <f>VLOOKUP(H1217,'Fish Species List'!$A$2:$I$107,5,0)</f>
        <v>Carnivores</v>
      </c>
      <c r="M1217">
        <v>10</v>
      </c>
      <c r="N1217">
        <v>2</v>
      </c>
      <c r="P1217">
        <f>VLOOKUP(H1217,'Fish Species List'!$A$2:$I$107,6,0)</f>
        <v>2.239E-2</v>
      </c>
      <c r="Q1217">
        <f>VLOOKUP(H1217,'Fish Species List'!$A$2:$I$107,7,0)</f>
        <v>3.03</v>
      </c>
      <c r="R1217">
        <f t="shared" si="18"/>
        <v>23.991317244270018</v>
      </c>
    </row>
    <row r="1218" spans="1:18">
      <c r="A1218" s="2">
        <v>42956</v>
      </c>
      <c r="B1218" s="18">
        <v>0.49513888888888885</v>
      </c>
      <c r="C1218" s="17" t="s">
        <v>9</v>
      </c>
      <c r="D1218" s="17" t="s">
        <v>557</v>
      </c>
      <c r="E1218" s="17" t="s">
        <v>10</v>
      </c>
      <c r="F1218">
        <v>4</v>
      </c>
      <c r="G1218">
        <v>26</v>
      </c>
      <c r="H1218" t="s">
        <v>21</v>
      </c>
      <c r="I1218" t="str">
        <f>VLOOKUP(H1218,'Fish Species List'!$A$2:$I$107,2,0)</f>
        <v>Brown Chromis</v>
      </c>
      <c r="J1218" s="54" t="str">
        <f>VLOOKUP(H1218,'Fish Species List'!$A$2:$I$107,3,0)</f>
        <v>Chromis multilineata</v>
      </c>
      <c r="K1218" s="54" t="str">
        <f>VLOOKUP(H1218,'Fish Species List'!$A$2:$I$107,4,0)</f>
        <v>Pomacentridae</v>
      </c>
      <c r="L1218" s="54" t="str">
        <f>VLOOKUP(H1218,'Fish Species List'!$A$2:$I$107,5,0)</f>
        <v>Planktivore</v>
      </c>
      <c r="M1218">
        <v>4</v>
      </c>
      <c r="N1218">
        <v>60</v>
      </c>
      <c r="P1218">
        <f>VLOOKUP(H1218,'Fish Species List'!$A$2:$I$107,6,0)</f>
        <v>1.4789999999999999E-2</v>
      </c>
      <c r="Q1218">
        <f>VLOOKUP(H1218,'Fish Species List'!$A$2:$I$107,7,0)</f>
        <v>2.98</v>
      </c>
      <c r="R1218">
        <f t="shared" si="18"/>
        <v>0.92067626702257244</v>
      </c>
    </row>
    <row r="1219" spans="1:18">
      <c r="A1219" s="2">
        <v>42956</v>
      </c>
      <c r="B1219" s="18">
        <v>0.49513888888888885</v>
      </c>
      <c r="C1219" s="17" t="s">
        <v>9</v>
      </c>
      <c r="D1219" s="17" t="s">
        <v>557</v>
      </c>
      <c r="E1219" s="17" t="s">
        <v>10</v>
      </c>
      <c r="F1219">
        <v>4</v>
      </c>
      <c r="G1219">
        <v>26</v>
      </c>
      <c r="H1219" t="s">
        <v>36</v>
      </c>
      <c r="I1219" t="str">
        <f>VLOOKUP(H1219,'Fish Species List'!$A$2:$I$107,2,0)</f>
        <v>Blue Chromis</v>
      </c>
      <c r="J1219" s="54" t="str">
        <f>VLOOKUP(H1219,'Fish Species List'!$A$2:$I$107,3,0)</f>
        <v>Chromis cyanea</v>
      </c>
      <c r="K1219" s="54" t="str">
        <f>VLOOKUP(H1219,'Fish Species List'!$A$2:$I$107,4,0)</f>
        <v>Pomacentridae</v>
      </c>
      <c r="L1219" s="54" t="str">
        <f>VLOOKUP(H1219,'Fish Species List'!$A$2:$I$107,5,0)</f>
        <v>Planktivore</v>
      </c>
      <c r="M1219">
        <v>4</v>
      </c>
      <c r="N1219">
        <v>25</v>
      </c>
      <c r="P1219">
        <f>VLOOKUP(H1219,'Fish Species List'!$A$2:$I$107,6,0)</f>
        <v>1.4789999999999999E-2</v>
      </c>
      <c r="Q1219">
        <f>VLOOKUP(H1219,'Fish Species List'!$A$2:$I$107,7,0)</f>
        <v>2.98</v>
      </c>
      <c r="R1219">
        <f t="shared" ref="R1219:R1282" si="19">(P1219*M1219^Q1219)</f>
        <v>0.92067626702257244</v>
      </c>
    </row>
    <row r="1220" spans="1:18">
      <c r="A1220" s="2">
        <v>42956</v>
      </c>
      <c r="B1220" s="18">
        <v>0.49513888888888885</v>
      </c>
      <c r="C1220" s="17" t="s">
        <v>9</v>
      </c>
      <c r="D1220" s="17" t="s">
        <v>557</v>
      </c>
      <c r="E1220" s="17" t="s">
        <v>10</v>
      </c>
      <c r="F1220">
        <v>4</v>
      </c>
      <c r="G1220">
        <v>26</v>
      </c>
      <c r="H1220" t="s">
        <v>283</v>
      </c>
      <c r="I1220" t="str">
        <f>VLOOKUP(H1220,'Fish Species List'!$A$2:$I$107,2,0)</f>
        <v>Stoplight Parrotfish</v>
      </c>
      <c r="J1220" s="54" t="str">
        <f>VLOOKUP(H1220,'Fish Species List'!$A$2:$I$107,3,0)</f>
        <v>Sparisoma viride</v>
      </c>
      <c r="K1220" s="54" t="str">
        <f>VLOOKUP(H1220,'Fish Species List'!$A$2:$I$107,4,0)</f>
        <v>Scaridae</v>
      </c>
      <c r="L1220" s="54" t="str">
        <f>VLOOKUP(H1220,'Fish Species List'!$A$2:$I$107,5,0)</f>
        <v>Herbivores</v>
      </c>
      <c r="M1220">
        <v>3</v>
      </c>
      <c r="N1220">
        <f>1</f>
        <v>1</v>
      </c>
      <c r="O1220" t="s">
        <v>284</v>
      </c>
      <c r="P1220">
        <f>VLOOKUP(H1220,'Fish Species List'!$A$2:$I$107,6,0)</f>
        <v>1.38E-2</v>
      </c>
      <c r="Q1220">
        <f>VLOOKUP(H1220,'Fish Species List'!$A$2:$I$107,7,0)</f>
        <v>3.04</v>
      </c>
      <c r="R1220">
        <f t="shared" si="19"/>
        <v>0.38933881323628722</v>
      </c>
    </row>
    <row r="1221" spans="1:18">
      <c r="A1221" s="2">
        <v>42956</v>
      </c>
      <c r="B1221" s="18">
        <v>0.49513888888888885</v>
      </c>
      <c r="C1221" s="17" t="s">
        <v>9</v>
      </c>
      <c r="D1221" s="17" t="s">
        <v>557</v>
      </c>
      <c r="E1221" s="17" t="s">
        <v>10</v>
      </c>
      <c r="F1221">
        <v>4</v>
      </c>
      <c r="G1221">
        <v>26</v>
      </c>
      <c r="H1221" t="s">
        <v>25</v>
      </c>
      <c r="I1221" t="str">
        <f>VLOOKUP(H1221,'Fish Species List'!$A$2:$I$107,2,0)</f>
        <v>Redband Parrotfish</v>
      </c>
      <c r="J1221" s="54" t="str">
        <f>VLOOKUP(H1221,'Fish Species List'!$A$2:$I$107,3,0)</f>
        <v>Sparisoma aurofrenatum</v>
      </c>
      <c r="K1221" s="54" t="str">
        <f>VLOOKUP(H1221,'Fish Species List'!$A$2:$I$107,4,0)</f>
        <v>Scaridae</v>
      </c>
      <c r="L1221" s="54" t="str">
        <f>VLOOKUP(H1221,'Fish Species List'!$A$2:$I$107,5,0)</f>
        <v>Herbivores</v>
      </c>
      <c r="M1221">
        <v>3</v>
      </c>
      <c r="N1221">
        <f>1</f>
        <v>1</v>
      </c>
      <c r="O1221" t="s">
        <v>284</v>
      </c>
      <c r="P1221">
        <f>VLOOKUP(H1221,'Fish Species List'!$A$2:$I$107,6,0)</f>
        <v>1.072E-2</v>
      </c>
      <c r="Q1221">
        <f>VLOOKUP(H1221,'Fish Species List'!$A$2:$I$107,7,0)</f>
        <v>3.12</v>
      </c>
      <c r="R1221">
        <f t="shared" si="19"/>
        <v>0.33022739611377439</v>
      </c>
    </row>
    <row r="1222" spans="1:18">
      <c r="A1222" s="2">
        <v>42956</v>
      </c>
      <c r="B1222" s="18">
        <v>0.49513888888888885</v>
      </c>
      <c r="C1222" s="17" t="s">
        <v>9</v>
      </c>
      <c r="D1222" s="17" t="s">
        <v>557</v>
      </c>
      <c r="E1222" s="17" t="s">
        <v>10</v>
      </c>
      <c r="F1222">
        <v>4</v>
      </c>
      <c r="G1222">
        <v>26</v>
      </c>
      <c r="H1222" t="s">
        <v>17</v>
      </c>
      <c r="I1222" t="str">
        <f>VLOOKUP(H1222,'Fish Species List'!$A$2:$I$107,2,0)</f>
        <v>Bluehead Wrasse</v>
      </c>
      <c r="J1222" s="54" t="str">
        <f>VLOOKUP(H1222,'Fish Species List'!$A$2:$I$107,3,0)</f>
        <v>Thalassoma bifasciatum</v>
      </c>
      <c r="K1222" s="54" t="str">
        <f>VLOOKUP(H1222,'Fish Species List'!$A$2:$I$107,4,0)</f>
        <v>Labridae</v>
      </c>
      <c r="L1222" s="54" t="str">
        <f>VLOOKUP(H1222,'Fish Species List'!$A$2:$I$107,5,0)</f>
        <v>Carnivores</v>
      </c>
      <c r="M1222">
        <v>2</v>
      </c>
      <c r="N1222">
        <v>25</v>
      </c>
      <c r="P1222">
        <f>VLOOKUP(H1222,'Fish Species List'!$A$2:$I$107,6,0)</f>
        <v>8.9099999999999995E-3</v>
      </c>
      <c r="Q1222">
        <f>VLOOKUP(H1222,'Fish Species List'!$A$2:$I$107,7,0)</f>
        <v>3.01</v>
      </c>
      <c r="R1222">
        <f t="shared" si="19"/>
        <v>7.1775791608042885E-2</v>
      </c>
    </row>
    <row r="1223" spans="1:18">
      <c r="A1223" s="2">
        <v>42956</v>
      </c>
      <c r="B1223" s="18">
        <v>0.49513888888888885</v>
      </c>
      <c r="C1223" s="17" t="s">
        <v>9</v>
      </c>
      <c r="D1223" s="17" t="s">
        <v>557</v>
      </c>
      <c r="E1223" s="17" t="s">
        <v>10</v>
      </c>
      <c r="F1223">
        <v>4</v>
      </c>
      <c r="G1223">
        <v>26</v>
      </c>
      <c r="H1223" t="s">
        <v>17</v>
      </c>
      <c r="I1223" t="str">
        <f>VLOOKUP(H1223,'Fish Species List'!$A$2:$I$107,2,0)</f>
        <v>Bluehead Wrasse</v>
      </c>
      <c r="J1223" s="54" t="str">
        <f>VLOOKUP(H1223,'Fish Species List'!$A$2:$I$107,3,0)</f>
        <v>Thalassoma bifasciatum</v>
      </c>
      <c r="K1223" s="54" t="str">
        <f>VLOOKUP(H1223,'Fish Species List'!$A$2:$I$107,4,0)</f>
        <v>Labridae</v>
      </c>
      <c r="L1223" s="54" t="str">
        <f>VLOOKUP(H1223,'Fish Species List'!$A$2:$I$107,5,0)</f>
        <v>Carnivores</v>
      </c>
      <c r="M1223">
        <v>3</v>
      </c>
      <c r="N1223">
        <v>30</v>
      </c>
      <c r="P1223">
        <f>VLOOKUP(H1223,'Fish Species List'!$A$2:$I$107,6,0)</f>
        <v>8.9099999999999995E-3</v>
      </c>
      <c r="Q1223">
        <f>VLOOKUP(H1223,'Fish Species List'!$A$2:$I$107,7,0)</f>
        <v>3.01</v>
      </c>
      <c r="R1223">
        <f t="shared" si="19"/>
        <v>0.24322750267948948</v>
      </c>
    </row>
    <row r="1224" spans="1:18">
      <c r="A1224" s="2">
        <v>42956</v>
      </c>
      <c r="B1224" s="18">
        <v>0.49513888888888885</v>
      </c>
      <c r="C1224" s="17" t="s">
        <v>9</v>
      </c>
      <c r="D1224" s="17" t="s">
        <v>557</v>
      </c>
      <c r="E1224" s="17" t="s">
        <v>10</v>
      </c>
      <c r="F1224">
        <v>4</v>
      </c>
      <c r="G1224">
        <v>26</v>
      </c>
      <c r="H1224" t="s">
        <v>35</v>
      </c>
      <c r="I1224" t="str">
        <f>VLOOKUP(H1224,'Fish Species List'!$A$2:$I$107,2,0)</f>
        <v>Yellowhead Wrasse</v>
      </c>
      <c r="J1224" s="54" t="str">
        <f>VLOOKUP(H1224,'Fish Species List'!$A$2:$I$107,3,0)</f>
        <v>Halichoeres garnoti</v>
      </c>
      <c r="K1224" s="54" t="str">
        <f>VLOOKUP(H1224,'Fish Species List'!$A$2:$I$107,4,0)</f>
        <v>Labridae</v>
      </c>
      <c r="L1224" s="54" t="str">
        <f>VLOOKUP(H1224,'Fish Species List'!$A$2:$I$107,5,0)</f>
        <v>Carnivores</v>
      </c>
      <c r="M1224">
        <v>4</v>
      </c>
      <c r="N1224">
        <v>3</v>
      </c>
      <c r="P1224">
        <f>VLOOKUP(H1224,'Fish Species List'!$A$2:$I$107,6,0)</f>
        <v>0.01</v>
      </c>
      <c r="Q1224">
        <f>VLOOKUP(H1224,'Fish Species List'!$A$2:$I$107,7,0)</f>
        <v>3.13</v>
      </c>
      <c r="R1224">
        <f t="shared" si="19"/>
        <v>0.76638637095611406</v>
      </c>
    </row>
    <row r="1225" spans="1:18">
      <c r="A1225" s="2">
        <v>42956</v>
      </c>
      <c r="B1225" s="18">
        <v>0.49513888888888885</v>
      </c>
      <c r="C1225" s="17" t="s">
        <v>9</v>
      </c>
      <c r="D1225" s="17" t="s">
        <v>557</v>
      </c>
      <c r="E1225" s="17" t="s">
        <v>10</v>
      </c>
      <c r="F1225">
        <v>4</v>
      </c>
      <c r="G1225">
        <v>26</v>
      </c>
      <c r="H1225" t="s">
        <v>35</v>
      </c>
      <c r="I1225" t="str">
        <f>VLOOKUP(H1225,'Fish Species List'!$A$2:$I$107,2,0)</f>
        <v>Yellowhead Wrasse</v>
      </c>
      <c r="J1225" s="54" t="str">
        <f>VLOOKUP(H1225,'Fish Species List'!$A$2:$I$107,3,0)</f>
        <v>Halichoeres garnoti</v>
      </c>
      <c r="K1225" s="54" t="str">
        <f>VLOOKUP(H1225,'Fish Species List'!$A$2:$I$107,4,0)</f>
        <v>Labridae</v>
      </c>
      <c r="L1225" s="54" t="str">
        <f>VLOOKUP(H1225,'Fish Species List'!$A$2:$I$107,5,0)</f>
        <v>Carnivores</v>
      </c>
      <c r="M1225">
        <v>6</v>
      </c>
      <c r="N1225">
        <f>1</f>
        <v>1</v>
      </c>
      <c r="P1225">
        <f>VLOOKUP(H1225,'Fish Species List'!$A$2:$I$107,6,0)</f>
        <v>0.01</v>
      </c>
      <c r="Q1225">
        <f>VLOOKUP(H1225,'Fish Species List'!$A$2:$I$107,7,0)</f>
        <v>3.13</v>
      </c>
      <c r="R1225">
        <f t="shared" si="19"/>
        <v>2.7265496699528886</v>
      </c>
    </row>
    <row r="1226" spans="1:18">
      <c r="A1226" s="2">
        <v>42956</v>
      </c>
      <c r="B1226" s="18">
        <v>0.49513888888888885</v>
      </c>
      <c r="C1226" s="17" t="s">
        <v>9</v>
      </c>
      <c r="D1226" s="17" t="s">
        <v>557</v>
      </c>
      <c r="E1226" s="17" t="s">
        <v>10</v>
      </c>
      <c r="F1226">
        <v>4</v>
      </c>
      <c r="G1226">
        <v>26</v>
      </c>
      <c r="H1226" t="s">
        <v>13</v>
      </c>
      <c r="I1226" t="str">
        <f>VLOOKUP(H1226,'Fish Species List'!$A$2:$I$107,2,0)</f>
        <v>Slippery Dick</v>
      </c>
      <c r="J1226" s="54" t="str">
        <f>VLOOKUP(H1226,'Fish Species List'!$A$2:$I$107,3,0)</f>
        <v>Halichoeres bivittatus</v>
      </c>
      <c r="K1226" s="54" t="str">
        <f>VLOOKUP(H1226,'Fish Species List'!$A$2:$I$107,4,0)</f>
        <v>Labridae</v>
      </c>
      <c r="L1226" s="54" t="str">
        <f>VLOOKUP(H1226,'Fish Species List'!$A$2:$I$107,5,0)</f>
        <v>Carnivores</v>
      </c>
      <c r="M1226">
        <v>5</v>
      </c>
      <c r="N1226">
        <v>4</v>
      </c>
      <c r="P1226">
        <f>VLOOKUP(H1226,'Fish Species List'!$A$2:$I$107,6,0)</f>
        <v>9.3299999999999998E-3</v>
      </c>
      <c r="Q1226">
        <f>VLOOKUP(H1226,'Fish Species List'!$A$2:$I$107,7,0)</f>
        <v>3.06</v>
      </c>
      <c r="R1226">
        <f t="shared" si="19"/>
        <v>1.284487425265967</v>
      </c>
    </row>
    <row r="1227" spans="1:18">
      <c r="A1227" s="2">
        <v>42956</v>
      </c>
      <c r="B1227" s="18">
        <v>0.49513888888888885</v>
      </c>
      <c r="C1227" s="17" t="s">
        <v>9</v>
      </c>
      <c r="D1227" s="17" t="s">
        <v>557</v>
      </c>
      <c r="E1227" s="17" t="s">
        <v>10</v>
      </c>
      <c r="F1227">
        <v>4</v>
      </c>
      <c r="G1227">
        <v>26</v>
      </c>
      <c r="H1227" t="s">
        <v>291</v>
      </c>
      <c r="I1227" t="str">
        <f>VLOOKUP(H1227,'Fish Species List'!$A$2:$I$107,2,0)</f>
        <v>Puddingwife</v>
      </c>
      <c r="J1227" s="54" t="str">
        <f>VLOOKUP(H1227,'Fish Species List'!$A$2:$I$107,3,0)</f>
        <v>Halichoeres radiatus</v>
      </c>
      <c r="K1227" s="54" t="str">
        <f>VLOOKUP(H1227,'Fish Species List'!$A$2:$I$107,4,0)</f>
        <v>Labridae</v>
      </c>
      <c r="L1227" s="54" t="str">
        <f>VLOOKUP(H1227,'Fish Species List'!$A$2:$I$107,5,0)</f>
        <v>Carnivores</v>
      </c>
      <c r="M1227">
        <v>6</v>
      </c>
      <c r="N1227">
        <f>1</f>
        <v>1</v>
      </c>
      <c r="P1227">
        <f>VLOOKUP(H1227,'Fish Species List'!$A$2:$I$107,6,0)</f>
        <v>1.3100000000000001E-2</v>
      </c>
      <c r="Q1227">
        <f>VLOOKUP(H1227,'Fish Species List'!$A$2:$I$107,7,0)</f>
        <v>3.0379999999999998</v>
      </c>
      <c r="R1227">
        <f t="shared" si="19"/>
        <v>3.0289687611593323</v>
      </c>
    </row>
    <row r="1228" spans="1:18">
      <c r="A1228" s="2">
        <v>42956</v>
      </c>
      <c r="B1228" s="18">
        <v>0.49513888888888885</v>
      </c>
      <c r="C1228" s="17" t="s">
        <v>9</v>
      </c>
      <c r="D1228" s="17" t="s">
        <v>557</v>
      </c>
      <c r="E1228" s="17" t="s">
        <v>10</v>
      </c>
      <c r="F1228">
        <v>4</v>
      </c>
      <c r="G1228">
        <v>26</v>
      </c>
      <c r="H1228" t="s">
        <v>295</v>
      </c>
      <c r="I1228" t="str">
        <f>VLOOKUP(H1228,'Fish Species List'!$A$2:$I$107,2,0)</f>
        <v>Clown Wrasse</v>
      </c>
      <c r="J1228" s="54" t="str">
        <f>VLOOKUP(H1228,'Fish Species List'!$A$2:$I$107,3,0)</f>
        <v>Halichoeres maculipinna </v>
      </c>
      <c r="K1228" s="54" t="str">
        <f>VLOOKUP(H1228,'Fish Species List'!$A$2:$I$107,4,0)</f>
        <v>Labridae</v>
      </c>
      <c r="L1228" s="54" t="str">
        <f>VLOOKUP(H1228,'Fish Species List'!$A$2:$I$107,5,0)</f>
        <v>Carnivores</v>
      </c>
      <c r="M1228">
        <v>10</v>
      </c>
      <c r="N1228">
        <f>1</f>
        <v>1</v>
      </c>
      <c r="P1228">
        <f>VLOOKUP(H1228,'Fish Species List'!$A$2:$I$107,6,0)</f>
        <v>1.047E-2</v>
      </c>
      <c r="Q1228">
        <f>VLOOKUP(H1228,'Fish Species List'!$A$2:$I$107,7,0)</f>
        <v>3.2</v>
      </c>
      <c r="R1228">
        <f t="shared" si="19"/>
        <v>16.593831725067879</v>
      </c>
    </row>
    <row r="1229" spans="1:18">
      <c r="A1229" s="2">
        <v>42956</v>
      </c>
      <c r="B1229" s="18">
        <v>0.49513888888888885</v>
      </c>
      <c r="C1229" s="17" t="s">
        <v>9</v>
      </c>
      <c r="D1229" s="17" t="s">
        <v>557</v>
      </c>
      <c r="E1229" s="17" t="s">
        <v>10</v>
      </c>
      <c r="F1229">
        <v>4</v>
      </c>
      <c r="G1229">
        <v>26</v>
      </c>
      <c r="H1229" t="s">
        <v>295</v>
      </c>
      <c r="I1229" t="str">
        <f>VLOOKUP(H1229,'Fish Species List'!$A$2:$I$107,2,0)</f>
        <v>Clown Wrasse</v>
      </c>
      <c r="J1229" s="54" t="str">
        <f>VLOOKUP(H1229,'Fish Species List'!$A$2:$I$107,3,0)</f>
        <v>Halichoeres maculipinna </v>
      </c>
      <c r="K1229" s="54" t="str">
        <f>VLOOKUP(H1229,'Fish Species List'!$A$2:$I$107,4,0)</f>
        <v>Labridae</v>
      </c>
      <c r="L1229" s="54" t="str">
        <f>VLOOKUP(H1229,'Fish Species List'!$A$2:$I$107,5,0)</f>
        <v>Carnivores</v>
      </c>
      <c r="M1229">
        <v>5</v>
      </c>
      <c r="N1229">
        <f>1</f>
        <v>1</v>
      </c>
      <c r="P1229">
        <f>VLOOKUP(H1229,'Fish Species List'!$A$2:$I$107,6,0)</f>
        <v>1.047E-2</v>
      </c>
      <c r="Q1229">
        <f>VLOOKUP(H1229,'Fish Species List'!$A$2:$I$107,7,0)</f>
        <v>3.2</v>
      </c>
      <c r="R1229">
        <f t="shared" si="19"/>
        <v>1.8057211944373652</v>
      </c>
    </row>
    <row r="1230" spans="1:18">
      <c r="A1230" s="2">
        <v>42956</v>
      </c>
      <c r="B1230" s="18">
        <v>0.49513888888888885</v>
      </c>
      <c r="C1230" s="17" t="s">
        <v>9</v>
      </c>
      <c r="D1230" s="17" t="s">
        <v>557</v>
      </c>
      <c r="E1230" s="17" t="s">
        <v>10</v>
      </c>
      <c r="F1230">
        <v>4</v>
      </c>
      <c r="G1230">
        <v>26</v>
      </c>
      <c r="H1230" t="s">
        <v>404</v>
      </c>
      <c r="I1230" t="str">
        <f>VLOOKUP(H1230,'Fish Species List'!$A$2:$I$107,2,0)</f>
        <v>Cocoa Damselfish</v>
      </c>
      <c r="J1230" s="54" t="str">
        <f>VLOOKUP(H1230,'Fish Species List'!$A$2:$I$107,3,0)</f>
        <v>Stegastes variabilis</v>
      </c>
      <c r="K1230" s="54" t="str">
        <f>VLOOKUP(H1230,'Fish Species List'!$A$2:$I$107,4,0)</f>
        <v>Pomacentridae</v>
      </c>
      <c r="L1230" s="54" t="str">
        <f>VLOOKUP(H1230,'Fish Species List'!$A$2:$I$107,5,0)</f>
        <v>Herbivores</v>
      </c>
      <c r="M1230">
        <v>6</v>
      </c>
      <c r="N1230">
        <f>1</f>
        <v>1</v>
      </c>
      <c r="P1230">
        <f>VLOOKUP(H1230,'Fish Species List'!$A$2:$I$107,6,0)</f>
        <v>0</v>
      </c>
      <c r="Q1230">
        <f>VLOOKUP(H1230,'Fish Species List'!$A$2:$I$107,7,0)</f>
        <v>0</v>
      </c>
      <c r="R1230">
        <f t="shared" si="19"/>
        <v>0</v>
      </c>
    </row>
    <row r="1231" spans="1:18">
      <c r="A1231" s="2">
        <v>42956</v>
      </c>
      <c r="B1231" s="18">
        <v>0.49513888888888885</v>
      </c>
      <c r="C1231" s="17" t="s">
        <v>9</v>
      </c>
      <c r="D1231" s="17" t="s">
        <v>557</v>
      </c>
      <c r="E1231" s="17" t="s">
        <v>10</v>
      </c>
      <c r="F1231">
        <v>4</v>
      </c>
      <c r="G1231">
        <v>26</v>
      </c>
      <c r="H1231" t="s">
        <v>21</v>
      </c>
      <c r="I1231" t="str">
        <f>VLOOKUP(H1231,'Fish Species List'!$A$2:$I$107,2,0)</f>
        <v>Brown Chromis</v>
      </c>
      <c r="J1231" s="54" t="str">
        <f>VLOOKUP(H1231,'Fish Species List'!$A$2:$I$107,3,0)</f>
        <v>Chromis multilineata</v>
      </c>
      <c r="K1231" s="54" t="str">
        <f>VLOOKUP(H1231,'Fish Species List'!$A$2:$I$107,4,0)</f>
        <v>Pomacentridae</v>
      </c>
      <c r="L1231" s="54" t="str">
        <f>VLOOKUP(H1231,'Fish Species List'!$A$2:$I$107,5,0)</f>
        <v>Planktivore</v>
      </c>
      <c r="M1231">
        <v>3</v>
      </c>
      <c r="N1231">
        <v>15</v>
      </c>
      <c r="P1231">
        <f>VLOOKUP(H1231,'Fish Species List'!$A$2:$I$107,6,0)</f>
        <v>1.4789999999999999E-2</v>
      </c>
      <c r="Q1231">
        <f>VLOOKUP(H1231,'Fish Species List'!$A$2:$I$107,7,0)</f>
        <v>2.98</v>
      </c>
      <c r="R1231">
        <f t="shared" si="19"/>
        <v>0.39065151514322999</v>
      </c>
    </row>
    <row r="1232" spans="1:18">
      <c r="A1232" s="2">
        <v>42956</v>
      </c>
      <c r="B1232" s="18">
        <v>0.49513888888888885</v>
      </c>
      <c r="C1232" s="17" t="s">
        <v>9</v>
      </c>
      <c r="D1232" s="17" t="s">
        <v>557</v>
      </c>
      <c r="E1232" s="17" t="s">
        <v>10</v>
      </c>
      <c r="F1232">
        <v>4</v>
      </c>
      <c r="G1232">
        <v>26</v>
      </c>
      <c r="H1232" t="s">
        <v>21</v>
      </c>
      <c r="I1232" t="str">
        <f>VLOOKUP(H1232,'Fish Species List'!$A$2:$I$107,2,0)</f>
        <v>Brown Chromis</v>
      </c>
      <c r="J1232" s="54" t="str">
        <f>VLOOKUP(H1232,'Fish Species List'!$A$2:$I$107,3,0)</f>
        <v>Chromis multilineata</v>
      </c>
      <c r="K1232" s="54" t="str">
        <f>VLOOKUP(H1232,'Fish Species List'!$A$2:$I$107,4,0)</f>
        <v>Pomacentridae</v>
      </c>
      <c r="L1232" s="54" t="str">
        <f>VLOOKUP(H1232,'Fish Species List'!$A$2:$I$107,5,0)</f>
        <v>Planktivore</v>
      </c>
      <c r="M1232">
        <v>8</v>
      </c>
      <c r="N1232">
        <v>10</v>
      </c>
      <c r="P1232">
        <f>VLOOKUP(H1232,'Fish Species List'!$A$2:$I$107,6,0)</f>
        <v>1.4789999999999999E-2</v>
      </c>
      <c r="Q1232">
        <f>VLOOKUP(H1232,'Fish Species List'!$A$2:$I$107,7,0)</f>
        <v>2.98</v>
      </c>
      <c r="R1232">
        <f t="shared" si="19"/>
        <v>7.2640083583081712</v>
      </c>
    </row>
    <row r="1233" spans="1:18">
      <c r="A1233" s="2">
        <v>42956</v>
      </c>
      <c r="B1233" s="18">
        <v>0.49513888888888885</v>
      </c>
      <c r="C1233" s="17" t="s">
        <v>9</v>
      </c>
      <c r="D1233" s="17" t="s">
        <v>557</v>
      </c>
      <c r="E1233" s="17" t="s">
        <v>10</v>
      </c>
      <c r="F1233">
        <v>4</v>
      </c>
      <c r="G1233">
        <v>26</v>
      </c>
      <c r="H1233" t="s">
        <v>17</v>
      </c>
      <c r="I1233" t="str">
        <f>VLOOKUP(H1233,'Fish Species List'!$A$2:$I$107,2,0)</f>
        <v>Bluehead Wrasse</v>
      </c>
      <c r="J1233" s="54" t="str">
        <f>VLOOKUP(H1233,'Fish Species List'!$A$2:$I$107,3,0)</f>
        <v>Thalassoma bifasciatum</v>
      </c>
      <c r="K1233" s="54" t="str">
        <f>VLOOKUP(H1233,'Fish Species List'!$A$2:$I$107,4,0)</f>
        <v>Labridae</v>
      </c>
      <c r="L1233" s="54" t="str">
        <f>VLOOKUP(H1233,'Fish Species List'!$A$2:$I$107,5,0)</f>
        <v>Carnivores</v>
      </c>
      <c r="M1233">
        <v>3</v>
      </c>
      <c r="N1233">
        <v>20</v>
      </c>
      <c r="P1233">
        <f>VLOOKUP(H1233,'Fish Species List'!$A$2:$I$107,6,0)</f>
        <v>8.9099999999999995E-3</v>
      </c>
      <c r="Q1233">
        <f>VLOOKUP(H1233,'Fish Species List'!$A$2:$I$107,7,0)</f>
        <v>3.01</v>
      </c>
      <c r="R1233">
        <f t="shared" si="19"/>
        <v>0.24322750267948948</v>
      </c>
    </row>
    <row r="1234" spans="1:18">
      <c r="A1234" s="2">
        <v>42956</v>
      </c>
      <c r="B1234" s="18">
        <v>0.49513888888888885</v>
      </c>
      <c r="C1234" s="17" t="s">
        <v>9</v>
      </c>
      <c r="D1234" s="17" t="s">
        <v>557</v>
      </c>
      <c r="E1234" s="17" t="s">
        <v>10</v>
      </c>
      <c r="F1234">
        <v>4</v>
      </c>
      <c r="G1234">
        <v>26</v>
      </c>
      <c r="H1234" t="s">
        <v>18</v>
      </c>
      <c r="I1234" t="str">
        <f>VLOOKUP(H1234,'Fish Species List'!$A$2:$I$107,2,0)</f>
        <v>Bicolour Damselfish</v>
      </c>
      <c r="J1234" s="54" t="str">
        <f>VLOOKUP(H1234,'Fish Species List'!$A$2:$I$107,3,0)</f>
        <v>Stegastes partitus</v>
      </c>
      <c r="K1234" s="54" t="str">
        <f>VLOOKUP(H1234,'Fish Species List'!$A$2:$I$107,4,0)</f>
        <v>Pomacentridae</v>
      </c>
      <c r="L1234" s="54" t="str">
        <f>VLOOKUP(H1234,'Fish Species List'!$A$2:$I$107,5,0)</f>
        <v>Herbivores</v>
      </c>
      <c r="M1234">
        <v>3</v>
      </c>
      <c r="N1234">
        <v>15</v>
      </c>
      <c r="P1234">
        <f>VLOOKUP(H1234,'Fish Species List'!$A$2:$I$107,6,0)</f>
        <v>1.4789999999999999E-2</v>
      </c>
      <c r="Q1234">
        <f>VLOOKUP(H1234,'Fish Species List'!$A$2:$I$107,7,0)</f>
        <v>3.01</v>
      </c>
      <c r="R1234">
        <f t="shared" si="19"/>
        <v>0.40374127549154315</v>
      </c>
    </row>
    <row r="1235" spans="1:18">
      <c r="A1235" s="2">
        <v>42956</v>
      </c>
      <c r="B1235" s="18">
        <v>0.49513888888888885</v>
      </c>
      <c r="C1235" s="17" t="s">
        <v>9</v>
      </c>
      <c r="D1235" s="17" t="s">
        <v>557</v>
      </c>
      <c r="E1235" s="17" t="s">
        <v>10</v>
      </c>
      <c r="F1235">
        <v>4</v>
      </c>
      <c r="G1235">
        <v>26</v>
      </c>
      <c r="H1235" t="s">
        <v>17</v>
      </c>
      <c r="I1235" t="str">
        <f>VLOOKUP(H1235,'Fish Species List'!$A$2:$I$107,2,0)</f>
        <v>Bluehead Wrasse</v>
      </c>
      <c r="J1235" s="54" t="str">
        <f>VLOOKUP(H1235,'Fish Species List'!$A$2:$I$107,3,0)</f>
        <v>Thalassoma bifasciatum</v>
      </c>
      <c r="K1235" s="54" t="str">
        <f>VLOOKUP(H1235,'Fish Species List'!$A$2:$I$107,4,0)</f>
        <v>Labridae</v>
      </c>
      <c r="L1235" s="54" t="str">
        <f>VLOOKUP(H1235,'Fish Species List'!$A$2:$I$107,5,0)</f>
        <v>Carnivores</v>
      </c>
      <c r="M1235">
        <v>2</v>
      </c>
      <c r="N1235">
        <v>20</v>
      </c>
      <c r="P1235">
        <f>VLOOKUP(H1235,'Fish Species List'!$A$2:$I$107,6,0)</f>
        <v>8.9099999999999995E-3</v>
      </c>
      <c r="Q1235">
        <f>VLOOKUP(H1235,'Fish Species List'!$A$2:$I$107,7,0)</f>
        <v>3.01</v>
      </c>
      <c r="R1235">
        <f t="shared" si="19"/>
        <v>7.1775791608042885E-2</v>
      </c>
    </row>
    <row r="1236" spans="1:18">
      <c r="A1236" s="2">
        <v>42956</v>
      </c>
      <c r="B1236" s="18">
        <v>0.49513888888888885</v>
      </c>
      <c r="C1236" s="17" t="s">
        <v>9</v>
      </c>
      <c r="D1236" s="17" t="s">
        <v>557</v>
      </c>
      <c r="E1236" s="17" t="s">
        <v>10</v>
      </c>
      <c r="F1236">
        <v>5</v>
      </c>
      <c r="G1236">
        <v>30</v>
      </c>
      <c r="H1236" t="s">
        <v>23</v>
      </c>
      <c r="I1236" t="str">
        <f>VLOOKUP(H1236,'Fish Species List'!$A$2:$I$107,2,0)</f>
        <v>Blue Tang</v>
      </c>
      <c r="J1236" s="54" t="str">
        <f>VLOOKUP(H1236,'Fish Species List'!$A$2:$I$107,3,0)</f>
        <v>Acanthurus coeruleus</v>
      </c>
      <c r="K1236" s="54" t="str">
        <f>VLOOKUP(H1236,'Fish Species List'!$A$2:$I$107,4,0)</f>
        <v>Acanthuridae</v>
      </c>
      <c r="L1236" s="54" t="str">
        <f>VLOOKUP(H1236,'Fish Species List'!$A$2:$I$107,5,0)</f>
        <v>Herbivores</v>
      </c>
      <c r="M1236">
        <v>15</v>
      </c>
      <c r="N1236">
        <v>6</v>
      </c>
      <c r="P1236">
        <f>VLOOKUP(H1236,'Fish Species List'!$A$2:$I$107,6,0)</f>
        <v>2.512E-2</v>
      </c>
      <c r="Q1236">
        <f>VLOOKUP(H1236,'Fish Species List'!$A$2:$I$107,7,0)</f>
        <v>2.96</v>
      </c>
      <c r="R1236">
        <f t="shared" si="19"/>
        <v>76.076366478829684</v>
      </c>
    </row>
    <row r="1237" spans="1:18">
      <c r="A1237" s="2">
        <v>42956</v>
      </c>
      <c r="B1237" s="18">
        <v>0.49513888888888885</v>
      </c>
      <c r="C1237" s="17" t="s">
        <v>9</v>
      </c>
      <c r="D1237" s="17" t="s">
        <v>557</v>
      </c>
      <c r="E1237" s="17" t="s">
        <v>10</v>
      </c>
      <c r="F1237">
        <v>5</v>
      </c>
      <c r="G1237">
        <v>30</v>
      </c>
      <c r="H1237" t="s">
        <v>29</v>
      </c>
      <c r="I1237" t="str">
        <f>VLOOKUP(H1237,'Fish Species List'!$A$2:$I$107,2,0)</f>
        <v>Smallmouth Grunt</v>
      </c>
      <c r="J1237" s="54" t="str">
        <f>VLOOKUP(H1237,'Fish Species List'!$A$2:$I$107,3,0)</f>
        <v>Haemulon chrysargyreum</v>
      </c>
      <c r="K1237" s="54" t="str">
        <f>VLOOKUP(H1237,'Fish Species List'!$A$2:$I$107,4,0)</f>
        <v>Haemulidae</v>
      </c>
      <c r="L1237" s="54" t="str">
        <f>VLOOKUP(H1237,'Fish Species List'!$A$2:$I$107,5,0)</f>
        <v>Carnivores</v>
      </c>
      <c r="M1237">
        <v>16</v>
      </c>
      <c r="N1237">
        <f>1</f>
        <v>1</v>
      </c>
      <c r="P1237">
        <f>VLOOKUP(H1237,'Fish Species List'!$A$2:$I$107,6,0)</f>
        <v>1.259E-2</v>
      </c>
      <c r="Q1237">
        <f>VLOOKUP(H1237,'Fish Species List'!$A$2:$I$107,7,0)</f>
        <v>2.99</v>
      </c>
      <c r="R1237">
        <f t="shared" si="19"/>
        <v>50.158492827323087</v>
      </c>
    </row>
    <row r="1238" spans="1:18">
      <c r="A1238" s="2">
        <v>42956</v>
      </c>
      <c r="B1238" s="18">
        <v>0.49513888888888885</v>
      </c>
      <c r="C1238" s="17" t="s">
        <v>9</v>
      </c>
      <c r="D1238" s="17" t="s">
        <v>557</v>
      </c>
      <c r="E1238" s="17" t="s">
        <v>10</v>
      </c>
      <c r="F1238">
        <v>5</v>
      </c>
      <c r="G1238">
        <v>30</v>
      </c>
      <c r="H1238" t="s">
        <v>11</v>
      </c>
      <c r="I1238" t="str">
        <f>VLOOKUP(H1238,'Fish Species List'!$A$2:$I$107,2,0)</f>
        <v>Coney</v>
      </c>
      <c r="J1238" s="54" t="str">
        <f>VLOOKUP(H1238,'Fish Species List'!$A$2:$I$107,3,0)</f>
        <v>Cephalopholis fulva</v>
      </c>
      <c r="K1238" s="54" t="str">
        <f>VLOOKUP(H1238,'Fish Species List'!$A$2:$I$107,4,0)</f>
        <v>Serranidae</v>
      </c>
      <c r="L1238" s="54" t="str">
        <f>VLOOKUP(H1238,'Fish Species List'!$A$2:$I$107,5,0)</f>
        <v>Carnivores</v>
      </c>
      <c r="M1238">
        <v>21</v>
      </c>
      <c r="N1238">
        <f>1</f>
        <v>1</v>
      </c>
      <c r="P1238">
        <f>VLOOKUP(H1238,'Fish Species List'!$A$2:$I$107,6,0)</f>
        <v>0.01</v>
      </c>
      <c r="Q1238">
        <f>VLOOKUP(H1238,'Fish Species List'!$A$2:$I$107,7,0)</f>
        <v>3.02</v>
      </c>
      <c r="R1238">
        <f t="shared" si="19"/>
        <v>98.424285349185794</v>
      </c>
    </row>
    <row r="1239" spans="1:18">
      <c r="A1239" s="2">
        <v>42956</v>
      </c>
      <c r="B1239" s="18">
        <v>0.49513888888888885</v>
      </c>
      <c r="C1239" s="17" t="s">
        <v>9</v>
      </c>
      <c r="D1239" s="17" t="s">
        <v>557</v>
      </c>
      <c r="E1239" s="17" t="s">
        <v>10</v>
      </c>
      <c r="F1239">
        <v>5</v>
      </c>
      <c r="G1239">
        <v>30</v>
      </c>
      <c r="H1239" t="s">
        <v>11</v>
      </c>
      <c r="I1239" t="str">
        <f>VLOOKUP(H1239,'Fish Species List'!$A$2:$I$107,2,0)</f>
        <v>Coney</v>
      </c>
      <c r="J1239" s="54" t="str">
        <f>VLOOKUP(H1239,'Fish Species List'!$A$2:$I$107,3,0)</f>
        <v>Cephalopholis fulva</v>
      </c>
      <c r="K1239" s="54" t="str">
        <f>VLOOKUP(H1239,'Fish Species List'!$A$2:$I$107,4,0)</f>
        <v>Serranidae</v>
      </c>
      <c r="L1239" s="54" t="str">
        <f>VLOOKUP(H1239,'Fish Species List'!$A$2:$I$107,5,0)</f>
        <v>Carnivores</v>
      </c>
      <c r="M1239">
        <v>20</v>
      </c>
      <c r="N1239">
        <f>1</f>
        <v>1</v>
      </c>
      <c r="P1239">
        <f>VLOOKUP(H1239,'Fish Species List'!$A$2:$I$107,6,0)</f>
        <v>0.01</v>
      </c>
      <c r="Q1239">
        <f>VLOOKUP(H1239,'Fish Species List'!$A$2:$I$107,7,0)</f>
        <v>3.02</v>
      </c>
      <c r="R1239">
        <f t="shared" si="19"/>
        <v>84.939673428398336</v>
      </c>
    </row>
    <row r="1240" spans="1:18">
      <c r="A1240" s="2">
        <v>42956</v>
      </c>
      <c r="B1240" s="18">
        <v>0.49513888888888885</v>
      </c>
      <c r="C1240" s="17" t="s">
        <v>9</v>
      </c>
      <c r="D1240" s="17" t="s">
        <v>557</v>
      </c>
      <c r="E1240" s="17" t="s">
        <v>10</v>
      </c>
      <c r="F1240">
        <v>5</v>
      </c>
      <c r="G1240">
        <v>30</v>
      </c>
      <c r="H1240" t="s">
        <v>34</v>
      </c>
      <c r="I1240" t="str">
        <f>VLOOKUP(H1240,'Fish Species List'!$A$2:$I$107,2,0)</f>
        <v>Schoolmaster</v>
      </c>
      <c r="J1240" s="54" t="str">
        <f>VLOOKUP(H1240,'Fish Species List'!$A$2:$I$107,3,0)</f>
        <v>Lutjanus apodus</v>
      </c>
      <c r="K1240" s="54" t="str">
        <f>VLOOKUP(H1240,'Fish Species List'!$A$2:$I$107,4,0)</f>
        <v>Lutjanidae</v>
      </c>
      <c r="L1240" s="54" t="str">
        <f>VLOOKUP(H1240,'Fish Species List'!$A$2:$I$107,5,0)</f>
        <v>Carnivores</v>
      </c>
      <c r="M1240">
        <v>18</v>
      </c>
      <c r="N1240">
        <f>1</f>
        <v>1</v>
      </c>
      <c r="P1240">
        <f>VLOOKUP(H1240,'Fish Species List'!$A$2:$I$107,6,0)</f>
        <v>1.413E-2</v>
      </c>
      <c r="Q1240">
        <f>VLOOKUP(H1240,'Fish Species List'!$A$2:$I$107,7,0)</f>
        <v>2.98</v>
      </c>
      <c r="R1240">
        <f t="shared" si="19"/>
        <v>77.77754433105909</v>
      </c>
    </row>
    <row r="1241" spans="1:18">
      <c r="A1241" s="2">
        <v>42956</v>
      </c>
      <c r="B1241" s="18">
        <v>0.49513888888888885</v>
      </c>
      <c r="C1241" s="17" t="s">
        <v>9</v>
      </c>
      <c r="D1241" s="17" t="s">
        <v>557</v>
      </c>
      <c r="E1241" s="17" t="s">
        <v>10</v>
      </c>
      <c r="F1241">
        <v>5</v>
      </c>
      <c r="G1241">
        <v>30</v>
      </c>
      <c r="H1241" t="s">
        <v>34</v>
      </c>
      <c r="I1241" t="str">
        <f>VLOOKUP(H1241,'Fish Species List'!$A$2:$I$107,2,0)</f>
        <v>Schoolmaster</v>
      </c>
      <c r="J1241" s="54" t="str">
        <f>VLOOKUP(H1241,'Fish Species List'!$A$2:$I$107,3,0)</f>
        <v>Lutjanus apodus</v>
      </c>
      <c r="K1241" s="54" t="str">
        <f>VLOOKUP(H1241,'Fish Species List'!$A$2:$I$107,4,0)</f>
        <v>Lutjanidae</v>
      </c>
      <c r="L1241" s="54" t="str">
        <f>VLOOKUP(H1241,'Fish Species List'!$A$2:$I$107,5,0)</f>
        <v>Carnivores</v>
      </c>
      <c r="M1241">
        <v>16</v>
      </c>
      <c r="N1241">
        <f>1</f>
        <v>1</v>
      </c>
      <c r="P1241">
        <f>VLOOKUP(H1241,'Fish Species List'!$A$2:$I$107,6,0)</f>
        <v>1.413E-2</v>
      </c>
      <c r="Q1241">
        <f>VLOOKUP(H1241,'Fish Species List'!$A$2:$I$107,7,0)</f>
        <v>2.98</v>
      </c>
      <c r="R1241">
        <f t="shared" si="19"/>
        <v>54.754486469560959</v>
      </c>
    </row>
    <row r="1242" spans="1:18">
      <c r="A1242" s="2">
        <v>42956</v>
      </c>
      <c r="B1242" s="18">
        <v>0.49513888888888885</v>
      </c>
      <c r="C1242" s="17" t="s">
        <v>9</v>
      </c>
      <c r="D1242" s="17" t="s">
        <v>557</v>
      </c>
      <c r="E1242" s="17" t="s">
        <v>10</v>
      </c>
      <c r="F1242">
        <v>5</v>
      </c>
      <c r="G1242">
        <v>30</v>
      </c>
      <c r="H1242" t="s">
        <v>33</v>
      </c>
      <c r="I1242" t="str">
        <f>VLOOKUP(H1242,'Fish Species List'!$A$2:$I$107,2,0)</f>
        <v>Yellowtail parrotfish</v>
      </c>
      <c r="J1242" s="54" t="str">
        <f>VLOOKUP(H1242,'Fish Species List'!$A$2:$I$107,3,0)</f>
        <v>Sparisoma rubiprinne</v>
      </c>
      <c r="K1242" s="54" t="str">
        <f>VLOOKUP(H1242,'Fish Species List'!$A$2:$I$107,4,0)</f>
        <v>Scaridae</v>
      </c>
      <c r="L1242" s="54" t="str">
        <f>VLOOKUP(H1242,'Fish Species List'!$A$2:$I$107,5,0)</f>
        <v>Herbivores</v>
      </c>
      <c r="M1242">
        <v>18</v>
      </c>
      <c r="N1242">
        <f>1</f>
        <v>1</v>
      </c>
      <c r="O1242" t="s">
        <v>16</v>
      </c>
      <c r="P1242">
        <f>VLOOKUP(H1242,'Fish Species List'!$A$2:$I$107,6,0)</f>
        <v>8.9099999999999995E-3</v>
      </c>
      <c r="Q1242">
        <f>VLOOKUP(H1242,'Fish Species List'!$A$2:$I$107,7,0)</f>
        <v>3.04</v>
      </c>
      <c r="R1242">
        <f t="shared" si="19"/>
        <v>58.331899590508307</v>
      </c>
    </row>
    <row r="1243" spans="1:18">
      <c r="A1243" s="2">
        <v>42956</v>
      </c>
      <c r="B1243" s="18">
        <v>0.49513888888888885</v>
      </c>
      <c r="C1243" s="17" t="s">
        <v>9</v>
      </c>
      <c r="D1243" s="17" t="s">
        <v>557</v>
      </c>
      <c r="E1243" s="17" t="s">
        <v>10</v>
      </c>
      <c r="F1243">
        <v>5</v>
      </c>
      <c r="G1243">
        <v>30</v>
      </c>
      <c r="H1243" t="s">
        <v>31</v>
      </c>
      <c r="I1243" t="str">
        <f>VLOOKUP(H1243,'Fish Species List'!$A$2:$I$107,2,0)</f>
        <v>Striped Parrotfish</v>
      </c>
      <c r="J1243" s="54" t="str">
        <f>VLOOKUP(H1243,'Fish Species List'!$A$2:$I$107,3,0)</f>
        <v>Scarus iserti</v>
      </c>
      <c r="K1243" s="54" t="str">
        <f>VLOOKUP(H1243,'Fish Species List'!$A$2:$I$107,4,0)</f>
        <v>Scaridae</v>
      </c>
      <c r="L1243" s="54" t="str">
        <f>VLOOKUP(H1243,'Fish Species List'!$A$2:$I$107,5,0)</f>
        <v>Herbivores</v>
      </c>
      <c r="M1243">
        <v>18</v>
      </c>
      <c r="N1243">
        <f>1</f>
        <v>1</v>
      </c>
      <c r="O1243" t="s">
        <v>16</v>
      </c>
      <c r="P1243">
        <f>VLOOKUP(H1243,'Fish Species List'!$A$2:$I$107,6,0)</f>
        <v>1.0959999999999999E-2</v>
      </c>
      <c r="Q1243">
        <f>VLOOKUP(H1243,'Fish Species List'!$A$2:$I$107,7,0)</f>
        <v>3.01</v>
      </c>
      <c r="R1243">
        <f t="shared" si="19"/>
        <v>65.793167384954558</v>
      </c>
    </row>
    <row r="1244" spans="1:18">
      <c r="A1244" s="2">
        <v>42956</v>
      </c>
      <c r="B1244" s="18">
        <v>0.49513888888888885</v>
      </c>
      <c r="C1244" s="17" t="s">
        <v>9</v>
      </c>
      <c r="D1244" s="17" t="s">
        <v>557</v>
      </c>
      <c r="E1244" s="17" t="s">
        <v>10</v>
      </c>
      <c r="F1244">
        <v>5</v>
      </c>
      <c r="G1244">
        <v>30</v>
      </c>
      <c r="H1244" t="s">
        <v>293</v>
      </c>
      <c r="I1244" t="str">
        <f>VLOOKUP(H1244,'Fish Species List'!$A$2:$I$107,2,0)</f>
        <v>Spanish Hogfish</v>
      </c>
      <c r="J1244" s="54" t="str">
        <f>VLOOKUP(H1244,'Fish Species List'!$A$2:$I$107,3,0)</f>
        <v>Bodianus rufus</v>
      </c>
      <c r="K1244" s="54" t="str">
        <f>VLOOKUP(H1244,'Fish Species List'!$A$2:$I$107,4,0)</f>
        <v>Labridae</v>
      </c>
      <c r="L1244" s="54" t="str">
        <f>VLOOKUP(H1244,'Fish Species List'!$A$2:$I$107,5,0)</f>
        <v>Carnivores</v>
      </c>
      <c r="M1244">
        <v>16</v>
      </c>
      <c r="N1244">
        <f>1</f>
        <v>1</v>
      </c>
      <c r="P1244">
        <f>VLOOKUP(H1244,'Fish Species List'!$A$2:$I$107,6,0)</f>
        <v>1.44E-2</v>
      </c>
      <c r="Q1244">
        <f>VLOOKUP(H1244,'Fish Species List'!$A$2:$I$107,7,0)</f>
        <v>3.0531999999999999</v>
      </c>
      <c r="R1244">
        <f t="shared" si="19"/>
        <v>68.35678415429274</v>
      </c>
    </row>
    <row r="1245" spans="1:18">
      <c r="A1245" s="2">
        <v>42956</v>
      </c>
      <c r="B1245" s="18">
        <v>0.49513888888888885</v>
      </c>
      <c r="C1245" s="17" t="s">
        <v>9</v>
      </c>
      <c r="D1245" s="17" t="s">
        <v>557</v>
      </c>
      <c r="E1245" s="17" t="s">
        <v>10</v>
      </c>
      <c r="F1245">
        <v>5</v>
      </c>
      <c r="G1245">
        <v>30</v>
      </c>
      <c r="H1245" t="s">
        <v>26</v>
      </c>
      <c r="I1245" t="str">
        <f>VLOOKUP(H1245,'Fish Species List'!$A$2:$I$107,2,0)</f>
        <v>Blackbar soldierfish</v>
      </c>
      <c r="J1245" s="54" t="str">
        <f>VLOOKUP(H1245,'Fish Species List'!$A$2:$I$107,3,0)</f>
        <v xml:space="preserve">Myripristis jacobus </v>
      </c>
      <c r="K1245" s="54" t="str">
        <f>VLOOKUP(H1245,'Fish Species List'!$A$2:$I$107,4,0)</f>
        <v>Holocentridae</v>
      </c>
      <c r="L1245" s="54" t="str">
        <f>VLOOKUP(H1245,'Fish Species List'!$A$2:$I$107,5,0)</f>
        <v>Carnivores</v>
      </c>
      <c r="M1245">
        <v>16</v>
      </c>
      <c r="N1245">
        <f>1</f>
        <v>1</v>
      </c>
      <c r="P1245">
        <f>VLOOKUP(H1245,'Fish Species List'!$A$2:$I$107,6,0)</f>
        <v>1.2019999999999999E-2</v>
      </c>
      <c r="Q1245">
        <f>VLOOKUP(H1245,'Fish Species List'!$A$2:$I$107,7,0)</f>
        <v>3.06</v>
      </c>
      <c r="R1245">
        <f t="shared" si="19"/>
        <v>58.144898213408602</v>
      </c>
    </row>
    <row r="1246" spans="1:18">
      <c r="A1246" s="2">
        <v>42956</v>
      </c>
      <c r="B1246" s="18">
        <v>0.49513888888888885</v>
      </c>
      <c r="C1246" s="17" t="s">
        <v>9</v>
      </c>
      <c r="D1246" s="17" t="s">
        <v>557</v>
      </c>
      <c r="E1246" s="17" t="s">
        <v>10</v>
      </c>
      <c r="F1246">
        <v>5</v>
      </c>
      <c r="G1246">
        <v>30</v>
      </c>
      <c r="H1246" t="s">
        <v>26</v>
      </c>
      <c r="I1246" t="str">
        <f>VLOOKUP(H1246,'Fish Species List'!$A$2:$I$107,2,0)</f>
        <v>Blackbar soldierfish</v>
      </c>
      <c r="J1246" s="54" t="str">
        <f>VLOOKUP(H1246,'Fish Species List'!$A$2:$I$107,3,0)</f>
        <v xml:space="preserve">Myripristis jacobus </v>
      </c>
      <c r="K1246" s="54" t="str">
        <f>VLOOKUP(H1246,'Fish Species List'!$A$2:$I$107,4,0)</f>
        <v>Holocentridae</v>
      </c>
      <c r="L1246" s="54" t="str">
        <f>VLOOKUP(H1246,'Fish Species List'!$A$2:$I$107,5,0)</f>
        <v>Carnivores</v>
      </c>
      <c r="M1246">
        <v>14</v>
      </c>
      <c r="N1246">
        <f>1</f>
        <v>1</v>
      </c>
      <c r="P1246">
        <f>VLOOKUP(H1246,'Fish Species List'!$A$2:$I$107,6,0)</f>
        <v>1.2019999999999999E-2</v>
      </c>
      <c r="Q1246">
        <f>VLOOKUP(H1246,'Fish Species List'!$A$2:$I$107,7,0)</f>
        <v>3.06</v>
      </c>
      <c r="R1246">
        <f t="shared" si="19"/>
        <v>38.64170287926558</v>
      </c>
    </row>
    <row r="1247" spans="1:18">
      <c r="A1247" s="2">
        <v>42956</v>
      </c>
      <c r="B1247" s="18">
        <v>0.49513888888888885</v>
      </c>
      <c r="C1247" s="17" t="s">
        <v>9</v>
      </c>
      <c r="D1247" s="17" t="s">
        <v>557</v>
      </c>
      <c r="E1247" s="17" t="s">
        <v>10</v>
      </c>
      <c r="F1247">
        <v>5</v>
      </c>
      <c r="G1247">
        <v>30</v>
      </c>
      <c r="H1247" t="s">
        <v>379</v>
      </c>
      <c r="I1247" t="str">
        <f>VLOOKUP(H1247,'Fish Species List'!$A$2:$I$107,2,0)</f>
        <v>Goatfish</v>
      </c>
      <c r="J1247" s="54" t="str">
        <f>VLOOKUP(H1247,'Fish Species List'!$A$2:$I$107,3,0)</f>
        <v>Mulloidichthys martinicus</v>
      </c>
      <c r="K1247" s="54" t="str">
        <f>VLOOKUP(H1247,'Fish Species List'!$A$2:$I$107,4,0)</f>
        <v>Mullidae</v>
      </c>
      <c r="L1247" s="54" t="str">
        <f>VLOOKUP(H1247,'Fish Species List'!$A$2:$I$107,5,0)</f>
        <v>Carnivores</v>
      </c>
      <c r="M1247">
        <v>20</v>
      </c>
      <c r="N1247">
        <v>2</v>
      </c>
      <c r="P1247">
        <f>VLOOKUP(H1247,'Fish Species List'!$A$2:$I$107,6,0)</f>
        <v>9.7699999999999992E-3</v>
      </c>
      <c r="Q1247">
        <f>VLOOKUP(H1247,'Fish Species List'!$A$2:$I$107,7,0)</f>
        <v>3.12</v>
      </c>
      <c r="R1247">
        <f t="shared" si="19"/>
        <v>111.97166862172135</v>
      </c>
    </row>
    <row r="1248" spans="1:18">
      <c r="A1248" s="2">
        <v>42956</v>
      </c>
      <c r="B1248" s="18">
        <v>0.49513888888888885</v>
      </c>
      <c r="C1248" s="17" t="s">
        <v>9</v>
      </c>
      <c r="D1248" s="17" t="s">
        <v>557</v>
      </c>
      <c r="E1248" s="17" t="s">
        <v>10</v>
      </c>
      <c r="F1248">
        <v>5</v>
      </c>
      <c r="G1248">
        <v>30</v>
      </c>
      <c r="H1248" t="s">
        <v>25</v>
      </c>
      <c r="I1248" t="str">
        <f>VLOOKUP(H1248,'Fish Species List'!$A$2:$I$107,2,0)</f>
        <v>Redband Parrotfish</v>
      </c>
      <c r="J1248" s="54" t="str">
        <f>VLOOKUP(H1248,'Fish Species List'!$A$2:$I$107,3,0)</f>
        <v>Sparisoma aurofrenatum</v>
      </c>
      <c r="K1248" s="54" t="str">
        <f>VLOOKUP(H1248,'Fish Species List'!$A$2:$I$107,4,0)</f>
        <v>Scaridae</v>
      </c>
      <c r="L1248" s="54" t="str">
        <f>VLOOKUP(H1248,'Fish Species List'!$A$2:$I$107,5,0)</f>
        <v>Herbivores</v>
      </c>
      <c r="M1248">
        <v>15</v>
      </c>
      <c r="N1248">
        <f>1</f>
        <v>1</v>
      </c>
      <c r="O1248" t="s">
        <v>16</v>
      </c>
      <c r="P1248">
        <f>VLOOKUP(H1248,'Fish Species List'!$A$2:$I$107,6,0)</f>
        <v>1.072E-2</v>
      </c>
      <c r="Q1248">
        <f>VLOOKUP(H1248,'Fish Species List'!$A$2:$I$107,7,0)</f>
        <v>3.12</v>
      </c>
      <c r="R1248">
        <f t="shared" si="19"/>
        <v>50.072527485111436</v>
      </c>
    </row>
    <row r="1249" spans="1:18">
      <c r="A1249" s="2">
        <v>42956</v>
      </c>
      <c r="B1249" s="18">
        <v>0.49513888888888885</v>
      </c>
      <c r="C1249" s="17" t="s">
        <v>9</v>
      </c>
      <c r="D1249" s="17" t="s">
        <v>557</v>
      </c>
      <c r="E1249" s="17" t="s">
        <v>10</v>
      </c>
      <c r="F1249">
        <v>5</v>
      </c>
      <c r="G1249">
        <v>30</v>
      </c>
      <c r="H1249" t="s">
        <v>25</v>
      </c>
      <c r="I1249" t="str">
        <f>VLOOKUP(H1249,'Fish Species List'!$A$2:$I$107,2,0)</f>
        <v>Redband Parrotfish</v>
      </c>
      <c r="J1249" s="54" t="str">
        <f>VLOOKUP(H1249,'Fish Species List'!$A$2:$I$107,3,0)</f>
        <v>Sparisoma aurofrenatum</v>
      </c>
      <c r="K1249" s="54" t="str">
        <f>VLOOKUP(H1249,'Fish Species List'!$A$2:$I$107,4,0)</f>
        <v>Scaridae</v>
      </c>
      <c r="L1249" s="54" t="str">
        <f>VLOOKUP(H1249,'Fish Species List'!$A$2:$I$107,5,0)</f>
        <v>Herbivores</v>
      </c>
      <c r="M1249">
        <v>17</v>
      </c>
      <c r="N1249">
        <f>1</f>
        <v>1</v>
      </c>
      <c r="O1249" t="s">
        <v>16</v>
      </c>
      <c r="P1249">
        <f>VLOOKUP(H1249,'Fish Species List'!$A$2:$I$107,6,0)</f>
        <v>1.072E-2</v>
      </c>
      <c r="Q1249">
        <f>VLOOKUP(H1249,'Fish Species List'!$A$2:$I$107,7,0)</f>
        <v>3.12</v>
      </c>
      <c r="R1249">
        <f t="shared" si="19"/>
        <v>73.993815109948756</v>
      </c>
    </row>
    <row r="1250" spans="1:18">
      <c r="A1250" s="2">
        <v>42956</v>
      </c>
      <c r="B1250" s="18">
        <v>0.49513888888888885</v>
      </c>
      <c r="C1250" s="17" t="s">
        <v>9</v>
      </c>
      <c r="D1250" s="17" t="s">
        <v>557</v>
      </c>
      <c r="E1250" s="17" t="s">
        <v>10</v>
      </c>
      <c r="F1250">
        <v>5</v>
      </c>
      <c r="G1250">
        <v>30</v>
      </c>
      <c r="H1250" t="s">
        <v>379</v>
      </c>
      <c r="I1250" t="str">
        <f>VLOOKUP(H1250,'Fish Species List'!$A$2:$I$107,2,0)</f>
        <v>Goatfish</v>
      </c>
      <c r="J1250" s="54" t="str">
        <f>VLOOKUP(H1250,'Fish Species List'!$A$2:$I$107,3,0)</f>
        <v>Mulloidichthys martinicus</v>
      </c>
      <c r="K1250" s="54" t="str">
        <f>VLOOKUP(H1250,'Fish Species List'!$A$2:$I$107,4,0)</f>
        <v>Mullidae</v>
      </c>
      <c r="L1250" s="54" t="str">
        <f>VLOOKUP(H1250,'Fish Species List'!$A$2:$I$107,5,0)</f>
        <v>Carnivores</v>
      </c>
      <c r="M1250">
        <v>16</v>
      </c>
      <c r="N1250">
        <v>2</v>
      </c>
      <c r="P1250">
        <f>VLOOKUP(H1250,'Fish Species List'!$A$2:$I$107,6,0)</f>
        <v>9.7699999999999992E-3</v>
      </c>
      <c r="Q1250">
        <f>VLOOKUP(H1250,'Fish Species List'!$A$2:$I$107,7,0)</f>
        <v>3.12</v>
      </c>
      <c r="R1250">
        <f t="shared" si="19"/>
        <v>55.814740460517193</v>
      </c>
    </row>
    <row r="1251" spans="1:18">
      <c r="A1251" s="2">
        <v>42956</v>
      </c>
      <c r="B1251" s="18">
        <v>0.49513888888888885</v>
      </c>
      <c r="C1251" s="17" t="s">
        <v>9</v>
      </c>
      <c r="D1251" s="17" t="s">
        <v>557</v>
      </c>
      <c r="E1251" s="17" t="s">
        <v>10</v>
      </c>
      <c r="F1251">
        <v>5</v>
      </c>
      <c r="G1251">
        <v>30</v>
      </c>
      <c r="H1251" t="s">
        <v>19</v>
      </c>
      <c r="I1251" t="str">
        <f>VLOOKUP(H1251,'Fish Species List'!$A$2:$I$107,2,0)</f>
        <v>Ocean Surgeonfish</v>
      </c>
      <c r="J1251" s="54" t="str">
        <f>VLOOKUP(H1251,'Fish Species List'!$A$2:$I$107,3,0)</f>
        <v>Acanthurus bahianus</v>
      </c>
      <c r="K1251" s="54" t="str">
        <f>VLOOKUP(H1251,'Fish Species List'!$A$2:$I$107,4,0)</f>
        <v>Acanthuridae</v>
      </c>
      <c r="L1251" s="54" t="str">
        <f>VLOOKUP(H1251,'Fish Species List'!$A$2:$I$107,5,0)</f>
        <v>Herbivores</v>
      </c>
      <c r="M1251">
        <v>14</v>
      </c>
      <c r="N1251">
        <f>1</f>
        <v>1</v>
      </c>
      <c r="P1251">
        <f>VLOOKUP(H1251,'Fish Species List'!$A$2:$I$107,6,0)</f>
        <v>1.8620000000000001E-2</v>
      </c>
      <c r="Q1251">
        <f>VLOOKUP(H1251,'Fish Species List'!$A$2:$I$107,7,0)</f>
        <v>2.91</v>
      </c>
      <c r="R1251">
        <f t="shared" si="19"/>
        <v>40.291390949391584</v>
      </c>
    </row>
    <row r="1252" spans="1:18">
      <c r="A1252" s="2">
        <v>42956</v>
      </c>
      <c r="B1252" s="18">
        <v>0.49513888888888885</v>
      </c>
      <c r="C1252" s="17" t="s">
        <v>9</v>
      </c>
      <c r="D1252" s="17" t="s">
        <v>557</v>
      </c>
      <c r="E1252" s="17" t="s">
        <v>10</v>
      </c>
      <c r="F1252">
        <v>5</v>
      </c>
      <c r="G1252">
        <v>30</v>
      </c>
      <c r="H1252" t="s">
        <v>34</v>
      </c>
      <c r="I1252" t="str">
        <f>VLOOKUP(H1252,'Fish Species List'!$A$2:$I$107,2,0)</f>
        <v>Schoolmaster</v>
      </c>
      <c r="J1252" s="54" t="str">
        <f>VLOOKUP(H1252,'Fish Species List'!$A$2:$I$107,3,0)</f>
        <v>Lutjanus apodus</v>
      </c>
      <c r="K1252" s="54" t="str">
        <f>VLOOKUP(H1252,'Fish Species List'!$A$2:$I$107,4,0)</f>
        <v>Lutjanidae</v>
      </c>
      <c r="L1252" s="54" t="str">
        <f>VLOOKUP(H1252,'Fish Species List'!$A$2:$I$107,5,0)</f>
        <v>Carnivores</v>
      </c>
      <c r="M1252">
        <v>19</v>
      </c>
      <c r="N1252">
        <f>1</f>
        <v>1</v>
      </c>
      <c r="P1252">
        <f>VLOOKUP(H1252,'Fish Species List'!$A$2:$I$107,6,0)</f>
        <v>1.413E-2</v>
      </c>
      <c r="Q1252">
        <f>VLOOKUP(H1252,'Fish Species List'!$A$2:$I$107,7,0)</f>
        <v>2.98</v>
      </c>
      <c r="R1252">
        <f t="shared" si="19"/>
        <v>91.375105772138042</v>
      </c>
    </row>
    <row r="1253" spans="1:18">
      <c r="A1253" s="2">
        <v>42956</v>
      </c>
      <c r="B1253" s="18">
        <v>0.49513888888888885</v>
      </c>
      <c r="C1253" s="17" t="s">
        <v>9</v>
      </c>
      <c r="D1253" s="17" t="s">
        <v>557</v>
      </c>
      <c r="E1253" s="17" t="s">
        <v>10</v>
      </c>
      <c r="F1253">
        <v>5</v>
      </c>
      <c r="G1253">
        <v>30</v>
      </c>
      <c r="H1253" t="s">
        <v>34</v>
      </c>
      <c r="I1253" t="str">
        <f>VLOOKUP(H1253,'Fish Species List'!$A$2:$I$107,2,0)</f>
        <v>Schoolmaster</v>
      </c>
      <c r="J1253" s="54" t="str">
        <f>VLOOKUP(H1253,'Fish Species List'!$A$2:$I$107,3,0)</f>
        <v>Lutjanus apodus</v>
      </c>
      <c r="K1253" s="54" t="str">
        <f>VLOOKUP(H1253,'Fish Species List'!$A$2:$I$107,4,0)</f>
        <v>Lutjanidae</v>
      </c>
      <c r="L1253" s="54" t="str">
        <f>VLOOKUP(H1253,'Fish Species List'!$A$2:$I$107,5,0)</f>
        <v>Carnivores</v>
      </c>
      <c r="M1253">
        <v>13</v>
      </c>
      <c r="N1253">
        <f>1</f>
        <v>1</v>
      </c>
      <c r="P1253">
        <f>VLOOKUP(H1253,'Fish Species List'!$A$2:$I$107,6,0)</f>
        <v>1.413E-2</v>
      </c>
      <c r="Q1253">
        <f>VLOOKUP(H1253,'Fish Species List'!$A$2:$I$107,7,0)</f>
        <v>2.98</v>
      </c>
      <c r="R1253">
        <f t="shared" si="19"/>
        <v>29.49126161279813</v>
      </c>
    </row>
    <row r="1254" spans="1:18">
      <c r="A1254" s="2">
        <v>42956</v>
      </c>
      <c r="B1254" s="18">
        <v>0.49513888888888885</v>
      </c>
      <c r="C1254" s="17" t="s">
        <v>9</v>
      </c>
      <c r="D1254" s="17" t="s">
        <v>557</v>
      </c>
      <c r="E1254" s="17" t="s">
        <v>10</v>
      </c>
      <c r="F1254">
        <v>5</v>
      </c>
      <c r="G1254">
        <v>30</v>
      </c>
      <c r="H1254" t="s">
        <v>34</v>
      </c>
      <c r="I1254" t="str">
        <f>VLOOKUP(H1254,'Fish Species List'!$A$2:$I$107,2,0)</f>
        <v>Schoolmaster</v>
      </c>
      <c r="J1254" s="54" t="str">
        <f>VLOOKUP(H1254,'Fish Species List'!$A$2:$I$107,3,0)</f>
        <v>Lutjanus apodus</v>
      </c>
      <c r="K1254" s="54" t="str">
        <f>VLOOKUP(H1254,'Fish Species List'!$A$2:$I$107,4,0)</f>
        <v>Lutjanidae</v>
      </c>
      <c r="L1254" s="54" t="str">
        <f>VLOOKUP(H1254,'Fish Species List'!$A$2:$I$107,5,0)</f>
        <v>Carnivores</v>
      </c>
      <c r="M1254">
        <v>18</v>
      </c>
      <c r="N1254">
        <f>1</f>
        <v>1</v>
      </c>
      <c r="P1254">
        <f>VLOOKUP(H1254,'Fish Species List'!$A$2:$I$107,6,0)</f>
        <v>1.413E-2</v>
      </c>
      <c r="Q1254">
        <f>VLOOKUP(H1254,'Fish Species List'!$A$2:$I$107,7,0)</f>
        <v>2.98</v>
      </c>
      <c r="R1254">
        <f t="shared" si="19"/>
        <v>77.77754433105909</v>
      </c>
    </row>
    <row r="1255" spans="1:18">
      <c r="A1255" s="2">
        <v>42956</v>
      </c>
      <c r="B1255" s="18">
        <v>0.49513888888888885</v>
      </c>
      <c r="C1255" s="17" t="s">
        <v>9</v>
      </c>
      <c r="D1255" s="17" t="s">
        <v>557</v>
      </c>
      <c r="E1255" s="17" t="s">
        <v>10</v>
      </c>
      <c r="F1255">
        <v>5</v>
      </c>
      <c r="G1255">
        <v>30</v>
      </c>
      <c r="H1255" t="s">
        <v>408</v>
      </c>
      <c r="I1255" t="str">
        <f>VLOOKUP(H1255,'Fish Species List'!$A$2:$I$107,2,0)</f>
        <v>Trumpet Fish</v>
      </c>
      <c r="J1255" s="54" t="str">
        <f>VLOOKUP(H1255,'Fish Species List'!$A$2:$I$107,3,0)</f>
        <v>Aulostomus maculatus</v>
      </c>
      <c r="K1255" s="54" t="str">
        <f>VLOOKUP(H1255,'Fish Species List'!$A$2:$I$107,4,0)</f>
        <v>Aulostomidae</v>
      </c>
      <c r="L1255" s="54" t="str">
        <f>VLOOKUP(H1255,'Fish Species List'!$A$2:$I$107,5,0)</f>
        <v>Carnivores</v>
      </c>
      <c r="M1255">
        <v>50</v>
      </c>
      <c r="N1255">
        <f>1</f>
        <v>1</v>
      </c>
      <c r="P1255">
        <f>VLOOKUP(H1255,'Fish Species List'!$A$2:$I$107,6,0)</f>
        <v>1E-4</v>
      </c>
      <c r="Q1255">
        <f>VLOOKUP(H1255,'Fish Species List'!$A$2:$I$107,7,0)</f>
        <v>3.5539999999999998</v>
      </c>
      <c r="R1255">
        <f t="shared" si="19"/>
        <v>109.17907120552387</v>
      </c>
    </row>
    <row r="1256" spans="1:18">
      <c r="A1256" s="2">
        <v>42956</v>
      </c>
      <c r="B1256" s="18">
        <v>0.49513888888888885</v>
      </c>
      <c r="C1256" s="17" t="s">
        <v>9</v>
      </c>
      <c r="D1256" s="17" t="s">
        <v>557</v>
      </c>
      <c r="E1256" s="17" t="s">
        <v>10</v>
      </c>
      <c r="F1256">
        <v>5</v>
      </c>
      <c r="G1256">
        <v>30</v>
      </c>
      <c r="H1256" t="s">
        <v>26</v>
      </c>
      <c r="I1256" t="str">
        <f>VLOOKUP(H1256,'Fish Species List'!$A$2:$I$107,2,0)</f>
        <v>Blackbar soldierfish</v>
      </c>
      <c r="J1256" s="54" t="str">
        <f>VLOOKUP(H1256,'Fish Species List'!$A$2:$I$107,3,0)</f>
        <v xml:space="preserve">Myripristis jacobus </v>
      </c>
      <c r="K1256" s="54" t="str">
        <f>VLOOKUP(H1256,'Fish Species List'!$A$2:$I$107,4,0)</f>
        <v>Holocentridae</v>
      </c>
      <c r="L1256" s="54" t="str">
        <f>VLOOKUP(H1256,'Fish Species List'!$A$2:$I$107,5,0)</f>
        <v>Carnivores</v>
      </c>
      <c r="M1256">
        <v>16</v>
      </c>
      <c r="N1256">
        <v>7</v>
      </c>
      <c r="P1256">
        <f>VLOOKUP(H1256,'Fish Species List'!$A$2:$I$107,6,0)</f>
        <v>1.2019999999999999E-2</v>
      </c>
      <c r="Q1256">
        <f>VLOOKUP(H1256,'Fish Species List'!$A$2:$I$107,7,0)</f>
        <v>3.06</v>
      </c>
      <c r="R1256">
        <f t="shared" si="19"/>
        <v>58.144898213408602</v>
      </c>
    </row>
    <row r="1257" spans="1:18">
      <c r="A1257" s="2">
        <v>42956</v>
      </c>
      <c r="B1257" s="18">
        <v>0.49513888888888885</v>
      </c>
      <c r="C1257" s="17" t="s">
        <v>9</v>
      </c>
      <c r="D1257" s="17" t="s">
        <v>557</v>
      </c>
      <c r="E1257" s="17" t="s">
        <v>10</v>
      </c>
      <c r="F1257">
        <v>5</v>
      </c>
      <c r="G1257">
        <v>30</v>
      </c>
      <c r="H1257" t="s">
        <v>20</v>
      </c>
      <c r="I1257" t="str">
        <f>VLOOKUP(H1257,'Fish Species List'!$A$2:$I$107,2,0)</f>
        <v>French Grunt</v>
      </c>
      <c r="J1257" s="54" t="str">
        <f>VLOOKUP(H1257,'Fish Species List'!$A$2:$I$107,3,0)</f>
        <v>Haemulon flavolineatum</v>
      </c>
      <c r="K1257" s="54" t="str">
        <f>VLOOKUP(H1257,'Fish Species List'!$A$2:$I$107,4,0)</f>
        <v>Haemulidae</v>
      </c>
      <c r="L1257" s="54" t="str">
        <f>VLOOKUP(H1257,'Fish Species List'!$A$2:$I$107,5,0)</f>
        <v>Carnivores</v>
      </c>
      <c r="M1257">
        <v>20</v>
      </c>
      <c r="N1257">
        <f>1</f>
        <v>1</v>
      </c>
      <c r="P1257">
        <f>VLOOKUP(H1257,'Fish Species List'!$A$2:$I$107,6,0)</f>
        <v>1.349E-2</v>
      </c>
      <c r="Q1257">
        <f>VLOOKUP(H1257,'Fish Species List'!$A$2:$I$107,7,0)</f>
        <v>3</v>
      </c>
      <c r="R1257">
        <f t="shared" si="19"/>
        <v>107.92</v>
      </c>
    </row>
    <row r="1258" spans="1:18">
      <c r="A1258" s="2">
        <v>42956</v>
      </c>
      <c r="B1258" s="18">
        <v>0.49513888888888885</v>
      </c>
      <c r="C1258" s="17" t="s">
        <v>9</v>
      </c>
      <c r="D1258" s="17" t="s">
        <v>557</v>
      </c>
      <c r="E1258" s="17" t="s">
        <v>10</v>
      </c>
      <c r="F1258">
        <v>5</v>
      </c>
      <c r="G1258">
        <v>30</v>
      </c>
      <c r="H1258" t="s">
        <v>20</v>
      </c>
      <c r="I1258" t="str">
        <f>VLOOKUP(H1258,'Fish Species List'!$A$2:$I$107,2,0)</f>
        <v>French Grunt</v>
      </c>
      <c r="J1258" s="54" t="str">
        <f>VLOOKUP(H1258,'Fish Species List'!$A$2:$I$107,3,0)</f>
        <v>Haemulon flavolineatum</v>
      </c>
      <c r="K1258" s="54" t="str">
        <f>VLOOKUP(H1258,'Fish Species List'!$A$2:$I$107,4,0)</f>
        <v>Haemulidae</v>
      </c>
      <c r="L1258" s="54" t="str">
        <f>VLOOKUP(H1258,'Fish Species List'!$A$2:$I$107,5,0)</f>
        <v>Carnivores</v>
      </c>
      <c r="M1258">
        <v>18</v>
      </c>
      <c r="N1258">
        <f>1</f>
        <v>1</v>
      </c>
      <c r="P1258">
        <f>VLOOKUP(H1258,'Fish Species List'!$A$2:$I$107,6,0)</f>
        <v>1.349E-2</v>
      </c>
      <c r="Q1258">
        <f>VLOOKUP(H1258,'Fish Species List'!$A$2:$I$107,7,0)</f>
        <v>3</v>
      </c>
      <c r="R1258">
        <f t="shared" si="19"/>
        <v>78.673680000000004</v>
      </c>
    </row>
    <row r="1259" spans="1:18">
      <c r="A1259" s="2">
        <v>42956</v>
      </c>
      <c r="B1259" s="18">
        <v>0.49513888888888885</v>
      </c>
      <c r="C1259" s="17" t="s">
        <v>9</v>
      </c>
      <c r="D1259" s="17" t="s">
        <v>557</v>
      </c>
      <c r="E1259" s="17" t="s">
        <v>10</v>
      </c>
      <c r="F1259">
        <v>5</v>
      </c>
      <c r="G1259">
        <v>30</v>
      </c>
      <c r="H1259" t="s">
        <v>29</v>
      </c>
      <c r="I1259" t="str">
        <f>VLOOKUP(H1259,'Fish Species List'!$A$2:$I$107,2,0)</f>
        <v>Smallmouth Grunt</v>
      </c>
      <c r="J1259" s="54" t="str">
        <f>VLOOKUP(H1259,'Fish Species List'!$A$2:$I$107,3,0)</f>
        <v>Haemulon chrysargyreum</v>
      </c>
      <c r="K1259" s="54" t="str">
        <f>VLOOKUP(H1259,'Fish Species List'!$A$2:$I$107,4,0)</f>
        <v>Haemulidae</v>
      </c>
      <c r="L1259" s="54" t="str">
        <f>VLOOKUP(H1259,'Fish Species List'!$A$2:$I$107,5,0)</f>
        <v>Carnivores</v>
      </c>
      <c r="M1259">
        <v>26</v>
      </c>
      <c r="N1259">
        <f>1</f>
        <v>1</v>
      </c>
      <c r="P1259">
        <f>VLOOKUP(H1259,'Fish Species List'!$A$2:$I$107,6,0)</f>
        <v>1.259E-2</v>
      </c>
      <c r="Q1259">
        <f>VLOOKUP(H1259,'Fish Species List'!$A$2:$I$107,7,0)</f>
        <v>2.99</v>
      </c>
      <c r="R1259">
        <f t="shared" si="19"/>
        <v>214.18844630892272</v>
      </c>
    </row>
    <row r="1260" spans="1:18">
      <c r="A1260" s="2">
        <v>42956</v>
      </c>
      <c r="B1260" s="18">
        <v>0.49513888888888885</v>
      </c>
      <c r="C1260" s="17" t="s">
        <v>9</v>
      </c>
      <c r="D1260" s="17" t="s">
        <v>557</v>
      </c>
      <c r="E1260" s="17" t="s">
        <v>10</v>
      </c>
      <c r="F1260">
        <v>5</v>
      </c>
      <c r="G1260">
        <v>30</v>
      </c>
      <c r="H1260" t="s">
        <v>293</v>
      </c>
      <c r="I1260" t="str">
        <f>VLOOKUP(H1260,'Fish Species List'!$A$2:$I$107,2,0)</f>
        <v>Spanish Hogfish</v>
      </c>
      <c r="J1260" s="54" t="str">
        <f>VLOOKUP(H1260,'Fish Species List'!$A$2:$I$107,3,0)</f>
        <v>Bodianus rufus</v>
      </c>
      <c r="K1260" s="54" t="str">
        <f>VLOOKUP(H1260,'Fish Species List'!$A$2:$I$107,4,0)</f>
        <v>Labridae</v>
      </c>
      <c r="L1260" s="54" t="str">
        <f>VLOOKUP(H1260,'Fish Species List'!$A$2:$I$107,5,0)</f>
        <v>Carnivores</v>
      </c>
      <c r="M1260">
        <v>18</v>
      </c>
      <c r="N1260">
        <f>1</f>
        <v>1</v>
      </c>
      <c r="P1260">
        <f>VLOOKUP(H1260,'Fish Species List'!$A$2:$I$107,6,0)</f>
        <v>1.44E-2</v>
      </c>
      <c r="Q1260">
        <f>VLOOKUP(H1260,'Fish Species List'!$A$2:$I$107,7,0)</f>
        <v>3.0531999999999999</v>
      </c>
      <c r="R1260">
        <f t="shared" si="19"/>
        <v>97.940091332443728</v>
      </c>
    </row>
    <row r="1261" spans="1:18">
      <c r="A1261" s="2">
        <v>42956</v>
      </c>
      <c r="B1261" s="18">
        <v>0.49513888888888885</v>
      </c>
      <c r="C1261" s="17" t="s">
        <v>9</v>
      </c>
      <c r="D1261" s="17" t="s">
        <v>557</v>
      </c>
      <c r="E1261" s="17" t="s">
        <v>10</v>
      </c>
      <c r="F1261">
        <v>5</v>
      </c>
      <c r="G1261">
        <v>30</v>
      </c>
      <c r="H1261" t="s">
        <v>283</v>
      </c>
      <c r="I1261" t="str">
        <f>VLOOKUP(H1261,'Fish Species List'!$A$2:$I$107,2,0)</f>
        <v>Stoplight Parrotfish</v>
      </c>
      <c r="J1261" s="54" t="str">
        <f>VLOOKUP(H1261,'Fish Species List'!$A$2:$I$107,3,0)</f>
        <v>Sparisoma viride</v>
      </c>
      <c r="K1261" s="54" t="str">
        <f>VLOOKUP(H1261,'Fish Species List'!$A$2:$I$107,4,0)</f>
        <v>Scaridae</v>
      </c>
      <c r="L1261" s="54" t="str">
        <f>VLOOKUP(H1261,'Fish Species List'!$A$2:$I$107,5,0)</f>
        <v>Herbivores</v>
      </c>
      <c r="M1261">
        <v>20</v>
      </c>
      <c r="N1261">
        <f>1</f>
        <v>1</v>
      </c>
      <c r="O1261" t="s">
        <v>16</v>
      </c>
      <c r="P1261">
        <f>VLOOKUP(H1261,'Fish Species List'!$A$2:$I$107,6,0)</f>
        <v>1.38E-2</v>
      </c>
      <c r="Q1261">
        <f>VLOOKUP(H1261,'Fish Species List'!$A$2:$I$107,7,0)</f>
        <v>3.04</v>
      </c>
      <c r="R1261">
        <f t="shared" si="19"/>
        <v>124.45440510662077</v>
      </c>
    </row>
    <row r="1262" spans="1:18">
      <c r="A1262" s="2">
        <v>42956</v>
      </c>
      <c r="B1262" s="18">
        <v>0.49513888888888885</v>
      </c>
      <c r="C1262" s="17" t="s">
        <v>9</v>
      </c>
      <c r="D1262" s="17" t="s">
        <v>557</v>
      </c>
      <c r="E1262" s="17" t="s">
        <v>10</v>
      </c>
      <c r="F1262">
        <v>5</v>
      </c>
      <c r="G1262">
        <v>30</v>
      </c>
      <c r="H1262" t="s">
        <v>289</v>
      </c>
      <c r="I1262" t="str">
        <f>VLOOKUP(H1262,'Fish Species List'!$A$2:$I$107,2,0)</f>
        <v>Longspine squirrelfish</v>
      </c>
      <c r="J1262" s="54" t="str">
        <f>VLOOKUP(H1262,'Fish Species List'!$A$2:$I$107,3,0)</f>
        <v>Holocentrus rufus</v>
      </c>
      <c r="K1262" s="54" t="str">
        <f>VLOOKUP(H1262,'Fish Species List'!$A$2:$I$107,4,0)</f>
        <v>Holocentridae</v>
      </c>
      <c r="L1262" s="54" t="str">
        <f>VLOOKUP(H1262,'Fish Species List'!$A$2:$I$107,5,0)</f>
        <v>Carnivores</v>
      </c>
      <c r="M1262">
        <v>17</v>
      </c>
      <c r="N1262">
        <f>1</f>
        <v>1</v>
      </c>
      <c r="P1262">
        <f>VLOOKUP(H1262,'Fish Species List'!$A$2:$I$107,6,0)</f>
        <v>1.1480000000000001E-2</v>
      </c>
      <c r="Q1262">
        <f>VLOOKUP(H1262,'Fish Species List'!$A$2:$I$107,7,0)</f>
        <v>2.89</v>
      </c>
      <c r="R1262">
        <f t="shared" si="19"/>
        <v>41.298974792459425</v>
      </c>
    </row>
    <row r="1263" spans="1:18">
      <c r="A1263" s="2">
        <v>42956</v>
      </c>
      <c r="B1263" s="18">
        <v>0.49513888888888885</v>
      </c>
      <c r="C1263" s="17" t="s">
        <v>9</v>
      </c>
      <c r="D1263" s="17" t="s">
        <v>557</v>
      </c>
      <c r="E1263" s="17" t="s">
        <v>10</v>
      </c>
      <c r="F1263">
        <v>5</v>
      </c>
      <c r="G1263">
        <v>30</v>
      </c>
      <c r="H1263" t="s">
        <v>31</v>
      </c>
      <c r="I1263" t="str">
        <f>VLOOKUP(H1263,'Fish Species List'!$A$2:$I$107,2,0)</f>
        <v>Striped Parrotfish</v>
      </c>
      <c r="J1263" s="54" t="str">
        <f>VLOOKUP(H1263,'Fish Species List'!$A$2:$I$107,3,0)</f>
        <v>Scarus iserti</v>
      </c>
      <c r="K1263" s="54" t="str">
        <f>VLOOKUP(H1263,'Fish Species List'!$A$2:$I$107,4,0)</f>
        <v>Scaridae</v>
      </c>
      <c r="L1263" s="54" t="str">
        <f>VLOOKUP(H1263,'Fish Species List'!$A$2:$I$107,5,0)</f>
        <v>Herbivores</v>
      </c>
      <c r="M1263">
        <v>12</v>
      </c>
      <c r="N1263">
        <f>1</f>
        <v>1</v>
      </c>
      <c r="O1263" t="s">
        <v>22</v>
      </c>
      <c r="P1263">
        <f>VLOOKUP(H1263,'Fish Species List'!$A$2:$I$107,6,0)</f>
        <v>1.0959999999999999E-2</v>
      </c>
      <c r="Q1263">
        <f>VLOOKUP(H1263,'Fish Species List'!$A$2:$I$107,7,0)</f>
        <v>3.01</v>
      </c>
      <c r="R1263">
        <f t="shared" si="19"/>
        <v>19.415389375922789</v>
      </c>
    </row>
    <row r="1264" spans="1:18">
      <c r="A1264" s="2">
        <v>42956</v>
      </c>
      <c r="B1264" s="18">
        <v>0.49513888888888885</v>
      </c>
      <c r="C1264" s="17" t="s">
        <v>9</v>
      </c>
      <c r="D1264" s="17" t="s">
        <v>557</v>
      </c>
      <c r="E1264" s="17" t="s">
        <v>10</v>
      </c>
      <c r="F1264">
        <v>5</v>
      </c>
      <c r="G1264">
        <v>30</v>
      </c>
      <c r="H1264" t="s">
        <v>23</v>
      </c>
      <c r="I1264" t="str">
        <f>VLOOKUP(H1264,'Fish Species List'!$A$2:$I$107,2,0)</f>
        <v>Blue Tang</v>
      </c>
      <c r="J1264" s="54" t="str">
        <f>VLOOKUP(H1264,'Fish Species List'!$A$2:$I$107,3,0)</f>
        <v>Acanthurus coeruleus</v>
      </c>
      <c r="K1264" s="54" t="str">
        <f>VLOOKUP(H1264,'Fish Species List'!$A$2:$I$107,4,0)</f>
        <v>Acanthuridae</v>
      </c>
      <c r="L1264" s="54" t="str">
        <f>VLOOKUP(H1264,'Fish Species List'!$A$2:$I$107,5,0)</f>
        <v>Herbivores</v>
      </c>
      <c r="M1264">
        <v>12</v>
      </c>
      <c r="N1264">
        <f>1</f>
        <v>1</v>
      </c>
      <c r="P1264">
        <f>VLOOKUP(H1264,'Fish Species List'!$A$2:$I$107,6,0)</f>
        <v>2.512E-2</v>
      </c>
      <c r="Q1264">
        <f>VLOOKUP(H1264,'Fish Species List'!$A$2:$I$107,7,0)</f>
        <v>2.96</v>
      </c>
      <c r="R1264">
        <f t="shared" si="19"/>
        <v>39.300323326954469</v>
      </c>
    </row>
    <row r="1265" spans="1:18">
      <c r="A1265" s="2">
        <v>42956</v>
      </c>
      <c r="B1265" s="18">
        <v>0.49513888888888885</v>
      </c>
      <c r="C1265" s="17" t="s">
        <v>9</v>
      </c>
      <c r="D1265" s="17" t="s">
        <v>557</v>
      </c>
      <c r="E1265" s="17" t="s">
        <v>10</v>
      </c>
      <c r="F1265">
        <v>5</v>
      </c>
      <c r="G1265">
        <v>30</v>
      </c>
      <c r="H1265" t="s">
        <v>32</v>
      </c>
      <c r="I1265" t="str">
        <f>VLOOKUP(H1265,'Fish Species List'!$A$2:$I$107,2,0)</f>
        <v>Redtail Parrotfish</v>
      </c>
      <c r="J1265" s="54" t="str">
        <f>VLOOKUP(H1265,'Fish Species List'!$A$2:$I$107,3,0)</f>
        <v>Sparisoma chrysopterum</v>
      </c>
      <c r="K1265" s="54" t="str">
        <f>VLOOKUP(H1265,'Fish Species List'!$A$2:$I$107,4,0)</f>
        <v>Scaridae</v>
      </c>
      <c r="L1265" s="54" t="str">
        <f>VLOOKUP(H1265,'Fish Species List'!$A$2:$I$107,5,0)</f>
        <v>Herbivores</v>
      </c>
      <c r="M1265">
        <v>16</v>
      </c>
      <c r="N1265">
        <f>1</f>
        <v>1</v>
      </c>
      <c r="O1265" t="s">
        <v>16</v>
      </c>
      <c r="P1265">
        <f>VLOOKUP(H1265,'Fish Species List'!$A$2:$I$107,6,0)</f>
        <v>1.072E-2</v>
      </c>
      <c r="Q1265">
        <f>VLOOKUP(H1265,'Fish Species List'!$A$2:$I$107,7,0)</f>
        <v>3.09</v>
      </c>
      <c r="R1265">
        <f t="shared" si="19"/>
        <v>56.354101747197269</v>
      </c>
    </row>
    <row r="1266" spans="1:18">
      <c r="A1266" s="2">
        <v>42956</v>
      </c>
      <c r="B1266" s="18">
        <v>0.49513888888888885</v>
      </c>
      <c r="C1266" s="17" t="s">
        <v>9</v>
      </c>
      <c r="D1266" s="17" t="s">
        <v>557</v>
      </c>
      <c r="E1266" s="17" t="s">
        <v>10</v>
      </c>
      <c r="F1266">
        <v>5</v>
      </c>
      <c r="G1266">
        <v>30</v>
      </c>
      <c r="H1266" t="s">
        <v>283</v>
      </c>
      <c r="I1266" t="str">
        <f>VLOOKUP(H1266,'Fish Species List'!$A$2:$I$107,2,0)</f>
        <v>Stoplight Parrotfish</v>
      </c>
      <c r="J1266" s="54" t="str">
        <f>VLOOKUP(H1266,'Fish Species List'!$A$2:$I$107,3,0)</f>
        <v>Sparisoma viride</v>
      </c>
      <c r="K1266" s="54" t="str">
        <f>VLOOKUP(H1266,'Fish Species List'!$A$2:$I$107,4,0)</f>
        <v>Scaridae</v>
      </c>
      <c r="L1266" s="54" t="str">
        <f>VLOOKUP(H1266,'Fish Species List'!$A$2:$I$107,5,0)</f>
        <v>Herbivores</v>
      </c>
      <c r="M1266">
        <v>8</v>
      </c>
      <c r="N1266">
        <f>1</f>
        <v>1</v>
      </c>
      <c r="O1266" t="s">
        <v>284</v>
      </c>
      <c r="P1266">
        <f>VLOOKUP(H1266,'Fish Species List'!$A$2:$I$107,6,0)</f>
        <v>1.38E-2</v>
      </c>
      <c r="Q1266">
        <f>VLOOKUP(H1266,'Fish Species List'!$A$2:$I$107,7,0)</f>
        <v>3.04</v>
      </c>
      <c r="R1266">
        <f t="shared" si="19"/>
        <v>7.6784338446641121</v>
      </c>
    </row>
    <row r="1267" spans="1:18">
      <c r="A1267" s="2">
        <v>42956</v>
      </c>
      <c r="B1267" s="18">
        <v>0.49513888888888885</v>
      </c>
      <c r="C1267" s="17" t="s">
        <v>9</v>
      </c>
      <c r="D1267" s="17" t="s">
        <v>557</v>
      </c>
      <c r="E1267" s="17" t="s">
        <v>10</v>
      </c>
      <c r="F1267">
        <v>5</v>
      </c>
      <c r="G1267">
        <v>30</v>
      </c>
      <c r="H1267" t="s">
        <v>37</v>
      </c>
      <c r="I1267" t="str">
        <f>VLOOKUP(H1267,'Fish Species List'!$A$2:$I$107,2,0)</f>
        <v>Yellowtail Damselfish</v>
      </c>
      <c r="J1267" s="54" t="str">
        <f>VLOOKUP(H1267,'Fish Species List'!$A$2:$I$107,3,0)</f>
        <v>Microspathodon chrysurus</v>
      </c>
      <c r="K1267" s="54" t="str">
        <f>VLOOKUP(H1267,'Fish Species List'!$A$2:$I$107,4,0)</f>
        <v>Pomacentridae</v>
      </c>
      <c r="L1267" s="54" t="str">
        <f>VLOOKUP(H1267,'Fish Species List'!$A$2:$I$107,5,0)</f>
        <v>Herbivores</v>
      </c>
      <c r="M1267">
        <v>15</v>
      </c>
      <c r="N1267">
        <v>2</v>
      </c>
      <c r="P1267">
        <f>VLOOKUP(H1267,'Fish Species List'!$A$2:$I$107,6,0)</f>
        <v>2.291E-2</v>
      </c>
      <c r="Q1267">
        <f>VLOOKUP(H1267,'Fish Species List'!$A$2:$I$107,7,0)</f>
        <v>3.02</v>
      </c>
      <c r="R1267">
        <f t="shared" si="19"/>
        <v>81.62452961405809</v>
      </c>
    </row>
    <row r="1268" spans="1:18">
      <c r="A1268" s="2">
        <v>42956</v>
      </c>
      <c r="B1268" s="18">
        <v>0.49513888888888885</v>
      </c>
      <c r="C1268" s="17" t="s">
        <v>9</v>
      </c>
      <c r="D1268" s="17" t="s">
        <v>557</v>
      </c>
      <c r="E1268" s="17" t="s">
        <v>10</v>
      </c>
      <c r="F1268">
        <v>5</v>
      </c>
      <c r="G1268">
        <v>30</v>
      </c>
      <c r="H1268" t="s">
        <v>19</v>
      </c>
      <c r="I1268" t="str">
        <f>VLOOKUP(H1268,'Fish Species List'!$A$2:$I$107,2,0)</f>
        <v>Ocean Surgeonfish</v>
      </c>
      <c r="J1268" s="54" t="str">
        <f>VLOOKUP(H1268,'Fish Species List'!$A$2:$I$107,3,0)</f>
        <v>Acanthurus bahianus</v>
      </c>
      <c r="K1268" s="54" t="str">
        <f>VLOOKUP(H1268,'Fish Species List'!$A$2:$I$107,4,0)</f>
        <v>Acanthuridae</v>
      </c>
      <c r="L1268" s="54" t="str">
        <f>VLOOKUP(H1268,'Fish Species List'!$A$2:$I$107,5,0)</f>
        <v>Herbivores</v>
      </c>
      <c r="M1268">
        <v>16</v>
      </c>
      <c r="N1268">
        <v>5</v>
      </c>
      <c r="P1268">
        <f>VLOOKUP(H1268,'Fish Species List'!$A$2:$I$107,6,0)</f>
        <v>1.8620000000000001E-2</v>
      </c>
      <c r="Q1268">
        <f>VLOOKUP(H1268,'Fish Species List'!$A$2:$I$107,7,0)</f>
        <v>2.91</v>
      </c>
      <c r="R1268">
        <f t="shared" si="19"/>
        <v>59.424950162548789</v>
      </c>
    </row>
    <row r="1269" spans="1:18">
      <c r="A1269" s="2">
        <v>42956</v>
      </c>
      <c r="B1269" s="18">
        <v>0.49513888888888885</v>
      </c>
      <c r="C1269" s="17" t="s">
        <v>9</v>
      </c>
      <c r="D1269" s="17" t="s">
        <v>557</v>
      </c>
      <c r="E1269" s="17" t="s">
        <v>10</v>
      </c>
      <c r="F1269">
        <v>5</v>
      </c>
      <c r="G1269">
        <v>30</v>
      </c>
      <c r="H1269" t="s">
        <v>428</v>
      </c>
      <c r="I1269" t="str">
        <f>VLOOKUP(H1269,'Fish Species List'!$A$2:$I$107,2,0)</f>
        <v>Rock Beauty</v>
      </c>
      <c r="J1269" s="54" t="str">
        <f>VLOOKUP(H1269,'Fish Species List'!$A$2:$I$107,3,0)</f>
        <v>Holacanthus tricolour</v>
      </c>
      <c r="K1269" s="54" t="str">
        <f>VLOOKUP(H1269,'Fish Species List'!$A$2:$I$107,4,0)</f>
        <v>Pomacanthidae</v>
      </c>
      <c r="L1269" s="54" t="str">
        <f>VLOOKUP(H1269,'Fish Species List'!$A$2:$I$107,5,0)</f>
        <v>Omnivores</v>
      </c>
      <c r="M1269">
        <v>14</v>
      </c>
      <c r="N1269">
        <f>1</f>
        <v>1</v>
      </c>
      <c r="P1269">
        <f>VLOOKUP(H1269,'Fish Species List'!$A$2:$I$107,6,0)</f>
        <v>3.388E-2</v>
      </c>
      <c r="Q1269">
        <f>VLOOKUP(H1269,'Fish Species List'!$A$2:$I$107,7,0)</f>
        <v>2.91</v>
      </c>
      <c r="R1269">
        <f t="shared" si="19"/>
        <v>73.312154960547076</v>
      </c>
    </row>
    <row r="1270" spans="1:18">
      <c r="A1270" s="2">
        <v>42956</v>
      </c>
      <c r="B1270" s="18">
        <v>0.49513888888888885</v>
      </c>
      <c r="C1270" s="17" t="s">
        <v>9</v>
      </c>
      <c r="D1270" s="17" t="s">
        <v>557</v>
      </c>
      <c r="E1270" s="17" t="s">
        <v>10</v>
      </c>
      <c r="F1270">
        <v>5</v>
      </c>
      <c r="G1270">
        <v>30</v>
      </c>
      <c r="H1270" t="s">
        <v>28</v>
      </c>
      <c r="I1270" t="str">
        <f>VLOOKUP(H1270,'Fish Species List'!$A$2:$I$107,2,0)</f>
        <v>Foureye Butterflyfish</v>
      </c>
      <c r="J1270" s="54" t="str">
        <f>VLOOKUP(H1270,'Fish Species List'!$A$2:$I$107,3,0)</f>
        <v>Chaetodon capistratus</v>
      </c>
      <c r="K1270" s="54" t="str">
        <f>VLOOKUP(H1270,'Fish Species List'!$A$2:$I$107,4,0)</f>
        <v>Chaetodontidae</v>
      </c>
      <c r="L1270" s="54" t="str">
        <f>VLOOKUP(H1270,'Fish Species List'!$A$2:$I$107,5,0)</f>
        <v>Carnivores</v>
      </c>
      <c r="M1270">
        <v>12</v>
      </c>
      <c r="N1270">
        <f>1</f>
        <v>1</v>
      </c>
      <c r="P1270">
        <f>VLOOKUP(H1270,'Fish Species List'!$A$2:$I$107,6,0)</f>
        <v>2.512E-2</v>
      </c>
      <c r="Q1270">
        <f>VLOOKUP(H1270,'Fish Species List'!$A$2:$I$107,7,0)</f>
        <v>3.1</v>
      </c>
      <c r="R1270">
        <f t="shared" si="19"/>
        <v>55.652092436993136</v>
      </c>
    </row>
    <row r="1271" spans="1:18">
      <c r="A1271" s="2">
        <v>42956</v>
      </c>
      <c r="B1271" s="18">
        <v>0.49513888888888885</v>
      </c>
      <c r="C1271" s="17" t="s">
        <v>9</v>
      </c>
      <c r="D1271" s="17" t="s">
        <v>557</v>
      </c>
      <c r="E1271" s="17" t="s">
        <v>10</v>
      </c>
      <c r="F1271">
        <v>5</v>
      </c>
      <c r="G1271">
        <v>30</v>
      </c>
      <c r="H1271" t="s">
        <v>31</v>
      </c>
      <c r="I1271" t="str">
        <f>VLOOKUP(H1271,'Fish Species List'!$A$2:$I$107,2,0)</f>
        <v>Striped Parrotfish</v>
      </c>
      <c r="J1271" s="54" t="str">
        <f>VLOOKUP(H1271,'Fish Species List'!$A$2:$I$107,3,0)</f>
        <v>Scarus iserti</v>
      </c>
      <c r="K1271" s="54" t="str">
        <f>VLOOKUP(H1271,'Fish Species List'!$A$2:$I$107,4,0)</f>
        <v>Scaridae</v>
      </c>
      <c r="L1271" s="54" t="str">
        <f>VLOOKUP(H1271,'Fish Species List'!$A$2:$I$107,5,0)</f>
        <v>Herbivores</v>
      </c>
      <c r="M1271">
        <v>5</v>
      </c>
      <c r="N1271">
        <v>2</v>
      </c>
      <c r="O1271" t="s">
        <v>284</v>
      </c>
      <c r="P1271">
        <f>VLOOKUP(H1271,'Fish Species List'!$A$2:$I$107,6,0)</f>
        <v>1.0959999999999999E-2</v>
      </c>
      <c r="Q1271">
        <f>VLOOKUP(H1271,'Fish Species List'!$A$2:$I$107,7,0)</f>
        <v>3.01</v>
      </c>
      <c r="R1271">
        <f t="shared" si="19"/>
        <v>1.3922276900362347</v>
      </c>
    </row>
    <row r="1272" spans="1:18">
      <c r="A1272" s="2">
        <v>42956</v>
      </c>
      <c r="B1272" s="18">
        <v>0.49513888888888885</v>
      </c>
      <c r="C1272" s="17" t="s">
        <v>9</v>
      </c>
      <c r="D1272" s="17" t="s">
        <v>557</v>
      </c>
      <c r="E1272" s="17" t="s">
        <v>10</v>
      </c>
      <c r="F1272">
        <v>5</v>
      </c>
      <c r="G1272">
        <v>30</v>
      </c>
      <c r="H1272" t="s">
        <v>391</v>
      </c>
      <c r="I1272" t="str">
        <f>VLOOKUP(H1272,'Fish Species List'!$A$2:$I$107,2,0)</f>
        <v>Harlequin Basslet</v>
      </c>
      <c r="J1272" s="54" t="str">
        <f>VLOOKUP(H1272,'Fish Species List'!$A$2:$I$107,3,0)</f>
        <v>Serranus tigrinus</v>
      </c>
      <c r="K1272" s="54" t="str">
        <f>VLOOKUP(H1272,'Fish Species List'!$A$2:$I$107,4,0)</f>
        <v>Serranidae</v>
      </c>
      <c r="L1272" s="54" t="str">
        <f>VLOOKUP(H1272,'Fish Species List'!$A$2:$I$107,5,0)</f>
        <v>Carnivores</v>
      </c>
      <c r="M1272">
        <v>4</v>
      </c>
      <c r="N1272">
        <f>1</f>
        <v>1</v>
      </c>
      <c r="P1272">
        <f>VLOOKUP(H1272,'Fish Species List'!$A$2:$I$107,6,0)</f>
        <v>0</v>
      </c>
      <c r="Q1272">
        <f>VLOOKUP(H1272,'Fish Species List'!$A$2:$I$107,7,0)</f>
        <v>0</v>
      </c>
      <c r="R1272">
        <f t="shared" si="19"/>
        <v>0</v>
      </c>
    </row>
    <row r="1273" spans="1:18">
      <c r="A1273" s="2">
        <v>42956</v>
      </c>
      <c r="B1273" s="18">
        <v>0.49513888888888885</v>
      </c>
      <c r="C1273" s="17" t="s">
        <v>9</v>
      </c>
      <c r="D1273" s="17" t="s">
        <v>557</v>
      </c>
      <c r="E1273" s="17" t="s">
        <v>10</v>
      </c>
      <c r="F1273">
        <v>5</v>
      </c>
      <c r="G1273">
        <v>30</v>
      </c>
      <c r="H1273" t="s">
        <v>21</v>
      </c>
      <c r="I1273" t="str">
        <f>VLOOKUP(H1273,'Fish Species List'!$A$2:$I$107,2,0)</f>
        <v>Brown Chromis</v>
      </c>
      <c r="J1273" s="54" t="str">
        <f>VLOOKUP(H1273,'Fish Species List'!$A$2:$I$107,3,0)</f>
        <v>Chromis multilineata</v>
      </c>
      <c r="K1273" s="54" t="str">
        <f>VLOOKUP(H1273,'Fish Species List'!$A$2:$I$107,4,0)</f>
        <v>Pomacentridae</v>
      </c>
      <c r="L1273" s="54" t="str">
        <f>VLOOKUP(H1273,'Fish Species List'!$A$2:$I$107,5,0)</f>
        <v>Planktivore</v>
      </c>
      <c r="M1273">
        <v>4</v>
      </c>
      <c r="N1273">
        <v>30</v>
      </c>
      <c r="P1273">
        <f>VLOOKUP(H1273,'Fish Species List'!$A$2:$I$107,6,0)</f>
        <v>1.4789999999999999E-2</v>
      </c>
      <c r="Q1273">
        <f>VLOOKUP(H1273,'Fish Species List'!$A$2:$I$107,7,0)</f>
        <v>2.98</v>
      </c>
      <c r="R1273">
        <f t="shared" si="19"/>
        <v>0.92067626702257244</v>
      </c>
    </row>
    <row r="1274" spans="1:18">
      <c r="A1274" s="2">
        <v>42956</v>
      </c>
      <c r="B1274" s="18">
        <v>0.49513888888888885</v>
      </c>
      <c r="C1274" s="17" t="s">
        <v>9</v>
      </c>
      <c r="D1274" s="17" t="s">
        <v>557</v>
      </c>
      <c r="E1274" s="17" t="s">
        <v>10</v>
      </c>
      <c r="F1274">
        <v>5</v>
      </c>
      <c r="G1274">
        <v>30</v>
      </c>
      <c r="H1274" t="s">
        <v>404</v>
      </c>
      <c r="I1274" t="str">
        <f>VLOOKUP(H1274,'Fish Species List'!$A$2:$I$107,2,0)</f>
        <v>Cocoa Damselfish</v>
      </c>
      <c r="J1274" s="54" t="str">
        <f>VLOOKUP(H1274,'Fish Species List'!$A$2:$I$107,3,0)</f>
        <v>Stegastes variabilis</v>
      </c>
      <c r="K1274" s="54" t="str">
        <f>VLOOKUP(H1274,'Fish Species List'!$A$2:$I$107,4,0)</f>
        <v>Pomacentridae</v>
      </c>
      <c r="L1274" s="54" t="str">
        <f>VLOOKUP(H1274,'Fish Species List'!$A$2:$I$107,5,0)</f>
        <v>Herbivores</v>
      </c>
      <c r="M1274">
        <v>3</v>
      </c>
      <c r="N1274">
        <f>1</f>
        <v>1</v>
      </c>
      <c r="P1274">
        <f>VLOOKUP(H1274,'Fish Species List'!$A$2:$I$107,6,0)</f>
        <v>0</v>
      </c>
      <c r="Q1274">
        <f>VLOOKUP(H1274,'Fish Species List'!$A$2:$I$107,7,0)</f>
        <v>0</v>
      </c>
      <c r="R1274">
        <f t="shared" si="19"/>
        <v>0</v>
      </c>
    </row>
    <row r="1275" spans="1:18">
      <c r="A1275" s="2">
        <v>42956</v>
      </c>
      <c r="B1275" s="18">
        <v>0.49513888888888885</v>
      </c>
      <c r="C1275" s="17" t="s">
        <v>9</v>
      </c>
      <c r="D1275" s="17" t="s">
        <v>557</v>
      </c>
      <c r="E1275" s="17" t="s">
        <v>10</v>
      </c>
      <c r="F1275">
        <v>5</v>
      </c>
      <c r="G1275">
        <v>30</v>
      </c>
      <c r="H1275" t="s">
        <v>404</v>
      </c>
      <c r="I1275" t="str">
        <f>VLOOKUP(H1275,'Fish Species List'!$A$2:$I$107,2,0)</f>
        <v>Cocoa Damselfish</v>
      </c>
      <c r="J1275" s="54" t="str">
        <f>VLOOKUP(H1275,'Fish Species List'!$A$2:$I$107,3,0)</f>
        <v>Stegastes variabilis</v>
      </c>
      <c r="K1275" s="54" t="str">
        <f>VLOOKUP(H1275,'Fish Species List'!$A$2:$I$107,4,0)</f>
        <v>Pomacentridae</v>
      </c>
      <c r="L1275" s="54" t="str">
        <f>VLOOKUP(H1275,'Fish Species List'!$A$2:$I$107,5,0)</f>
        <v>Herbivores</v>
      </c>
      <c r="M1275">
        <v>10</v>
      </c>
      <c r="N1275">
        <f>1</f>
        <v>1</v>
      </c>
      <c r="P1275">
        <f>VLOOKUP(H1275,'Fish Species List'!$A$2:$I$107,6,0)</f>
        <v>0</v>
      </c>
      <c r="Q1275">
        <f>VLOOKUP(H1275,'Fish Species List'!$A$2:$I$107,7,0)</f>
        <v>0</v>
      </c>
      <c r="R1275">
        <f t="shared" si="19"/>
        <v>0</v>
      </c>
    </row>
    <row r="1276" spans="1:18">
      <c r="A1276" s="2">
        <v>42956</v>
      </c>
      <c r="B1276" s="18">
        <v>0.49513888888888885</v>
      </c>
      <c r="C1276" s="17" t="s">
        <v>9</v>
      </c>
      <c r="D1276" s="17" t="s">
        <v>557</v>
      </c>
      <c r="E1276" s="17" t="s">
        <v>10</v>
      </c>
      <c r="F1276">
        <v>5</v>
      </c>
      <c r="G1276">
        <v>30</v>
      </c>
      <c r="H1276" t="s">
        <v>18</v>
      </c>
      <c r="I1276" t="str">
        <f>VLOOKUP(H1276,'Fish Species List'!$A$2:$I$107,2,0)</f>
        <v>Bicolour Damselfish</v>
      </c>
      <c r="J1276" s="54" t="str">
        <f>VLOOKUP(H1276,'Fish Species List'!$A$2:$I$107,3,0)</f>
        <v>Stegastes partitus</v>
      </c>
      <c r="K1276" s="54" t="str">
        <f>VLOOKUP(H1276,'Fish Species List'!$A$2:$I$107,4,0)</f>
        <v>Pomacentridae</v>
      </c>
      <c r="L1276" s="54" t="str">
        <f>VLOOKUP(H1276,'Fish Species List'!$A$2:$I$107,5,0)</f>
        <v>Herbivores</v>
      </c>
      <c r="M1276">
        <v>3</v>
      </c>
      <c r="N1276">
        <v>12</v>
      </c>
      <c r="P1276">
        <f>VLOOKUP(H1276,'Fish Species List'!$A$2:$I$107,6,0)</f>
        <v>1.4789999999999999E-2</v>
      </c>
      <c r="Q1276">
        <f>VLOOKUP(H1276,'Fish Species List'!$A$2:$I$107,7,0)</f>
        <v>3.01</v>
      </c>
      <c r="R1276">
        <f t="shared" si="19"/>
        <v>0.40374127549154315</v>
      </c>
    </row>
    <row r="1277" spans="1:18">
      <c r="A1277" s="2">
        <v>42956</v>
      </c>
      <c r="B1277" s="18">
        <v>0.49513888888888885</v>
      </c>
      <c r="C1277" s="17" t="s">
        <v>9</v>
      </c>
      <c r="D1277" s="17" t="s">
        <v>557</v>
      </c>
      <c r="E1277" s="17" t="s">
        <v>10</v>
      </c>
      <c r="F1277">
        <v>5</v>
      </c>
      <c r="G1277">
        <v>30</v>
      </c>
      <c r="H1277" t="s">
        <v>410</v>
      </c>
      <c r="I1277" t="str">
        <f>VLOOKUP(H1277,'Fish Species List'!$A$2:$I$107,2,0)</f>
        <v>Dusky Damselfish</v>
      </c>
      <c r="J1277" s="54" t="str">
        <f>VLOOKUP(H1277,'Fish Species List'!$A$2:$I$107,3,0)</f>
        <v>Stegastes adustus </v>
      </c>
      <c r="K1277" s="54" t="str">
        <f>VLOOKUP(H1277,'Fish Species List'!$A$2:$I$107,4,0)</f>
        <v>Pomacentridae</v>
      </c>
      <c r="L1277" s="54" t="str">
        <f>VLOOKUP(H1277,'Fish Species List'!$A$2:$I$107,5,0)</f>
        <v>Herbivores</v>
      </c>
      <c r="M1277">
        <v>4</v>
      </c>
      <c r="N1277">
        <f>1</f>
        <v>1</v>
      </c>
      <c r="P1277">
        <f>VLOOKUP(H1277,'Fish Species List'!$A$2:$I$107,6,0)</f>
        <v>0</v>
      </c>
      <c r="Q1277">
        <f>VLOOKUP(H1277,'Fish Species List'!$A$2:$I$107,7,0)</f>
        <v>0</v>
      </c>
      <c r="R1277">
        <f t="shared" si="19"/>
        <v>0</v>
      </c>
    </row>
    <row r="1278" spans="1:18">
      <c r="A1278" s="2">
        <v>42956</v>
      </c>
      <c r="B1278" s="18">
        <v>0.49513888888888885</v>
      </c>
      <c r="C1278" s="17" t="s">
        <v>9</v>
      </c>
      <c r="D1278" s="17" t="s">
        <v>557</v>
      </c>
      <c r="E1278" s="17" t="s">
        <v>10</v>
      </c>
      <c r="F1278">
        <v>5</v>
      </c>
      <c r="G1278">
        <v>30</v>
      </c>
      <c r="H1278" t="s">
        <v>18</v>
      </c>
      <c r="I1278" t="str">
        <f>VLOOKUP(H1278,'Fish Species List'!$A$2:$I$107,2,0)</f>
        <v>Bicolour Damselfish</v>
      </c>
      <c r="J1278" s="54" t="str">
        <f>VLOOKUP(H1278,'Fish Species List'!$A$2:$I$107,3,0)</f>
        <v>Stegastes partitus</v>
      </c>
      <c r="K1278" s="54" t="str">
        <f>VLOOKUP(H1278,'Fish Species List'!$A$2:$I$107,4,0)</f>
        <v>Pomacentridae</v>
      </c>
      <c r="L1278" s="54" t="str">
        <f>VLOOKUP(H1278,'Fish Species List'!$A$2:$I$107,5,0)</f>
        <v>Herbivores</v>
      </c>
      <c r="M1278">
        <v>3</v>
      </c>
      <c r="N1278">
        <v>20</v>
      </c>
      <c r="P1278">
        <f>VLOOKUP(H1278,'Fish Species List'!$A$2:$I$107,6,0)</f>
        <v>1.4789999999999999E-2</v>
      </c>
      <c r="Q1278">
        <f>VLOOKUP(H1278,'Fish Species List'!$A$2:$I$107,7,0)</f>
        <v>3.01</v>
      </c>
      <c r="R1278">
        <f t="shared" si="19"/>
        <v>0.40374127549154315</v>
      </c>
    </row>
    <row r="1279" spans="1:18">
      <c r="A1279" s="2">
        <v>42956</v>
      </c>
      <c r="B1279" s="18">
        <v>0.49513888888888885</v>
      </c>
      <c r="C1279" s="17" t="s">
        <v>9</v>
      </c>
      <c r="D1279" s="17" t="s">
        <v>557</v>
      </c>
      <c r="E1279" s="17" t="s">
        <v>10</v>
      </c>
      <c r="F1279">
        <v>5</v>
      </c>
      <c r="G1279">
        <v>30</v>
      </c>
      <c r="H1279" t="s">
        <v>18</v>
      </c>
      <c r="I1279" t="str">
        <f>VLOOKUP(H1279,'Fish Species List'!$A$2:$I$107,2,0)</f>
        <v>Bicolour Damselfish</v>
      </c>
      <c r="J1279" s="54" t="str">
        <f>VLOOKUP(H1279,'Fish Species List'!$A$2:$I$107,3,0)</f>
        <v>Stegastes partitus</v>
      </c>
      <c r="K1279" s="54" t="str">
        <f>VLOOKUP(H1279,'Fish Species List'!$A$2:$I$107,4,0)</f>
        <v>Pomacentridae</v>
      </c>
      <c r="L1279" s="54" t="str">
        <f>VLOOKUP(H1279,'Fish Species List'!$A$2:$I$107,5,0)</f>
        <v>Herbivores</v>
      </c>
      <c r="M1279">
        <v>4</v>
      </c>
      <c r="N1279">
        <v>15</v>
      </c>
      <c r="P1279">
        <f>VLOOKUP(H1279,'Fish Species List'!$A$2:$I$107,6,0)</f>
        <v>1.4789999999999999E-2</v>
      </c>
      <c r="Q1279">
        <f>VLOOKUP(H1279,'Fish Species List'!$A$2:$I$107,7,0)</f>
        <v>3.01</v>
      </c>
      <c r="R1279">
        <f t="shared" si="19"/>
        <v>0.95977348519004924</v>
      </c>
    </row>
    <row r="1280" spans="1:18">
      <c r="A1280" s="2">
        <v>42956</v>
      </c>
      <c r="B1280" s="18">
        <v>0.49513888888888885</v>
      </c>
      <c r="C1280" s="17" t="s">
        <v>9</v>
      </c>
      <c r="D1280" s="17" t="s">
        <v>557</v>
      </c>
      <c r="E1280" s="17" t="s">
        <v>10</v>
      </c>
      <c r="F1280">
        <v>5</v>
      </c>
      <c r="G1280">
        <v>30</v>
      </c>
      <c r="H1280" t="s">
        <v>21</v>
      </c>
      <c r="I1280" t="str">
        <f>VLOOKUP(H1280,'Fish Species List'!$A$2:$I$107,2,0)</f>
        <v>Brown Chromis</v>
      </c>
      <c r="J1280" s="54" t="str">
        <f>VLOOKUP(H1280,'Fish Species List'!$A$2:$I$107,3,0)</f>
        <v>Chromis multilineata</v>
      </c>
      <c r="K1280" s="54" t="str">
        <f>VLOOKUP(H1280,'Fish Species List'!$A$2:$I$107,4,0)</f>
        <v>Pomacentridae</v>
      </c>
      <c r="L1280" s="54" t="str">
        <f>VLOOKUP(H1280,'Fish Species List'!$A$2:$I$107,5,0)</f>
        <v>Planktivore</v>
      </c>
      <c r="M1280">
        <v>10</v>
      </c>
      <c r="N1280">
        <v>15</v>
      </c>
      <c r="P1280">
        <f>VLOOKUP(H1280,'Fish Species List'!$A$2:$I$107,6,0)</f>
        <v>1.4789999999999999E-2</v>
      </c>
      <c r="Q1280">
        <f>VLOOKUP(H1280,'Fish Species List'!$A$2:$I$107,7,0)</f>
        <v>2.98</v>
      </c>
      <c r="R1280">
        <f t="shared" si="19"/>
        <v>14.124340347257048</v>
      </c>
    </row>
    <row r="1281" spans="1:18">
      <c r="A1281" s="2">
        <v>42956</v>
      </c>
      <c r="B1281" s="18">
        <v>0.49513888888888885</v>
      </c>
      <c r="C1281" s="17" t="s">
        <v>9</v>
      </c>
      <c r="D1281" s="17" t="s">
        <v>557</v>
      </c>
      <c r="E1281" s="17" t="s">
        <v>10</v>
      </c>
      <c r="F1281">
        <v>5</v>
      </c>
      <c r="G1281">
        <v>30</v>
      </c>
      <c r="H1281" t="s">
        <v>21</v>
      </c>
      <c r="I1281" t="str">
        <f>VLOOKUP(H1281,'Fish Species List'!$A$2:$I$107,2,0)</f>
        <v>Brown Chromis</v>
      </c>
      <c r="J1281" s="54" t="str">
        <f>VLOOKUP(H1281,'Fish Species List'!$A$2:$I$107,3,0)</f>
        <v>Chromis multilineata</v>
      </c>
      <c r="K1281" s="54" t="str">
        <f>VLOOKUP(H1281,'Fish Species List'!$A$2:$I$107,4,0)</f>
        <v>Pomacentridae</v>
      </c>
      <c r="L1281" s="54" t="str">
        <f>VLOOKUP(H1281,'Fish Species List'!$A$2:$I$107,5,0)</f>
        <v>Planktivore</v>
      </c>
      <c r="M1281">
        <v>3</v>
      </c>
      <c r="N1281">
        <v>20</v>
      </c>
      <c r="P1281">
        <f>VLOOKUP(H1281,'Fish Species List'!$A$2:$I$107,6,0)</f>
        <v>1.4789999999999999E-2</v>
      </c>
      <c r="Q1281">
        <f>VLOOKUP(H1281,'Fish Species List'!$A$2:$I$107,7,0)</f>
        <v>2.98</v>
      </c>
      <c r="R1281">
        <f t="shared" si="19"/>
        <v>0.39065151514322999</v>
      </c>
    </row>
    <row r="1282" spans="1:18">
      <c r="A1282" s="2">
        <v>42956</v>
      </c>
      <c r="B1282" s="18">
        <v>0.49513888888888885</v>
      </c>
      <c r="C1282" s="17" t="s">
        <v>9</v>
      </c>
      <c r="D1282" s="17" t="s">
        <v>557</v>
      </c>
      <c r="E1282" s="17" t="s">
        <v>10</v>
      </c>
      <c r="F1282">
        <v>5</v>
      </c>
      <c r="G1282">
        <v>30</v>
      </c>
      <c r="H1282" t="s">
        <v>17</v>
      </c>
      <c r="I1282" t="str">
        <f>VLOOKUP(H1282,'Fish Species List'!$A$2:$I$107,2,0)</f>
        <v>Bluehead Wrasse</v>
      </c>
      <c r="J1282" s="54" t="str">
        <f>VLOOKUP(H1282,'Fish Species List'!$A$2:$I$107,3,0)</f>
        <v>Thalassoma bifasciatum</v>
      </c>
      <c r="K1282" s="54" t="str">
        <f>VLOOKUP(H1282,'Fish Species List'!$A$2:$I$107,4,0)</f>
        <v>Labridae</v>
      </c>
      <c r="L1282" s="54" t="str">
        <f>VLOOKUP(H1282,'Fish Species List'!$A$2:$I$107,5,0)</f>
        <v>Carnivores</v>
      </c>
      <c r="M1282">
        <v>3</v>
      </c>
      <c r="N1282">
        <v>20</v>
      </c>
      <c r="P1282">
        <f>VLOOKUP(H1282,'Fish Species List'!$A$2:$I$107,6,0)</f>
        <v>8.9099999999999995E-3</v>
      </c>
      <c r="Q1282">
        <f>VLOOKUP(H1282,'Fish Species List'!$A$2:$I$107,7,0)</f>
        <v>3.01</v>
      </c>
      <c r="R1282">
        <f t="shared" si="19"/>
        <v>0.24322750267948948</v>
      </c>
    </row>
    <row r="1283" spans="1:18">
      <c r="A1283" s="2">
        <v>42956</v>
      </c>
      <c r="B1283" s="18">
        <v>0.49513888888888885</v>
      </c>
      <c r="C1283" s="17" t="s">
        <v>9</v>
      </c>
      <c r="D1283" s="17" t="s">
        <v>557</v>
      </c>
      <c r="E1283" s="17" t="s">
        <v>10</v>
      </c>
      <c r="F1283">
        <v>5</v>
      </c>
      <c r="G1283">
        <v>30</v>
      </c>
      <c r="H1283" t="s">
        <v>25</v>
      </c>
      <c r="I1283" t="str">
        <f>VLOOKUP(H1283,'Fish Species List'!$A$2:$I$107,2,0)</f>
        <v>Redband Parrotfish</v>
      </c>
      <c r="J1283" s="54" t="str">
        <f>VLOOKUP(H1283,'Fish Species List'!$A$2:$I$107,3,0)</f>
        <v>Sparisoma aurofrenatum</v>
      </c>
      <c r="K1283" s="54" t="str">
        <f>VLOOKUP(H1283,'Fish Species List'!$A$2:$I$107,4,0)</f>
        <v>Scaridae</v>
      </c>
      <c r="L1283" s="54" t="str">
        <f>VLOOKUP(H1283,'Fish Species List'!$A$2:$I$107,5,0)</f>
        <v>Herbivores</v>
      </c>
      <c r="M1283">
        <v>3</v>
      </c>
      <c r="N1283">
        <f>1</f>
        <v>1</v>
      </c>
      <c r="O1283" t="s">
        <v>284</v>
      </c>
      <c r="P1283">
        <f>VLOOKUP(H1283,'Fish Species List'!$A$2:$I$107,6,0)</f>
        <v>1.072E-2</v>
      </c>
      <c r="Q1283">
        <f>VLOOKUP(H1283,'Fish Species List'!$A$2:$I$107,7,0)</f>
        <v>3.12</v>
      </c>
      <c r="R1283">
        <f t="shared" ref="R1283:R1346" si="20">(P1283*M1283^Q1283)</f>
        <v>0.33022739611377439</v>
      </c>
    </row>
    <row r="1284" spans="1:18">
      <c r="A1284" s="2">
        <v>42956</v>
      </c>
      <c r="B1284" s="18">
        <v>0.49513888888888885</v>
      </c>
      <c r="C1284" s="17" t="s">
        <v>9</v>
      </c>
      <c r="D1284" s="17" t="s">
        <v>557</v>
      </c>
      <c r="E1284" s="17" t="s">
        <v>10</v>
      </c>
      <c r="F1284">
        <v>5</v>
      </c>
      <c r="G1284">
        <v>30</v>
      </c>
      <c r="H1284" t="s">
        <v>283</v>
      </c>
      <c r="I1284" t="str">
        <f>VLOOKUP(H1284,'Fish Species List'!$A$2:$I$107,2,0)</f>
        <v>Stoplight Parrotfish</v>
      </c>
      <c r="J1284" s="54" t="str">
        <f>VLOOKUP(H1284,'Fish Species List'!$A$2:$I$107,3,0)</f>
        <v>Sparisoma viride</v>
      </c>
      <c r="K1284" s="54" t="str">
        <f>VLOOKUP(H1284,'Fish Species List'!$A$2:$I$107,4,0)</f>
        <v>Scaridae</v>
      </c>
      <c r="L1284" s="54" t="str">
        <f>VLOOKUP(H1284,'Fish Species List'!$A$2:$I$107,5,0)</f>
        <v>Herbivores</v>
      </c>
      <c r="M1284">
        <v>5</v>
      </c>
      <c r="N1284">
        <f>1</f>
        <v>1</v>
      </c>
      <c r="O1284" t="s">
        <v>284</v>
      </c>
      <c r="P1284">
        <f>VLOOKUP(H1284,'Fish Species List'!$A$2:$I$107,6,0)</f>
        <v>1.38E-2</v>
      </c>
      <c r="Q1284">
        <f>VLOOKUP(H1284,'Fish Species List'!$A$2:$I$107,7,0)</f>
        <v>3.04</v>
      </c>
      <c r="R1284">
        <f t="shared" si="20"/>
        <v>1.8397037753094332</v>
      </c>
    </row>
    <row r="1285" spans="1:18">
      <c r="A1285" s="2">
        <v>42956</v>
      </c>
      <c r="B1285" s="18">
        <v>0.49513888888888885</v>
      </c>
      <c r="C1285" s="17" t="s">
        <v>9</v>
      </c>
      <c r="D1285" s="17" t="s">
        <v>557</v>
      </c>
      <c r="E1285" s="17" t="s">
        <v>10</v>
      </c>
      <c r="F1285">
        <v>5</v>
      </c>
      <c r="G1285">
        <v>30</v>
      </c>
      <c r="H1285" t="s">
        <v>35</v>
      </c>
      <c r="I1285" t="str">
        <f>VLOOKUP(H1285,'Fish Species List'!$A$2:$I$107,2,0)</f>
        <v>Yellowhead Wrasse</v>
      </c>
      <c r="J1285" s="54" t="str">
        <f>VLOOKUP(H1285,'Fish Species List'!$A$2:$I$107,3,0)</f>
        <v>Halichoeres garnoti</v>
      </c>
      <c r="K1285" s="54" t="str">
        <f>VLOOKUP(H1285,'Fish Species List'!$A$2:$I$107,4,0)</f>
        <v>Labridae</v>
      </c>
      <c r="L1285" s="54" t="str">
        <f>VLOOKUP(H1285,'Fish Species List'!$A$2:$I$107,5,0)</f>
        <v>Carnivores</v>
      </c>
      <c r="M1285">
        <v>3</v>
      </c>
      <c r="N1285">
        <v>15</v>
      </c>
      <c r="P1285">
        <f>VLOOKUP(H1285,'Fish Species List'!$A$2:$I$107,6,0)</f>
        <v>0.01</v>
      </c>
      <c r="Q1285">
        <f>VLOOKUP(H1285,'Fish Species List'!$A$2:$I$107,7,0)</f>
        <v>3.13</v>
      </c>
      <c r="R1285">
        <f t="shared" si="20"/>
        <v>0.3114508548769428</v>
      </c>
    </row>
    <row r="1286" spans="1:18">
      <c r="A1286" s="2">
        <v>42956</v>
      </c>
      <c r="B1286" s="18">
        <v>0.49513888888888885</v>
      </c>
      <c r="C1286" s="17" t="s">
        <v>9</v>
      </c>
      <c r="D1286" s="17" t="s">
        <v>557</v>
      </c>
      <c r="E1286" s="17" t="s">
        <v>10</v>
      </c>
      <c r="F1286">
        <v>5</v>
      </c>
      <c r="G1286">
        <v>30</v>
      </c>
      <c r="H1286" t="s">
        <v>35</v>
      </c>
      <c r="I1286" t="str">
        <f>VLOOKUP(H1286,'Fish Species List'!$A$2:$I$107,2,0)</f>
        <v>Yellowhead Wrasse</v>
      </c>
      <c r="J1286" s="54" t="str">
        <f>VLOOKUP(H1286,'Fish Species List'!$A$2:$I$107,3,0)</f>
        <v>Halichoeres garnoti</v>
      </c>
      <c r="K1286" s="54" t="str">
        <f>VLOOKUP(H1286,'Fish Species List'!$A$2:$I$107,4,0)</f>
        <v>Labridae</v>
      </c>
      <c r="L1286" s="54" t="str">
        <f>VLOOKUP(H1286,'Fish Species List'!$A$2:$I$107,5,0)</f>
        <v>Carnivores</v>
      </c>
      <c r="M1286">
        <v>8</v>
      </c>
      <c r="N1286">
        <f>1</f>
        <v>1</v>
      </c>
      <c r="P1286">
        <f>VLOOKUP(H1286,'Fish Species List'!$A$2:$I$107,6,0)</f>
        <v>0.01</v>
      </c>
      <c r="Q1286">
        <f>VLOOKUP(H1286,'Fish Species List'!$A$2:$I$107,7,0)</f>
        <v>3.13</v>
      </c>
      <c r="R1286">
        <f t="shared" si="20"/>
        <v>6.7092142277548126</v>
      </c>
    </row>
    <row r="1287" spans="1:18">
      <c r="A1287" s="2">
        <v>42956</v>
      </c>
      <c r="B1287" s="18">
        <v>0.49513888888888885</v>
      </c>
      <c r="C1287" s="17" t="s">
        <v>9</v>
      </c>
      <c r="D1287" s="17" t="s">
        <v>557</v>
      </c>
      <c r="E1287" s="17" t="s">
        <v>10</v>
      </c>
      <c r="F1287">
        <v>5</v>
      </c>
      <c r="G1287">
        <v>30</v>
      </c>
      <c r="H1287" t="s">
        <v>35</v>
      </c>
      <c r="I1287" t="str">
        <f>VLOOKUP(H1287,'Fish Species List'!$A$2:$I$107,2,0)</f>
        <v>Yellowhead Wrasse</v>
      </c>
      <c r="J1287" s="54" t="str">
        <f>VLOOKUP(H1287,'Fish Species List'!$A$2:$I$107,3,0)</f>
        <v>Halichoeres garnoti</v>
      </c>
      <c r="K1287" s="54" t="str">
        <f>VLOOKUP(H1287,'Fish Species List'!$A$2:$I$107,4,0)</f>
        <v>Labridae</v>
      </c>
      <c r="L1287" s="54" t="str">
        <f>VLOOKUP(H1287,'Fish Species List'!$A$2:$I$107,5,0)</f>
        <v>Carnivores</v>
      </c>
      <c r="M1287">
        <v>10</v>
      </c>
      <c r="N1287">
        <f>1</f>
        <v>1</v>
      </c>
      <c r="P1287">
        <f>VLOOKUP(H1287,'Fish Species List'!$A$2:$I$107,6,0)</f>
        <v>0.01</v>
      </c>
      <c r="Q1287">
        <f>VLOOKUP(H1287,'Fish Species List'!$A$2:$I$107,7,0)</f>
        <v>3.13</v>
      </c>
      <c r="R1287">
        <f t="shared" si="20"/>
        <v>13.48962882591654</v>
      </c>
    </row>
    <row r="1288" spans="1:18">
      <c r="A1288" s="2">
        <v>42956</v>
      </c>
      <c r="B1288" s="18">
        <v>0.49513888888888885</v>
      </c>
      <c r="C1288" s="17" t="s">
        <v>9</v>
      </c>
      <c r="D1288" s="17" t="s">
        <v>557</v>
      </c>
      <c r="E1288" s="17" t="s">
        <v>10</v>
      </c>
      <c r="F1288">
        <v>5</v>
      </c>
      <c r="G1288">
        <v>30</v>
      </c>
      <c r="H1288" t="s">
        <v>408</v>
      </c>
      <c r="I1288" t="str">
        <f>VLOOKUP(H1288,'Fish Species List'!$A$2:$I$107,2,0)</f>
        <v>Trumpet Fish</v>
      </c>
      <c r="J1288" s="54" t="str">
        <f>VLOOKUP(H1288,'Fish Species List'!$A$2:$I$107,3,0)</f>
        <v>Aulostomus maculatus</v>
      </c>
      <c r="K1288" s="54" t="str">
        <f>VLOOKUP(H1288,'Fish Species List'!$A$2:$I$107,4,0)</f>
        <v>Aulostomidae</v>
      </c>
      <c r="L1288" s="54" t="str">
        <f>VLOOKUP(H1288,'Fish Species List'!$A$2:$I$107,5,0)</f>
        <v>Carnivores</v>
      </c>
      <c r="M1288">
        <v>45</v>
      </c>
      <c r="N1288">
        <f>1</f>
        <v>1</v>
      </c>
      <c r="P1288">
        <f>VLOOKUP(H1288,'Fish Species List'!$A$2:$I$107,6,0)</f>
        <v>1E-4</v>
      </c>
      <c r="Q1288">
        <f>VLOOKUP(H1288,'Fish Species List'!$A$2:$I$107,7,0)</f>
        <v>3.5539999999999998</v>
      </c>
      <c r="R1288">
        <f t="shared" si="20"/>
        <v>75.078791593312431</v>
      </c>
    </row>
    <row r="1289" spans="1:18">
      <c r="A1289" s="2">
        <v>42956</v>
      </c>
      <c r="B1289" s="18">
        <v>0.49513888888888885</v>
      </c>
      <c r="C1289" s="17" t="s">
        <v>9</v>
      </c>
      <c r="D1289" s="17" t="s">
        <v>557</v>
      </c>
      <c r="E1289" s="17" t="s">
        <v>10</v>
      </c>
      <c r="F1289">
        <v>5</v>
      </c>
      <c r="G1289">
        <v>30</v>
      </c>
      <c r="H1289" t="s">
        <v>31</v>
      </c>
      <c r="I1289" t="str">
        <f>VLOOKUP(H1289,'Fish Species List'!$A$2:$I$107,2,0)</f>
        <v>Striped Parrotfish</v>
      </c>
      <c r="J1289" s="54" t="str">
        <f>VLOOKUP(H1289,'Fish Species List'!$A$2:$I$107,3,0)</f>
        <v>Scarus iserti</v>
      </c>
      <c r="K1289" s="54" t="str">
        <f>VLOOKUP(H1289,'Fish Species List'!$A$2:$I$107,4,0)</f>
        <v>Scaridae</v>
      </c>
      <c r="L1289" s="54" t="str">
        <f>VLOOKUP(H1289,'Fish Species List'!$A$2:$I$107,5,0)</f>
        <v>Herbivores</v>
      </c>
      <c r="M1289">
        <v>10</v>
      </c>
      <c r="N1289">
        <v>3</v>
      </c>
      <c r="O1289" t="s">
        <v>16</v>
      </c>
      <c r="P1289">
        <f>VLOOKUP(H1289,'Fish Species List'!$A$2:$I$107,6,0)</f>
        <v>1.0959999999999999E-2</v>
      </c>
      <c r="Q1289">
        <f>VLOOKUP(H1289,'Fish Species List'!$A$2:$I$107,7,0)</f>
        <v>3.01</v>
      </c>
      <c r="R1289">
        <f t="shared" si="20"/>
        <v>11.21529119539707</v>
      </c>
    </row>
    <row r="1290" spans="1:18">
      <c r="A1290" s="2">
        <v>42956</v>
      </c>
      <c r="B1290" s="18">
        <v>0.49513888888888885</v>
      </c>
      <c r="C1290" s="17" t="s">
        <v>9</v>
      </c>
      <c r="D1290" s="17" t="s">
        <v>557</v>
      </c>
      <c r="E1290" s="17" t="s">
        <v>10</v>
      </c>
      <c r="F1290">
        <v>5</v>
      </c>
      <c r="G1290">
        <v>30</v>
      </c>
      <c r="H1290" t="s">
        <v>404</v>
      </c>
      <c r="I1290" t="str">
        <f>VLOOKUP(H1290,'Fish Species List'!$A$2:$I$107,2,0)</f>
        <v>Cocoa Damselfish</v>
      </c>
      <c r="J1290" s="54" t="str">
        <f>VLOOKUP(H1290,'Fish Species List'!$A$2:$I$107,3,0)</f>
        <v>Stegastes variabilis</v>
      </c>
      <c r="K1290" s="54" t="str">
        <f>VLOOKUP(H1290,'Fish Species List'!$A$2:$I$107,4,0)</f>
        <v>Pomacentridae</v>
      </c>
      <c r="L1290" s="54" t="str">
        <f>VLOOKUP(H1290,'Fish Species List'!$A$2:$I$107,5,0)</f>
        <v>Herbivores</v>
      </c>
      <c r="M1290">
        <v>6</v>
      </c>
      <c r="N1290">
        <f>1</f>
        <v>1</v>
      </c>
      <c r="P1290">
        <f>VLOOKUP(H1290,'Fish Species List'!$A$2:$I$107,6,0)</f>
        <v>0</v>
      </c>
      <c r="Q1290">
        <f>VLOOKUP(H1290,'Fish Species List'!$A$2:$I$107,7,0)</f>
        <v>0</v>
      </c>
      <c r="R1290">
        <f t="shared" si="20"/>
        <v>0</v>
      </c>
    </row>
    <row r="1291" spans="1:18">
      <c r="A1291" s="2">
        <v>42956</v>
      </c>
      <c r="B1291" s="18">
        <v>0.49513888888888885</v>
      </c>
      <c r="C1291" s="17" t="s">
        <v>9</v>
      </c>
      <c r="D1291" s="17" t="s">
        <v>557</v>
      </c>
      <c r="E1291" s="17" t="s">
        <v>10</v>
      </c>
      <c r="F1291">
        <v>5</v>
      </c>
      <c r="G1291">
        <v>30</v>
      </c>
      <c r="H1291" t="s">
        <v>404</v>
      </c>
      <c r="I1291" t="str">
        <f>VLOOKUP(H1291,'Fish Species List'!$A$2:$I$107,2,0)</f>
        <v>Cocoa Damselfish</v>
      </c>
      <c r="J1291" s="54" t="str">
        <f>VLOOKUP(H1291,'Fish Species List'!$A$2:$I$107,3,0)</f>
        <v>Stegastes variabilis</v>
      </c>
      <c r="K1291" s="54" t="str">
        <f>VLOOKUP(H1291,'Fish Species List'!$A$2:$I$107,4,0)</f>
        <v>Pomacentridae</v>
      </c>
      <c r="L1291" s="54" t="str">
        <f>VLOOKUP(H1291,'Fish Species List'!$A$2:$I$107,5,0)</f>
        <v>Herbivores</v>
      </c>
      <c r="M1291">
        <v>8</v>
      </c>
      <c r="N1291">
        <f>1</f>
        <v>1</v>
      </c>
      <c r="P1291">
        <f>VLOOKUP(H1291,'Fish Species List'!$A$2:$I$107,6,0)</f>
        <v>0</v>
      </c>
      <c r="Q1291">
        <f>VLOOKUP(H1291,'Fish Species List'!$A$2:$I$107,7,0)</f>
        <v>0</v>
      </c>
      <c r="R1291">
        <f t="shared" si="20"/>
        <v>0</v>
      </c>
    </row>
    <row r="1292" spans="1:18">
      <c r="A1292" s="2">
        <v>42956</v>
      </c>
      <c r="B1292" s="18">
        <v>0.49513888888888885</v>
      </c>
      <c r="C1292" s="17" t="s">
        <v>9</v>
      </c>
      <c r="D1292" s="17" t="s">
        <v>557</v>
      </c>
      <c r="E1292" s="17" t="s">
        <v>10</v>
      </c>
      <c r="F1292">
        <v>5</v>
      </c>
      <c r="G1292">
        <v>30</v>
      </c>
      <c r="H1292" t="s">
        <v>21</v>
      </c>
      <c r="I1292" t="str">
        <f>VLOOKUP(H1292,'Fish Species List'!$A$2:$I$107,2,0)</f>
        <v>Brown Chromis</v>
      </c>
      <c r="J1292" s="54" t="str">
        <f>VLOOKUP(H1292,'Fish Species List'!$A$2:$I$107,3,0)</f>
        <v>Chromis multilineata</v>
      </c>
      <c r="K1292" s="54" t="str">
        <f>VLOOKUP(H1292,'Fish Species List'!$A$2:$I$107,4,0)</f>
        <v>Pomacentridae</v>
      </c>
      <c r="L1292" s="54" t="str">
        <f>VLOOKUP(H1292,'Fish Species List'!$A$2:$I$107,5,0)</f>
        <v>Planktivore</v>
      </c>
      <c r="M1292">
        <v>11</v>
      </c>
      <c r="N1292">
        <v>10</v>
      </c>
      <c r="P1292">
        <f>VLOOKUP(H1292,'Fish Species List'!$A$2:$I$107,6,0)</f>
        <v>1.4789999999999999E-2</v>
      </c>
      <c r="Q1292">
        <f>VLOOKUP(H1292,'Fish Species List'!$A$2:$I$107,7,0)</f>
        <v>2.98</v>
      </c>
      <c r="R1292">
        <f t="shared" si="20"/>
        <v>18.763695466757458</v>
      </c>
    </row>
    <row r="1293" spans="1:18">
      <c r="A1293" s="2">
        <v>42956</v>
      </c>
      <c r="B1293" s="18">
        <v>0.49513888888888885</v>
      </c>
      <c r="C1293" s="17" t="s">
        <v>9</v>
      </c>
      <c r="D1293" s="17" t="s">
        <v>557</v>
      </c>
      <c r="E1293" s="17" t="s">
        <v>10</v>
      </c>
      <c r="F1293">
        <v>5</v>
      </c>
      <c r="G1293">
        <v>30</v>
      </c>
      <c r="H1293" t="s">
        <v>444</v>
      </c>
      <c r="I1293" t="str">
        <f>VLOOKUP(H1293,'Fish Species List'!$A$2:$I$107,2,0)</f>
        <v>Spotted Drum</v>
      </c>
      <c r="J1293" s="54" t="str">
        <f>VLOOKUP(H1293,'Fish Species List'!$A$2:$I$107,3,0)</f>
        <v>Equetus punctatus</v>
      </c>
      <c r="K1293" s="54" t="str">
        <f>VLOOKUP(H1293,'Fish Species List'!$A$2:$I$107,4,0)</f>
        <v>Sciaenidae</v>
      </c>
      <c r="L1293" s="54" t="str">
        <f>VLOOKUP(H1293,'Fish Species List'!$A$2:$I$107,5,0)</f>
        <v>Carnivores</v>
      </c>
      <c r="M1293">
        <v>15</v>
      </c>
      <c r="N1293">
        <f>1</f>
        <v>1</v>
      </c>
      <c r="P1293">
        <f>VLOOKUP(H1293,'Fish Species List'!$A$2:$I$107,6,0)</f>
        <v>8.3199999999999993E-3</v>
      </c>
      <c r="Q1293">
        <f>VLOOKUP(H1293,'Fish Species List'!$A$2:$I$107,7,0)</f>
        <v>3.09</v>
      </c>
      <c r="R1293">
        <f t="shared" si="20"/>
        <v>35.829876957839559</v>
      </c>
    </row>
    <row r="1294" spans="1:18">
      <c r="A1294" s="2">
        <v>42956</v>
      </c>
      <c r="B1294" s="18">
        <v>0.49513888888888885</v>
      </c>
      <c r="C1294" s="17" t="s">
        <v>9</v>
      </c>
      <c r="D1294" s="17" t="s">
        <v>557</v>
      </c>
      <c r="E1294" s="17" t="s">
        <v>10</v>
      </c>
      <c r="F1294">
        <v>5</v>
      </c>
      <c r="G1294">
        <v>30</v>
      </c>
      <c r="H1294" t="s">
        <v>283</v>
      </c>
      <c r="I1294" t="str">
        <f>VLOOKUP(H1294,'Fish Species List'!$A$2:$I$107,2,0)</f>
        <v>Stoplight Parrotfish</v>
      </c>
      <c r="J1294" s="54" t="str">
        <f>VLOOKUP(H1294,'Fish Species List'!$A$2:$I$107,3,0)</f>
        <v>Sparisoma viride</v>
      </c>
      <c r="K1294" s="54" t="str">
        <f>VLOOKUP(H1294,'Fish Species List'!$A$2:$I$107,4,0)</f>
        <v>Scaridae</v>
      </c>
      <c r="L1294" s="54" t="str">
        <f>VLOOKUP(H1294,'Fish Species List'!$A$2:$I$107,5,0)</f>
        <v>Herbivores</v>
      </c>
      <c r="M1294">
        <v>6</v>
      </c>
      <c r="N1294">
        <f>1</f>
        <v>1</v>
      </c>
      <c r="O1294" t="s">
        <v>284</v>
      </c>
      <c r="P1294">
        <f>VLOOKUP(H1294,'Fish Species List'!$A$2:$I$107,6,0)</f>
        <v>1.38E-2</v>
      </c>
      <c r="Q1294">
        <f>VLOOKUP(H1294,'Fish Species List'!$A$2:$I$107,7,0)</f>
        <v>3.04</v>
      </c>
      <c r="R1294">
        <f t="shared" si="20"/>
        <v>3.2022769371367255</v>
      </c>
    </row>
    <row r="1295" spans="1:18">
      <c r="A1295" s="2">
        <v>42956</v>
      </c>
      <c r="B1295" s="18">
        <v>0.49513888888888885</v>
      </c>
      <c r="C1295" s="17" t="s">
        <v>9</v>
      </c>
      <c r="D1295" s="17" t="s">
        <v>557</v>
      </c>
      <c r="E1295" s="17" t="s">
        <v>10</v>
      </c>
      <c r="F1295">
        <v>5</v>
      </c>
      <c r="G1295">
        <v>30</v>
      </c>
      <c r="H1295" t="s">
        <v>283</v>
      </c>
      <c r="I1295" t="str">
        <f>VLOOKUP(H1295,'Fish Species List'!$A$2:$I$107,2,0)</f>
        <v>Stoplight Parrotfish</v>
      </c>
      <c r="J1295" s="54" t="str">
        <f>VLOOKUP(H1295,'Fish Species List'!$A$2:$I$107,3,0)</f>
        <v>Sparisoma viride</v>
      </c>
      <c r="K1295" s="54" t="str">
        <f>VLOOKUP(H1295,'Fish Species List'!$A$2:$I$107,4,0)</f>
        <v>Scaridae</v>
      </c>
      <c r="L1295" s="54" t="str">
        <f>VLOOKUP(H1295,'Fish Species List'!$A$2:$I$107,5,0)</f>
        <v>Herbivores</v>
      </c>
      <c r="M1295">
        <v>5</v>
      </c>
      <c r="N1295">
        <f>1</f>
        <v>1</v>
      </c>
      <c r="O1295" t="s">
        <v>284</v>
      </c>
      <c r="P1295">
        <f>VLOOKUP(H1295,'Fish Species List'!$A$2:$I$107,6,0)</f>
        <v>1.38E-2</v>
      </c>
      <c r="Q1295">
        <f>VLOOKUP(H1295,'Fish Species List'!$A$2:$I$107,7,0)</f>
        <v>3.04</v>
      </c>
      <c r="R1295">
        <f t="shared" si="20"/>
        <v>1.8397037753094332</v>
      </c>
    </row>
    <row r="1296" spans="1:18">
      <c r="A1296" s="2">
        <v>42956</v>
      </c>
      <c r="B1296" s="18">
        <v>0.49513888888888885</v>
      </c>
      <c r="C1296" s="17" t="s">
        <v>9</v>
      </c>
      <c r="D1296" s="17" t="s">
        <v>557</v>
      </c>
      <c r="E1296" s="17" t="s">
        <v>10</v>
      </c>
      <c r="F1296">
        <v>5</v>
      </c>
      <c r="G1296">
        <v>30</v>
      </c>
      <c r="H1296" t="s">
        <v>283</v>
      </c>
      <c r="I1296" t="str">
        <f>VLOOKUP(H1296,'Fish Species List'!$A$2:$I$107,2,0)</f>
        <v>Stoplight Parrotfish</v>
      </c>
      <c r="J1296" s="54" t="str">
        <f>VLOOKUP(H1296,'Fish Species List'!$A$2:$I$107,3,0)</f>
        <v>Sparisoma viride</v>
      </c>
      <c r="K1296" s="54" t="str">
        <f>VLOOKUP(H1296,'Fish Species List'!$A$2:$I$107,4,0)</f>
        <v>Scaridae</v>
      </c>
      <c r="L1296" s="54" t="str">
        <f>VLOOKUP(H1296,'Fish Species List'!$A$2:$I$107,5,0)</f>
        <v>Herbivores</v>
      </c>
      <c r="M1296">
        <v>4</v>
      </c>
      <c r="N1296">
        <f>1</f>
        <v>1</v>
      </c>
      <c r="O1296" t="s">
        <v>284</v>
      </c>
      <c r="P1296">
        <f>VLOOKUP(H1296,'Fish Species List'!$A$2:$I$107,6,0)</f>
        <v>1.38E-2</v>
      </c>
      <c r="Q1296">
        <f>VLOOKUP(H1296,'Fish Species List'!$A$2:$I$107,7,0)</f>
        <v>3.04</v>
      </c>
      <c r="R1296">
        <f t="shared" si="20"/>
        <v>0.933558333423811</v>
      </c>
    </row>
    <row r="1297" spans="1:18">
      <c r="A1297" s="2">
        <v>42956</v>
      </c>
      <c r="B1297" s="18">
        <v>0.49513888888888885</v>
      </c>
      <c r="C1297" s="17" t="s">
        <v>9</v>
      </c>
      <c r="D1297" s="17" t="s">
        <v>557</v>
      </c>
      <c r="E1297" s="17" t="s">
        <v>10</v>
      </c>
      <c r="F1297">
        <v>5</v>
      </c>
      <c r="G1297">
        <v>30</v>
      </c>
      <c r="H1297" t="s">
        <v>18</v>
      </c>
      <c r="I1297" t="str">
        <f>VLOOKUP(H1297,'Fish Species List'!$A$2:$I$107,2,0)</f>
        <v>Bicolour Damselfish</v>
      </c>
      <c r="J1297" s="54" t="str">
        <f>VLOOKUP(H1297,'Fish Species List'!$A$2:$I$107,3,0)</f>
        <v>Stegastes partitus</v>
      </c>
      <c r="K1297" s="54" t="str">
        <f>VLOOKUP(H1297,'Fish Species List'!$A$2:$I$107,4,0)</f>
        <v>Pomacentridae</v>
      </c>
      <c r="L1297" s="54" t="str">
        <f>VLOOKUP(H1297,'Fish Species List'!$A$2:$I$107,5,0)</f>
        <v>Herbivores</v>
      </c>
      <c r="M1297">
        <v>5</v>
      </c>
      <c r="N1297">
        <v>10</v>
      </c>
      <c r="P1297">
        <f>VLOOKUP(H1297,'Fish Species List'!$A$2:$I$107,6,0)</f>
        <v>1.4789999999999999E-2</v>
      </c>
      <c r="Q1297">
        <f>VLOOKUP(H1297,'Fish Species List'!$A$2:$I$107,7,0)</f>
        <v>3.01</v>
      </c>
      <c r="R1297">
        <f t="shared" si="20"/>
        <v>1.8787452131054665</v>
      </c>
    </row>
    <row r="1298" spans="1:18">
      <c r="A1298" s="2">
        <v>42956</v>
      </c>
      <c r="B1298" s="18">
        <v>0.49513888888888885</v>
      </c>
      <c r="C1298" s="17" t="s">
        <v>9</v>
      </c>
      <c r="D1298" s="17" t="s">
        <v>557</v>
      </c>
      <c r="E1298" s="17" t="s">
        <v>10</v>
      </c>
      <c r="F1298">
        <v>5</v>
      </c>
      <c r="G1298">
        <v>30</v>
      </c>
      <c r="H1298" t="s">
        <v>21</v>
      </c>
      <c r="I1298" t="str">
        <f>VLOOKUP(H1298,'Fish Species List'!$A$2:$I$107,2,0)</f>
        <v>Brown Chromis</v>
      </c>
      <c r="J1298" s="54" t="str">
        <f>VLOOKUP(H1298,'Fish Species List'!$A$2:$I$107,3,0)</f>
        <v>Chromis multilineata</v>
      </c>
      <c r="K1298" s="54" t="str">
        <f>VLOOKUP(H1298,'Fish Species List'!$A$2:$I$107,4,0)</f>
        <v>Pomacentridae</v>
      </c>
      <c r="L1298" s="54" t="str">
        <f>VLOOKUP(H1298,'Fish Species List'!$A$2:$I$107,5,0)</f>
        <v>Planktivore</v>
      </c>
      <c r="M1298">
        <v>6</v>
      </c>
      <c r="N1298">
        <v>10</v>
      </c>
      <c r="P1298">
        <f>VLOOKUP(H1298,'Fish Species List'!$A$2:$I$107,6,0)</f>
        <v>1.4789999999999999E-2</v>
      </c>
      <c r="Q1298">
        <f>VLOOKUP(H1298,'Fish Species List'!$A$2:$I$107,7,0)</f>
        <v>2.98</v>
      </c>
      <c r="R1298">
        <f t="shared" si="20"/>
        <v>3.0821864023530869</v>
      </c>
    </row>
    <row r="1299" spans="1:18">
      <c r="A1299" s="2">
        <v>42956</v>
      </c>
      <c r="B1299" s="18">
        <v>0.49513888888888885</v>
      </c>
      <c r="C1299" s="17" t="s">
        <v>9</v>
      </c>
      <c r="D1299" s="17" t="s">
        <v>557</v>
      </c>
      <c r="E1299" s="17" t="s">
        <v>10</v>
      </c>
      <c r="F1299">
        <v>5</v>
      </c>
      <c r="G1299">
        <v>30</v>
      </c>
      <c r="H1299" t="s">
        <v>17</v>
      </c>
      <c r="I1299" t="str">
        <f>VLOOKUP(H1299,'Fish Species List'!$A$2:$I$107,2,0)</f>
        <v>Bluehead Wrasse</v>
      </c>
      <c r="J1299" s="54" t="str">
        <f>VLOOKUP(H1299,'Fish Species List'!$A$2:$I$107,3,0)</f>
        <v>Thalassoma bifasciatum</v>
      </c>
      <c r="K1299" s="54" t="str">
        <f>VLOOKUP(H1299,'Fish Species List'!$A$2:$I$107,4,0)</f>
        <v>Labridae</v>
      </c>
      <c r="L1299" s="54" t="str">
        <f>VLOOKUP(H1299,'Fish Species List'!$A$2:$I$107,5,0)</f>
        <v>Carnivores</v>
      </c>
      <c r="M1299">
        <v>2</v>
      </c>
      <c r="N1299">
        <v>30</v>
      </c>
      <c r="P1299">
        <f>VLOOKUP(H1299,'Fish Species List'!$A$2:$I$107,6,0)</f>
        <v>8.9099999999999995E-3</v>
      </c>
      <c r="Q1299">
        <f>VLOOKUP(H1299,'Fish Species List'!$A$2:$I$107,7,0)</f>
        <v>3.01</v>
      </c>
      <c r="R1299">
        <f t="shared" si="20"/>
        <v>7.1775791608042885E-2</v>
      </c>
    </row>
    <row r="1300" spans="1:18">
      <c r="A1300" s="2">
        <v>42956</v>
      </c>
      <c r="B1300" s="18">
        <v>0.49513888888888885</v>
      </c>
      <c r="C1300" s="17" t="s">
        <v>9</v>
      </c>
      <c r="D1300" s="17" t="s">
        <v>557</v>
      </c>
      <c r="E1300" s="17" t="s">
        <v>10</v>
      </c>
      <c r="F1300">
        <v>5</v>
      </c>
      <c r="G1300">
        <v>30</v>
      </c>
      <c r="H1300" t="s">
        <v>25</v>
      </c>
      <c r="I1300" t="str">
        <f>VLOOKUP(H1300,'Fish Species List'!$A$2:$I$107,2,0)</f>
        <v>Redband Parrotfish</v>
      </c>
      <c r="J1300" s="54" t="str">
        <f>VLOOKUP(H1300,'Fish Species List'!$A$2:$I$107,3,0)</f>
        <v>Sparisoma aurofrenatum</v>
      </c>
      <c r="K1300" s="54" t="str">
        <f>VLOOKUP(H1300,'Fish Species List'!$A$2:$I$107,4,0)</f>
        <v>Scaridae</v>
      </c>
      <c r="L1300" s="54" t="str">
        <f>VLOOKUP(H1300,'Fish Species List'!$A$2:$I$107,5,0)</f>
        <v>Herbivores</v>
      </c>
      <c r="M1300">
        <v>6</v>
      </c>
      <c r="N1300">
        <f>1</f>
        <v>1</v>
      </c>
      <c r="O1300" t="s">
        <v>284</v>
      </c>
      <c r="P1300">
        <f>VLOOKUP(H1300,'Fish Species List'!$A$2:$I$107,6,0)</f>
        <v>1.072E-2</v>
      </c>
      <c r="Q1300">
        <f>VLOOKUP(H1300,'Fish Species List'!$A$2:$I$107,7,0)</f>
        <v>3.12</v>
      </c>
      <c r="R1300">
        <f t="shared" si="20"/>
        <v>2.8709569913443227</v>
      </c>
    </row>
    <row r="1301" spans="1:18">
      <c r="A1301" s="2">
        <v>42956</v>
      </c>
      <c r="B1301" s="18">
        <v>0.49513888888888885</v>
      </c>
      <c r="C1301" s="17" t="s">
        <v>9</v>
      </c>
      <c r="D1301" s="17" t="s">
        <v>557</v>
      </c>
      <c r="E1301" s="17" t="s">
        <v>10</v>
      </c>
      <c r="F1301">
        <v>5</v>
      </c>
      <c r="G1301">
        <v>30</v>
      </c>
      <c r="H1301" t="s">
        <v>25</v>
      </c>
      <c r="I1301" t="str">
        <f>VLOOKUP(H1301,'Fish Species List'!$A$2:$I$107,2,0)</f>
        <v>Redband Parrotfish</v>
      </c>
      <c r="J1301" s="54" t="str">
        <f>VLOOKUP(H1301,'Fish Species List'!$A$2:$I$107,3,0)</f>
        <v>Sparisoma aurofrenatum</v>
      </c>
      <c r="K1301" s="54" t="str">
        <f>VLOOKUP(H1301,'Fish Species List'!$A$2:$I$107,4,0)</f>
        <v>Scaridae</v>
      </c>
      <c r="L1301" s="54" t="str">
        <f>VLOOKUP(H1301,'Fish Species List'!$A$2:$I$107,5,0)</f>
        <v>Herbivores</v>
      </c>
      <c r="M1301">
        <v>4</v>
      </c>
      <c r="N1301">
        <f>1</f>
        <v>1</v>
      </c>
      <c r="O1301" t="s">
        <v>284</v>
      </c>
      <c r="P1301">
        <f>VLOOKUP(H1301,'Fish Species List'!$A$2:$I$107,6,0)</f>
        <v>1.072E-2</v>
      </c>
      <c r="Q1301">
        <f>VLOOKUP(H1301,'Fish Species List'!$A$2:$I$107,7,0)</f>
        <v>3.12</v>
      </c>
      <c r="R1301">
        <f t="shared" si="20"/>
        <v>0.81025544515357217</v>
      </c>
    </row>
    <row r="1302" spans="1:18">
      <c r="A1302" s="2">
        <v>42956</v>
      </c>
      <c r="B1302" s="18">
        <v>0.49513888888888885</v>
      </c>
      <c r="C1302" s="17" t="s">
        <v>9</v>
      </c>
      <c r="D1302" s="17" t="s">
        <v>557</v>
      </c>
      <c r="E1302" s="17" t="s">
        <v>10</v>
      </c>
      <c r="F1302">
        <v>5</v>
      </c>
      <c r="G1302">
        <v>30</v>
      </c>
      <c r="H1302" t="s">
        <v>31</v>
      </c>
      <c r="I1302" t="str">
        <f>VLOOKUP(H1302,'Fish Species List'!$A$2:$I$107,2,0)</f>
        <v>Striped Parrotfish</v>
      </c>
      <c r="J1302" s="54" t="str">
        <f>VLOOKUP(H1302,'Fish Species List'!$A$2:$I$107,3,0)</f>
        <v>Scarus iserti</v>
      </c>
      <c r="K1302" s="54" t="str">
        <f>VLOOKUP(H1302,'Fish Species List'!$A$2:$I$107,4,0)</f>
        <v>Scaridae</v>
      </c>
      <c r="L1302" s="54" t="str">
        <f>VLOOKUP(H1302,'Fish Species List'!$A$2:$I$107,5,0)</f>
        <v>Herbivores</v>
      </c>
      <c r="M1302">
        <v>5</v>
      </c>
      <c r="N1302">
        <f>1</f>
        <v>1</v>
      </c>
      <c r="O1302" t="s">
        <v>284</v>
      </c>
      <c r="P1302">
        <f>VLOOKUP(H1302,'Fish Species List'!$A$2:$I$107,6,0)</f>
        <v>1.0959999999999999E-2</v>
      </c>
      <c r="Q1302">
        <f>VLOOKUP(H1302,'Fish Species List'!$A$2:$I$107,7,0)</f>
        <v>3.01</v>
      </c>
      <c r="R1302">
        <f t="shared" si="20"/>
        <v>1.3922276900362347</v>
      </c>
    </row>
    <row r="1303" spans="1:18">
      <c r="A1303" s="2">
        <v>42956</v>
      </c>
      <c r="B1303" s="18">
        <v>0.49513888888888885</v>
      </c>
      <c r="C1303" s="17" t="s">
        <v>9</v>
      </c>
      <c r="D1303" s="17" t="s">
        <v>557</v>
      </c>
      <c r="E1303" s="17" t="s">
        <v>10</v>
      </c>
      <c r="F1303">
        <v>5</v>
      </c>
      <c r="G1303">
        <v>30</v>
      </c>
      <c r="H1303" t="s">
        <v>17</v>
      </c>
      <c r="I1303" t="str">
        <f>VLOOKUP(H1303,'Fish Species List'!$A$2:$I$107,2,0)</f>
        <v>Bluehead Wrasse</v>
      </c>
      <c r="J1303" s="54" t="str">
        <f>VLOOKUP(H1303,'Fish Species List'!$A$2:$I$107,3,0)</f>
        <v>Thalassoma bifasciatum</v>
      </c>
      <c r="K1303" s="54" t="str">
        <f>VLOOKUP(H1303,'Fish Species List'!$A$2:$I$107,4,0)</f>
        <v>Labridae</v>
      </c>
      <c r="L1303" s="54" t="str">
        <f>VLOOKUP(H1303,'Fish Species List'!$A$2:$I$107,5,0)</f>
        <v>Carnivores</v>
      </c>
      <c r="M1303">
        <v>3</v>
      </c>
      <c r="N1303">
        <v>15</v>
      </c>
      <c r="P1303">
        <f>VLOOKUP(H1303,'Fish Species List'!$A$2:$I$107,6,0)</f>
        <v>8.9099999999999995E-3</v>
      </c>
      <c r="Q1303">
        <f>VLOOKUP(H1303,'Fish Species List'!$A$2:$I$107,7,0)</f>
        <v>3.01</v>
      </c>
      <c r="R1303">
        <f t="shared" si="20"/>
        <v>0.24322750267948948</v>
      </c>
    </row>
    <row r="1304" spans="1:18">
      <c r="A1304" s="2">
        <v>42959</v>
      </c>
      <c r="B1304" s="18">
        <v>0.64027777777777783</v>
      </c>
      <c r="C1304" t="s">
        <v>450</v>
      </c>
      <c r="D1304" t="s">
        <v>451</v>
      </c>
      <c r="E1304" t="s">
        <v>10</v>
      </c>
      <c r="F1304">
        <v>1</v>
      </c>
      <c r="G1304">
        <v>25</v>
      </c>
      <c r="H1304" t="s">
        <v>283</v>
      </c>
      <c r="I1304" t="str">
        <f>VLOOKUP(H1304,'Fish Species List'!$A$2:$I$107,2,0)</f>
        <v>Stoplight Parrotfish</v>
      </c>
      <c r="J1304" s="54" t="str">
        <f>VLOOKUP(H1304,'Fish Species List'!$A$2:$I$107,3,0)</f>
        <v>Sparisoma viride</v>
      </c>
      <c r="K1304" s="54" t="str">
        <f>VLOOKUP(H1304,'Fish Species List'!$A$2:$I$107,4,0)</f>
        <v>Scaridae</v>
      </c>
      <c r="L1304" s="54" t="str">
        <f>VLOOKUP(H1304,'Fish Species List'!$A$2:$I$107,5,0)</f>
        <v>Herbivores</v>
      </c>
      <c r="M1304">
        <v>12</v>
      </c>
      <c r="N1304">
        <f>1</f>
        <v>1</v>
      </c>
      <c r="O1304" t="s">
        <v>16</v>
      </c>
      <c r="P1304">
        <f>VLOOKUP(H1304,'Fish Species List'!$A$2:$I$107,6,0)</f>
        <v>1.38E-2</v>
      </c>
      <c r="Q1304">
        <f>VLOOKUP(H1304,'Fish Species List'!$A$2:$I$107,7,0)</f>
        <v>3.04</v>
      </c>
      <c r="R1304">
        <f t="shared" si="20"/>
        <v>26.338441566816869</v>
      </c>
    </row>
    <row r="1305" spans="1:18">
      <c r="A1305" s="2">
        <v>42959</v>
      </c>
      <c r="B1305" s="18">
        <v>0.64027777777777783</v>
      </c>
      <c r="C1305" t="s">
        <v>450</v>
      </c>
      <c r="D1305" t="s">
        <v>451</v>
      </c>
      <c r="E1305" t="s">
        <v>10</v>
      </c>
      <c r="F1305">
        <v>1</v>
      </c>
      <c r="G1305">
        <v>25</v>
      </c>
      <c r="H1305" t="s">
        <v>283</v>
      </c>
      <c r="I1305" t="str">
        <f>VLOOKUP(H1305,'Fish Species List'!$A$2:$I$107,2,0)</f>
        <v>Stoplight Parrotfish</v>
      </c>
      <c r="J1305" s="54" t="str">
        <f>VLOOKUP(H1305,'Fish Species List'!$A$2:$I$107,3,0)</f>
        <v>Sparisoma viride</v>
      </c>
      <c r="K1305" s="54" t="str">
        <f>VLOOKUP(H1305,'Fish Species List'!$A$2:$I$107,4,0)</f>
        <v>Scaridae</v>
      </c>
      <c r="L1305" s="54" t="str">
        <f>VLOOKUP(H1305,'Fish Species List'!$A$2:$I$107,5,0)</f>
        <v>Herbivores</v>
      </c>
      <c r="M1305">
        <v>15</v>
      </c>
      <c r="N1305">
        <f>1</f>
        <v>1</v>
      </c>
      <c r="O1305" t="s">
        <v>16</v>
      </c>
      <c r="P1305">
        <f>VLOOKUP(H1305,'Fish Species List'!$A$2:$I$107,6,0)</f>
        <v>1.38E-2</v>
      </c>
      <c r="Q1305">
        <f>VLOOKUP(H1305,'Fish Species List'!$A$2:$I$107,7,0)</f>
        <v>3.04</v>
      </c>
      <c r="R1305">
        <f t="shared" si="20"/>
        <v>51.903484390238546</v>
      </c>
    </row>
    <row r="1306" spans="1:18">
      <c r="A1306" s="2">
        <v>42959</v>
      </c>
      <c r="B1306" s="18">
        <v>0.64027777777777783</v>
      </c>
      <c r="C1306" t="s">
        <v>450</v>
      </c>
      <c r="D1306" t="s">
        <v>451</v>
      </c>
      <c r="E1306" t="s">
        <v>10</v>
      </c>
      <c r="F1306">
        <v>1</v>
      </c>
      <c r="G1306">
        <v>25</v>
      </c>
      <c r="H1306" t="s">
        <v>290</v>
      </c>
      <c r="I1306" t="str">
        <f>VLOOKUP(H1306,'Fish Species List'!$A$2:$I$107,2,0)</f>
        <v>Yellowfin Mojarra</v>
      </c>
      <c r="J1306" s="54" t="str">
        <f>VLOOKUP(H1306,'Fish Species List'!$A$2:$I$107,3,0)</f>
        <v>Gerres cinereus</v>
      </c>
      <c r="K1306" s="54" t="str">
        <f>VLOOKUP(H1306,'Fish Species List'!$A$2:$I$107,4,0)</f>
        <v>Gerreidae</v>
      </c>
      <c r="L1306" s="54" t="str">
        <f>VLOOKUP(H1306,'Fish Species List'!$A$2:$I$107,5,0)</f>
        <v>Carnivores</v>
      </c>
      <c r="M1306">
        <v>17</v>
      </c>
      <c r="N1306">
        <v>12</v>
      </c>
      <c r="P1306">
        <f>VLOOKUP(H1306,'Fish Species List'!$A$2:$I$107,6,0)</f>
        <v>1.1480000000000001E-2</v>
      </c>
      <c r="Q1306">
        <f>VLOOKUP(H1306,'Fish Species List'!$A$2:$I$107,7,0)</f>
        <v>3.07</v>
      </c>
      <c r="R1306">
        <f t="shared" si="20"/>
        <v>68.773333694866935</v>
      </c>
    </row>
    <row r="1307" spans="1:18">
      <c r="A1307" s="2">
        <v>42959</v>
      </c>
      <c r="B1307" s="18">
        <v>0.64027777777777783</v>
      </c>
      <c r="C1307" t="s">
        <v>450</v>
      </c>
      <c r="D1307" t="s">
        <v>451</v>
      </c>
      <c r="E1307" t="s">
        <v>10</v>
      </c>
      <c r="F1307">
        <v>1</v>
      </c>
      <c r="G1307">
        <v>25</v>
      </c>
      <c r="H1307" t="s">
        <v>23</v>
      </c>
      <c r="I1307" t="str">
        <f>VLOOKUP(H1307,'Fish Species List'!$A$2:$I$107,2,0)</f>
        <v>Blue Tang</v>
      </c>
      <c r="J1307" s="54" t="str">
        <f>VLOOKUP(H1307,'Fish Species List'!$A$2:$I$107,3,0)</f>
        <v>Acanthurus coeruleus</v>
      </c>
      <c r="K1307" s="54" t="str">
        <f>VLOOKUP(H1307,'Fish Species List'!$A$2:$I$107,4,0)</f>
        <v>Acanthuridae</v>
      </c>
      <c r="L1307" s="54" t="str">
        <f>VLOOKUP(H1307,'Fish Species List'!$A$2:$I$107,5,0)</f>
        <v>Herbivores</v>
      </c>
      <c r="M1307">
        <v>16</v>
      </c>
      <c r="N1307">
        <v>10</v>
      </c>
      <c r="P1307">
        <f>VLOOKUP(H1307,'Fish Species List'!$A$2:$I$107,6,0)</f>
        <v>2.512E-2</v>
      </c>
      <c r="Q1307">
        <f>VLOOKUP(H1307,'Fish Species List'!$A$2:$I$107,7,0)</f>
        <v>2.96</v>
      </c>
      <c r="R1307">
        <f t="shared" si="20"/>
        <v>92.090489985886919</v>
      </c>
    </row>
    <row r="1308" spans="1:18">
      <c r="A1308" s="2">
        <v>42959</v>
      </c>
      <c r="B1308" s="18">
        <v>0.64027777777777783</v>
      </c>
      <c r="C1308" t="s">
        <v>450</v>
      </c>
      <c r="D1308" t="s">
        <v>451</v>
      </c>
      <c r="E1308" t="s">
        <v>10</v>
      </c>
      <c r="F1308">
        <v>1</v>
      </c>
      <c r="G1308">
        <v>25</v>
      </c>
      <c r="H1308" t="s">
        <v>15</v>
      </c>
      <c r="I1308" t="str">
        <f>VLOOKUP(H1308,'Fish Species List'!$A$2:$I$107,2,0)</f>
        <v>Queen Parrotfish</v>
      </c>
      <c r="J1308" s="54" t="str">
        <f>VLOOKUP(H1308,'Fish Species List'!$A$2:$I$107,3,0)</f>
        <v>Scarus vetula</v>
      </c>
      <c r="K1308" s="54" t="str">
        <f>VLOOKUP(H1308,'Fish Species List'!$A$2:$I$107,4,0)</f>
        <v>Scaridae</v>
      </c>
      <c r="L1308" s="54" t="str">
        <f>VLOOKUP(H1308,'Fish Species List'!$A$2:$I$107,5,0)</f>
        <v>Herbivores</v>
      </c>
      <c r="M1308">
        <v>15</v>
      </c>
      <c r="N1308">
        <f>1</f>
        <v>1</v>
      </c>
      <c r="O1308" t="s">
        <v>16</v>
      </c>
      <c r="P1308">
        <f>VLOOKUP(H1308,'Fish Species List'!$A$2:$I$107,6,0)</f>
        <v>1.38E-2</v>
      </c>
      <c r="Q1308">
        <f>VLOOKUP(H1308,'Fish Species List'!$A$2:$I$107,7,0)</f>
        <v>3.03</v>
      </c>
      <c r="R1308">
        <f t="shared" si="20"/>
        <v>50.516773140000247</v>
      </c>
    </row>
    <row r="1309" spans="1:18">
      <c r="A1309" s="2">
        <v>42959</v>
      </c>
      <c r="B1309" s="18">
        <v>0.64027777777777783</v>
      </c>
      <c r="C1309" t="s">
        <v>450</v>
      </c>
      <c r="D1309" t="s">
        <v>451</v>
      </c>
      <c r="E1309" t="s">
        <v>10</v>
      </c>
      <c r="F1309">
        <v>1</v>
      </c>
      <c r="G1309">
        <v>25</v>
      </c>
      <c r="H1309" t="s">
        <v>12</v>
      </c>
      <c r="I1309" t="str">
        <f>VLOOKUP(H1309,'Fish Species List'!$A$2:$I$107,2,0)</f>
        <v>Doctorfish</v>
      </c>
      <c r="J1309" s="54" t="str">
        <f>VLOOKUP(H1309,'Fish Species List'!$A$2:$I$107,3,0)</f>
        <v>Acanthurus chirurgus</v>
      </c>
      <c r="K1309" s="54" t="str">
        <f>VLOOKUP(H1309,'Fish Species List'!$A$2:$I$107,4,0)</f>
        <v>Acanthuridae</v>
      </c>
      <c r="L1309" s="54" t="str">
        <f>VLOOKUP(H1309,'Fish Species List'!$A$2:$I$107,5,0)</f>
        <v>Herbivores</v>
      </c>
      <c r="M1309">
        <v>14</v>
      </c>
      <c r="N1309">
        <f>1</f>
        <v>1</v>
      </c>
      <c r="P1309">
        <f>VLOOKUP(H1309,'Fish Species List'!$A$2:$I$107,6,0)</f>
        <v>2.0889999999999999E-2</v>
      </c>
      <c r="Q1309">
        <f>VLOOKUP(H1309,'Fish Species List'!$A$2:$I$107,7,0)</f>
        <v>2.96</v>
      </c>
      <c r="R1309">
        <f t="shared" si="20"/>
        <v>51.579535358842975</v>
      </c>
    </row>
    <row r="1310" spans="1:18">
      <c r="A1310" s="2">
        <v>42959</v>
      </c>
      <c r="B1310" s="18">
        <v>0.64027777777777783</v>
      </c>
      <c r="C1310" t="s">
        <v>450</v>
      </c>
      <c r="D1310" t="s">
        <v>451</v>
      </c>
      <c r="E1310" t="s">
        <v>10</v>
      </c>
      <c r="F1310">
        <v>1</v>
      </c>
      <c r="G1310">
        <v>25</v>
      </c>
      <c r="H1310" t="s">
        <v>19</v>
      </c>
      <c r="I1310" t="str">
        <f>VLOOKUP(H1310,'Fish Species List'!$A$2:$I$107,2,0)</f>
        <v>Ocean Surgeonfish</v>
      </c>
      <c r="J1310" s="54" t="str">
        <f>VLOOKUP(H1310,'Fish Species List'!$A$2:$I$107,3,0)</f>
        <v>Acanthurus bahianus</v>
      </c>
      <c r="K1310" s="54" t="str">
        <f>VLOOKUP(H1310,'Fish Species List'!$A$2:$I$107,4,0)</f>
        <v>Acanthuridae</v>
      </c>
      <c r="L1310" s="54" t="str">
        <f>VLOOKUP(H1310,'Fish Species List'!$A$2:$I$107,5,0)</f>
        <v>Herbivores</v>
      </c>
      <c r="M1310">
        <v>15</v>
      </c>
      <c r="N1310">
        <v>3</v>
      </c>
      <c r="P1310">
        <f>VLOOKUP(H1310,'Fish Species List'!$A$2:$I$107,6,0)</f>
        <v>1.8620000000000001E-2</v>
      </c>
      <c r="Q1310">
        <f>VLOOKUP(H1310,'Fish Species List'!$A$2:$I$107,7,0)</f>
        <v>2.91</v>
      </c>
      <c r="R1310">
        <f t="shared" si="20"/>
        <v>49.249887240092868</v>
      </c>
    </row>
    <row r="1311" spans="1:18">
      <c r="A1311" s="2">
        <v>42959</v>
      </c>
      <c r="B1311" s="18">
        <v>0.64027777777777783</v>
      </c>
      <c r="C1311" t="s">
        <v>450</v>
      </c>
      <c r="D1311" t="s">
        <v>451</v>
      </c>
      <c r="E1311" t="s">
        <v>10</v>
      </c>
      <c r="F1311">
        <v>1</v>
      </c>
      <c r="G1311">
        <v>25</v>
      </c>
      <c r="H1311" t="s">
        <v>283</v>
      </c>
      <c r="I1311" t="str">
        <f>VLOOKUP(H1311,'Fish Species List'!$A$2:$I$107,2,0)</f>
        <v>Stoplight Parrotfish</v>
      </c>
      <c r="J1311" s="54" t="str">
        <f>VLOOKUP(H1311,'Fish Species List'!$A$2:$I$107,3,0)</f>
        <v>Sparisoma viride</v>
      </c>
      <c r="K1311" s="54" t="str">
        <f>VLOOKUP(H1311,'Fish Species List'!$A$2:$I$107,4,0)</f>
        <v>Scaridae</v>
      </c>
      <c r="L1311" s="54" t="str">
        <f>VLOOKUP(H1311,'Fish Species List'!$A$2:$I$107,5,0)</f>
        <v>Herbivores</v>
      </c>
      <c r="M1311">
        <v>10</v>
      </c>
      <c r="N1311">
        <f>1</f>
        <v>1</v>
      </c>
      <c r="O1311" t="s">
        <v>16</v>
      </c>
      <c r="P1311">
        <f>VLOOKUP(H1311,'Fish Species List'!$A$2:$I$107,6,0)</f>
        <v>1.38E-2</v>
      </c>
      <c r="Q1311">
        <f>VLOOKUP(H1311,'Fish Species List'!$A$2:$I$107,7,0)</f>
        <v>3.04</v>
      </c>
      <c r="R1311">
        <f t="shared" si="20"/>
        <v>15.131399106775971</v>
      </c>
    </row>
    <row r="1312" spans="1:18">
      <c r="A1312" s="2">
        <v>42959</v>
      </c>
      <c r="B1312" s="18">
        <v>0.64027777777777783</v>
      </c>
      <c r="C1312" t="s">
        <v>450</v>
      </c>
      <c r="D1312" t="s">
        <v>451</v>
      </c>
      <c r="E1312" t="s">
        <v>10</v>
      </c>
      <c r="F1312">
        <v>1</v>
      </c>
      <c r="G1312">
        <v>25</v>
      </c>
      <c r="H1312" t="s">
        <v>25</v>
      </c>
      <c r="I1312" t="str">
        <f>VLOOKUP(H1312,'Fish Species List'!$A$2:$I$107,2,0)</f>
        <v>Redband Parrotfish</v>
      </c>
      <c r="J1312" s="54" t="str">
        <f>VLOOKUP(H1312,'Fish Species List'!$A$2:$I$107,3,0)</f>
        <v>Sparisoma aurofrenatum</v>
      </c>
      <c r="K1312" s="54" t="str">
        <f>VLOOKUP(H1312,'Fish Species List'!$A$2:$I$107,4,0)</f>
        <v>Scaridae</v>
      </c>
      <c r="L1312" s="54" t="str">
        <f>VLOOKUP(H1312,'Fish Species List'!$A$2:$I$107,5,0)</f>
        <v>Herbivores</v>
      </c>
      <c r="M1312">
        <v>22</v>
      </c>
      <c r="N1312">
        <f>1</f>
        <v>1</v>
      </c>
      <c r="O1312" t="s">
        <v>22</v>
      </c>
      <c r="P1312">
        <f>VLOOKUP(H1312,'Fish Species List'!$A$2:$I$107,6,0)</f>
        <v>1.072E-2</v>
      </c>
      <c r="Q1312">
        <f>VLOOKUP(H1312,'Fish Species List'!$A$2:$I$107,7,0)</f>
        <v>3.12</v>
      </c>
      <c r="R1312">
        <f t="shared" si="20"/>
        <v>165.40687227274944</v>
      </c>
    </row>
    <row r="1313" spans="1:18">
      <c r="A1313" s="2">
        <v>42959</v>
      </c>
      <c r="B1313" s="18">
        <v>0.64027777777777783</v>
      </c>
      <c r="C1313" t="s">
        <v>450</v>
      </c>
      <c r="D1313" t="s">
        <v>451</v>
      </c>
      <c r="E1313" t="s">
        <v>10</v>
      </c>
      <c r="F1313">
        <v>1</v>
      </c>
      <c r="G1313">
        <v>25</v>
      </c>
      <c r="H1313" t="s">
        <v>38</v>
      </c>
      <c r="I1313" t="str">
        <f>VLOOKUP(H1313,'Fish Species List'!$A$2:$I$107,2,0)</f>
        <v>Sergeant Major</v>
      </c>
      <c r="J1313" s="54" t="str">
        <f>VLOOKUP(H1313,'Fish Species List'!$A$2:$I$107,3,0)</f>
        <v>Abudefduf saxatilis</v>
      </c>
      <c r="K1313" s="54" t="str">
        <f>VLOOKUP(H1313,'Fish Species List'!$A$2:$I$107,4,0)</f>
        <v>Pomacentridae</v>
      </c>
      <c r="L1313" s="54" t="str">
        <f>VLOOKUP(H1313,'Fish Species List'!$A$2:$I$107,5,0)</f>
        <v>Carnivores</v>
      </c>
      <c r="M1313">
        <v>15</v>
      </c>
      <c r="N1313">
        <v>3</v>
      </c>
      <c r="P1313">
        <f>VLOOKUP(H1313,'Fish Species List'!$A$2:$I$107,6,0)</f>
        <v>1.8200000000000001E-2</v>
      </c>
      <c r="Q1313">
        <f>VLOOKUP(H1313,'Fish Species List'!$A$2:$I$107,7,0)</f>
        <v>3.05</v>
      </c>
      <c r="R1313">
        <f t="shared" si="20"/>
        <v>70.331475408232407</v>
      </c>
    </row>
    <row r="1314" spans="1:18">
      <c r="A1314" s="2">
        <v>42959</v>
      </c>
      <c r="B1314" s="18">
        <v>0.64027777777777783</v>
      </c>
      <c r="C1314" t="s">
        <v>450</v>
      </c>
      <c r="D1314" t="s">
        <v>451</v>
      </c>
      <c r="E1314" t="s">
        <v>10</v>
      </c>
      <c r="F1314">
        <v>1</v>
      </c>
      <c r="G1314">
        <v>25</v>
      </c>
      <c r="H1314" t="s">
        <v>20</v>
      </c>
      <c r="I1314" t="str">
        <f>VLOOKUP(H1314,'Fish Species List'!$A$2:$I$107,2,0)</f>
        <v>French Grunt</v>
      </c>
      <c r="J1314" s="54" t="str">
        <f>VLOOKUP(H1314,'Fish Species List'!$A$2:$I$107,3,0)</f>
        <v>Haemulon flavolineatum</v>
      </c>
      <c r="K1314" s="54" t="str">
        <f>VLOOKUP(H1314,'Fish Species List'!$A$2:$I$107,4,0)</f>
        <v>Haemulidae</v>
      </c>
      <c r="L1314" s="54" t="str">
        <f>VLOOKUP(H1314,'Fish Species List'!$A$2:$I$107,5,0)</f>
        <v>Carnivores</v>
      </c>
      <c r="M1314">
        <v>15</v>
      </c>
      <c r="N1314">
        <v>2</v>
      </c>
      <c r="P1314">
        <f>VLOOKUP(H1314,'Fish Species List'!$A$2:$I$107,6,0)</f>
        <v>1.349E-2</v>
      </c>
      <c r="Q1314">
        <f>VLOOKUP(H1314,'Fish Species List'!$A$2:$I$107,7,0)</f>
        <v>3</v>
      </c>
      <c r="R1314">
        <f t="shared" si="20"/>
        <v>45.528750000000002</v>
      </c>
    </row>
    <row r="1315" spans="1:18">
      <c r="A1315" s="2">
        <v>42959</v>
      </c>
      <c r="B1315" s="18">
        <v>0.64027777777777783</v>
      </c>
      <c r="C1315" t="s">
        <v>450</v>
      </c>
      <c r="D1315" t="s">
        <v>451</v>
      </c>
      <c r="E1315" t="s">
        <v>10</v>
      </c>
      <c r="F1315">
        <v>1</v>
      </c>
      <c r="G1315">
        <v>25</v>
      </c>
      <c r="H1315" t="s">
        <v>25</v>
      </c>
      <c r="I1315" t="str">
        <f>VLOOKUP(H1315,'Fish Species List'!$A$2:$I$107,2,0)</f>
        <v>Redband Parrotfish</v>
      </c>
      <c r="J1315" s="54" t="str">
        <f>VLOOKUP(H1315,'Fish Species List'!$A$2:$I$107,3,0)</f>
        <v>Sparisoma aurofrenatum</v>
      </c>
      <c r="K1315" s="54" t="str">
        <f>VLOOKUP(H1315,'Fish Species List'!$A$2:$I$107,4,0)</f>
        <v>Scaridae</v>
      </c>
      <c r="L1315" s="54" t="str">
        <f>VLOOKUP(H1315,'Fish Species List'!$A$2:$I$107,5,0)</f>
        <v>Herbivores</v>
      </c>
      <c r="M1315">
        <v>15</v>
      </c>
      <c r="N1315">
        <f>1</f>
        <v>1</v>
      </c>
      <c r="O1315" t="s">
        <v>16</v>
      </c>
      <c r="P1315">
        <f>VLOOKUP(H1315,'Fish Species List'!$A$2:$I$107,6,0)</f>
        <v>1.072E-2</v>
      </c>
      <c r="Q1315">
        <f>VLOOKUP(H1315,'Fish Species List'!$A$2:$I$107,7,0)</f>
        <v>3.12</v>
      </c>
      <c r="R1315">
        <f t="shared" si="20"/>
        <v>50.072527485111436</v>
      </c>
    </row>
    <row r="1316" spans="1:18">
      <c r="A1316" s="2">
        <v>42959</v>
      </c>
      <c r="B1316" s="18">
        <v>0.64027777777777783</v>
      </c>
      <c r="C1316" t="s">
        <v>450</v>
      </c>
      <c r="D1316" t="s">
        <v>451</v>
      </c>
      <c r="E1316" t="s">
        <v>10</v>
      </c>
      <c r="F1316">
        <v>1</v>
      </c>
      <c r="G1316">
        <v>25</v>
      </c>
      <c r="H1316" t="s">
        <v>31</v>
      </c>
      <c r="I1316" t="str">
        <f>VLOOKUP(H1316,'Fish Species List'!$A$2:$I$107,2,0)</f>
        <v>Striped Parrotfish</v>
      </c>
      <c r="J1316" s="54" t="str">
        <f>VLOOKUP(H1316,'Fish Species List'!$A$2:$I$107,3,0)</f>
        <v>Scarus iserti</v>
      </c>
      <c r="K1316" s="54" t="str">
        <f>VLOOKUP(H1316,'Fish Species List'!$A$2:$I$107,4,0)</f>
        <v>Scaridae</v>
      </c>
      <c r="L1316" s="54" t="str">
        <f>VLOOKUP(H1316,'Fish Species List'!$A$2:$I$107,5,0)</f>
        <v>Herbivores</v>
      </c>
      <c r="M1316">
        <v>3</v>
      </c>
      <c r="N1316">
        <v>20</v>
      </c>
      <c r="O1316" t="s">
        <v>284</v>
      </c>
      <c r="P1316">
        <f>VLOOKUP(H1316,'Fish Species List'!$A$2:$I$107,6,0)</f>
        <v>1.0959999999999999E-2</v>
      </c>
      <c r="Q1316">
        <f>VLOOKUP(H1316,'Fish Species List'!$A$2:$I$107,7,0)</f>
        <v>3.01</v>
      </c>
      <c r="R1316">
        <f t="shared" si="20"/>
        <v>0.29918893707824967</v>
      </c>
    </row>
    <row r="1317" spans="1:18">
      <c r="A1317" s="2">
        <v>42959</v>
      </c>
      <c r="B1317" s="18">
        <v>0.64027777777777783</v>
      </c>
      <c r="C1317" t="s">
        <v>450</v>
      </c>
      <c r="D1317" t="s">
        <v>451</v>
      </c>
      <c r="E1317" t="s">
        <v>10</v>
      </c>
      <c r="F1317">
        <v>1</v>
      </c>
      <c r="G1317">
        <v>25</v>
      </c>
      <c r="H1317" t="s">
        <v>31</v>
      </c>
      <c r="I1317" t="str">
        <f>VLOOKUP(H1317,'Fish Species List'!$A$2:$I$107,2,0)</f>
        <v>Striped Parrotfish</v>
      </c>
      <c r="J1317" s="54" t="str">
        <f>VLOOKUP(H1317,'Fish Species List'!$A$2:$I$107,3,0)</f>
        <v>Scarus iserti</v>
      </c>
      <c r="K1317" s="54" t="str">
        <f>VLOOKUP(H1317,'Fish Species List'!$A$2:$I$107,4,0)</f>
        <v>Scaridae</v>
      </c>
      <c r="L1317" s="54" t="str">
        <f>VLOOKUP(H1317,'Fish Species List'!$A$2:$I$107,5,0)</f>
        <v>Herbivores</v>
      </c>
      <c r="M1317">
        <v>2</v>
      </c>
      <c r="N1317">
        <v>10</v>
      </c>
      <c r="O1317" t="s">
        <v>284</v>
      </c>
      <c r="P1317">
        <f>VLOOKUP(H1317,'Fish Species List'!$A$2:$I$107,6,0)</f>
        <v>1.0959999999999999E-2</v>
      </c>
      <c r="Q1317">
        <f>VLOOKUP(H1317,'Fish Species List'!$A$2:$I$107,7,0)</f>
        <v>3.01</v>
      </c>
      <c r="R1317">
        <f t="shared" si="20"/>
        <v>8.8289862628973065E-2</v>
      </c>
    </row>
    <row r="1318" spans="1:18">
      <c r="A1318" s="2">
        <v>42959</v>
      </c>
      <c r="B1318" s="18">
        <v>0.64027777777777783</v>
      </c>
      <c r="C1318" t="s">
        <v>450</v>
      </c>
      <c r="D1318" t="s">
        <v>451</v>
      </c>
      <c r="E1318" t="s">
        <v>10</v>
      </c>
      <c r="F1318">
        <v>1</v>
      </c>
      <c r="G1318">
        <v>25</v>
      </c>
      <c r="H1318" t="s">
        <v>31</v>
      </c>
      <c r="I1318" t="str">
        <f>VLOOKUP(H1318,'Fish Species List'!$A$2:$I$107,2,0)</f>
        <v>Striped Parrotfish</v>
      </c>
      <c r="J1318" s="54" t="str">
        <f>VLOOKUP(H1318,'Fish Species List'!$A$2:$I$107,3,0)</f>
        <v>Scarus iserti</v>
      </c>
      <c r="K1318" s="54" t="str">
        <f>VLOOKUP(H1318,'Fish Species List'!$A$2:$I$107,4,0)</f>
        <v>Scaridae</v>
      </c>
      <c r="L1318" s="54" t="str">
        <f>VLOOKUP(H1318,'Fish Species List'!$A$2:$I$107,5,0)</f>
        <v>Herbivores</v>
      </c>
      <c r="M1318">
        <v>4</v>
      </c>
      <c r="N1318">
        <v>6</v>
      </c>
      <c r="O1318" t="s">
        <v>284</v>
      </c>
      <c r="P1318">
        <f>VLOOKUP(H1318,'Fish Species List'!$A$2:$I$107,6,0)</f>
        <v>1.0959999999999999E-2</v>
      </c>
      <c r="Q1318">
        <f>VLOOKUP(H1318,'Fish Species List'!$A$2:$I$107,7,0)</f>
        <v>3.01</v>
      </c>
      <c r="R1318">
        <f t="shared" si="20"/>
        <v>0.71123173750391744</v>
      </c>
    </row>
    <row r="1319" spans="1:18">
      <c r="A1319" s="2">
        <v>42959</v>
      </c>
      <c r="B1319" s="18">
        <v>0.64027777777777783</v>
      </c>
      <c r="C1319" t="s">
        <v>450</v>
      </c>
      <c r="D1319" t="s">
        <v>451</v>
      </c>
      <c r="E1319" t="s">
        <v>10</v>
      </c>
      <c r="F1319">
        <v>1</v>
      </c>
      <c r="G1319">
        <v>25</v>
      </c>
      <c r="H1319" t="s">
        <v>17</v>
      </c>
      <c r="I1319" t="str">
        <f>VLOOKUP(H1319,'Fish Species List'!$A$2:$I$107,2,0)</f>
        <v>Bluehead Wrasse</v>
      </c>
      <c r="J1319" s="54" t="str">
        <f>VLOOKUP(H1319,'Fish Species List'!$A$2:$I$107,3,0)</f>
        <v>Thalassoma bifasciatum</v>
      </c>
      <c r="K1319" s="54" t="str">
        <f>VLOOKUP(H1319,'Fish Species List'!$A$2:$I$107,4,0)</f>
        <v>Labridae</v>
      </c>
      <c r="L1319" s="54" t="str">
        <f>VLOOKUP(H1319,'Fish Species List'!$A$2:$I$107,5,0)</f>
        <v>Carnivores</v>
      </c>
      <c r="M1319">
        <v>3</v>
      </c>
      <c r="N1319">
        <f>1</f>
        <v>1</v>
      </c>
      <c r="P1319">
        <f>VLOOKUP(H1319,'Fish Species List'!$A$2:$I$107,6,0)</f>
        <v>8.9099999999999995E-3</v>
      </c>
      <c r="Q1319">
        <f>VLOOKUP(H1319,'Fish Species List'!$A$2:$I$107,7,0)</f>
        <v>3.01</v>
      </c>
      <c r="R1319">
        <f t="shared" si="20"/>
        <v>0.24322750267948948</v>
      </c>
    </row>
    <row r="1320" spans="1:18">
      <c r="A1320" s="2">
        <v>42959</v>
      </c>
      <c r="B1320" s="18">
        <v>0.64027777777777783</v>
      </c>
      <c r="C1320" t="s">
        <v>450</v>
      </c>
      <c r="D1320" t="s">
        <v>451</v>
      </c>
      <c r="E1320" t="s">
        <v>10</v>
      </c>
      <c r="F1320">
        <v>1</v>
      </c>
      <c r="G1320">
        <v>25</v>
      </c>
      <c r="H1320" t="s">
        <v>393</v>
      </c>
      <c r="I1320" t="str">
        <f>VLOOKUP(H1320,'Fish Species List'!$A$2:$I$107,2,0)</f>
        <v xml:space="preserve">Caribbean sharp-nose puffer </v>
      </c>
      <c r="J1320" s="54" t="str">
        <f>VLOOKUP(H1320,'Fish Species List'!$A$2:$I$107,3,0)</f>
        <v>Canthigaster rostrata</v>
      </c>
      <c r="K1320" s="54" t="str">
        <f>VLOOKUP(H1320,'Fish Species List'!$A$2:$I$107,4,0)</f>
        <v>Tetraodontidae</v>
      </c>
      <c r="L1320" s="54" t="str">
        <f>VLOOKUP(H1320,'Fish Species List'!$A$2:$I$107,5,0)</f>
        <v>Omnivores</v>
      </c>
      <c r="M1320">
        <v>5</v>
      </c>
      <c r="N1320">
        <v>2</v>
      </c>
      <c r="P1320">
        <f>VLOOKUP(H1320,'Fish Species List'!$A$2:$I$107,6,0)</f>
        <v>2.239E-2</v>
      </c>
      <c r="Q1320">
        <f>VLOOKUP(H1320,'Fish Species List'!$A$2:$I$107,7,0)</f>
        <v>2.96</v>
      </c>
      <c r="R1320">
        <f t="shared" si="20"/>
        <v>2.6242506075131411</v>
      </c>
    </row>
    <row r="1321" spans="1:18">
      <c r="A1321" s="2">
        <v>42959</v>
      </c>
      <c r="B1321" s="18">
        <v>0.64027777777777783</v>
      </c>
      <c r="C1321" t="s">
        <v>450</v>
      </c>
      <c r="D1321" t="s">
        <v>451</v>
      </c>
      <c r="E1321" t="s">
        <v>10</v>
      </c>
      <c r="F1321">
        <v>1</v>
      </c>
      <c r="G1321">
        <v>25</v>
      </c>
      <c r="H1321" t="s">
        <v>283</v>
      </c>
      <c r="I1321" t="str">
        <f>VLOOKUP(H1321,'Fish Species List'!$A$2:$I$107,2,0)</f>
        <v>Stoplight Parrotfish</v>
      </c>
      <c r="J1321" s="54" t="str">
        <f>VLOOKUP(H1321,'Fish Species List'!$A$2:$I$107,3,0)</f>
        <v>Sparisoma viride</v>
      </c>
      <c r="K1321" s="54" t="str">
        <f>VLOOKUP(H1321,'Fish Species List'!$A$2:$I$107,4,0)</f>
        <v>Scaridae</v>
      </c>
      <c r="L1321" s="54" t="str">
        <f>VLOOKUP(H1321,'Fish Species List'!$A$2:$I$107,5,0)</f>
        <v>Herbivores</v>
      </c>
      <c r="M1321">
        <v>5</v>
      </c>
      <c r="N1321">
        <f>1</f>
        <v>1</v>
      </c>
      <c r="O1321" t="s">
        <v>284</v>
      </c>
      <c r="P1321">
        <f>VLOOKUP(H1321,'Fish Species List'!$A$2:$I$107,6,0)</f>
        <v>1.38E-2</v>
      </c>
      <c r="Q1321">
        <f>VLOOKUP(H1321,'Fish Species List'!$A$2:$I$107,7,0)</f>
        <v>3.04</v>
      </c>
      <c r="R1321">
        <f t="shared" si="20"/>
        <v>1.8397037753094332</v>
      </c>
    </row>
    <row r="1322" spans="1:18">
      <c r="A1322" s="2">
        <v>42959</v>
      </c>
      <c r="B1322" s="18">
        <v>0.64027777777777783</v>
      </c>
      <c r="C1322" t="s">
        <v>450</v>
      </c>
      <c r="D1322" t="s">
        <v>451</v>
      </c>
      <c r="E1322" t="s">
        <v>10</v>
      </c>
      <c r="F1322">
        <v>1</v>
      </c>
      <c r="G1322">
        <v>25</v>
      </c>
      <c r="H1322" t="s">
        <v>25</v>
      </c>
      <c r="I1322" t="str">
        <f>VLOOKUP(H1322,'Fish Species List'!$A$2:$I$107,2,0)</f>
        <v>Redband Parrotfish</v>
      </c>
      <c r="J1322" s="54" t="str">
        <f>VLOOKUP(H1322,'Fish Species List'!$A$2:$I$107,3,0)</f>
        <v>Sparisoma aurofrenatum</v>
      </c>
      <c r="K1322" s="54" t="str">
        <f>VLOOKUP(H1322,'Fish Species List'!$A$2:$I$107,4,0)</f>
        <v>Scaridae</v>
      </c>
      <c r="L1322" s="54" t="str">
        <f>VLOOKUP(H1322,'Fish Species List'!$A$2:$I$107,5,0)</f>
        <v>Herbivores</v>
      </c>
      <c r="M1322">
        <v>9</v>
      </c>
      <c r="N1322">
        <f>1</f>
        <v>1</v>
      </c>
      <c r="O1322" t="s">
        <v>284</v>
      </c>
      <c r="P1322">
        <f>VLOOKUP(H1322,'Fish Species List'!$A$2:$I$107,6,0)</f>
        <v>1.072E-2</v>
      </c>
      <c r="Q1322">
        <f>VLOOKUP(H1322,'Fish Species List'!$A$2:$I$107,7,0)</f>
        <v>3.12</v>
      </c>
      <c r="R1322">
        <f t="shared" si="20"/>
        <v>10.172587047022727</v>
      </c>
    </row>
    <row r="1323" spans="1:18">
      <c r="A1323" s="2">
        <v>42959</v>
      </c>
      <c r="B1323" s="18">
        <v>0.64027777777777783</v>
      </c>
      <c r="C1323" t="s">
        <v>450</v>
      </c>
      <c r="D1323" t="s">
        <v>451</v>
      </c>
      <c r="E1323" t="s">
        <v>10</v>
      </c>
      <c r="F1323">
        <v>1</v>
      </c>
      <c r="G1323">
        <v>25</v>
      </c>
      <c r="H1323" t="s">
        <v>25</v>
      </c>
      <c r="I1323" t="str">
        <f>VLOOKUP(H1323,'Fish Species List'!$A$2:$I$107,2,0)</f>
        <v>Redband Parrotfish</v>
      </c>
      <c r="J1323" s="54" t="str">
        <f>VLOOKUP(H1323,'Fish Species List'!$A$2:$I$107,3,0)</f>
        <v>Sparisoma aurofrenatum</v>
      </c>
      <c r="K1323" s="54" t="str">
        <f>VLOOKUP(H1323,'Fish Species List'!$A$2:$I$107,4,0)</f>
        <v>Scaridae</v>
      </c>
      <c r="L1323" s="54" t="str">
        <f>VLOOKUP(H1323,'Fish Species List'!$A$2:$I$107,5,0)</f>
        <v>Herbivores</v>
      </c>
      <c r="M1323">
        <v>5</v>
      </c>
      <c r="N1323">
        <v>2</v>
      </c>
      <c r="O1323" t="s">
        <v>284</v>
      </c>
      <c r="P1323">
        <f>VLOOKUP(H1323,'Fish Species List'!$A$2:$I$107,6,0)</f>
        <v>1.072E-2</v>
      </c>
      <c r="Q1323">
        <f>VLOOKUP(H1323,'Fish Species List'!$A$2:$I$107,7,0)</f>
        <v>3.12</v>
      </c>
      <c r="R1323">
        <f t="shared" si="20"/>
        <v>1.6254783853713242</v>
      </c>
    </row>
    <row r="1324" spans="1:18">
      <c r="A1324" s="2">
        <v>42959</v>
      </c>
      <c r="B1324" s="18">
        <v>0.64027777777777783</v>
      </c>
      <c r="C1324" t="s">
        <v>450</v>
      </c>
      <c r="D1324" t="s">
        <v>451</v>
      </c>
      <c r="E1324" t="s">
        <v>10</v>
      </c>
      <c r="F1324">
        <v>1</v>
      </c>
      <c r="G1324">
        <v>25</v>
      </c>
      <c r="H1324" t="s">
        <v>25</v>
      </c>
      <c r="I1324" t="str">
        <f>VLOOKUP(H1324,'Fish Species List'!$A$2:$I$107,2,0)</f>
        <v>Redband Parrotfish</v>
      </c>
      <c r="J1324" s="54" t="str">
        <f>VLOOKUP(H1324,'Fish Species List'!$A$2:$I$107,3,0)</f>
        <v>Sparisoma aurofrenatum</v>
      </c>
      <c r="K1324" s="54" t="str">
        <f>VLOOKUP(H1324,'Fish Species List'!$A$2:$I$107,4,0)</f>
        <v>Scaridae</v>
      </c>
      <c r="L1324" s="54" t="str">
        <f>VLOOKUP(H1324,'Fish Species List'!$A$2:$I$107,5,0)</f>
        <v>Herbivores</v>
      </c>
      <c r="M1324">
        <v>6</v>
      </c>
      <c r="N1324">
        <v>2</v>
      </c>
      <c r="O1324" t="s">
        <v>284</v>
      </c>
      <c r="P1324">
        <f>VLOOKUP(H1324,'Fish Species List'!$A$2:$I$107,6,0)</f>
        <v>1.072E-2</v>
      </c>
      <c r="Q1324">
        <f>VLOOKUP(H1324,'Fish Species List'!$A$2:$I$107,7,0)</f>
        <v>3.12</v>
      </c>
      <c r="R1324">
        <f t="shared" si="20"/>
        <v>2.8709569913443227</v>
      </c>
    </row>
    <row r="1325" spans="1:18">
      <c r="A1325" s="2">
        <v>42959</v>
      </c>
      <c r="B1325" s="18">
        <v>0.64027777777777783</v>
      </c>
      <c r="C1325" t="s">
        <v>450</v>
      </c>
      <c r="D1325" t="s">
        <v>451</v>
      </c>
      <c r="E1325" t="s">
        <v>10</v>
      </c>
      <c r="F1325">
        <v>1</v>
      </c>
      <c r="G1325">
        <v>25</v>
      </c>
      <c r="H1325" t="s">
        <v>25</v>
      </c>
      <c r="I1325" t="str">
        <f>VLOOKUP(H1325,'Fish Species List'!$A$2:$I$107,2,0)</f>
        <v>Redband Parrotfish</v>
      </c>
      <c r="J1325" s="54" t="str">
        <f>VLOOKUP(H1325,'Fish Species List'!$A$2:$I$107,3,0)</f>
        <v>Sparisoma aurofrenatum</v>
      </c>
      <c r="K1325" s="54" t="str">
        <f>VLOOKUP(H1325,'Fish Species List'!$A$2:$I$107,4,0)</f>
        <v>Scaridae</v>
      </c>
      <c r="L1325" s="54" t="str">
        <f>VLOOKUP(H1325,'Fish Species List'!$A$2:$I$107,5,0)</f>
        <v>Herbivores</v>
      </c>
      <c r="M1325">
        <v>4</v>
      </c>
      <c r="N1325">
        <v>3</v>
      </c>
      <c r="O1325" t="s">
        <v>284</v>
      </c>
      <c r="P1325">
        <f>VLOOKUP(H1325,'Fish Species List'!$A$2:$I$107,6,0)</f>
        <v>1.072E-2</v>
      </c>
      <c r="Q1325">
        <f>VLOOKUP(H1325,'Fish Species List'!$A$2:$I$107,7,0)</f>
        <v>3.12</v>
      </c>
      <c r="R1325">
        <f t="shared" si="20"/>
        <v>0.81025544515357217</v>
      </c>
    </row>
    <row r="1326" spans="1:18">
      <c r="A1326" s="2">
        <v>42959</v>
      </c>
      <c r="B1326" s="18">
        <v>0.64027777777777783</v>
      </c>
      <c r="C1326" t="s">
        <v>450</v>
      </c>
      <c r="D1326" t="s">
        <v>451</v>
      </c>
      <c r="E1326" t="s">
        <v>10</v>
      </c>
      <c r="F1326">
        <v>1</v>
      </c>
      <c r="G1326">
        <v>25</v>
      </c>
      <c r="H1326" t="s">
        <v>289</v>
      </c>
      <c r="I1326" t="str">
        <f>VLOOKUP(H1326,'Fish Species List'!$A$2:$I$107,2,0)</f>
        <v>Longspine squirrelfish</v>
      </c>
      <c r="J1326" s="54" t="str">
        <f>VLOOKUP(H1326,'Fish Species List'!$A$2:$I$107,3,0)</f>
        <v>Holocentrus rufus</v>
      </c>
      <c r="K1326" s="54" t="str">
        <f>VLOOKUP(H1326,'Fish Species List'!$A$2:$I$107,4,0)</f>
        <v>Holocentridae</v>
      </c>
      <c r="L1326" s="54" t="str">
        <f>VLOOKUP(H1326,'Fish Species List'!$A$2:$I$107,5,0)</f>
        <v>Carnivores</v>
      </c>
      <c r="M1326">
        <v>12</v>
      </c>
      <c r="N1326">
        <f>1</f>
        <v>1</v>
      </c>
      <c r="P1326">
        <f>VLOOKUP(H1326,'Fish Species List'!$A$2:$I$107,6,0)</f>
        <v>1.1480000000000001E-2</v>
      </c>
      <c r="Q1326">
        <f>VLOOKUP(H1326,'Fish Species List'!$A$2:$I$107,7,0)</f>
        <v>2.89</v>
      </c>
      <c r="R1326">
        <f t="shared" si="20"/>
        <v>15.093004069364847</v>
      </c>
    </row>
    <row r="1327" spans="1:18">
      <c r="A1327" s="2">
        <v>42959</v>
      </c>
      <c r="B1327" s="18">
        <v>0.64027777777777783</v>
      </c>
      <c r="C1327" t="s">
        <v>450</v>
      </c>
      <c r="D1327" t="s">
        <v>451</v>
      </c>
      <c r="E1327" t="s">
        <v>10</v>
      </c>
      <c r="F1327">
        <v>1</v>
      </c>
      <c r="G1327">
        <v>25</v>
      </c>
      <c r="H1327" t="s">
        <v>286</v>
      </c>
      <c r="I1327" t="str">
        <f>VLOOKUP(H1327,'Fish Species List'!$A$2:$I$107,2,0)</f>
        <v>Princess Parrotfish</v>
      </c>
      <c r="J1327" s="54" t="str">
        <f>VLOOKUP(H1327,'Fish Species List'!$A$2:$I$107,3,0)</f>
        <v>Scarus taeniopterus</v>
      </c>
      <c r="K1327" s="54" t="str">
        <f>VLOOKUP(H1327,'Fish Species List'!$A$2:$I$107,4,0)</f>
        <v>Scaridae</v>
      </c>
      <c r="L1327" s="54" t="str">
        <f>VLOOKUP(H1327,'Fish Species List'!$A$2:$I$107,5,0)</f>
        <v>Herbivores</v>
      </c>
      <c r="M1327">
        <v>4</v>
      </c>
      <c r="N1327">
        <v>3</v>
      </c>
      <c r="O1327" t="s">
        <v>284</v>
      </c>
      <c r="P1327">
        <f>VLOOKUP(H1327,'Fish Species List'!$A$2:$I$107,6,0)</f>
        <v>3.3500000000000002E-2</v>
      </c>
      <c r="Q1327">
        <f>VLOOKUP(H1327,'Fish Species List'!$A$2:$I$107,7,0)</f>
        <v>2.7086000000000001</v>
      </c>
      <c r="R1327">
        <f t="shared" si="20"/>
        <v>1.4314774122851688</v>
      </c>
    </row>
    <row r="1328" spans="1:18">
      <c r="A1328" s="2">
        <v>42959</v>
      </c>
      <c r="B1328" s="18">
        <v>0.64027777777777783</v>
      </c>
      <c r="C1328" t="s">
        <v>450</v>
      </c>
      <c r="D1328" t="s">
        <v>451</v>
      </c>
      <c r="E1328" t="s">
        <v>10</v>
      </c>
      <c r="F1328">
        <v>1</v>
      </c>
      <c r="G1328">
        <v>25</v>
      </c>
      <c r="H1328" t="s">
        <v>419</v>
      </c>
      <c r="I1328" t="str">
        <f>VLOOKUP(H1328,'Fish Species List'!$A$2:$I$107,2,0)</f>
        <v>Red Hind</v>
      </c>
      <c r="J1328" s="54" t="str">
        <f>VLOOKUP(H1328,'Fish Species List'!$A$2:$I$107,3,0)</f>
        <v>Epinephelus guttatus</v>
      </c>
      <c r="K1328" s="54" t="str">
        <f>VLOOKUP(H1328,'Fish Species List'!$A$2:$I$107,4,0)</f>
        <v>Serranidae</v>
      </c>
      <c r="L1328" s="54" t="str">
        <f>VLOOKUP(H1328,'Fish Species List'!$A$2:$I$107,5,0)</f>
        <v>Carnivores</v>
      </c>
      <c r="M1328">
        <v>26</v>
      </c>
      <c r="N1328">
        <f>1</f>
        <v>1</v>
      </c>
      <c r="P1328">
        <f>VLOOKUP(H1328,'Fish Species List'!$A$2:$I$107,6,0)</f>
        <v>1.1480000000000001E-2</v>
      </c>
      <c r="Q1328">
        <f>VLOOKUP(H1328,'Fish Species List'!$A$2:$I$107,7,0)</f>
        <v>3.04</v>
      </c>
      <c r="R1328">
        <f t="shared" si="20"/>
        <v>229.85865751899735</v>
      </c>
    </row>
    <row r="1329" spans="1:18">
      <c r="A1329" s="2">
        <v>42959</v>
      </c>
      <c r="B1329" s="18">
        <v>0.64027777777777783</v>
      </c>
      <c r="C1329" t="s">
        <v>450</v>
      </c>
      <c r="D1329" t="s">
        <v>451</v>
      </c>
      <c r="E1329" t="s">
        <v>10</v>
      </c>
      <c r="F1329">
        <v>1</v>
      </c>
      <c r="G1329">
        <v>25</v>
      </c>
      <c r="H1329" t="s">
        <v>404</v>
      </c>
      <c r="I1329" t="str">
        <f>VLOOKUP(H1329,'Fish Species List'!$A$2:$I$107,2,0)</f>
        <v>Cocoa Damselfish</v>
      </c>
      <c r="J1329" s="54" t="str">
        <f>VLOOKUP(H1329,'Fish Species List'!$A$2:$I$107,3,0)</f>
        <v>Stegastes variabilis</v>
      </c>
      <c r="K1329" s="54" t="str">
        <f>VLOOKUP(H1329,'Fish Species List'!$A$2:$I$107,4,0)</f>
        <v>Pomacentridae</v>
      </c>
      <c r="L1329" s="54" t="str">
        <f>VLOOKUP(H1329,'Fish Species List'!$A$2:$I$107,5,0)</f>
        <v>Herbivores</v>
      </c>
      <c r="M1329">
        <v>6</v>
      </c>
      <c r="N1329">
        <f>1</f>
        <v>1</v>
      </c>
      <c r="P1329">
        <f>VLOOKUP(H1329,'Fish Species List'!$A$2:$I$107,6,0)</f>
        <v>0</v>
      </c>
      <c r="Q1329">
        <f>VLOOKUP(H1329,'Fish Species List'!$A$2:$I$107,7,0)</f>
        <v>0</v>
      </c>
      <c r="R1329">
        <f t="shared" si="20"/>
        <v>0</v>
      </c>
    </row>
    <row r="1330" spans="1:18">
      <c r="A1330" s="2">
        <v>42959</v>
      </c>
      <c r="B1330" s="18">
        <v>0.64027777777777783</v>
      </c>
      <c r="C1330" t="s">
        <v>450</v>
      </c>
      <c r="D1330" t="s">
        <v>451</v>
      </c>
      <c r="E1330" t="s">
        <v>10</v>
      </c>
      <c r="F1330">
        <v>1</v>
      </c>
      <c r="G1330">
        <v>25</v>
      </c>
      <c r="H1330" t="s">
        <v>35</v>
      </c>
      <c r="I1330" t="str">
        <f>VLOOKUP(H1330,'Fish Species List'!$A$2:$I$107,2,0)</f>
        <v>Yellowhead Wrasse</v>
      </c>
      <c r="J1330" s="54" t="str">
        <f>VLOOKUP(H1330,'Fish Species List'!$A$2:$I$107,3,0)</f>
        <v>Halichoeres garnoti</v>
      </c>
      <c r="K1330" s="54" t="str">
        <f>VLOOKUP(H1330,'Fish Species List'!$A$2:$I$107,4,0)</f>
        <v>Labridae</v>
      </c>
      <c r="L1330" s="54" t="str">
        <f>VLOOKUP(H1330,'Fish Species List'!$A$2:$I$107,5,0)</f>
        <v>Carnivores</v>
      </c>
      <c r="M1330">
        <v>3</v>
      </c>
      <c r="N1330">
        <v>3</v>
      </c>
      <c r="P1330">
        <f>VLOOKUP(H1330,'Fish Species List'!$A$2:$I$107,6,0)</f>
        <v>0.01</v>
      </c>
      <c r="Q1330">
        <f>VLOOKUP(H1330,'Fish Species List'!$A$2:$I$107,7,0)</f>
        <v>3.13</v>
      </c>
      <c r="R1330">
        <f t="shared" si="20"/>
        <v>0.3114508548769428</v>
      </c>
    </row>
    <row r="1331" spans="1:18">
      <c r="A1331" s="2">
        <v>42959</v>
      </c>
      <c r="B1331" s="18">
        <v>0.64027777777777783</v>
      </c>
      <c r="C1331" t="s">
        <v>450</v>
      </c>
      <c r="D1331" t="s">
        <v>451</v>
      </c>
      <c r="E1331" t="s">
        <v>10</v>
      </c>
      <c r="F1331">
        <v>1</v>
      </c>
      <c r="G1331">
        <v>25</v>
      </c>
      <c r="H1331" t="s">
        <v>35</v>
      </c>
      <c r="I1331" t="str">
        <f>VLOOKUP(H1331,'Fish Species List'!$A$2:$I$107,2,0)</f>
        <v>Yellowhead Wrasse</v>
      </c>
      <c r="J1331" s="54" t="str">
        <f>VLOOKUP(H1331,'Fish Species List'!$A$2:$I$107,3,0)</f>
        <v>Halichoeres garnoti</v>
      </c>
      <c r="K1331" s="54" t="str">
        <f>VLOOKUP(H1331,'Fish Species List'!$A$2:$I$107,4,0)</f>
        <v>Labridae</v>
      </c>
      <c r="L1331" s="54" t="str">
        <f>VLOOKUP(H1331,'Fish Species List'!$A$2:$I$107,5,0)</f>
        <v>Carnivores</v>
      </c>
      <c r="M1331">
        <v>5</v>
      </c>
      <c r="N1331">
        <f>1</f>
        <v>1</v>
      </c>
      <c r="P1331">
        <f>VLOOKUP(H1331,'Fish Species List'!$A$2:$I$107,6,0)</f>
        <v>0.01</v>
      </c>
      <c r="Q1331">
        <f>VLOOKUP(H1331,'Fish Species List'!$A$2:$I$107,7,0)</f>
        <v>3.13</v>
      </c>
      <c r="R1331">
        <f t="shared" si="20"/>
        <v>1.540905884130453</v>
      </c>
    </row>
    <row r="1332" spans="1:18">
      <c r="A1332" s="2">
        <v>42959</v>
      </c>
      <c r="B1332" s="18">
        <v>0.64027777777777783</v>
      </c>
      <c r="C1332" t="s">
        <v>450</v>
      </c>
      <c r="D1332" t="s">
        <v>451</v>
      </c>
      <c r="E1332" t="s">
        <v>10</v>
      </c>
      <c r="F1332">
        <v>1</v>
      </c>
      <c r="G1332">
        <v>25</v>
      </c>
      <c r="H1332" t="s">
        <v>31</v>
      </c>
      <c r="I1332" t="str">
        <f>VLOOKUP(H1332,'Fish Species List'!$A$2:$I$107,2,0)</f>
        <v>Striped Parrotfish</v>
      </c>
      <c r="J1332" s="54" t="str">
        <f>VLOOKUP(H1332,'Fish Species List'!$A$2:$I$107,3,0)</f>
        <v>Scarus iserti</v>
      </c>
      <c r="K1332" s="54" t="str">
        <f>VLOOKUP(H1332,'Fish Species List'!$A$2:$I$107,4,0)</f>
        <v>Scaridae</v>
      </c>
      <c r="L1332" s="54" t="str">
        <f>VLOOKUP(H1332,'Fish Species List'!$A$2:$I$107,5,0)</f>
        <v>Herbivores</v>
      </c>
      <c r="M1332">
        <v>11</v>
      </c>
      <c r="N1332">
        <f>1</f>
        <v>1</v>
      </c>
      <c r="O1332" t="s">
        <v>22</v>
      </c>
      <c r="P1332">
        <f>VLOOKUP(H1332,'Fish Species List'!$A$2:$I$107,6,0)</f>
        <v>1.0959999999999999E-2</v>
      </c>
      <c r="Q1332">
        <f>VLOOKUP(H1332,'Fish Species List'!$A$2:$I$107,7,0)</f>
        <v>3.01</v>
      </c>
      <c r="R1332">
        <f t="shared" si="20"/>
        <v>14.941786840550511</v>
      </c>
    </row>
    <row r="1333" spans="1:18">
      <c r="A1333" s="2">
        <v>42959</v>
      </c>
      <c r="B1333" s="18">
        <v>0.64027777777777783</v>
      </c>
      <c r="C1333" t="s">
        <v>450</v>
      </c>
      <c r="D1333" t="s">
        <v>451</v>
      </c>
      <c r="E1333" t="s">
        <v>10</v>
      </c>
      <c r="F1333">
        <v>1</v>
      </c>
      <c r="G1333">
        <v>25</v>
      </c>
      <c r="H1333" t="s">
        <v>31</v>
      </c>
      <c r="I1333" t="str">
        <f>VLOOKUP(H1333,'Fish Species List'!$A$2:$I$107,2,0)</f>
        <v>Striped Parrotfish</v>
      </c>
      <c r="J1333" s="54" t="str">
        <f>VLOOKUP(H1333,'Fish Species List'!$A$2:$I$107,3,0)</f>
        <v>Scarus iserti</v>
      </c>
      <c r="K1333" s="54" t="str">
        <f>VLOOKUP(H1333,'Fish Species List'!$A$2:$I$107,4,0)</f>
        <v>Scaridae</v>
      </c>
      <c r="L1333" s="54" t="str">
        <f>VLOOKUP(H1333,'Fish Species List'!$A$2:$I$107,5,0)</f>
        <v>Herbivores</v>
      </c>
      <c r="M1333">
        <v>9</v>
      </c>
      <c r="N1333">
        <v>5</v>
      </c>
      <c r="O1333" t="s">
        <v>16</v>
      </c>
      <c r="P1333">
        <f>VLOOKUP(H1333,'Fish Species List'!$A$2:$I$107,6,0)</f>
        <v>1.0959999999999999E-2</v>
      </c>
      <c r="Q1333">
        <f>VLOOKUP(H1333,'Fish Species List'!$A$2:$I$107,7,0)</f>
        <v>3.01</v>
      </c>
      <c r="R1333">
        <f t="shared" si="20"/>
        <v>8.167337597628908</v>
      </c>
    </row>
    <row r="1334" spans="1:18">
      <c r="A1334" s="2">
        <v>42959</v>
      </c>
      <c r="B1334" s="18">
        <v>0.64027777777777783</v>
      </c>
      <c r="C1334" t="s">
        <v>450</v>
      </c>
      <c r="D1334" t="s">
        <v>451</v>
      </c>
      <c r="E1334" t="s">
        <v>10</v>
      </c>
      <c r="F1334">
        <v>1</v>
      </c>
      <c r="G1334">
        <v>25</v>
      </c>
      <c r="H1334" t="s">
        <v>31</v>
      </c>
      <c r="I1334" t="str">
        <f>VLOOKUP(H1334,'Fish Species List'!$A$2:$I$107,2,0)</f>
        <v>Striped Parrotfish</v>
      </c>
      <c r="J1334" s="54" t="str">
        <f>VLOOKUP(H1334,'Fish Species List'!$A$2:$I$107,3,0)</f>
        <v>Scarus iserti</v>
      </c>
      <c r="K1334" s="54" t="str">
        <f>VLOOKUP(H1334,'Fish Species List'!$A$2:$I$107,4,0)</f>
        <v>Scaridae</v>
      </c>
      <c r="L1334" s="54" t="str">
        <f>VLOOKUP(H1334,'Fish Species List'!$A$2:$I$107,5,0)</f>
        <v>Herbivores</v>
      </c>
      <c r="M1334">
        <v>5</v>
      </c>
      <c r="N1334">
        <v>5</v>
      </c>
      <c r="O1334" t="s">
        <v>284</v>
      </c>
      <c r="P1334">
        <f>VLOOKUP(H1334,'Fish Species List'!$A$2:$I$107,6,0)</f>
        <v>1.0959999999999999E-2</v>
      </c>
      <c r="Q1334">
        <f>VLOOKUP(H1334,'Fish Species List'!$A$2:$I$107,7,0)</f>
        <v>3.01</v>
      </c>
      <c r="R1334">
        <f t="shared" si="20"/>
        <v>1.3922276900362347</v>
      </c>
    </row>
    <row r="1335" spans="1:18">
      <c r="A1335" s="2">
        <v>42959</v>
      </c>
      <c r="B1335" s="18">
        <v>0.64027777777777783</v>
      </c>
      <c r="C1335" t="s">
        <v>450</v>
      </c>
      <c r="D1335" t="s">
        <v>451</v>
      </c>
      <c r="E1335" t="s">
        <v>10</v>
      </c>
      <c r="F1335">
        <v>1</v>
      </c>
      <c r="G1335">
        <v>25</v>
      </c>
      <c r="H1335" t="s">
        <v>31</v>
      </c>
      <c r="I1335" t="str">
        <f>VLOOKUP(H1335,'Fish Species List'!$A$2:$I$107,2,0)</f>
        <v>Striped Parrotfish</v>
      </c>
      <c r="J1335" s="54" t="str">
        <f>VLOOKUP(H1335,'Fish Species List'!$A$2:$I$107,3,0)</f>
        <v>Scarus iserti</v>
      </c>
      <c r="K1335" s="54" t="str">
        <f>VLOOKUP(H1335,'Fish Species List'!$A$2:$I$107,4,0)</f>
        <v>Scaridae</v>
      </c>
      <c r="L1335" s="54" t="str">
        <f>VLOOKUP(H1335,'Fish Species List'!$A$2:$I$107,5,0)</f>
        <v>Herbivores</v>
      </c>
      <c r="M1335">
        <v>6</v>
      </c>
      <c r="N1335">
        <f>1</f>
        <v>1</v>
      </c>
      <c r="O1335" t="s">
        <v>284</v>
      </c>
      <c r="P1335">
        <f>VLOOKUP(H1335,'Fish Species List'!$A$2:$I$107,6,0)</f>
        <v>1.0959999999999999E-2</v>
      </c>
      <c r="Q1335">
        <f>VLOOKUP(H1335,'Fish Species List'!$A$2:$I$107,7,0)</f>
        <v>3.01</v>
      </c>
      <c r="R1335">
        <f t="shared" si="20"/>
        <v>2.4101596856521104</v>
      </c>
    </row>
    <row r="1336" spans="1:18">
      <c r="A1336" s="2">
        <v>42959</v>
      </c>
      <c r="B1336" s="18">
        <v>0.64027777777777783</v>
      </c>
      <c r="C1336" t="s">
        <v>450</v>
      </c>
      <c r="D1336" t="s">
        <v>451</v>
      </c>
      <c r="E1336" t="s">
        <v>10</v>
      </c>
      <c r="F1336">
        <v>1</v>
      </c>
      <c r="G1336">
        <v>25</v>
      </c>
      <c r="H1336" t="s">
        <v>32</v>
      </c>
      <c r="I1336" t="str">
        <f>VLOOKUP(H1336,'Fish Species List'!$A$2:$I$107,2,0)</f>
        <v>Redtail Parrotfish</v>
      </c>
      <c r="J1336" s="54" t="str">
        <f>VLOOKUP(H1336,'Fish Species List'!$A$2:$I$107,3,0)</f>
        <v>Sparisoma chrysopterum</v>
      </c>
      <c r="K1336" s="54" t="str">
        <f>VLOOKUP(H1336,'Fish Species List'!$A$2:$I$107,4,0)</f>
        <v>Scaridae</v>
      </c>
      <c r="L1336" s="54" t="str">
        <f>VLOOKUP(H1336,'Fish Species List'!$A$2:$I$107,5,0)</f>
        <v>Herbivores</v>
      </c>
      <c r="M1336">
        <v>10</v>
      </c>
      <c r="N1336">
        <f>1</f>
        <v>1</v>
      </c>
      <c r="O1336" t="s">
        <v>284</v>
      </c>
      <c r="P1336">
        <f>VLOOKUP(H1336,'Fish Species List'!$A$2:$I$107,6,0)</f>
        <v>1.072E-2</v>
      </c>
      <c r="Q1336">
        <f>VLOOKUP(H1336,'Fish Species List'!$A$2:$I$107,7,0)</f>
        <v>3.09</v>
      </c>
      <c r="R1336">
        <f t="shared" si="20"/>
        <v>13.18848122310874</v>
      </c>
    </row>
    <row r="1337" spans="1:18">
      <c r="A1337" s="2">
        <v>42959</v>
      </c>
      <c r="B1337" s="18">
        <v>0.64027777777777783</v>
      </c>
      <c r="C1337" t="s">
        <v>450</v>
      </c>
      <c r="D1337" t="s">
        <v>451</v>
      </c>
      <c r="E1337" t="s">
        <v>10</v>
      </c>
      <c r="F1337">
        <v>1</v>
      </c>
      <c r="G1337">
        <v>25</v>
      </c>
      <c r="H1337" t="s">
        <v>32</v>
      </c>
      <c r="I1337" t="str">
        <f>VLOOKUP(H1337,'Fish Species List'!$A$2:$I$107,2,0)</f>
        <v>Redtail Parrotfish</v>
      </c>
      <c r="J1337" s="54" t="str">
        <f>VLOOKUP(H1337,'Fish Species List'!$A$2:$I$107,3,0)</f>
        <v>Sparisoma chrysopterum</v>
      </c>
      <c r="K1337" s="54" t="str">
        <f>VLOOKUP(H1337,'Fish Species List'!$A$2:$I$107,4,0)</f>
        <v>Scaridae</v>
      </c>
      <c r="L1337" s="54" t="str">
        <f>VLOOKUP(H1337,'Fish Species List'!$A$2:$I$107,5,0)</f>
        <v>Herbivores</v>
      </c>
      <c r="M1337">
        <v>8</v>
      </c>
      <c r="N1337">
        <f>1</f>
        <v>1</v>
      </c>
      <c r="O1337" t="s">
        <v>284</v>
      </c>
      <c r="P1337">
        <f>VLOOKUP(H1337,'Fish Species List'!$A$2:$I$107,6,0)</f>
        <v>1.072E-2</v>
      </c>
      <c r="Q1337">
        <f>VLOOKUP(H1337,'Fish Species List'!$A$2:$I$107,7,0)</f>
        <v>3.09</v>
      </c>
      <c r="R1337">
        <f t="shared" si="20"/>
        <v>6.6182450753766098</v>
      </c>
    </row>
    <row r="1338" spans="1:18">
      <c r="A1338" s="2">
        <v>42959</v>
      </c>
      <c r="B1338" s="18">
        <v>0.64027777777777783</v>
      </c>
      <c r="C1338" t="s">
        <v>450</v>
      </c>
      <c r="D1338" t="s">
        <v>451</v>
      </c>
      <c r="E1338" t="s">
        <v>10</v>
      </c>
      <c r="F1338">
        <v>1</v>
      </c>
      <c r="G1338">
        <v>25</v>
      </c>
      <c r="H1338" t="s">
        <v>283</v>
      </c>
      <c r="I1338" t="str">
        <f>VLOOKUP(H1338,'Fish Species List'!$A$2:$I$107,2,0)</f>
        <v>Stoplight Parrotfish</v>
      </c>
      <c r="J1338" s="54" t="str">
        <f>VLOOKUP(H1338,'Fish Species List'!$A$2:$I$107,3,0)</f>
        <v>Sparisoma viride</v>
      </c>
      <c r="K1338" s="54" t="str">
        <f>VLOOKUP(H1338,'Fish Species List'!$A$2:$I$107,4,0)</f>
        <v>Scaridae</v>
      </c>
      <c r="L1338" s="54" t="str">
        <f>VLOOKUP(H1338,'Fish Species List'!$A$2:$I$107,5,0)</f>
        <v>Herbivores</v>
      </c>
      <c r="M1338">
        <v>8</v>
      </c>
      <c r="N1338">
        <f>1</f>
        <v>1</v>
      </c>
      <c r="O1338" t="s">
        <v>284</v>
      </c>
      <c r="P1338">
        <f>VLOOKUP(H1338,'Fish Species List'!$A$2:$I$107,6,0)</f>
        <v>1.38E-2</v>
      </c>
      <c r="Q1338">
        <f>VLOOKUP(H1338,'Fish Species List'!$A$2:$I$107,7,0)</f>
        <v>3.04</v>
      </c>
      <c r="R1338">
        <f t="shared" si="20"/>
        <v>7.6784338446641121</v>
      </c>
    </row>
    <row r="1339" spans="1:18">
      <c r="A1339" s="2">
        <v>42959</v>
      </c>
      <c r="B1339" s="18">
        <v>0.64027777777777783</v>
      </c>
      <c r="C1339" t="s">
        <v>450</v>
      </c>
      <c r="D1339" t="s">
        <v>451</v>
      </c>
      <c r="E1339" t="s">
        <v>10</v>
      </c>
      <c r="F1339">
        <v>1</v>
      </c>
      <c r="G1339">
        <v>25</v>
      </c>
      <c r="H1339" t="s">
        <v>25</v>
      </c>
      <c r="I1339" t="str">
        <f>VLOOKUP(H1339,'Fish Species List'!$A$2:$I$107,2,0)</f>
        <v>Redband Parrotfish</v>
      </c>
      <c r="J1339" s="54" t="str">
        <f>VLOOKUP(H1339,'Fish Species List'!$A$2:$I$107,3,0)</f>
        <v>Sparisoma aurofrenatum</v>
      </c>
      <c r="K1339" s="54" t="str">
        <f>VLOOKUP(H1339,'Fish Species List'!$A$2:$I$107,4,0)</f>
        <v>Scaridae</v>
      </c>
      <c r="L1339" s="54" t="str">
        <f>VLOOKUP(H1339,'Fish Species List'!$A$2:$I$107,5,0)</f>
        <v>Herbivores</v>
      </c>
      <c r="M1339">
        <v>7</v>
      </c>
      <c r="N1339">
        <f>1</f>
        <v>1</v>
      </c>
      <c r="O1339" t="s">
        <v>284</v>
      </c>
      <c r="P1339">
        <f>VLOOKUP(H1339,'Fish Species List'!$A$2:$I$107,6,0)</f>
        <v>1.072E-2</v>
      </c>
      <c r="Q1339">
        <f>VLOOKUP(H1339,'Fish Species List'!$A$2:$I$107,7,0)</f>
        <v>3.12</v>
      </c>
      <c r="R1339">
        <f t="shared" si="20"/>
        <v>4.6440904561438288</v>
      </c>
    </row>
    <row r="1340" spans="1:18">
      <c r="A1340" s="2">
        <v>42959</v>
      </c>
      <c r="B1340" s="18">
        <v>0.64027777777777783</v>
      </c>
      <c r="C1340" t="s">
        <v>450</v>
      </c>
      <c r="D1340" t="s">
        <v>451</v>
      </c>
      <c r="E1340" t="s">
        <v>10</v>
      </c>
      <c r="F1340">
        <v>1</v>
      </c>
      <c r="G1340">
        <v>25</v>
      </c>
      <c r="H1340" t="s">
        <v>452</v>
      </c>
      <c r="I1340" t="str">
        <f>VLOOKUP(H1340,'Fish Species List'!$A$2:$I$107,2,0)</f>
        <v>Hamlet spp.</v>
      </c>
      <c r="J1340" s="54" t="str">
        <f>VLOOKUP(H1340,'Fish Species List'!$A$2:$I$107,3,0)</f>
        <v>Hypoplectrus puella</v>
      </c>
      <c r="K1340" s="54" t="str">
        <f>VLOOKUP(H1340,'Fish Species List'!$A$2:$I$107,4,0)</f>
        <v>Serranidae</v>
      </c>
      <c r="L1340" s="54" t="str">
        <f>VLOOKUP(H1340,'Fish Species List'!$A$2:$I$107,5,0)</f>
        <v>Carnivores</v>
      </c>
      <c r="M1340">
        <v>8</v>
      </c>
      <c r="N1340">
        <f>1</f>
        <v>1</v>
      </c>
      <c r="P1340">
        <f>VLOOKUP(H1340,'Fish Species List'!$A$2:$I$107,6,0)</f>
        <v>1.7780000000000001E-2</v>
      </c>
      <c r="Q1340">
        <f>VLOOKUP(H1340,'Fish Species List'!$A$2:$I$107,7,0)</f>
        <v>3.03</v>
      </c>
      <c r="R1340">
        <f t="shared" si="20"/>
        <v>9.6893449441386057</v>
      </c>
    </row>
    <row r="1341" spans="1:18">
      <c r="A1341" s="2">
        <v>42959</v>
      </c>
      <c r="B1341" s="18">
        <v>0.64027777777777783</v>
      </c>
      <c r="C1341" t="s">
        <v>450</v>
      </c>
      <c r="D1341" t="s">
        <v>451</v>
      </c>
      <c r="E1341" t="s">
        <v>10</v>
      </c>
      <c r="F1341">
        <v>1</v>
      </c>
      <c r="G1341">
        <v>25</v>
      </c>
      <c r="H1341" t="s">
        <v>407</v>
      </c>
      <c r="I1341" t="str">
        <f>VLOOKUP(H1341,'Fish Species List'!$A$2:$I$107,2,0)</f>
        <v>Fairy Basslet</v>
      </c>
      <c r="J1341" s="54" t="str">
        <f>VLOOKUP(H1341,'Fish Species List'!$A$2:$I$107,3,0)</f>
        <v>Gramma loreto</v>
      </c>
      <c r="K1341" s="54" t="str">
        <f>VLOOKUP(H1341,'Fish Species List'!$A$2:$I$107,4,0)</f>
        <v>Serranidae</v>
      </c>
      <c r="L1341" s="54" t="str">
        <f>VLOOKUP(H1341,'Fish Species List'!$A$2:$I$107,5,0)</f>
        <v>Carnivores</v>
      </c>
      <c r="M1341">
        <v>4</v>
      </c>
      <c r="N1341">
        <f>1</f>
        <v>1</v>
      </c>
      <c r="P1341">
        <f>VLOOKUP(H1341,'Fish Species List'!$A$2:$I$107,6,0)</f>
        <v>0</v>
      </c>
      <c r="Q1341">
        <f>VLOOKUP(H1341,'Fish Species List'!$A$2:$I$107,7,0)</f>
        <v>0</v>
      </c>
      <c r="R1341">
        <f t="shared" si="20"/>
        <v>0</v>
      </c>
    </row>
    <row r="1342" spans="1:18">
      <c r="A1342" s="2">
        <v>42959</v>
      </c>
      <c r="B1342" s="18">
        <v>0.64027777777777783</v>
      </c>
      <c r="C1342" t="s">
        <v>450</v>
      </c>
      <c r="D1342" t="s">
        <v>451</v>
      </c>
      <c r="E1342" t="s">
        <v>10</v>
      </c>
      <c r="F1342">
        <v>1</v>
      </c>
      <c r="G1342">
        <v>25</v>
      </c>
      <c r="H1342" t="s">
        <v>31</v>
      </c>
      <c r="I1342" t="str">
        <f>VLOOKUP(H1342,'Fish Species List'!$A$2:$I$107,2,0)</f>
        <v>Striped Parrotfish</v>
      </c>
      <c r="J1342" s="54" t="str">
        <f>VLOOKUP(H1342,'Fish Species List'!$A$2:$I$107,3,0)</f>
        <v>Scarus iserti</v>
      </c>
      <c r="K1342" s="54" t="str">
        <f>VLOOKUP(H1342,'Fish Species List'!$A$2:$I$107,4,0)</f>
        <v>Scaridae</v>
      </c>
      <c r="L1342" s="54" t="str">
        <f>VLOOKUP(H1342,'Fish Species List'!$A$2:$I$107,5,0)</f>
        <v>Herbivores</v>
      </c>
      <c r="M1342">
        <v>2</v>
      </c>
      <c r="N1342">
        <v>8</v>
      </c>
      <c r="O1342" t="s">
        <v>284</v>
      </c>
      <c r="P1342">
        <f>VLOOKUP(H1342,'Fish Species List'!$A$2:$I$107,6,0)</f>
        <v>1.0959999999999999E-2</v>
      </c>
      <c r="Q1342">
        <f>VLOOKUP(H1342,'Fish Species List'!$A$2:$I$107,7,0)</f>
        <v>3.01</v>
      </c>
      <c r="R1342">
        <f t="shared" si="20"/>
        <v>8.8289862628973065E-2</v>
      </c>
    </row>
    <row r="1343" spans="1:18">
      <c r="A1343" s="2">
        <v>42959</v>
      </c>
      <c r="B1343" s="18">
        <v>0.64027777777777783</v>
      </c>
      <c r="C1343" t="s">
        <v>450</v>
      </c>
      <c r="D1343" t="s">
        <v>451</v>
      </c>
      <c r="E1343" t="s">
        <v>10</v>
      </c>
      <c r="F1343">
        <v>1</v>
      </c>
      <c r="G1343">
        <v>25</v>
      </c>
      <c r="H1343" t="s">
        <v>31</v>
      </c>
      <c r="I1343" t="str">
        <f>VLOOKUP(H1343,'Fish Species List'!$A$2:$I$107,2,0)</f>
        <v>Striped Parrotfish</v>
      </c>
      <c r="J1343" s="54" t="str">
        <f>VLOOKUP(H1343,'Fish Species List'!$A$2:$I$107,3,0)</f>
        <v>Scarus iserti</v>
      </c>
      <c r="K1343" s="54" t="str">
        <f>VLOOKUP(H1343,'Fish Species List'!$A$2:$I$107,4,0)</f>
        <v>Scaridae</v>
      </c>
      <c r="L1343" s="54" t="str">
        <f>VLOOKUP(H1343,'Fish Species List'!$A$2:$I$107,5,0)</f>
        <v>Herbivores</v>
      </c>
      <c r="M1343">
        <v>7</v>
      </c>
      <c r="N1343">
        <v>8</v>
      </c>
      <c r="O1343" t="s">
        <v>284</v>
      </c>
      <c r="P1343">
        <f>VLOOKUP(H1343,'Fish Species List'!$A$2:$I$107,6,0)</f>
        <v>1.0959999999999999E-2</v>
      </c>
      <c r="Q1343">
        <f>VLOOKUP(H1343,'Fish Species List'!$A$2:$I$107,7,0)</f>
        <v>3.01</v>
      </c>
      <c r="R1343">
        <f t="shared" si="20"/>
        <v>3.8331485883423078</v>
      </c>
    </row>
    <row r="1344" spans="1:18">
      <c r="A1344" s="2">
        <v>42959</v>
      </c>
      <c r="B1344" s="18">
        <v>0.64027777777777783</v>
      </c>
      <c r="C1344" t="s">
        <v>450</v>
      </c>
      <c r="D1344" t="s">
        <v>451</v>
      </c>
      <c r="E1344" t="s">
        <v>10</v>
      </c>
      <c r="F1344">
        <v>1</v>
      </c>
      <c r="G1344">
        <v>25</v>
      </c>
      <c r="H1344" t="s">
        <v>31</v>
      </c>
      <c r="I1344" t="str">
        <f>VLOOKUP(H1344,'Fish Species List'!$A$2:$I$107,2,0)</f>
        <v>Striped Parrotfish</v>
      </c>
      <c r="J1344" s="54" t="str">
        <f>VLOOKUP(H1344,'Fish Species List'!$A$2:$I$107,3,0)</f>
        <v>Scarus iserti</v>
      </c>
      <c r="K1344" s="54" t="str">
        <f>VLOOKUP(H1344,'Fish Species List'!$A$2:$I$107,4,0)</f>
        <v>Scaridae</v>
      </c>
      <c r="L1344" s="54" t="str">
        <f>VLOOKUP(H1344,'Fish Species List'!$A$2:$I$107,5,0)</f>
        <v>Herbivores</v>
      </c>
      <c r="M1344">
        <v>5</v>
      </c>
      <c r="N1344">
        <v>2</v>
      </c>
      <c r="O1344" t="s">
        <v>284</v>
      </c>
      <c r="P1344">
        <f>VLOOKUP(H1344,'Fish Species List'!$A$2:$I$107,6,0)</f>
        <v>1.0959999999999999E-2</v>
      </c>
      <c r="Q1344">
        <f>VLOOKUP(H1344,'Fish Species List'!$A$2:$I$107,7,0)</f>
        <v>3.01</v>
      </c>
      <c r="R1344">
        <f t="shared" si="20"/>
        <v>1.3922276900362347</v>
      </c>
    </row>
    <row r="1345" spans="1:18">
      <c r="A1345" s="2">
        <v>42959</v>
      </c>
      <c r="B1345" s="18">
        <v>0.64027777777777783</v>
      </c>
      <c r="C1345" t="s">
        <v>450</v>
      </c>
      <c r="D1345" t="s">
        <v>451</v>
      </c>
      <c r="E1345" t="s">
        <v>10</v>
      </c>
      <c r="F1345">
        <v>1</v>
      </c>
      <c r="G1345">
        <v>25</v>
      </c>
      <c r="H1345" t="s">
        <v>31</v>
      </c>
      <c r="I1345" t="str">
        <f>VLOOKUP(H1345,'Fish Species List'!$A$2:$I$107,2,0)</f>
        <v>Striped Parrotfish</v>
      </c>
      <c r="J1345" s="54" t="str">
        <f>VLOOKUP(H1345,'Fish Species List'!$A$2:$I$107,3,0)</f>
        <v>Scarus iserti</v>
      </c>
      <c r="K1345" s="54" t="str">
        <f>VLOOKUP(H1345,'Fish Species List'!$A$2:$I$107,4,0)</f>
        <v>Scaridae</v>
      </c>
      <c r="L1345" s="54" t="str">
        <f>VLOOKUP(H1345,'Fish Species List'!$A$2:$I$107,5,0)</f>
        <v>Herbivores</v>
      </c>
      <c r="M1345">
        <v>9</v>
      </c>
      <c r="N1345">
        <v>2</v>
      </c>
      <c r="O1345" t="s">
        <v>16</v>
      </c>
      <c r="P1345">
        <f>VLOOKUP(H1345,'Fish Species List'!$A$2:$I$107,6,0)</f>
        <v>1.0959999999999999E-2</v>
      </c>
      <c r="Q1345">
        <f>VLOOKUP(H1345,'Fish Species List'!$A$2:$I$107,7,0)</f>
        <v>3.01</v>
      </c>
      <c r="R1345">
        <f t="shared" si="20"/>
        <v>8.167337597628908</v>
      </c>
    </row>
    <row r="1346" spans="1:18">
      <c r="A1346" s="2">
        <v>42959</v>
      </c>
      <c r="B1346" s="18">
        <v>0.64027777777777783</v>
      </c>
      <c r="C1346" t="s">
        <v>450</v>
      </c>
      <c r="D1346" t="s">
        <v>451</v>
      </c>
      <c r="E1346" t="s">
        <v>10</v>
      </c>
      <c r="F1346">
        <v>1</v>
      </c>
      <c r="G1346">
        <v>25</v>
      </c>
      <c r="H1346" t="s">
        <v>35</v>
      </c>
      <c r="I1346" t="str">
        <f>VLOOKUP(H1346,'Fish Species List'!$A$2:$I$107,2,0)</f>
        <v>Yellowhead Wrasse</v>
      </c>
      <c r="J1346" s="54" t="str">
        <f>VLOOKUP(H1346,'Fish Species List'!$A$2:$I$107,3,0)</f>
        <v>Halichoeres garnoti</v>
      </c>
      <c r="K1346" s="54" t="str">
        <f>VLOOKUP(H1346,'Fish Species List'!$A$2:$I$107,4,0)</f>
        <v>Labridae</v>
      </c>
      <c r="L1346" s="54" t="str">
        <f>VLOOKUP(H1346,'Fish Species List'!$A$2:$I$107,5,0)</f>
        <v>Carnivores</v>
      </c>
      <c r="M1346">
        <v>6</v>
      </c>
      <c r="N1346">
        <f>1</f>
        <v>1</v>
      </c>
      <c r="P1346">
        <f>VLOOKUP(H1346,'Fish Species List'!$A$2:$I$107,6,0)</f>
        <v>0.01</v>
      </c>
      <c r="Q1346">
        <f>VLOOKUP(H1346,'Fish Species List'!$A$2:$I$107,7,0)</f>
        <v>3.13</v>
      </c>
      <c r="R1346">
        <f t="shared" si="20"/>
        <v>2.7265496699528886</v>
      </c>
    </row>
    <row r="1347" spans="1:18">
      <c r="A1347" s="2">
        <v>42959</v>
      </c>
      <c r="B1347" s="18">
        <v>0.64027777777777783</v>
      </c>
      <c r="C1347" t="s">
        <v>450</v>
      </c>
      <c r="D1347" t="s">
        <v>451</v>
      </c>
      <c r="E1347" t="s">
        <v>10</v>
      </c>
      <c r="F1347">
        <v>1</v>
      </c>
      <c r="G1347">
        <v>25</v>
      </c>
      <c r="H1347" t="s">
        <v>35</v>
      </c>
      <c r="I1347" t="str">
        <f>VLOOKUP(H1347,'Fish Species List'!$A$2:$I$107,2,0)</f>
        <v>Yellowhead Wrasse</v>
      </c>
      <c r="J1347" s="54" t="str">
        <f>VLOOKUP(H1347,'Fish Species List'!$A$2:$I$107,3,0)</f>
        <v>Halichoeres garnoti</v>
      </c>
      <c r="K1347" s="54" t="str">
        <f>VLOOKUP(H1347,'Fish Species List'!$A$2:$I$107,4,0)</f>
        <v>Labridae</v>
      </c>
      <c r="L1347" s="54" t="str">
        <f>VLOOKUP(H1347,'Fish Species List'!$A$2:$I$107,5,0)</f>
        <v>Carnivores</v>
      </c>
      <c r="M1347">
        <v>3</v>
      </c>
      <c r="N1347">
        <f>1</f>
        <v>1</v>
      </c>
      <c r="P1347">
        <f>VLOOKUP(H1347,'Fish Species List'!$A$2:$I$107,6,0)</f>
        <v>0.01</v>
      </c>
      <c r="Q1347">
        <f>VLOOKUP(H1347,'Fish Species List'!$A$2:$I$107,7,0)</f>
        <v>3.13</v>
      </c>
      <c r="R1347">
        <f t="shared" ref="R1347:R1410" si="21">(P1347*M1347^Q1347)</f>
        <v>0.3114508548769428</v>
      </c>
    </row>
    <row r="1348" spans="1:18">
      <c r="A1348" s="2">
        <v>42959</v>
      </c>
      <c r="B1348" s="18">
        <v>0.64027777777777783</v>
      </c>
      <c r="C1348" t="s">
        <v>450</v>
      </c>
      <c r="D1348" t="s">
        <v>451</v>
      </c>
      <c r="E1348" t="s">
        <v>10</v>
      </c>
      <c r="F1348">
        <v>1</v>
      </c>
      <c r="G1348">
        <v>25</v>
      </c>
      <c r="H1348" t="s">
        <v>18</v>
      </c>
      <c r="I1348" t="str">
        <f>VLOOKUP(H1348,'Fish Species List'!$A$2:$I$107,2,0)</f>
        <v>Bicolour Damselfish</v>
      </c>
      <c r="J1348" s="54" t="str">
        <f>VLOOKUP(H1348,'Fish Species List'!$A$2:$I$107,3,0)</f>
        <v>Stegastes partitus</v>
      </c>
      <c r="K1348" s="54" t="str">
        <f>VLOOKUP(H1348,'Fish Species List'!$A$2:$I$107,4,0)</f>
        <v>Pomacentridae</v>
      </c>
      <c r="L1348" s="54" t="str">
        <f>VLOOKUP(H1348,'Fish Species List'!$A$2:$I$107,5,0)</f>
        <v>Herbivores</v>
      </c>
      <c r="M1348">
        <v>6</v>
      </c>
      <c r="N1348">
        <f>1</f>
        <v>1</v>
      </c>
      <c r="P1348">
        <f>VLOOKUP(H1348,'Fish Species List'!$A$2:$I$107,6,0)</f>
        <v>1.4789999999999999E-2</v>
      </c>
      <c r="Q1348">
        <f>VLOOKUP(H1348,'Fish Species List'!$A$2:$I$107,7,0)</f>
        <v>3.01</v>
      </c>
      <c r="R1348">
        <f t="shared" si="21"/>
        <v>3.2523961451455032</v>
      </c>
    </row>
    <row r="1349" spans="1:18">
      <c r="A1349" s="2">
        <v>42959</v>
      </c>
      <c r="B1349" s="18">
        <v>0.64027777777777783</v>
      </c>
      <c r="C1349" t="s">
        <v>450</v>
      </c>
      <c r="D1349" t="s">
        <v>451</v>
      </c>
      <c r="E1349" t="s">
        <v>10</v>
      </c>
      <c r="F1349">
        <v>1</v>
      </c>
      <c r="G1349">
        <v>25</v>
      </c>
      <c r="H1349" t="s">
        <v>23</v>
      </c>
      <c r="I1349" t="str">
        <f>VLOOKUP(H1349,'Fish Species List'!$A$2:$I$107,2,0)</f>
        <v>Blue Tang</v>
      </c>
      <c r="J1349" s="54" t="str">
        <f>VLOOKUP(H1349,'Fish Species List'!$A$2:$I$107,3,0)</f>
        <v>Acanthurus coeruleus</v>
      </c>
      <c r="K1349" s="54" t="str">
        <f>VLOOKUP(H1349,'Fish Species List'!$A$2:$I$107,4,0)</f>
        <v>Acanthuridae</v>
      </c>
      <c r="L1349" s="54" t="str">
        <f>VLOOKUP(H1349,'Fish Species List'!$A$2:$I$107,5,0)</f>
        <v>Herbivores</v>
      </c>
      <c r="M1349">
        <v>6</v>
      </c>
      <c r="N1349">
        <f>1</f>
        <v>1</v>
      </c>
      <c r="P1349">
        <f>VLOOKUP(H1349,'Fish Species List'!$A$2:$I$107,6,0)</f>
        <v>2.512E-2</v>
      </c>
      <c r="Q1349">
        <f>VLOOKUP(H1349,'Fish Species List'!$A$2:$I$107,7,0)</f>
        <v>2.96</v>
      </c>
      <c r="R1349">
        <f t="shared" si="21"/>
        <v>5.0506507255619795</v>
      </c>
    </row>
    <row r="1350" spans="1:18">
      <c r="A1350" s="2">
        <v>42959</v>
      </c>
      <c r="B1350" s="18">
        <v>0.64027777777777783</v>
      </c>
      <c r="C1350" t="s">
        <v>450</v>
      </c>
      <c r="D1350" t="s">
        <v>451</v>
      </c>
      <c r="E1350" t="s">
        <v>10</v>
      </c>
      <c r="F1350">
        <v>1</v>
      </c>
      <c r="G1350">
        <v>25</v>
      </c>
      <c r="H1350" t="s">
        <v>17</v>
      </c>
      <c r="I1350" t="str">
        <f>VLOOKUP(H1350,'Fish Species List'!$A$2:$I$107,2,0)</f>
        <v>Bluehead Wrasse</v>
      </c>
      <c r="J1350" s="54" t="str">
        <f>VLOOKUP(H1350,'Fish Species List'!$A$2:$I$107,3,0)</f>
        <v>Thalassoma bifasciatum</v>
      </c>
      <c r="K1350" s="54" t="str">
        <f>VLOOKUP(H1350,'Fish Species List'!$A$2:$I$107,4,0)</f>
        <v>Labridae</v>
      </c>
      <c r="L1350" s="54" t="str">
        <f>VLOOKUP(H1350,'Fish Species List'!$A$2:$I$107,5,0)</f>
        <v>Carnivores</v>
      </c>
      <c r="M1350">
        <v>6</v>
      </c>
      <c r="N1350">
        <f>1</f>
        <v>1</v>
      </c>
      <c r="P1350">
        <f>VLOOKUP(H1350,'Fish Species List'!$A$2:$I$107,6,0)</f>
        <v>8.9099999999999995E-3</v>
      </c>
      <c r="Q1350">
        <f>VLOOKUP(H1350,'Fish Species List'!$A$2:$I$107,7,0)</f>
        <v>3.01</v>
      </c>
      <c r="R1350">
        <f t="shared" si="21"/>
        <v>1.9593542699963782</v>
      </c>
    </row>
    <row r="1351" spans="1:18">
      <c r="A1351" s="2">
        <v>42959</v>
      </c>
      <c r="B1351" s="18">
        <v>0.64027777777777783</v>
      </c>
      <c r="C1351" t="s">
        <v>450</v>
      </c>
      <c r="D1351" t="s">
        <v>451</v>
      </c>
      <c r="E1351" t="s">
        <v>10</v>
      </c>
      <c r="F1351">
        <v>2</v>
      </c>
      <c r="G1351">
        <v>25</v>
      </c>
      <c r="H1351" t="s">
        <v>23</v>
      </c>
      <c r="I1351" t="str">
        <f>VLOOKUP(H1351,'Fish Species List'!$A$2:$I$107,2,0)</f>
        <v>Blue Tang</v>
      </c>
      <c r="J1351" s="54" t="str">
        <f>VLOOKUP(H1351,'Fish Species List'!$A$2:$I$107,3,0)</f>
        <v>Acanthurus coeruleus</v>
      </c>
      <c r="K1351" s="54" t="str">
        <f>VLOOKUP(H1351,'Fish Species List'!$A$2:$I$107,4,0)</f>
        <v>Acanthuridae</v>
      </c>
      <c r="L1351" s="54" t="str">
        <f>VLOOKUP(H1351,'Fish Species List'!$A$2:$I$107,5,0)</f>
        <v>Herbivores</v>
      </c>
      <c r="M1351">
        <v>15</v>
      </c>
      <c r="N1351">
        <v>8</v>
      </c>
      <c r="P1351">
        <f>VLOOKUP(H1351,'Fish Species List'!$A$2:$I$107,6,0)</f>
        <v>2.512E-2</v>
      </c>
      <c r="Q1351">
        <f>VLOOKUP(H1351,'Fish Species List'!$A$2:$I$107,7,0)</f>
        <v>2.96</v>
      </c>
      <c r="R1351">
        <f t="shared" si="21"/>
        <v>76.076366478829684</v>
      </c>
    </row>
    <row r="1352" spans="1:18">
      <c r="A1352" s="2">
        <v>42959</v>
      </c>
      <c r="B1352" s="18">
        <v>0.64027777777777783</v>
      </c>
      <c r="C1352" t="s">
        <v>450</v>
      </c>
      <c r="D1352" t="s">
        <v>451</v>
      </c>
      <c r="E1352" t="s">
        <v>10</v>
      </c>
      <c r="F1352">
        <v>2</v>
      </c>
      <c r="G1352">
        <v>25</v>
      </c>
      <c r="H1352" t="s">
        <v>23</v>
      </c>
      <c r="I1352" t="str">
        <f>VLOOKUP(H1352,'Fish Species List'!$A$2:$I$107,2,0)</f>
        <v>Blue Tang</v>
      </c>
      <c r="J1352" s="54" t="str">
        <f>VLOOKUP(H1352,'Fish Species List'!$A$2:$I$107,3,0)</f>
        <v>Acanthurus coeruleus</v>
      </c>
      <c r="K1352" s="54" t="str">
        <f>VLOOKUP(H1352,'Fish Species List'!$A$2:$I$107,4,0)</f>
        <v>Acanthuridae</v>
      </c>
      <c r="L1352" s="54" t="str">
        <f>VLOOKUP(H1352,'Fish Species List'!$A$2:$I$107,5,0)</f>
        <v>Herbivores</v>
      </c>
      <c r="M1352">
        <v>14</v>
      </c>
      <c r="N1352">
        <v>2</v>
      </c>
      <c r="P1352">
        <f>VLOOKUP(H1352,'Fish Species List'!$A$2:$I$107,6,0)</f>
        <v>2.512E-2</v>
      </c>
      <c r="Q1352">
        <f>VLOOKUP(H1352,'Fish Species List'!$A$2:$I$107,7,0)</f>
        <v>2.96</v>
      </c>
      <c r="R1352">
        <f t="shared" si="21"/>
        <v>62.023835721117067</v>
      </c>
    </row>
    <row r="1353" spans="1:18">
      <c r="A1353" s="2">
        <v>42959</v>
      </c>
      <c r="B1353" s="18">
        <v>0.64027777777777783</v>
      </c>
      <c r="C1353" t="s">
        <v>450</v>
      </c>
      <c r="D1353" t="s">
        <v>451</v>
      </c>
      <c r="E1353" t="s">
        <v>10</v>
      </c>
      <c r="F1353">
        <v>2</v>
      </c>
      <c r="G1353">
        <v>25</v>
      </c>
      <c r="H1353" t="s">
        <v>23</v>
      </c>
      <c r="I1353" t="str">
        <f>VLOOKUP(H1353,'Fish Species List'!$A$2:$I$107,2,0)</f>
        <v>Blue Tang</v>
      </c>
      <c r="J1353" s="54" t="str">
        <f>VLOOKUP(H1353,'Fish Species List'!$A$2:$I$107,3,0)</f>
        <v>Acanthurus coeruleus</v>
      </c>
      <c r="K1353" s="54" t="str">
        <f>VLOOKUP(H1353,'Fish Species List'!$A$2:$I$107,4,0)</f>
        <v>Acanthuridae</v>
      </c>
      <c r="L1353" s="54" t="str">
        <f>VLOOKUP(H1353,'Fish Species List'!$A$2:$I$107,5,0)</f>
        <v>Herbivores</v>
      </c>
      <c r="M1353">
        <v>16</v>
      </c>
      <c r="N1353">
        <v>2</v>
      </c>
      <c r="P1353">
        <f>VLOOKUP(H1353,'Fish Species List'!$A$2:$I$107,6,0)</f>
        <v>2.512E-2</v>
      </c>
      <c r="Q1353">
        <f>VLOOKUP(H1353,'Fish Species List'!$A$2:$I$107,7,0)</f>
        <v>2.96</v>
      </c>
      <c r="R1353">
        <f t="shared" si="21"/>
        <v>92.090489985886919</v>
      </c>
    </row>
    <row r="1354" spans="1:18">
      <c r="A1354" s="2">
        <v>42959</v>
      </c>
      <c r="B1354" s="18">
        <v>0.64027777777777783</v>
      </c>
      <c r="C1354" t="s">
        <v>450</v>
      </c>
      <c r="D1354" t="s">
        <v>451</v>
      </c>
      <c r="E1354" t="s">
        <v>10</v>
      </c>
      <c r="F1354">
        <v>2</v>
      </c>
      <c r="G1354">
        <v>25</v>
      </c>
      <c r="H1354" t="s">
        <v>25</v>
      </c>
      <c r="I1354" t="str">
        <f>VLOOKUP(H1354,'Fish Species List'!$A$2:$I$107,2,0)</f>
        <v>Redband Parrotfish</v>
      </c>
      <c r="J1354" s="54" t="str">
        <f>VLOOKUP(H1354,'Fish Species List'!$A$2:$I$107,3,0)</f>
        <v>Sparisoma aurofrenatum</v>
      </c>
      <c r="K1354" s="54" t="str">
        <f>VLOOKUP(H1354,'Fish Species List'!$A$2:$I$107,4,0)</f>
        <v>Scaridae</v>
      </c>
      <c r="L1354" s="54" t="str">
        <f>VLOOKUP(H1354,'Fish Species List'!$A$2:$I$107,5,0)</f>
        <v>Herbivores</v>
      </c>
      <c r="M1354">
        <v>20</v>
      </c>
      <c r="N1354">
        <f>1</f>
        <v>1</v>
      </c>
      <c r="O1354" t="s">
        <v>16</v>
      </c>
      <c r="P1354">
        <f>VLOOKUP(H1354,'Fish Species List'!$A$2:$I$107,6,0)</f>
        <v>1.072E-2</v>
      </c>
      <c r="Q1354">
        <f>VLOOKUP(H1354,'Fish Species List'!$A$2:$I$107,7,0)</f>
        <v>3.12</v>
      </c>
      <c r="R1354">
        <f t="shared" si="21"/>
        <v>122.85939484389488</v>
      </c>
    </row>
    <row r="1355" spans="1:18">
      <c r="A1355" s="2">
        <v>42959</v>
      </c>
      <c r="B1355" s="18">
        <v>0.64027777777777783</v>
      </c>
      <c r="C1355" t="s">
        <v>450</v>
      </c>
      <c r="D1355" t="s">
        <v>451</v>
      </c>
      <c r="E1355" t="s">
        <v>10</v>
      </c>
      <c r="F1355">
        <v>2</v>
      </c>
      <c r="G1355">
        <v>25</v>
      </c>
      <c r="H1355" t="s">
        <v>25</v>
      </c>
      <c r="I1355" t="str">
        <f>VLOOKUP(H1355,'Fish Species List'!$A$2:$I$107,2,0)</f>
        <v>Redband Parrotfish</v>
      </c>
      <c r="J1355" s="54" t="str">
        <f>VLOOKUP(H1355,'Fish Species List'!$A$2:$I$107,3,0)</f>
        <v>Sparisoma aurofrenatum</v>
      </c>
      <c r="K1355" s="54" t="str">
        <f>VLOOKUP(H1355,'Fish Species List'!$A$2:$I$107,4,0)</f>
        <v>Scaridae</v>
      </c>
      <c r="L1355" s="54" t="str">
        <f>VLOOKUP(H1355,'Fish Species List'!$A$2:$I$107,5,0)</f>
        <v>Herbivores</v>
      </c>
      <c r="M1355">
        <v>12</v>
      </c>
      <c r="N1355">
        <f>1</f>
        <v>1</v>
      </c>
      <c r="O1355" t="s">
        <v>16</v>
      </c>
      <c r="P1355">
        <f>VLOOKUP(H1355,'Fish Species List'!$A$2:$I$107,6,0)</f>
        <v>1.072E-2</v>
      </c>
      <c r="Q1355">
        <f>VLOOKUP(H1355,'Fish Species List'!$A$2:$I$107,7,0)</f>
        <v>3.12</v>
      </c>
      <c r="R1355">
        <f t="shared" si="21"/>
        <v>24.959752410454403</v>
      </c>
    </row>
    <row r="1356" spans="1:18">
      <c r="A1356" s="2">
        <v>42959</v>
      </c>
      <c r="B1356" s="18">
        <v>0.64027777777777783</v>
      </c>
      <c r="C1356" t="s">
        <v>450</v>
      </c>
      <c r="D1356" t="s">
        <v>451</v>
      </c>
      <c r="E1356" t="s">
        <v>10</v>
      </c>
      <c r="F1356">
        <v>2</v>
      </c>
      <c r="G1356">
        <v>25</v>
      </c>
      <c r="H1356" t="s">
        <v>283</v>
      </c>
      <c r="I1356" t="str">
        <f>VLOOKUP(H1356,'Fish Species List'!$A$2:$I$107,2,0)</f>
        <v>Stoplight Parrotfish</v>
      </c>
      <c r="J1356" s="54" t="str">
        <f>VLOOKUP(H1356,'Fish Species List'!$A$2:$I$107,3,0)</f>
        <v>Sparisoma viride</v>
      </c>
      <c r="K1356" s="54" t="str">
        <f>VLOOKUP(H1356,'Fish Species List'!$A$2:$I$107,4,0)</f>
        <v>Scaridae</v>
      </c>
      <c r="L1356" s="54" t="str">
        <f>VLOOKUP(H1356,'Fish Species List'!$A$2:$I$107,5,0)</f>
        <v>Herbivores</v>
      </c>
      <c r="M1356">
        <v>18</v>
      </c>
      <c r="N1356">
        <f>1</f>
        <v>1</v>
      </c>
      <c r="O1356" t="s">
        <v>16</v>
      </c>
      <c r="P1356">
        <f>VLOOKUP(H1356,'Fish Species List'!$A$2:$I$107,6,0)</f>
        <v>1.38E-2</v>
      </c>
      <c r="Q1356">
        <f>VLOOKUP(H1356,'Fish Species List'!$A$2:$I$107,7,0)</f>
        <v>3.04</v>
      </c>
      <c r="R1356">
        <f t="shared" si="21"/>
        <v>90.345703069474155</v>
      </c>
    </row>
    <row r="1357" spans="1:18">
      <c r="A1357" s="2">
        <v>42959</v>
      </c>
      <c r="B1357" s="18">
        <v>0.64027777777777783</v>
      </c>
      <c r="C1357" t="s">
        <v>450</v>
      </c>
      <c r="D1357" t="s">
        <v>451</v>
      </c>
      <c r="E1357" t="s">
        <v>10</v>
      </c>
      <c r="F1357">
        <v>2</v>
      </c>
      <c r="G1357">
        <v>25</v>
      </c>
      <c r="H1357" t="s">
        <v>283</v>
      </c>
      <c r="I1357" t="str">
        <f>VLOOKUP(H1357,'Fish Species List'!$A$2:$I$107,2,0)</f>
        <v>Stoplight Parrotfish</v>
      </c>
      <c r="J1357" s="54" t="str">
        <f>VLOOKUP(H1357,'Fish Species List'!$A$2:$I$107,3,0)</f>
        <v>Sparisoma viride</v>
      </c>
      <c r="K1357" s="54" t="str">
        <f>VLOOKUP(H1357,'Fish Species List'!$A$2:$I$107,4,0)</f>
        <v>Scaridae</v>
      </c>
      <c r="L1357" s="54" t="str">
        <f>VLOOKUP(H1357,'Fish Species List'!$A$2:$I$107,5,0)</f>
        <v>Herbivores</v>
      </c>
      <c r="M1357">
        <v>21</v>
      </c>
      <c r="N1357">
        <f>1</f>
        <v>1</v>
      </c>
      <c r="O1357" t="s">
        <v>16</v>
      </c>
      <c r="P1357">
        <f>VLOOKUP(H1357,'Fish Species List'!$A$2:$I$107,6,0)</f>
        <v>1.38E-2</v>
      </c>
      <c r="Q1357">
        <f>VLOOKUP(H1357,'Fish Species List'!$A$2:$I$107,7,0)</f>
        <v>3.04</v>
      </c>
      <c r="R1357">
        <f t="shared" si="21"/>
        <v>144.35297620307892</v>
      </c>
    </row>
    <row r="1358" spans="1:18">
      <c r="A1358" s="2">
        <v>42959</v>
      </c>
      <c r="B1358" s="18">
        <v>0.64027777777777783</v>
      </c>
      <c r="C1358" t="s">
        <v>450</v>
      </c>
      <c r="D1358" t="s">
        <v>451</v>
      </c>
      <c r="E1358" t="s">
        <v>10</v>
      </c>
      <c r="F1358">
        <v>2</v>
      </c>
      <c r="G1358">
        <v>25</v>
      </c>
      <c r="H1358" t="s">
        <v>283</v>
      </c>
      <c r="I1358" t="str">
        <f>VLOOKUP(H1358,'Fish Species List'!$A$2:$I$107,2,0)</f>
        <v>Stoplight Parrotfish</v>
      </c>
      <c r="J1358" s="54" t="str">
        <f>VLOOKUP(H1358,'Fish Species List'!$A$2:$I$107,3,0)</f>
        <v>Sparisoma viride</v>
      </c>
      <c r="K1358" s="54" t="str">
        <f>VLOOKUP(H1358,'Fish Species List'!$A$2:$I$107,4,0)</f>
        <v>Scaridae</v>
      </c>
      <c r="L1358" s="54" t="str">
        <f>VLOOKUP(H1358,'Fish Species List'!$A$2:$I$107,5,0)</f>
        <v>Herbivores</v>
      </c>
      <c r="M1358">
        <v>11</v>
      </c>
      <c r="N1358">
        <f>1</f>
        <v>1</v>
      </c>
      <c r="O1358" t="s">
        <v>16</v>
      </c>
      <c r="P1358">
        <f>VLOOKUP(H1358,'Fish Species List'!$A$2:$I$107,6,0)</f>
        <v>1.38E-2</v>
      </c>
      <c r="Q1358">
        <f>VLOOKUP(H1358,'Fish Species List'!$A$2:$I$107,7,0)</f>
        <v>3.04</v>
      </c>
      <c r="R1358">
        <f t="shared" si="21"/>
        <v>20.216820228321584</v>
      </c>
    </row>
    <row r="1359" spans="1:18">
      <c r="A1359" s="2">
        <v>42959</v>
      </c>
      <c r="B1359" s="18">
        <v>0.64027777777777783</v>
      </c>
      <c r="C1359" t="s">
        <v>450</v>
      </c>
      <c r="D1359" t="s">
        <v>451</v>
      </c>
      <c r="E1359" t="s">
        <v>10</v>
      </c>
      <c r="F1359">
        <v>2</v>
      </c>
      <c r="G1359">
        <v>25</v>
      </c>
      <c r="H1359" t="s">
        <v>12</v>
      </c>
      <c r="I1359" t="str">
        <f>VLOOKUP(H1359,'Fish Species List'!$A$2:$I$107,2,0)</f>
        <v>Doctorfish</v>
      </c>
      <c r="J1359" s="54" t="str">
        <f>VLOOKUP(H1359,'Fish Species List'!$A$2:$I$107,3,0)</f>
        <v>Acanthurus chirurgus</v>
      </c>
      <c r="K1359" s="54" t="str">
        <f>VLOOKUP(H1359,'Fish Species List'!$A$2:$I$107,4,0)</f>
        <v>Acanthuridae</v>
      </c>
      <c r="L1359" s="54" t="str">
        <f>VLOOKUP(H1359,'Fish Species List'!$A$2:$I$107,5,0)</f>
        <v>Herbivores</v>
      </c>
      <c r="M1359">
        <v>15</v>
      </c>
      <c r="N1359">
        <f>1</f>
        <v>1</v>
      </c>
      <c r="P1359">
        <f>VLOOKUP(H1359,'Fish Species List'!$A$2:$I$107,6,0)</f>
        <v>2.0889999999999999E-2</v>
      </c>
      <c r="Q1359">
        <f>VLOOKUP(H1359,'Fish Species List'!$A$2:$I$107,7,0)</f>
        <v>2.96</v>
      </c>
      <c r="R1359">
        <f t="shared" si="21"/>
        <v>63.265736295491713</v>
      </c>
    </row>
    <row r="1360" spans="1:18">
      <c r="A1360" s="2">
        <v>42959</v>
      </c>
      <c r="B1360" s="18">
        <v>0.64027777777777783</v>
      </c>
      <c r="C1360" t="s">
        <v>450</v>
      </c>
      <c r="D1360" t="s">
        <v>451</v>
      </c>
      <c r="E1360" t="s">
        <v>10</v>
      </c>
      <c r="F1360">
        <v>2</v>
      </c>
      <c r="G1360">
        <v>25</v>
      </c>
      <c r="H1360" t="s">
        <v>12</v>
      </c>
      <c r="I1360" t="str">
        <f>VLOOKUP(H1360,'Fish Species List'!$A$2:$I$107,2,0)</f>
        <v>Doctorfish</v>
      </c>
      <c r="J1360" s="54" t="str">
        <f>VLOOKUP(H1360,'Fish Species List'!$A$2:$I$107,3,0)</f>
        <v>Acanthurus chirurgus</v>
      </c>
      <c r="K1360" s="54" t="str">
        <f>VLOOKUP(H1360,'Fish Species List'!$A$2:$I$107,4,0)</f>
        <v>Acanthuridae</v>
      </c>
      <c r="L1360" s="54" t="str">
        <f>VLOOKUP(H1360,'Fish Species List'!$A$2:$I$107,5,0)</f>
        <v>Herbivores</v>
      </c>
      <c r="M1360">
        <v>13</v>
      </c>
      <c r="N1360">
        <f>1</f>
        <v>1</v>
      </c>
      <c r="P1360">
        <f>VLOOKUP(H1360,'Fish Species List'!$A$2:$I$107,6,0)</f>
        <v>2.0889999999999999E-2</v>
      </c>
      <c r="Q1360">
        <f>VLOOKUP(H1360,'Fish Species List'!$A$2:$I$107,7,0)</f>
        <v>2.96</v>
      </c>
      <c r="R1360">
        <f t="shared" si="21"/>
        <v>41.420063733212132</v>
      </c>
    </row>
    <row r="1361" spans="1:18">
      <c r="A1361" s="2">
        <v>42959</v>
      </c>
      <c r="B1361" s="18">
        <v>0.64027777777777783</v>
      </c>
      <c r="C1361" t="s">
        <v>450</v>
      </c>
      <c r="D1361" t="s">
        <v>451</v>
      </c>
      <c r="E1361" t="s">
        <v>10</v>
      </c>
      <c r="F1361">
        <v>2</v>
      </c>
      <c r="G1361">
        <v>25</v>
      </c>
      <c r="H1361" t="s">
        <v>20</v>
      </c>
      <c r="I1361" t="str">
        <f>VLOOKUP(H1361,'Fish Species List'!$A$2:$I$107,2,0)</f>
        <v>French Grunt</v>
      </c>
      <c r="J1361" s="54" t="str">
        <f>VLOOKUP(H1361,'Fish Species List'!$A$2:$I$107,3,0)</f>
        <v>Haemulon flavolineatum</v>
      </c>
      <c r="K1361" s="54" t="str">
        <f>VLOOKUP(H1361,'Fish Species List'!$A$2:$I$107,4,0)</f>
        <v>Haemulidae</v>
      </c>
      <c r="L1361" s="54" t="str">
        <f>VLOOKUP(H1361,'Fish Species List'!$A$2:$I$107,5,0)</f>
        <v>Carnivores</v>
      </c>
      <c r="M1361">
        <v>12</v>
      </c>
      <c r="N1361">
        <f>1</f>
        <v>1</v>
      </c>
      <c r="P1361">
        <f>VLOOKUP(H1361,'Fish Species List'!$A$2:$I$107,6,0)</f>
        <v>1.349E-2</v>
      </c>
      <c r="Q1361">
        <f>VLOOKUP(H1361,'Fish Species List'!$A$2:$I$107,7,0)</f>
        <v>3</v>
      </c>
      <c r="R1361">
        <f t="shared" si="21"/>
        <v>23.31072</v>
      </c>
    </row>
    <row r="1362" spans="1:18">
      <c r="A1362" s="2">
        <v>42959</v>
      </c>
      <c r="B1362" s="18">
        <v>0.64027777777777783</v>
      </c>
      <c r="C1362" t="s">
        <v>450</v>
      </c>
      <c r="D1362" t="s">
        <v>451</v>
      </c>
      <c r="E1362" t="s">
        <v>10</v>
      </c>
      <c r="F1362">
        <v>2</v>
      </c>
      <c r="G1362">
        <v>25</v>
      </c>
      <c r="H1362" t="s">
        <v>20</v>
      </c>
      <c r="I1362" t="str">
        <f>VLOOKUP(H1362,'Fish Species List'!$A$2:$I$107,2,0)</f>
        <v>French Grunt</v>
      </c>
      <c r="J1362" s="54" t="str">
        <f>VLOOKUP(H1362,'Fish Species List'!$A$2:$I$107,3,0)</f>
        <v>Haemulon flavolineatum</v>
      </c>
      <c r="K1362" s="54" t="str">
        <f>VLOOKUP(H1362,'Fish Species List'!$A$2:$I$107,4,0)</f>
        <v>Haemulidae</v>
      </c>
      <c r="L1362" s="54" t="str">
        <f>VLOOKUP(H1362,'Fish Species List'!$A$2:$I$107,5,0)</f>
        <v>Carnivores</v>
      </c>
      <c r="M1362">
        <v>14</v>
      </c>
      <c r="N1362">
        <v>2</v>
      </c>
      <c r="P1362">
        <f>VLOOKUP(H1362,'Fish Species List'!$A$2:$I$107,6,0)</f>
        <v>1.349E-2</v>
      </c>
      <c r="Q1362">
        <f>VLOOKUP(H1362,'Fish Species List'!$A$2:$I$107,7,0)</f>
        <v>3</v>
      </c>
      <c r="R1362">
        <f t="shared" si="21"/>
        <v>37.016559999999998</v>
      </c>
    </row>
    <row r="1363" spans="1:18">
      <c r="A1363" s="2">
        <v>42959</v>
      </c>
      <c r="B1363" s="18">
        <v>0.64027777777777783</v>
      </c>
      <c r="C1363" t="s">
        <v>450</v>
      </c>
      <c r="D1363" t="s">
        <v>451</v>
      </c>
      <c r="E1363" t="s">
        <v>10</v>
      </c>
      <c r="F1363">
        <v>2</v>
      </c>
      <c r="G1363">
        <v>25</v>
      </c>
      <c r="H1363" t="s">
        <v>20</v>
      </c>
      <c r="I1363" t="str">
        <f>VLOOKUP(H1363,'Fish Species List'!$A$2:$I$107,2,0)</f>
        <v>French Grunt</v>
      </c>
      <c r="J1363" s="54" t="str">
        <f>VLOOKUP(H1363,'Fish Species List'!$A$2:$I$107,3,0)</f>
        <v>Haemulon flavolineatum</v>
      </c>
      <c r="K1363" s="54" t="str">
        <f>VLOOKUP(H1363,'Fish Species List'!$A$2:$I$107,4,0)</f>
        <v>Haemulidae</v>
      </c>
      <c r="L1363" s="54" t="str">
        <f>VLOOKUP(H1363,'Fish Species List'!$A$2:$I$107,5,0)</f>
        <v>Carnivores</v>
      </c>
      <c r="M1363">
        <v>12</v>
      </c>
      <c r="N1363">
        <f>1</f>
        <v>1</v>
      </c>
      <c r="P1363">
        <f>VLOOKUP(H1363,'Fish Species List'!$A$2:$I$107,6,0)</f>
        <v>1.349E-2</v>
      </c>
      <c r="Q1363">
        <f>VLOOKUP(H1363,'Fish Species List'!$A$2:$I$107,7,0)</f>
        <v>3</v>
      </c>
      <c r="R1363">
        <f t="shared" si="21"/>
        <v>23.31072</v>
      </c>
    </row>
    <row r="1364" spans="1:18">
      <c r="A1364" s="2">
        <v>42959</v>
      </c>
      <c r="B1364" s="18">
        <v>0.64027777777777783</v>
      </c>
      <c r="C1364" t="s">
        <v>450</v>
      </c>
      <c r="D1364" t="s">
        <v>451</v>
      </c>
      <c r="E1364" t="s">
        <v>10</v>
      </c>
      <c r="F1364">
        <v>2</v>
      </c>
      <c r="G1364">
        <v>25</v>
      </c>
      <c r="H1364" t="s">
        <v>290</v>
      </c>
      <c r="I1364" t="str">
        <f>VLOOKUP(H1364,'Fish Species List'!$A$2:$I$107,2,0)</f>
        <v>Yellowfin Mojarra</v>
      </c>
      <c r="J1364" s="54" t="str">
        <f>VLOOKUP(H1364,'Fish Species List'!$A$2:$I$107,3,0)</f>
        <v>Gerres cinereus</v>
      </c>
      <c r="K1364" s="54" t="str">
        <f>VLOOKUP(H1364,'Fish Species List'!$A$2:$I$107,4,0)</f>
        <v>Gerreidae</v>
      </c>
      <c r="L1364" s="54" t="str">
        <f>VLOOKUP(H1364,'Fish Species List'!$A$2:$I$107,5,0)</f>
        <v>Carnivores</v>
      </c>
      <c r="M1364">
        <v>18</v>
      </c>
      <c r="N1364">
        <v>2</v>
      </c>
      <c r="P1364">
        <f>VLOOKUP(H1364,'Fish Species List'!$A$2:$I$107,6,0)</f>
        <v>1.1480000000000001E-2</v>
      </c>
      <c r="Q1364">
        <f>VLOOKUP(H1364,'Fish Species List'!$A$2:$I$107,7,0)</f>
        <v>3.07</v>
      </c>
      <c r="R1364">
        <f t="shared" si="21"/>
        <v>81.965006702449529</v>
      </c>
    </row>
    <row r="1365" spans="1:18">
      <c r="A1365" s="2">
        <v>42959</v>
      </c>
      <c r="B1365" s="18">
        <v>0.64027777777777783</v>
      </c>
      <c r="C1365" t="s">
        <v>450</v>
      </c>
      <c r="D1365" t="s">
        <v>451</v>
      </c>
      <c r="E1365" t="s">
        <v>10</v>
      </c>
      <c r="F1365">
        <v>2</v>
      </c>
      <c r="G1365">
        <v>25</v>
      </c>
      <c r="H1365" t="s">
        <v>38</v>
      </c>
      <c r="I1365" t="str">
        <f>VLOOKUP(H1365,'Fish Species List'!$A$2:$I$107,2,0)</f>
        <v>Sergeant Major</v>
      </c>
      <c r="J1365" s="54" t="str">
        <f>VLOOKUP(H1365,'Fish Species List'!$A$2:$I$107,3,0)</f>
        <v>Abudefduf saxatilis</v>
      </c>
      <c r="K1365" s="54" t="str">
        <f>VLOOKUP(H1365,'Fish Species List'!$A$2:$I$107,4,0)</f>
        <v>Pomacentridae</v>
      </c>
      <c r="L1365" s="54" t="str">
        <f>VLOOKUP(H1365,'Fish Species List'!$A$2:$I$107,5,0)</f>
        <v>Carnivores</v>
      </c>
      <c r="M1365">
        <v>14</v>
      </c>
      <c r="N1365">
        <f>1</f>
        <v>1</v>
      </c>
      <c r="P1365">
        <f>VLOOKUP(H1365,'Fish Species List'!$A$2:$I$107,6,0)</f>
        <v>1.8200000000000001E-2</v>
      </c>
      <c r="Q1365">
        <f>VLOOKUP(H1365,'Fish Species List'!$A$2:$I$107,7,0)</f>
        <v>3.05</v>
      </c>
      <c r="R1365">
        <f t="shared" si="21"/>
        <v>56.985176375654902</v>
      </c>
    </row>
    <row r="1366" spans="1:18">
      <c r="A1366" s="2">
        <v>42959</v>
      </c>
      <c r="B1366" s="18">
        <v>0.64027777777777783</v>
      </c>
      <c r="C1366" t="s">
        <v>450</v>
      </c>
      <c r="D1366" t="s">
        <v>451</v>
      </c>
      <c r="E1366" t="s">
        <v>10</v>
      </c>
      <c r="F1366">
        <v>2</v>
      </c>
      <c r="G1366">
        <v>25</v>
      </c>
      <c r="H1366" t="s">
        <v>25</v>
      </c>
      <c r="I1366" t="str">
        <f>VLOOKUP(H1366,'Fish Species List'!$A$2:$I$107,2,0)</f>
        <v>Redband Parrotfish</v>
      </c>
      <c r="J1366" s="54" t="str">
        <f>VLOOKUP(H1366,'Fish Species List'!$A$2:$I$107,3,0)</f>
        <v>Sparisoma aurofrenatum</v>
      </c>
      <c r="K1366" s="54" t="str">
        <f>VLOOKUP(H1366,'Fish Species List'!$A$2:$I$107,4,0)</f>
        <v>Scaridae</v>
      </c>
      <c r="L1366" s="54" t="str">
        <f>VLOOKUP(H1366,'Fish Species List'!$A$2:$I$107,5,0)</f>
        <v>Herbivores</v>
      </c>
      <c r="M1366">
        <v>21</v>
      </c>
      <c r="N1366">
        <f>1</f>
        <v>1</v>
      </c>
      <c r="O1366" t="s">
        <v>22</v>
      </c>
      <c r="P1366">
        <f>VLOOKUP(H1366,'Fish Species List'!$A$2:$I$107,6,0)</f>
        <v>1.072E-2</v>
      </c>
      <c r="Q1366">
        <f>VLOOKUP(H1366,'Fish Species List'!$A$2:$I$107,7,0)</f>
        <v>3.12</v>
      </c>
      <c r="R1366">
        <f t="shared" si="21"/>
        <v>143.06025173966486</v>
      </c>
    </row>
    <row r="1367" spans="1:18">
      <c r="A1367" s="2">
        <v>42959</v>
      </c>
      <c r="B1367" s="18">
        <v>0.64027777777777783</v>
      </c>
      <c r="C1367" t="s">
        <v>450</v>
      </c>
      <c r="D1367" t="s">
        <v>451</v>
      </c>
      <c r="E1367" t="s">
        <v>10</v>
      </c>
      <c r="F1367">
        <v>2</v>
      </c>
      <c r="G1367">
        <v>25</v>
      </c>
      <c r="H1367" t="s">
        <v>31</v>
      </c>
      <c r="I1367" t="str">
        <f>VLOOKUP(H1367,'Fish Species List'!$A$2:$I$107,2,0)</f>
        <v>Striped Parrotfish</v>
      </c>
      <c r="J1367" s="54" t="str">
        <f>VLOOKUP(H1367,'Fish Species List'!$A$2:$I$107,3,0)</f>
        <v>Scarus iserti</v>
      </c>
      <c r="K1367" s="54" t="str">
        <f>VLOOKUP(H1367,'Fish Species List'!$A$2:$I$107,4,0)</f>
        <v>Scaridae</v>
      </c>
      <c r="L1367" s="54" t="str">
        <f>VLOOKUP(H1367,'Fish Species List'!$A$2:$I$107,5,0)</f>
        <v>Herbivores</v>
      </c>
      <c r="M1367">
        <v>12</v>
      </c>
      <c r="N1367">
        <f>1</f>
        <v>1</v>
      </c>
      <c r="O1367" t="s">
        <v>22</v>
      </c>
      <c r="P1367">
        <f>VLOOKUP(H1367,'Fish Species List'!$A$2:$I$107,6,0)</f>
        <v>1.0959999999999999E-2</v>
      </c>
      <c r="Q1367">
        <f>VLOOKUP(H1367,'Fish Species List'!$A$2:$I$107,7,0)</f>
        <v>3.01</v>
      </c>
      <c r="R1367">
        <f t="shared" si="21"/>
        <v>19.415389375922789</v>
      </c>
    </row>
    <row r="1368" spans="1:18">
      <c r="A1368" s="2">
        <v>42959</v>
      </c>
      <c r="B1368" s="18">
        <v>0.64027777777777783</v>
      </c>
      <c r="C1368" t="s">
        <v>450</v>
      </c>
      <c r="D1368" t="s">
        <v>451</v>
      </c>
      <c r="E1368" t="s">
        <v>10</v>
      </c>
      <c r="F1368">
        <v>2</v>
      </c>
      <c r="G1368">
        <v>25</v>
      </c>
      <c r="H1368" t="s">
        <v>31</v>
      </c>
      <c r="I1368" t="str">
        <f>VLOOKUP(H1368,'Fish Species List'!$A$2:$I$107,2,0)</f>
        <v>Striped Parrotfish</v>
      </c>
      <c r="J1368" s="54" t="str">
        <f>VLOOKUP(H1368,'Fish Species List'!$A$2:$I$107,3,0)</f>
        <v>Scarus iserti</v>
      </c>
      <c r="K1368" s="54" t="str">
        <f>VLOOKUP(H1368,'Fish Species List'!$A$2:$I$107,4,0)</f>
        <v>Scaridae</v>
      </c>
      <c r="L1368" s="54" t="str">
        <f>VLOOKUP(H1368,'Fish Species List'!$A$2:$I$107,5,0)</f>
        <v>Herbivores</v>
      </c>
      <c r="M1368">
        <v>13</v>
      </c>
      <c r="N1368">
        <f>1</f>
        <v>1</v>
      </c>
      <c r="O1368" t="s">
        <v>22</v>
      </c>
      <c r="P1368">
        <f>VLOOKUP(H1368,'Fish Species List'!$A$2:$I$107,6,0)</f>
        <v>1.0959999999999999E-2</v>
      </c>
      <c r="Q1368">
        <f>VLOOKUP(H1368,'Fish Species List'!$A$2:$I$107,7,0)</f>
        <v>3.01</v>
      </c>
      <c r="R1368">
        <f t="shared" si="21"/>
        <v>24.704726176219836</v>
      </c>
    </row>
    <row r="1369" spans="1:18">
      <c r="A1369" s="2">
        <v>42959</v>
      </c>
      <c r="B1369" s="18">
        <v>0.64027777777777783</v>
      </c>
      <c r="C1369" t="s">
        <v>450</v>
      </c>
      <c r="D1369" t="s">
        <v>451</v>
      </c>
      <c r="E1369" t="s">
        <v>10</v>
      </c>
      <c r="F1369">
        <v>2</v>
      </c>
      <c r="G1369">
        <v>25</v>
      </c>
      <c r="H1369" t="s">
        <v>19</v>
      </c>
      <c r="I1369" t="str">
        <f>VLOOKUP(H1369,'Fish Species List'!$A$2:$I$107,2,0)</f>
        <v>Ocean Surgeonfish</v>
      </c>
      <c r="J1369" s="54" t="str">
        <f>VLOOKUP(H1369,'Fish Species List'!$A$2:$I$107,3,0)</f>
        <v>Acanthurus bahianus</v>
      </c>
      <c r="K1369" s="54" t="str">
        <f>VLOOKUP(H1369,'Fish Species List'!$A$2:$I$107,4,0)</f>
        <v>Acanthuridae</v>
      </c>
      <c r="L1369" s="54" t="str">
        <f>VLOOKUP(H1369,'Fish Species List'!$A$2:$I$107,5,0)</f>
        <v>Herbivores</v>
      </c>
      <c r="M1369">
        <v>14</v>
      </c>
      <c r="N1369">
        <f>1</f>
        <v>1</v>
      </c>
      <c r="P1369">
        <f>VLOOKUP(H1369,'Fish Species List'!$A$2:$I$107,6,0)</f>
        <v>1.8620000000000001E-2</v>
      </c>
      <c r="Q1369">
        <f>VLOOKUP(H1369,'Fish Species List'!$A$2:$I$107,7,0)</f>
        <v>2.91</v>
      </c>
      <c r="R1369">
        <f t="shared" si="21"/>
        <v>40.291390949391584</v>
      </c>
    </row>
    <row r="1370" spans="1:18">
      <c r="A1370" s="2">
        <v>42959</v>
      </c>
      <c r="B1370" s="18">
        <v>0.64027777777777783</v>
      </c>
      <c r="C1370" t="s">
        <v>450</v>
      </c>
      <c r="D1370" t="s">
        <v>451</v>
      </c>
      <c r="E1370" t="s">
        <v>10</v>
      </c>
      <c r="F1370">
        <v>2</v>
      </c>
      <c r="G1370">
        <v>25</v>
      </c>
      <c r="H1370" t="s">
        <v>25</v>
      </c>
      <c r="I1370" t="str">
        <f>VLOOKUP(H1370,'Fish Species List'!$A$2:$I$107,2,0)</f>
        <v>Redband Parrotfish</v>
      </c>
      <c r="J1370" s="54" t="str">
        <f>VLOOKUP(H1370,'Fish Species List'!$A$2:$I$107,3,0)</f>
        <v>Sparisoma aurofrenatum</v>
      </c>
      <c r="K1370" s="54" t="str">
        <f>VLOOKUP(H1370,'Fish Species List'!$A$2:$I$107,4,0)</f>
        <v>Scaridae</v>
      </c>
      <c r="L1370" s="54" t="str">
        <f>VLOOKUP(H1370,'Fish Species List'!$A$2:$I$107,5,0)</f>
        <v>Herbivores</v>
      </c>
      <c r="M1370">
        <v>18</v>
      </c>
      <c r="N1370">
        <f>1</f>
        <v>1</v>
      </c>
      <c r="O1370" t="s">
        <v>16</v>
      </c>
      <c r="P1370">
        <f>VLOOKUP(H1370,'Fish Species List'!$A$2:$I$107,6,0)</f>
        <v>1.072E-2</v>
      </c>
      <c r="Q1370">
        <f>VLOOKUP(H1370,'Fish Species List'!$A$2:$I$107,7,0)</f>
        <v>3.12</v>
      </c>
      <c r="R1370">
        <f t="shared" si="21"/>
        <v>88.43923988864465</v>
      </c>
    </row>
    <row r="1371" spans="1:18">
      <c r="A1371" s="2">
        <v>42959</v>
      </c>
      <c r="B1371" s="18">
        <v>0.64027777777777783</v>
      </c>
      <c r="C1371" t="s">
        <v>450</v>
      </c>
      <c r="D1371" t="s">
        <v>451</v>
      </c>
      <c r="E1371" t="s">
        <v>10</v>
      </c>
      <c r="F1371">
        <v>2</v>
      </c>
      <c r="G1371">
        <v>25</v>
      </c>
      <c r="H1371" t="s">
        <v>31</v>
      </c>
      <c r="I1371" t="str">
        <f>VLOOKUP(H1371,'Fish Species List'!$A$2:$I$107,2,0)</f>
        <v>Striped Parrotfish</v>
      </c>
      <c r="J1371" s="54" t="str">
        <f>VLOOKUP(H1371,'Fish Species List'!$A$2:$I$107,3,0)</f>
        <v>Scarus iserti</v>
      </c>
      <c r="K1371" s="54" t="str">
        <f>VLOOKUP(H1371,'Fish Species List'!$A$2:$I$107,4,0)</f>
        <v>Scaridae</v>
      </c>
      <c r="L1371" s="54" t="str">
        <f>VLOOKUP(H1371,'Fish Species List'!$A$2:$I$107,5,0)</f>
        <v>Herbivores</v>
      </c>
      <c r="M1371">
        <v>11</v>
      </c>
      <c r="N1371">
        <v>2</v>
      </c>
      <c r="O1371" t="s">
        <v>16</v>
      </c>
      <c r="P1371">
        <f>VLOOKUP(H1371,'Fish Species List'!$A$2:$I$107,6,0)</f>
        <v>1.0959999999999999E-2</v>
      </c>
      <c r="Q1371">
        <f>VLOOKUP(H1371,'Fish Species List'!$A$2:$I$107,7,0)</f>
        <v>3.01</v>
      </c>
      <c r="R1371">
        <f t="shared" si="21"/>
        <v>14.941786840550511</v>
      </c>
    </row>
    <row r="1372" spans="1:18">
      <c r="A1372" s="2">
        <v>42959</v>
      </c>
      <c r="B1372" s="18">
        <v>0.64027777777777783</v>
      </c>
      <c r="C1372" t="s">
        <v>450</v>
      </c>
      <c r="D1372" t="s">
        <v>451</v>
      </c>
      <c r="E1372" t="s">
        <v>10</v>
      </c>
      <c r="F1372">
        <v>2</v>
      </c>
      <c r="G1372">
        <v>25</v>
      </c>
      <c r="H1372" t="s">
        <v>283</v>
      </c>
      <c r="I1372" t="str">
        <f>VLOOKUP(H1372,'Fish Species List'!$A$2:$I$107,2,0)</f>
        <v>Stoplight Parrotfish</v>
      </c>
      <c r="J1372" s="54" t="str">
        <f>VLOOKUP(H1372,'Fish Species List'!$A$2:$I$107,3,0)</f>
        <v>Sparisoma viride</v>
      </c>
      <c r="K1372" s="54" t="str">
        <f>VLOOKUP(H1372,'Fish Species List'!$A$2:$I$107,4,0)</f>
        <v>Scaridae</v>
      </c>
      <c r="L1372" s="54" t="str">
        <f>VLOOKUP(H1372,'Fish Species List'!$A$2:$I$107,5,0)</f>
        <v>Herbivores</v>
      </c>
      <c r="M1372">
        <v>8</v>
      </c>
      <c r="N1372">
        <f>1</f>
        <v>1</v>
      </c>
      <c r="O1372" t="s">
        <v>284</v>
      </c>
      <c r="P1372">
        <f>VLOOKUP(H1372,'Fish Species List'!$A$2:$I$107,6,0)</f>
        <v>1.38E-2</v>
      </c>
      <c r="Q1372">
        <f>VLOOKUP(H1372,'Fish Species List'!$A$2:$I$107,7,0)</f>
        <v>3.04</v>
      </c>
      <c r="R1372">
        <f t="shared" si="21"/>
        <v>7.6784338446641121</v>
      </c>
    </row>
    <row r="1373" spans="1:18">
      <c r="A1373" s="2">
        <v>42959</v>
      </c>
      <c r="B1373" s="18">
        <v>0.64027777777777783</v>
      </c>
      <c r="C1373" t="s">
        <v>450</v>
      </c>
      <c r="D1373" t="s">
        <v>451</v>
      </c>
      <c r="E1373" t="s">
        <v>10</v>
      </c>
      <c r="F1373">
        <v>2</v>
      </c>
      <c r="G1373">
        <v>25</v>
      </c>
      <c r="H1373" t="s">
        <v>25</v>
      </c>
      <c r="I1373" t="str">
        <f>VLOOKUP(H1373,'Fish Species List'!$A$2:$I$107,2,0)</f>
        <v>Redband Parrotfish</v>
      </c>
      <c r="J1373" s="54" t="str">
        <f>VLOOKUP(H1373,'Fish Species List'!$A$2:$I$107,3,0)</f>
        <v>Sparisoma aurofrenatum</v>
      </c>
      <c r="K1373" s="54" t="str">
        <f>VLOOKUP(H1373,'Fish Species List'!$A$2:$I$107,4,0)</f>
        <v>Scaridae</v>
      </c>
      <c r="L1373" s="54" t="str">
        <f>VLOOKUP(H1373,'Fish Species List'!$A$2:$I$107,5,0)</f>
        <v>Herbivores</v>
      </c>
      <c r="M1373">
        <v>7</v>
      </c>
      <c r="N1373">
        <v>2</v>
      </c>
      <c r="O1373" t="s">
        <v>284</v>
      </c>
      <c r="P1373">
        <f>VLOOKUP(H1373,'Fish Species List'!$A$2:$I$107,6,0)</f>
        <v>1.072E-2</v>
      </c>
      <c r="Q1373">
        <f>VLOOKUP(H1373,'Fish Species List'!$A$2:$I$107,7,0)</f>
        <v>3.12</v>
      </c>
      <c r="R1373">
        <f t="shared" si="21"/>
        <v>4.6440904561438288</v>
      </c>
    </row>
    <row r="1374" spans="1:18">
      <c r="A1374" s="2">
        <v>42959</v>
      </c>
      <c r="B1374" s="18">
        <v>0.64027777777777783</v>
      </c>
      <c r="C1374" t="s">
        <v>450</v>
      </c>
      <c r="D1374" t="s">
        <v>451</v>
      </c>
      <c r="E1374" t="s">
        <v>10</v>
      </c>
      <c r="F1374">
        <v>2</v>
      </c>
      <c r="G1374">
        <v>25</v>
      </c>
      <c r="H1374" t="s">
        <v>31</v>
      </c>
      <c r="I1374" t="str">
        <f>VLOOKUP(H1374,'Fish Species List'!$A$2:$I$107,2,0)</f>
        <v>Striped Parrotfish</v>
      </c>
      <c r="J1374" s="54" t="str">
        <f>VLOOKUP(H1374,'Fish Species List'!$A$2:$I$107,3,0)</f>
        <v>Scarus iserti</v>
      </c>
      <c r="K1374" s="54" t="str">
        <f>VLOOKUP(H1374,'Fish Species List'!$A$2:$I$107,4,0)</f>
        <v>Scaridae</v>
      </c>
      <c r="L1374" s="54" t="str">
        <f>VLOOKUP(H1374,'Fish Species List'!$A$2:$I$107,5,0)</f>
        <v>Herbivores</v>
      </c>
      <c r="M1374">
        <v>7</v>
      </c>
      <c r="N1374">
        <v>2</v>
      </c>
      <c r="O1374" t="s">
        <v>284</v>
      </c>
      <c r="P1374">
        <f>VLOOKUP(H1374,'Fish Species List'!$A$2:$I$107,6,0)</f>
        <v>1.0959999999999999E-2</v>
      </c>
      <c r="Q1374">
        <f>VLOOKUP(H1374,'Fish Species List'!$A$2:$I$107,7,0)</f>
        <v>3.01</v>
      </c>
      <c r="R1374">
        <f t="shared" si="21"/>
        <v>3.8331485883423078</v>
      </c>
    </row>
    <row r="1375" spans="1:18">
      <c r="A1375" s="2">
        <v>42959</v>
      </c>
      <c r="B1375" s="18">
        <v>0.64027777777777783</v>
      </c>
      <c r="C1375" t="s">
        <v>450</v>
      </c>
      <c r="D1375" t="s">
        <v>451</v>
      </c>
      <c r="E1375" t="s">
        <v>10</v>
      </c>
      <c r="F1375">
        <v>2</v>
      </c>
      <c r="G1375">
        <v>25</v>
      </c>
      <c r="H1375" t="s">
        <v>473</v>
      </c>
      <c r="I1375" t="str">
        <f>VLOOKUP(H1375,'Fish Species List'!$A$2:$I$107,2,0)</f>
        <v>Greenblotch Parrotfish</v>
      </c>
      <c r="J1375" s="54" t="str">
        <f>VLOOKUP(H1375,'Fish Species List'!$A$2:$I$107,3,0)</f>
        <v>Sparisoma atomarium</v>
      </c>
      <c r="K1375" s="54" t="str">
        <f>VLOOKUP(H1375,'Fish Species List'!$A$2:$I$107,4,0)</f>
        <v>Scaridae</v>
      </c>
      <c r="L1375" s="54" t="str">
        <f>VLOOKUP(H1375,'Fish Species List'!$A$2:$I$107,5,0)</f>
        <v>Herbivores</v>
      </c>
      <c r="M1375">
        <v>6</v>
      </c>
      <c r="N1375">
        <f>1</f>
        <v>1</v>
      </c>
      <c r="P1375">
        <f>VLOOKUP(H1375,'Fish Species List'!$A$2:$I$107,6,0)</f>
        <v>1.072E-2</v>
      </c>
      <c r="Q1375">
        <f>VLOOKUP(H1375,'Fish Species List'!$A$2:$I$107,7,0)</f>
        <v>3.12</v>
      </c>
      <c r="R1375">
        <f t="shared" si="21"/>
        <v>2.8709569913443227</v>
      </c>
    </row>
    <row r="1376" spans="1:18">
      <c r="A1376" s="2">
        <v>42959</v>
      </c>
      <c r="B1376" s="18">
        <v>0.64027777777777783</v>
      </c>
      <c r="C1376" t="s">
        <v>450</v>
      </c>
      <c r="D1376" t="s">
        <v>451</v>
      </c>
      <c r="E1376" t="s">
        <v>10</v>
      </c>
      <c r="F1376">
        <v>2</v>
      </c>
      <c r="G1376">
        <v>25</v>
      </c>
      <c r="H1376" t="s">
        <v>25</v>
      </c>
      <c r="I1376" t="str">
        <f>VLOOKUP(H1376,'Fish Species List'!$A$2:$I$107,2,0)</f>
        <v>Redband Parrotfish</v>
      </c>
      <c r="J1376" s="54" t="str">
        <f>VLOOKUP(H1376,'Fish Species List'!$A$2:$I$107,3,0)</f>
        <v>Sparisoma aurofrenatum</v>
      </c>
      <c r="K1376" s="54" t="str">
        <f>VLOOKUP(H1376,'Fish Species List'!$A$2:$I$107,4,0)</f>
        <v>Scaridae</v>
      </c>
      <c r="L1376" s="54" t="str">
        <f>VLOOKUP(H1376,'Fish Species List'!$A$2:$I$107,5,0)</f>
        <v>Herbivores</v>
      </c>
      <c r="M1376">
        <v>11</v>
      </c>
      <c r="N1376">
        <v>2</v>
      </c>
      <c r="O1376" t="s">
        <v>16</v>
      </c>
      <c r="P1376">
        <f>VLOOKUP(H1376,'Fish Species List'!$A$2:$I$107,6,0)</f>
        <v>1.072E-2</v>
      </c>
      <c r="Q1376">
        <f>VLOOKUP(H1376,'Fish Species List'!$A$2:$I$107,7,0)</f>
        <v>3.12</v>
      </c>
      <c r="R1376">
        <f t="shared" si="21"/>
        <v>19.025670149233743</v>
      </c>
    </row>
    <row r="1377" spans="1:18">
      <c r="A1377" s="2">
        <v>42959</v>
      </c>
      <c r="B1377" s="18">
        <v>0.64027777777777783</v>
      </c>
      <c r="C1377" t="s">
        <v>450</v>
      </c>
      <c r="D1377" t="s">
        <v>451</v>
      </c>
      <c r="E1377" t="s">
        <v>10</v>
      </c>
      <c r="F1377">
        <v>2</v>
      </c>
      <c r="G1377">
        <v>25</v>
      </c>
      <c r="H1377" t="s">
        <v>25</v>
      </c>
      <c r="I1377" t="str">
        <f>VLOOKUP(H1377,'Fish Species List'!$A$2:$I$107,2,0)</f>
        <v>Redband Parrotfish</v>
      </c>
      <c r="J1377" s="54" t="str">
        <f>VLOOKUP(H1377,'Fish Species List'!$A$2:$I$107,3,0)</f>
        <v>Sparisoma aurofrenatum</v>
      </c>
      <c r="K1377" s="54" t="str">
        <f>VLOOKUP(H1377,'Fish Species List'!$A$2:$I$107,4,0)</f>
        <v>Scaridae</v>
      </c>
      <c r="L1377" s="54" t="str">
        <f>VLOOKUP(H1377,'Fish Species List'!$A$2:$I$107,5,0)</f>
        <v>Herbivores</v>
      </c>
      <c r="M1377">
        <v>10</v>
      </c>
      <c r="N1377">
        <f>1</f>
        <v>1</v>
      </c>
      <c r="O1377" t="s">
        <v>16</v>
      </c>
      <c r="P1377">
        <f>VLOOKUP(H1377,'Fish Species List'!$A$2:$I$107,6,0)</f>
        <v>1.072E-2</v>
      </c>
      <c r="Q1377">
        <f>VLOOKUP(H1377,'Fish Species List'!$A$2:$I$107,7,0)</f>
        <v>3.12</v>
      </c>
      <c r="R1377">
        <f t="shared" si="21"/>
        <v>14.131712237324704</v>
      </c>
    </row>
    <row r="1378" spans="1:18">
      <c r="A1378" s="2">
        <v>42959</v>
      </c>
      <c r="B1378" s="18">
        <v>0.64027777777777783</v>
      </c>
      <c r="C1378" t="s">
        <v>450</v>
      </c>
      <c r="D1378" t="s">
        <v>451</v>
      </c>
      <c r="E1378" t="s">
        <v>10</v>
      </c>
      <c r="F1378">
        <v>2</v>
      </c>
      <c r="G1378">
        <v>25</v>
      </c>
      <c r="H1378" t="s">
        <v>23</v>
      </c>
      <c r="I1378" t="str">
        <f>VLOOKUP(H1378,'Fish Species List'!$A$2:$I$107,2,0)</f>
        <v>Blue Tang</v>
      </c>
      <c r="J1378" s="54" t="str">
        <f>VLOOKUP(H1378,'Fish Species List'!$A$2:$I$107,3,0)</f>
        <v>Acanthurus coeruleus</v>
      </c>
      <c r="K1378" s="54" t="str">
        <f>VLOOKUP(H1378,'Fish Species List'!$A$2:$I$107,4,0)</f>
        <v>Acanthuridae</v>
      </c>
      <c r="L1378" s="54" t="str">
        <f>VLOOKUP(H1378,'Fish Species List'!$A$2:$I$107,5,0)</f>
        <v>Herbivores</v>
      </c>
      <c r="M1378">
        <v>6</v>
      </c>
      <c r="N1378">
        <f>1</f>
        <v>1</v>
      </c>
      <c r="P1378">
        <f>VLOOKUP(H1378,'Fish Species List'!$A$2:$I$107,6,0)</f>
        <v>2.512E-2</v>
      </c>
      <c r="Q1378">
        <f>VLOOKUP(H1378,'Fish Species List'!$A$2:$I$107,7,0)</f>
        <v>2.96</v>
      </c>
      <c r="R1378">
        <f t="shared" si="21"/>
        <v>5.0506507255619795</v>
      </c>
    </row>
    <row r="1379" spans="1:18">
      <c r="A1379" s="2">
        <v>42959</v>
      </c>
      <c r="B1379" s="18">
        <v>0.64027777777777783</v>
      </c>
      <c r="C1379" t="s">
        <v>450</v>
      </c>
      <c r="D1379" t="s">
        <v>451</v>
      </c>
      <c r="E1379" t="s">
        <v>10</v>
      </c>
      <c r="F1379">
        <v>2</v>
      </c>
      <c r="G1379">
        <v>25</v>
      </c>
      <c r="H1379" t="s">
        <v>408</v>
      </c>
      <c r="I1379" t="str">
        <f>VLOOKUP(H1379,'Fish Species List'!$A$2:$I$107,2,0)</f>
        <v>Trumpet Fish</v>
      </c>
      <c r="J1379" s="54" t="str">
        <f>VLOOKUP(H1379,'Fish Species List'!$A$2:$I$107,3,0)</f>
        <v>Aulostomus maculatus</v>
      </c>
      <c r="K1379" s="54" t="str">
        <f>VLOOKUP(H1379,'Fish Species List'!$A$2:$I$107,4,0)</f>
        <v>Aulostomidae</v>
      </c>
      <c r="L1379" s="54" t="str">
        <f>VLOOKUP(H1379,'Fish Species List'!$A$2:$I$107,5,0)</f>
        <v>Carnivores</v>
      </c>
      <c r="M1379">
        <v>15</v>
      </c>
      <c r="N1379">
        <f>1</f>
        <v>1</v>
      </c>
      <c r="P1379">
        <f>VLOOKUP(H1379,'Fish Species List'!$A$2:$I$107,6,0)</f>
        <v>1E-4</v>
      </c>
      <c r="Q1379">
        <f>VLOOKUP(H1379,'Fish Species List'!$A$2:$I$107,7,0)</f>
        <v>3.5539999999999998</v>
      </c>
      <c r="R1379">
        <f t="shared" si="21"/>
        <v>1.5129630952555244</v>
      </c>
    </row>
    <row r="1380" spans="1:18">
      <c r="A1380" s="2">
        <v>42959</v>
      </c>
      <c r="B1380" s="18">
        <v>0.64027777777777783</v>
      </c>
      <c r="C1380" t="s">
        <v>450</v>
      </c>
      <c r="D1380" t="s">
        <v>451</v>
      </c>
      <c r="E1380" t="s">
        <v>10</v>
      </c>
      <c r="F1380">
        <v>2</v>
      </c>
      <c r="G1380">
        <v>25</v>
      </c>
      <c r="H1380" t="s">
        <v>283</v>
      </c>
      <c r="I1380" t="str">
        <f>VLOOKUP(H1380,'Fish Species List'!$A$2:$I$107,2,0)</f>
        <v>Stoplight Parrotfish</v>
      </c>
      <c r="J1380" s="54" t="str">
        <f>VLOOKUP(H1380,'Fish Species List'!$A$2:$I$107,3,0)</f>
        <v>Sparisoma viride</v>
      </c>
      <c r="K1380" s="54" t="str">
        <f>VLOOKUP(H1380,'Fish Species List'!$A$2:$I$107,4,0)</f>
        <v>Scaridae</v>
      </c>
      <c r="L1380" s="54" t="str">
        <f>VLOOKUP(H1380,'Fish Species List'!$A$2:$I$107,5,0)</f>
        <v>Herbivores</v>
      </c>
      <c r="M1380">
        <v>6</v>
      </c>
      <c r="N1380">
        <v>3</v>
      </c>
      <c r="O1380" t="s">
        <v>284</v>
      </c>
      <c r="P1380">
        <f>VLOOKUP(H1380,'Fish Species List'!$A$2:$I$107,6,0)</f>
        <v>1.38E-2</v>
      </c>
      <c r="Q1380">
        <f>VLOOKUP(H1380,'Fish Species List'!$A$2:$I$107,7,0)</f>
        <v>3.04</v>
      </c>
      <c r="R1380">
        <f t="shared" si="21"/>
        <v>3.2022769371367255</v>
      </c>
    </row>
    <row r="1381" spans="1:18">
      <c r="A1381" s="2">
        <v>42959</v>
      </c>
      <c r="B1381" s="18">
        <v>0.64027777777777783</v>
      </c>
      <c r="C1381" t="s">
        <v>450</v>
      </c>
      <c r="D1381" t="s">
        <v>451</v>
      </c>
      <c r="E1381" t="s">
        <v>10</v>
      </c>
      <c r="F1381">
        <v>2</v>
      </c>
      <c r="G1381">
        <v>25</v>
      </c>
      <c r="H1381" t="s">
        <v>283</v>
      </c>
      <c r="I1381" t="str">
        <f>VLOOKUP(H1381,'Fish Species List'!$A$2:$I$107,2,0)</f>
        <v>Stoplight Parrotfish</v>
      </c>
      <c r="J1381" s="54" t="str">
        <f>VLOOKUP(H1381,'Fish Species List'!$A$2:$I$107,3,0)</f>
        <v>Sparisoma viride</v>
      </c>
      <c r="K1381" s="54" t="str">
        <f>VLOOKUP(H1381,'Fish Species List'!$A$2:$I$107,4,0)</f>
        <v>Scaridae</v>
      </c>
      <c r="L1381" s="54" t="str">
        <f>VLOOKUP(H1381,'Fish Species List'!$A$2:$I$107,5,0)</f>
        <v>Herbivores</v>
      </c>
      <c r="M1381">
        <v>4</v>
      </c>
      <c r="N1381">
        <v>2</v>
      </c>
      <c r="O1381" t="s">
        <v>284</v>
      </c>
      <c r="P1381">
        <f>VLOOKUP(H1381,'Fish Species List'!$A$2:$I$107,6,0)</f>
        <v>1.38E-2</v>
      </c>
      <c r="Q1381">
        <f>VLOOKUP(H1381,'Fish Species List'!$A$2:$I$107,7,0)</f>
        <v>3.04</v>
      </c>
      <c r="R1381">
        <f t="shared" si="21"/>
        <v>0.933558333423811</v>
      </c>
    </row>
    <row r="1382" spans="1:18">
      <c r="A1382" s="2">
        <v>42959</v>
      </c>
      <c r="B1382" s="18">
        <v>0.64027777777777783</v>
      </c>
      <c r="C1382" t="s">
        <v>450</v>
      </c>
      <c r="D1382" t="s">
        <v>451</v>
      </c>
      <c r="E1382" t="s">
        <v>10</v>
      </c>
      <c r="F1382">
        <v>2</v>
      </c>
      <c r="G1382">
        <v>25</v>
      </c>
      <c r="H1382" t="s">
        <v>283</v>
      </c>
      <c r="I1382" t="str">
        <f>VLOOKUP(H1382,'Fish Species List'!$A$2:$I$107,2,0)</f>
        <v>Stoplight Parrotfish</v>
      </c>
      <c r="J1382" s="54" t="str">
        <f>VLOOKUP(H1382,'Fish Species List'!$A$2:$I$107,3,0)</f>
        <v>Sparisoma viride</v>
      </c>
      <c r="K1382" s="54" t="str">
        <f>VLOOKUP(H1382,'Fish Species List'!$A$2:$I$107,4,0)</f>
        <v>Scaridae</v>
      </c>
      <c r="L1382" s="54" t="str">
        <f>VLOOKUP(H1382,'Fish Species List'!$A$2:$I$107,5,0)</f>
        <v>Herbivores</v>
      </c>
      <c r="M1382">
        <v>8</v>
      </c>
      <c r="N1382">
        <f>1</f>
        <v>1</v>
      </c>
      <c r="O1382" t="s">
        <v>284</v>
      </c>
      <c r="P1382">
        <f>VLOOKUP(H1382,'Fish Species List'!$A$2:$I$107,6,0)</f>
        <v>1.38E-2</v>
      </c>
      <c r="Q1382">
        <f>VLOOKUP(H1382,'Fish Species List'!$A$2:$I$107,7,0)</f>
        <v>3.04</v>
      </c>
      <c r="R1382">
        <f t="shared" si="21"/>
        <v>7.6784338446641121</v>
      </c>
    </row>
    <row r="1383" spans="1:18">
      <c r="A1383" s="2">
        <v>42959</v>
      </c>
      <c r="B1383" s="18">
        <v>0.64027777777777783</v>
      </c>
      <c r="C1383" t="s">
        <v>450</v>
      </c>
      <c r="D1383" t="s">
        <v>451</v>
      </c>
      <c r="E1383" t="s">
        <v>10</v>
      </c>
      <c r="F1383">
        <v>2</v>
      </c>
      <c r="G1383">
        <v>25</v>
      </c>
      <c r="H1383" t="s">
        <v>283</v>
      </c>
      <c r="I1383" t="str">
        <f>VLOOKUP(H1383,'Fish Species List'!$A$2:$I$107,2,0)</f>
        <v>Stoplight Parrotfish</v>
      </c>
      <c r="J1383" s="54" t="str">
        <f>VLOOKUP(H1383,'Fish Species List'!$A$2:$I$107,3,0)</f>
        <v>Sparisoma viride</v>
      </c>
      <c r="K1383" s="54" t="str">
        <f>VLOOKUP(H1383,'Fish Species List'!$A$2:$I$107,4,0)</f>
        <v>Scaridae</v>
      </c>
      <c r="L1383" s="54" t="str">
        <f>VLOOKUP(H1383,'Fish Species List'!$A$2:$I$107,5,0)</f>
        <v>Herbivores</v>
      </c>
      <c r="M1383">
        <v>6</v>
      </c>
      <c r="N1383">
        <v>3</v>
      </c>
      <c r="O1383" t="s">
        <v>284</v>
      </c>
      <c r="P1383">
        <f>VLOOKUP(H1383,'Fish Species List'!$A$2:$I$107,6,0)</f>
        <v>1.38E-2</v>
      </c>
      <c r="Q1383">
        <f>VLOOKUP(H1383,'Fish Species List'!$A$2:$I$107,7,0)</f>
        <v>3.04</v>
      </c>
      <c r="R1383">
        <f t="shared" si="21"/>
        <v>3.2022769371367255</v>
      </c>
    </row>
    <row r="1384" spans="1:18">
      <c r="A1384" s="2">
        <v>42959</v>
      </c>
      <c r="B1384" s="18">
        <v>0.64027777777777783</v>
      </c>
      <c r="C1384" t="s">
        <v>450</v>
      </c>
      <c r="D1384" t="s">
        <v>451</v>
      </c>
      <c r="E1384" t="s">
        <v>10</v>
      </c>
      <c r="F1384">
        <v>2</v>
      </c>
      <c r="G1384">
        <v>25</v>
      </c>
      <c r="H1384" t="s">
        <v>283</v>
      </c>
      <c r="I1384" t="str">
        <f>VLOOKUP(H1384,'Fish Species List'!$A$2:$I$107,2,0)</f>
        <v>Stoplight Parrotfish</v>
      </c>
      <c r="J1384" s="54" t="str">
        <f>VLOOKUP(H1384,'Fish Species List'!$A$2:$I$107,3,0)</f>
        <v>Sparisoma viride</v>
      </c>
      <c r="K1384" s="54" t="str">
        <f>VLOOKUP(H1384,'Fish Species List'!$A$2:$I$107,4,0)</f>
        <v>Scaridae</v>
      </c>
      <c r="L1384" s="54" t="str">
        <f>VLOOKUP(H1384,'Fish Species List'!$A$2:$I$107,5,0)</f>
        <v>Herbivores</v>
      </c>
      <c r="M1384">
        <v>10</v>
      </c>
      <c r="N1384">
        <f>1</f>
        <v>1</v>
      </c>
      <c r="O1384" t="s">
        <v>16</v>
      </c>
      <c r="P1384">
        <f>VLOOKUP(H1384,'Fish Species List'!$A$2:$I$107,6,0)</f>
        <v>1.38E-2</v>
      </c>
      <c r="Q1384">
        <f>VLOOKUP(H1384,'Fish Species List'!$A$2:$I$107,7,0)</f>
        <v>3.04</v>
      </c>
      <c r="R1384">
        <f t="shared" si="21"/>
        <v>15.131399106775971</v>
      </c>
    </row>
    <row r="1385" spans="1:18">
      <c r="A1385" s="2">
        <v>42959</v>
      </c>
      <c r="B1385" s="18">
        <v>0.64027777777777783</v>
      </c>
      <c r="C1385" t="s">
        <v>450</v>
      </c>
      <c r="D1385" t="s">
        <v>451</v>
      </c>
      <c r="E1385" t="s">
        <v>10</v>
      </c>
      <c r="F1385">
        <v>2</v>
      </c>
      <c r="G1385">
        <v>25</v>
      </c>
      <c r="H1385" t="s">
        <v>31</v>
      </c>
      <c r="I1385" t="str">
        <f>VLOOKUP(H1385,'Fish Species List'!$A$2:$I$107,2,0)</f>
        <v>Striped Parrotfish</v>
      </c>
      <c r="J1385" s="54" t="str">
        <f>VLOOKUP(H1385,'Fish Species List'!$A$2:$I$107,3,0)</f>
        <v>Scarus iserti</v>
      </c>
      <c r="K1385" s="54" t="str">
        <f>VLOOKUP(H1385,'Fish Species List'!$A$2:$I$107,4,0)</f>
        <v>Scaridae</v>
      </c>
      <c r="L1385" s="54" t="str">
        <f>VLOOKUP(H1385,'Fish Species List'!$A$2:$I$107,5,0)</f>
        <v>Herbivores</v>
      </c>
      <c r="M1385">
        <v>2</v>
      </c>
      <c r="N1385">
        <v>35</v>
      </c>
      <c r="O1385" t="s">
        <v>284</v>
      </c>
      <c r="P1385">
        <f>VLOOKUP(H1385,'Fish Species List'!$A$2:$I$107,6,0)</f>
        <v>1.0959999999999999E-2</v>
      </c>
      <c r="Q1385">
        <f>VLOOKUP(H1385,'Fish Species List'!$A$2:$I$107,7,0)</f>
        <v>3.01</v>
      </c>
      <c r="R1385">
        <f t="shared" si="21"/>
        <v>8.8289862628973065E-2</v>
      </c>
    </row>
    <row r="1386" spans="1:18">
      <c r="A1386" s="2">
        <v>42959</v>
      </c>
      <c r="B1386" s="18">
        <v>0.64027777777777783</v>
      </c>
      <c r="C1386" t="s">
        <v>450</v>
      </c>
      <c r="D1386" t="s">
        <v>451</v>
      </c>
      <c r="E1386" t="s">
        <v>10</v>
      </c>
      <c r="F1386">
        <v>2</v>
      </c>
      <c r="G1386">
        <v>25</v>
      </c>
      <c r="H1386" t="s">
        <v>31</v>
      </c>
      <c r="I1386" t="str">
        <f>VLOOKUP(H1386,'Fish Species List'!$A$2:$I$107,2,0)</f>
        <v>Striped Parrotfish</v>
      </c>
      <c r="J1386" s="54" t="str">
        <f>VLOOKUP(H1386,'Fish Species List'!$A$2:$I$107,3,0)</f>
        <v>Scarus iserti</v>
      </c>
      <c r="K1386" s="54" t="str">
        <f>VLOOKUP(H1386,'Fish Species List'!$A$2:$I$107,4,0)</f>
        <v>Scaridae</v>
      </c>
      <c r="L1386" s="54" t="str">
        <f>VLOOKUP(H1386,'Fish Species List'!$A$2:$I$107,5,0)</f>
        <v>Herbivores</v>
      </c>
      <c r="M1386">
        <v>6</v>
      </c>
      <c r="N1386">
        <v>2</v>
      </c>
      <c r="O1386" t="s">
        <v>284</v>
      </c>
      <c r="P1386">
        <f>VLOOKUP(H1386,'Fish Species List'!$A$2:$I$107,6,0)</f>
        <v>1.0959999999999999E-2</v>
      </c>
      <c r="Q1386">
        <f>VLOOKUP(H1386,'Fish Species List'!$A$2:$I$107,7,0)</f>
        <v>3.01</v>
      </c>
      <c r="R1386">
        <f t="shared" si="21"/>
        <v>2.4101596856521104</v>
      </c>
    </row>
    <row r="1387" spans="1:18">
      <c r="A1387" s="2">
        <v>42959</v>
      </c>
      <c r="B1387" s="18">
        <v>0.64027777777777783</v>
      </c>
      <c r="C1387" t="s">
        <v>450</v>
      </c>
      <c r="D1387" t="s">
        <v>451</v>
      </c>
      <c r="E1387" t="s">
        <v>10</v>
      </c>
      <c r="F1387">
        <v>2</v>
      </c>
      <c r="G1387">
        <v>25</v>
      </c>
      <c r="H1387" t="s">
        <v>31</v>
      </c>
      <c r="I1387" t="str">
        <f>VLOOKUP(H1387,'Fish Species List'!$A$2:$I$107,2,0)</f>
        <v>Striped Parrotfish</v>
      </c>
      <c r="J1387" s="54" t="str">
        <f>VLOOKUP(H1387,'Fish Species List'!$A$2:$I$107,3,0)</f>
        <v>Scarus iserti</v>
      </c>
      <c r="K1387" s="54" t="str">
        <f>VLOOKUP(H1387,'Fish Species List'!$A$2:$I$107,4,0)</f>
        <v>Scaridae</v>
      </c>
      <c r="L1387" s="54" t="str">
        <f>VLOOKUP(H1387,'Fish Species List'!$A$2:$I$107,5,0)</f>
        <v>Herbivores</v>
      </c>
      <c r="M1387">
        <v>3</v>
      </c>
      <c r="N1387">
        <v>5</v>
      </c>
      <c r="O1387" t="s">
        <v>284</v>
      </c>
      <c r="P1387">
        <f>VLOOKUP(H1387,'Fish Species List'!$A$2:$I$107,6,0)</f>
        <v>1.0959999999999999E-2</v>
      </c>
      <c r="Q1387">
        <f>VLOOKUP(H1387,'Fish Species List'!$A$2:$I$107,7,0)</f>
        <v>3.01</v>
      </c>
      <c r="R1387">
        <f t="shared" si="21"/>
        <v>0.29918893707824967</v>
      </c>
    </row>
    <row r="1388" spans="1:18">
      <c r="A1388" s="2">
        <v>42959</v>
      </c>
      <c r="B1388" s="18">
        <v>0.64027777777777783</v>
      </c>
      <c r="C1388" t="s">
        <v>450</v>
      </c>
      <c r="D1388" t="s">
        <v>451</v>
      </c>
      <c r="E1388" t="s">
        <v>10</v>
      </c>
      <c r="F1388">
        <v>2</v>
      </c>
      <c r="G1388">
        <v>25</v>
      </c>
      <c r="H1388" t="s">
        <v>25</v>
      </c>
      <c r="I1388" t="str">
        <f>VLOOKUP(H1388,'Fish Species List'!$A$2:$I$107,2,0)</f>
        <v>Redband Parrotfish</v>
      </c>
      <c r="J1388" s="54" t="str">
        <f>VLOOKUP(H1388,'Fish Species List'!$A$2:$I$107,3,0)</f>
        <v>Sparisoma aurofrenatum</v>
      </c>
      <c r="K1388" s="54" t="str">
        <f>VLOOKUP(H1388,'Fish Species List'!$A$2:$I$107,4,0)</f>
        <v>Scaridae</v>
      </c>
      <c r="L1388" s="54" t="str">
        <f>VLOOKUP(H1388,'Fish Species List'!$A$2:$I$107,5,0)</f>
        <v>Herbivores</v>
      </c>
      <c r="M1388">
        <v>3</v>
      </c>
      <c r="N1388">
        <v>6</v>
      </c>
      <c r="O1388" t="s">
        <v>284</v>
      </c>
      <c r="P1388">
        <f>VLOOKUP(H1388,'Fish Species List'!$A$2:$I$107,6,0)</f>
        <v>1.072E-2</v>
      </c>
      <c r="Q1388">
        <f>VLOOKUP(H1388,'Fish Species List'!$A$2:$I$107,7,0)</f>
        <v>3.12</v>
      </c>
      <c r="R1388">
        <f t="shared" si="21"/>
        <v>0.33022739611377439</v>
      </c>
    </row>
    <row r="1389" spans="1:18">
      <c r="A1389" s="2">
        <v>42959</v>
      </c>
      <c r="B1389" s="18">
        <v>0.64027777777777783</v>
      </c>
      <c r="C1389" t="s">
        <v>450</v>
      </c>
      <c r="D1389" t="s">
        <v>451</v>
      </c>
      <c r="E1389" t="s">
        <v>10</v>
      </c>
      <c r="F1389">
        <v>2</v>
      </c>
      <c r="G1389">
        <v>25</v>
      </c>
      <c r="H1389" t="s">
        <v>25</v>
      </c>
      <c r="I1389" t="str">
        <f>VLOOKUP(H1389,'Fish Species List'!$A$2:$I$107,2,0)</f>
        <v>Redband Parrotfish</v>
      </c>
      <c r="J1389" s="54" t="str">
        <f>VLOOKUP(H1389,'Fish Species List'!$A$2:$I$107,3,0)</f>
        <v>Sparisoma aurofrenatum</v>
      </c>
      <c r="K1389" s="54" t="str">
        <f>VLOOKUP(H1389,'Fish Species List'!$A$2:$I$107,4,0)</f>
        <v>Scaridae</v>
      </c>
      <c r="L1389" s="54" t="str">
        <f>VLOOKUP(H1389,'Fish Species List'!$A$2:$I$107,5,0)</f>
        <v>Herbivores</v>
      </c>
      <c r="M1389">
        <v>6</v>
      </c>
      <c r="N1389">
        <v>3</v>
      </c>
      <c r="O1389" t="s">
        <v>284</v>
      </c>
      <c r="P1389">
        <f>VLOOKUP(H1389,'Fish Species List'!$A$2:$I$107,6,0)</f>
        <v>1.072E-2</v>
      </c>
      <c r="Q1389">
        <f>VLOOKUP(H1389,'Fish Species List'!$A$2:$I$107,7,0)</f>
        <v>3.12</v>
      </c>
      <c r="R1389">
        <f t="shared" si="21"/>
        <v>2.8709569913443227</v>
      </c>
    </row>
    <row r="1390" spans="1:18">
      <c r="A1390" s="2">
        <v>42959</v>
      </c>
      <c r="B1390" s="18">
        <v>0.64027777777777783</v>
      </c>
      <c r="C1390" t="s">
        <v>450</v>
      </c>
      <c r="D1390" t="s">
        <v>451</v>
      </c>
      <c r="E1390" t="s">
        <v>10</v>
      </c>
      <c r="F1390">
        <v>2</v>
      </c>
      <c r="G1390">
        <v>25</v>
      </c>
      <c r="H1390" t="s">
        <v>25</v>
      </c>
      <c r="I1390" t="str">
        <f>VLOOKUP(H1390,'Fish Species List'!$A$2:$I$107,2,0)</f>
        <v>Redband Parrotfish</v>
      </c>
      <c r="J1390" s="54" t="str">
        <f>VLOOKUP(H1390,'Fish Species List'!$A$2:$I$107,3,0)</f>
        <v>Sparisoma aurofrenatum</v>
      </c>
      <c r="K1390" s="54" t="str">
        <f>VLOOKUP(H1390,'Fish Species List'!$A$2:$I$107,4,0)</f>
        <v>Scaridae</v>
      </c>
      <c r="L1390" s="54" t="str">
        <f>VLOOKUP(H1390,'Fish Species List'!$A$2:$I$107,5,0)</f>
        <v>Herbivores</v>
      </c>
      <c r="M1390">
        <v>2</v>
      </c>
      <c r="N1390">
        <v>30</v>
      </c>
      <c r="O1390" t="s">
        <v>284</v>
      </c>
      <c r="P1390">
        <f>VLOOKUP(H1390,'Fish Species List'!$A$2:$I$107,6,0)</f>
        <v>1.072E-2</v>
      </c>
      <c r="Q1390">
        <f>VLOOKUP(H1390,'Fish Species List'!$A$2:$I$107,7,0)</f>
        <v>3.12</v>
      </c>
      <c r="R1390">
        <f t="shared" si="21"/>
        <v>9.3198381810234737E-2</v>
      </c>
    </row>
    <row r="1391" spans="1:18">
      <c r="A1391" s="2">
        <v>42959</v>
      </c>
      <c r="B1391" s="18">
        <v>0.64027777777777783</v>
      </c>
      <c r="C1391" t="s">
        <v>450</v>
      </c>
      <c r="D1391" t="s">
        <v>451</v>
      </c>
      <c r="E1391" t="s">
        <v>10</v>
      </c>
      <c r="F1391">
        <v>2</v>
      </c>
      <c r="G1391">
        <v>25</v>
      </c>
      <c r="H1391" t="s">
        <v>25</v>
      </c>
      <c r="I1391" t="str">
        <f>VLOOKUP(H1391,'Fish Species List'!$A$2:$I$107,2,0)</f>
        <v>Redband Parrotfish</v>
      </c>
      <c r="J1391" s="54" t="str">
        <f>VLOOKUP(H1391,'Fish Species List'!$A$2:$I$107,3,0)</f>
        <v>Sparisoma aurofrenatum</v>
      </c>
      <c r="K1391" s="54" t="str">
        <f>VLOOKUP(H1391,'Fish Species List'!$A$2:$I$107,4,0)</f>
        <v>Scaridae</v>
      </c>
      <c r="L1391" s="54" t="str">
        <f>VLOOKUP(H1391,'Fish Species List'!$A$2:$I$107,5,0)</f>
        <v>Herbivores</v>
      </c>
      <c r="M1391">
        <v>5</v>
      </c>
      <c r="N1391">
        <v>3</v>
      </c>
      <c r="O1391" t="s">
        <v>284</v>
      </c>
      <c r="P1391">
        <f>VLOOKUP(H1391,'Fish Species List'!$A$2:$I$107,6,0)</f>
        <v>1.072E-2</v>
      </c>
      <c r="Q1391">
        <f>VLOOKUP(H1391,'Fish Species List'!$A$2:$I$107,7,0)</f>
        <v>3.12</v>
      </c>
      <c r="R1391">
        <f t="shared" si="21"/>
        <v>1.6254783853713242</v>
      </c>
    </row>
    <row r="1392" spans="1:18">
      <c r="A1392" s="2">
        <v>42959</v>
      </c>
      <c r="B1392" s="18">
        <v>0.64027777777777783</v>
      </c>
      <c r="C1392" t="s">
        <v>450</v>
      </c>
      <c r="D1392" t="s">
        <v>451</v>
      </c>
      <c r="E1392" t="s">
        <v>10</v>
      </c>
      <c r="F1392">
        <v>2</v>
      </c>
      <c r="G1392">
        <v>25</v>
      </c>
      <c r="H1392" t="s">
        <v>393</v>
      </c>
      <c r="I1392" t="str">
        <f>VLOOKUP(H1392,'Fish Species List'!$A$2:$I$107,2,0)</f>
        <v xml:space="preserve">Caribbean sharp-nose puffer </v>
      </c>
      <c r="J1392" s="54" t="str">
        <f>VLOOKUP(H1392,'Fish Species List'!$A$2:$I$107,3,0)</f>
        <v>Canthigaster rostrata</v>
      </c>
      <c r="K1392" s="54" t="str">
        <f>VLOOKUP(H1392,'Fish Species List'!$A$2:$I$107,4,0)</f>
        <v>Tetraodontidae</v>
      </c>
      <c r="L1392" s="54" t="str">
        <f>VLOOKUP(H1392,'Fish Species List'!$A$2:$I$107,5,0)</f>
        <v>Omnivores</v>
      </c>
      <c r="M1392">
        <v>6</v>
      </c>
      <c r="N1392">
        <v>3</v>
      </c>
      <c r="P1392">
        <f>VLOOKUP(H1392,'Fish Species List'!$A$2:$I$107,6,0)</f>
        <v>2.239E-2</v>
      </c>
      <c r="Q1392">
        <f>VLOOKUP(H1392,'Fish Species List'!$A$2:$I$107,7,0)</f>
        <v>2.96</v>
      </c>
      <c r="R1392">
        <f t="shared" si="21"/>
        <v>4.501754368842863</v>
      </c>
    </row>
    <row r="1393" spans="1:18">
      <c r="A1393" s="2">
        <v>42959</v>
      </c>
      <c r="B1393" s="18">
        <v>0.64027777777777783</v>
      </c>
      <c r="C1393" t="s">
        <v>450</v>
      </c>
      <c r="D1393" t="s">
        <v>451</v>
      </c>
      <c r="E1393" t="s">
        <v>10</v>
      </c>
      <c r="F1393">
        <v>2</v>
      </c>
      <c r="G1393">
        <v>25</v>
      </c>
      <c r="H1393" t="s">
        <v>404</v>
      </c>
      <c r="I1393" t="str">
        <f>VLOOKUP(H1393,'Fish Species List'!$A$2:$I$107,2,0)</f>
        <v>Cocoa Damselfish</v>
      </c>
      <c r="J1393" s="54" t="str">
        <f>VLOOKUP(H1393,'Fish Species List'!$A$2:$I$107,3,0)</f>
        <v>Stegastes variabilis</v>
      </c>
      <c r="K1393" s="54" t="str">
        <f>VLOOKUP(H1393,'Fish Species List'!$A$2:$I$107,4,0)</f>
        <v>Pomacentridae</v>
      </c>
      <c r="L1393" s="54" t="str">
        <f>VLOOKUP(H1393,'Fish Species List'!$A$2:$I$107,5,0)</f>
        <v>Herbivores</v>
      </c>
      <c r="M1393">
        <v>6</v>
      </c>
      <c r="N1393">
        <f>1</f>
        <v>1</v>
      </c>
      <c r="P1393">
        <f>VLOOKUP(H1393,'Fish Species List'!$A$2:$I$107,6,0)</f>
        <v>0</v>
      </c>
      <c r="Q1393">
        <f>VLOOKUP(H1393,'Fish Species List'!$A$2:$I$107,7,0)</f>
        <v>0</v>
      </c>
      <c r="R1393">
        <f t="shared" si="21"/>
        <v>0</v>
      </c>
    </row>
    <row r="1394" spans="1:18">
      <c r="A1394" s="2">
        <v>42959</v>
      </c>
      <c r="B1394" s="18">
        <v>0.64027777777777783</v>
      </c>
      <c r="C1394" t="s">
        <v>450</v>
      </c>
      <c r="D1394" t="s">
        <v>451</v>
      </c>
      <c r="E1394" t="s">
        <v>10</v>
      </c>
      <c r="F1394">
        <v>2</v>
      </c>
      <c r="G1394">
        <v>25</v>
      </c>
      <c r="H1394" t="s">
        <v>31</v>
      </c>
      <c r="I1394" t="str">
        <f>VLOOKUP(H1394,'Fish Species List'!$A$2:$I$107,2,0)</f>
        <v>Striped Parrotfish</v>
      </c>
      <c r="J1394" s="54" t="str">
        <f>VLOOKUP(H1394,'Fish Species List'!$A$2:$I$107,3,0)</f>
        <v>Scarus iserti</v>
      </c>
      <c r="K1394" s="54" t="str">
        <f>VLOOKUP(H1394,'Fish Species List'!$A$2:$I$107,4,0)</f>
        <v>Scaridae</v>
      </c>
      <c r="L1394" s="54" t="str">
        <f>VLOOKUP(H1394,'Fish Species List'!$A$2:$I$107,5,0)</f>
        <v>Herbivores</v>
      </c>
      <c r="M1394">
        <v>5</v>
      </c>
      <c r="N1394">
        <v>5</v>
      </c>
      <c r="O1394" t="s">
        <v>284</v>
      </c>
      <c r="P1394">
        <f>VLOOKUP(H1394,'Fish Species List'!$A$2:$I$107,6,0)</f>
        <v>1.0959999999999999E-2</v>
      </c>
      <c r="Q1394">
        <f>VLOOKUP(H1394,'Fish Species List'!$A$2:$I$107,7,0)</f>
        <v>3.01</v>
      </c>
      <c r="R1394">
        <f t="shared" si="21"/>
        <v>1.3922276900362347</v>
      </c>
    </row>
    <row r="1395" spans="1:18">
      <c r="A1395" s="2">
        <v>42959</v>
      </c>
      <c r="B1395" s="18">
        <v>0.64027777777777783</v>
      </c>
      <c r="C1395" t="s">
        <v>450</v>
      </c>
      <c r="D1395" t="s">
        <v>451</v>
      </c>
      <c r="E1395" t="s">
        <v>10</v>
      </c>
      <c r="F1395">
        <v>2</v>
      </c>
      <c r="G1395">
        <v>25</v>
      </c>
      <c r="H1395" t="s">
        <v>31</v>
      </c>
      <c r="I1395" t="str">
        <f>VLOOKUP(H1395,'Fish Species List'!$A$2:$I$107,2,0)</f>
        <v>Striped Parrotfish</v>
      </c>
      <c r="J1395" s="54" t="str">
        <f>VLOOKUP(H1395,'Fish Species List'!$A$2:$I$107,3,0)</f>
        <v>Scarus iserti</v>
      </c>
      <c r="K1395" s="54" t="str">
        <f>VLOOKUP(H1395,'Fish Species List'!$A$2:$I$107,4,0)</f>
        <v>Scaridae</v>
      </c>
      <c r="L1395" s="54" t="str">
        <f>VLOOKUP(H1395,'Fish Species List'!$A$2:$I$107,5,0)</f>
        <v>Herbivores</v>
      </c>
      <c r="M1395">
        <v>6</v>
      </c>
      <c r="N1395">
        <v>2</v>
      </c>
      <c r="O1395" t="s">
        <v>284</v>
      </c>
      <c r="P1395">
        <f>VLOOKUP(H1395,'Fish Species List'!$A$2:$I$107,6,0)</f>
        <v>1.0959999999999999E-2</v>
      </c>
      <c r="Q1395">
        <f>VLOOKUP(H1395,'Fish Species List'!$A$2:$I$107,7,0)</f>
        <v>3.01</v>
      </c>
      <c r="R1395">
        <f t="shared" si="21"/>
        <v>2.4101596856521104</v>
      </c>
    </row>
    <row r="1396" spans="1:18">
      <c r="A1396" s="2">
        <v>42959</v>
      </c>
      <c r="B1396" s="18">
        <v>0.64027777777777783</v>
      </c>
      <c r="C1396" t="s">
        <v>450</v>
      </c>
      <c r="D1396" t="s">
        <v>451</v>
      </c>
      <c r="E1396" t="s">
        <v>10</v>
      </c>
      <c r="F1396">
        <v>2</v>
      </c>
      <c r="G1396">
        <v>25</v>
      </c>
      <c r="H1396" t="s">
        <v>17</v>
      </c>
      <c r="I1396" t="str">
        <f>VLOOKUP(H1396,'Fish Species List'!$A$2:$I$107,2,0)</f>
        <v>Bluehead Wrasse</v>
      </c>
      <c r="J1396" s="54" t="str">
        <f>VLOOKUP(H1396,'Fish Species List'!$A$2:$I$107,3,0)</f>
        <v>Thalassoma bifasciatum</v>
      </c>
      <c r="K1396" s="54" t="str">
        <f>VLOOKUP(H1396,'Fish Species List'!$A$2:$I$107,4,0)</f>
        <v>Labridae</v>
      </c>
      <c r="L1396" s="54" t="str">
        <f>VLOOKUP(H1396,'Fish Species List'!$A$2:$I$107,5,0)</f>
        <v>Carnivores</v>
      </c>
      <c r="M1396">
        <v>6</v>
      </c>
      <c r="N1396">
        <v>8</v>
      </c>
      <c r="P1396">
        <f>VLOOKUP(H1396,'Fish Species List'!$A$2:$I$107,6,0)</f>
        <v>8.9099999999999995E-3</v>
      </c>
      <c r="Q1396">
        <f>VLOOKUP(H1396,'Fish Species List'!$A$2:$I$107,7,0)</f>
        <v>3.01</v>
      </c>
      <c r="R1396">
        <f t="shared" si="21"/>
        <v>1.9593542699963782</v>
      </c>
    </row>
    <row r="1397" spans="1:18">
      <c r="A1397" s="2">
        <v>42959</v>
      </c>
      <c r="B1397" s="18">
        <v>0.64027777777777783</v>
      </c>
      <c r="C1397" t="s">
        <v>450</v>
      </c>
      <c r="D1397" t="s">
        <v>451</v>
      </c>
      <c r="E1397" t="s">
        <v>10</v>
      </c>
      <c r="F1397">
        <v>2</v>
      </c>
      <c r="G1397">
        <v>25</v>
      </c>
      <c r="H1397" t="s">
        <v>35</v>
      </c>
      <c r="I1397" t="str">
        <f>VLOOKUP(H1397,'Fish Species List'!$A$2:$I$107,2,0)</f>
        <v>Yellowhead Wrasse</v>
      </c>
      <c r="J1397" s="54" t="str">
        <f>VLOOKUP(H1397,'Fish Species List'!$A$2:$I$107,3,0)</f>
        <v>Halichoeres garnoti</v>
      </c>
      <c r="K1397" s="54" t="str">
        <f>VLOOKUP(H1397,'Fish Species List'!$A$2:$I$107,4,0)</f>
        <v>Labridae</v>
      </c>
      <c r="L1397" s="54" t="str">
        <f>VLOOKUP(H1397,'Fish Species List'!$A$2:$I$107,5,0)</f>
        <v>Carnivores</v>
      </c>
      <c r="M1397">
        <v>3</v>
      </c>
      <c r="N1397">
        <v>5</v>
      </c>
      <c r="P1397">
        <f>VLOOKUP(H1397,'Fish Species List'!$A$2:$I$107,6,0)</f>
        <v>0.01</v>
      </c>
      <c r="Q1397">
        <f>VLOOKUP(H1397,'Fish Species List'!$A$2:$I$107,7,0)</f>
        <v>3.13</v>
      </c>
      <c r="R1397">
        <f t="shared" si="21"/>
        <v>0.3114508548769428</v>
      </c>
    </row>
    <row r="1398" spans="1:18">
      <c r="A1398" s="2">
        <v>42959</v>
      </c>
      <c r="B1398" s="18">
        <v>0.64027777777777783</v>
      </c>
      <c r="C1398" t="s">
        <v>450</v>
      </c>
      <c r="D1398" t="s">
        <v>451</v>
      </c>
      <c r="E1398" t="s">
        <v>10</v>
      </c>
      <c r="F1398">
        <v>2</v>
      </c>
      <c r="G1398">
        <v>25</v>
      </c>
      <c r="H1398" t="s">
        <v>35</v>
      </c>
      <c r="I1398" t="str">
        <f>VLOOKUP(H1398,'Fish Species List'!$A$2:$I$107,2,0)</f>
        <v>Yellowhead Wrasse</v>
      </c>
      <c r="J1398" s="54" t="str">
        <f>VLOOKUP(H1398,'Fish Species List'!$A$2:$I$107,3,0)</f>
        <v>Halichoeres garnoti</v>
      </c>
      <c r="K1398" s="54" t="str">
        <f>VLOOKUP(H1398,'Fish Species List'!$A$2:$I$107,4,0)</f>
        <v>Labridae</v>
      </c>
      <c r="L1398" s="54" t="str">
        <f>VLOOKUP(H1398,'Fish Species List'!$A$2:$I$107,5,0)</f>
        <v>Carnivores</v>
      </c>
      <c r="M1398">
        <v>5</v>
      </c>
      <c r="N1398">
        <v>2</v>
      </c>
      <c r="P1398">
        <f>VLOOKUP(H1398,'Fish Species List'!$A$2:$I$107,6,0)</f>
        <v>0.01</v>
      </c>
      <c r="Q1398">
        <f>VLOOKUP(H1398,'Fish Species List'!$A$2:$I$107,7,0)</f>
        <v>3.13</v>
      </c>
      <c r="R1398">
        <f t="shared" si="21"/>
        <v>1.540905884130453</v>
      </c>
    </row>
    <row r="1399" spans="1:18">
      <c r="A1399" s="2">
        <v>42959</v>
      </c>
      <c r="B1399" s="18">
        <v>0.64027777777777783</v>
      </c>
      <c r="C1399" t="s">
        <v>450</v>
      </c>
      <c r="D1399" t="s">
        <v>451</v>
      </c>
      <c r="E1399" t="s">
        <v>10</v>
      </c>
      <c r="F1399">
        <v>3</v>
      </c>
      <c r="G1399">
        <v>25</v>
      </c>
      <c r="H1399" t="s">
        <v>12</v>
      </c>
      <c r="I1399" t="str">
        <f>VLOOKUP(H1399,'Fish Species List'!$A$2:$I$107,2,0)</f>
        <v>Doctorfish</v>
      </c>
      <c r="J1399" s="54" t="str">
        <f>VLOOKUP(H1399,'Fish Species List'!$A$2:$I$107,3,0)</f>
        <v>Acanthurus chirurgus</v>
      </c>
      <c r="K1399" s="54" t="str">
        <f>VLOOKUP(H1399,'Fish Species List'!$A$2:$I$107,4,0)</f>
        <v>Acanthuridae</v>
      </c>
      <c r="L1399" s="54" t="str">
        <f>VLOOKUP(H1399,'Fish Species List'!$A$2:$I$107,5,0)</f>
        <v>Herbivores</v>
      </c>
      <c r="M1399">
        <v>12</v>
      </c>
      <c r="N1399">
        <f>1</f>
        <v>1</v>
      </c>
      <c r="P1399">
        <f>VLOOKUP(H1399,'Fish Species List'!$A$2:$I$107,6,0)</f>
        <v>2.0889999999999999E-2</v>
      </c>
      <c r="Q1399">
        <f>VLOOKUP(H1399,'Fish Species List'!$A$2:$I$107,7,0)</f>
        <v>2.96</v>
      </c>
      <c r="R1399">
        <f t="shared" si="21"/>
        <v>32.682474295385305</v>
      </c>
    </row>
    <row r="1400" spans="1:18">
      <c r="A1400" s="2">
        <v>42959</v>
      </c>
      <c r="B1400" s="18">
        <v>0.64027777777777783</v>
      </c>
      <c r="C1400" t="s">
        <v>450</v>
      </c>
      <c r="D1400" t="s">
        <v>451</v>
      </c>
      <c r="E1400" t="s">
        <v>10</v>
      </c>
      <c r="F1400">
        <v>3</v>
      </c>
      <c r="G1400">
        <v>25</v>
      </c>
      <c r="H1400" t="s">
        <v>12</v>
      </c>
      <c r="I1400" t="str">
        <f>VLOOKUP(H1400,'Fish Species List'!$A$2:$I$107,2,0)</f>
        <v>Doctorfish</v>
      </c>
      <c r="J1400" s="54" t="str">
        <f>VLOOKUP(H1400,'Fish Species List'!$A$2:$I$107,3,0)</f>
        <v>Acanthurus chirurgus</v>
      </c>
      <c r="K1400" s="54" t="str">
        <f>VLOOKUP(H1400,'Fish Species List'!$A$2:$I$107,4,0)</f>
        <v>Acanthuridae</v>
      </c>
      <c r="L1400" s="54" t="str">
        <f>VLOOKUP(H1400,'Fish Species List'!$A$2:$I$107,5,0)</f>
        <v>Herbivores</v>
      </c>
      <c r="M1400">
        <v>20</v>
      </c>
      <c r="N1400">
        <f>1</f>
        <v>1</v>
      </c>
      <c r="P1400">
        <f>VLOOKUP(H1400,'Fish Species List'!$A$2:$I$107,6,0)</f>
        <v>2.0889999999999999E-2</v>
      </c>
      <c r="Q1400">
        <f>VLOOKUP(H1400,'Fish Species List'!$A$2:$I$107,7,0)</f>
        <v>2.96</v>
      </c>
      <c r="R1400">
        <f t="shared" si="21"/>
        <v>148.24744840645624</v>
      </c>
    </row>
    <row r="1401" spans="1:18">
      <c r="A1401" s="2">
        <v>42959</v>
      </c>
      <c r="B1401" s="18">
        <v>0.64027777777777783</v>
      </c>
      <c r="C1401" t="s">
        <v>450</v>
      </c>
      <c r="D1401" t="s">
        <v>451</v>
      </c>
      <c r="E1401" t="s">
        <v>10</v>
      </c>
      <c r="F1401">
        <v>3</v>
      </c>
      <c r="G1401">
        <v>25</v>
      </c>
      <c r="H1401" t="s">
        <v>25</v>
      </c>
      <c r="I1401" t="str">
        <f>VLOOKUP(H1401,'Fish Species List'!$A$2:$I$107,2,0)</f>
        <v>Redband Parrotfish</v>
      </c>
      <c r="J1401" s="54" t="str">
        <f>VLOOKUP(H1401,'Fish Species List'!$A$2:$I$107,3,0)</f>
        <v>Sparisoma aurofrenatum</v>
      </c>
      <c r="K1401" s="54" t="str">
        <f>VLOOKUP(H1401,'Fish Species List'!$A$2:$I$107,4,0)</f>
        <v>Scaridae</v>
      </c>
      <c r="L1401" s="54" t="str">
        <f>VLOOKUP(H1401,'Fish Species List'!$A$2:$I$107,5,0)</f>
        <v>Herbivores</v>
      </c>
      <c r="M1401">
        <v>14</v>
      </c>
      <c r="N1401">
        <f>1</f>
        <v>1</v>
      </c>
      <c r="O1401" t="s">
        <v>16</v>
      </c>
      <c r="P1401">
        <f>VLOOKUP(H1401,'Fish Species List'!$A$2:$I$107,6,0)</f>
        <v>1.072E-2</v>
      </c>
      <c r="Q1401">
        <f>VLOOKUP(H1401,'Fish Species List'!$A$2:$I$107,7,0)</f>
        <v>3.12</v>
      </c>
      <c r="R1401">
        <f t="shared" si="21"/>
        <v>40.375160027328299</v>
      </c>
    </row>
    <row r="1402" spans="1:18">
      <c r="A1402" s="2">
        <v>42959</v>
      </c>
      <c r="B1402" s="18">
        <v>0.64027777777777783</v>
      </c>
      <c r="C1402" t="s">
        <v>450</v>
      </c>
      <c r="D1402" t="s">
        <v>451</v>
      </c>
      <c r="E1402" t="s">
        <v>10</v>
      </c>
      <c r="F1402">
        <v>3</v>
      </c>
      <c r="G1402">
        <v>25</v>
      </c>
      <c r="H1402" t="s">
        <v>25</v>
      </c>
      <c r="I1402" t="str">
        <f>VLOOKUP(H1402,'Fish Species List'!$A$2:$I$107,2,0)</f>
        <v>Redband Parrotfish</v>
      </c>
      <c r="J1402" s="54" t="str">
        <f>VLOOKUP(H1402,'Fish Species List'!$A$2:$I$107,3,0)</f>
        <v>Sparisoma aurofrenatum</v>
      </c>
      <c r="K1402" s="54" t="str">
        <f>VLOOKUP(H1402,'Fish Species List'!$A$2:$I$107,4,0)</f>
        <v>Scaridae</v>
      </c>
      <c r="L1402" s="54" t="str">
        <f>VLOOKUP(H1402,'Fish Species List'!$A$2:$I$107,5,0)</f>
        <v>Herbivores</v>
      </c>
      <c r="M1402">
        <v>22</v>
      </c>
      <c r="N1402">
        <v>2</v>
      </c>
      <c r="O1402" t="s">
        <v>22</v>
      </c>
      <c r="P1402">
        <f>VLOOKUP(H1402,'Fish Species List'!$A$2:$I$107,6,0)</f>
        <v>1.072E-2</v>
      </c>
      <c r="Q1402">
        <f>VLOOKUP(H1402,'Fish Species List'!$A$2:$I$107,7,0)</f>
        <v>3.12</v>
      </c>
      <c r="R1402">
        <f t="shared" si="21"/>
        <v>165.40687227274944</v>
      </c>
    </row>
    <row r="1403" spans="1:18">
      <c r="A1403" s="2">
        <v>42959</v>
      </c>
      <c r="B1403" s="18">
        <v>0.64027777777777783</v>
      </c>
      <c r="C1403" t="s">
        <v>450</v>
      </c>
      <c r="D1403" t="s">
        <v>451</v>
      </c>
      <c r="E1403" t="s">
        <v>10</v>
      </c>
      <c r="F1403">
        <v>3</v>
      </c>
      <c r="G1403">
        <v>25</v>
      </c>
      <c r="H1403" t="s">
        <v>283</v>
      </c>
      <c r="I1403" t="str">
        <f>VLOOKUP(H1403,'Fish Species List'!$A$2:$I$107,2,0)</f>
        <v>Stoplight Parrotfish</v>
      </c>
      <c r="J1403" s="54" t="str">
        <f>VLOOKUP(H1403,'Fish Species List'!$A$2:$I$107,3,0)</f>
        <v>Sparisoma viride</v>
      </c>
      <c r="K1403" s="54" t="str">
        <f>VLOOKUP(H1403,'Fish Species List'!$A$2:$I$107,4,0)</f>
        <v>Scaridae</v>
      </c>
      <c r="L1403" s="54" t="str">
        <f>VLOOKUP(H1403,'Fish Species List'!$A$2:$I$107,5,0)</f>
        <v>Herbivores</v>
      </c>
      <c r="M1403">
        <v>20</v>
      </c>
      <c r="N1403">
        <f>1</f>
        <v>1</v>
      </c>
      <c r="O1403" t="s">
        <v>22</v>
      </c>
      <c r="P1403">
        <f>VLOOKUP(H1403,'Fish Species List'!$A$2:$I$107,6,0)</f>
        <v>1.38E-2</v>
      </c>
      <c r="Q1403">
        <f>VLOOKUP(H1403,'Fish Species List'!$A$2:$I$107,7,0)</f>
        <v>3.04</v>
      </c>
      <c r="R1403">
        <f t="shared" si="21"/>
        <v>124.45440510662077</v>
      </c>
    </row>
    <row r="1404" spans="1:18">
      <c r="A1404" s="2">
        <v>42959</v>
      </c>
      <c r="B1404" s="18">
        <v>0.64027777777777783</v>
      </c>
      <c r="C1404" t="s">
        <v>450</v>
      </c>
      <c r="D1404" t="s">
        <v>451</v>
      </c>
      <c r="E1404" t="s">
        <v>10</v>
      </c>
      <c r="F1404">
        <v>3</v>
      </c>
      <c r="G1404">
        <v>25</v>
      </c>
      <c r="H1404" t="s">
        <v>19</v>
      </c>
      <c r="I1404" t="str">
        <f>VLOOKUP(H1404,'Fish Species List'!$A$2:$I$107,2,0)</f>
        <v>Ocean Surgeonfish</v>
      </c>
      <c r="J1404" s="54" t="str">
        <f>VLOOKUP(H1404,'Fish Species List'!$A$2:$I$107,3,0)</f>
        <v>Acanthurus bahianus</v>
      </c>
      <c r="K1404" s="54" t="str">
        <f>VLOOKUP(H1404,'Fish Species List'!$A$2:$I$107,4,0)</f>
        <v>Acanthuridae</v>
      </c>
      <c r="L1404" s="54" t="str">
        <f>VLOOKUP(H1404,'Fish Species List'!$A$2:$I$107,5,0)</f>
        <v>Herbivores</v>
      </c>
      <c r="M1404">
        <v>15</v>
      </c>
      <c r="N1404">
        <f>1</f>
        <v>1</v>
      </c>
      <c r="P1404">
        <f>VLOOKUP(H1404,'Fish Species List'!$A$2:$I$107,6,0)</f>
        <v>1.8620000000000001E-2</v>
      </c>
      <c r="Q1404">
        <f>VLOOKUP(H1404,'Fish Species List'!$A$2:$I$107,7,0)</f>
        <v>2.91</v>
      </c>
      <c r="R1404">
        <f t="shared" si="21"/>
        <v>49.249887240092868</v>
      </c>
    </row>
    <row r="1405" spans="1:18">
      <c r="A1405" s="2">
        <v>42959</v>
      </c>
      <c r="B1405" s="18">
        <v>0.64027777777777783</v>
      </c>
      <c r="C1405" t="s">
        <v>450</v>
      </c>
      <c r="D1405" t="s">
        <v>451</v>
      </c>
      <c r="E1405" t="s">
        <v>10</v>
      </c>
      <c r="F1405">
        <v>3</v>
      </c>
      <c r="G1405">
        <v>25</v>
      </c>
      <c r="H1405" t="s">
        <v>290</v>
      </c>
      <c r="I1405" t="str">
        <f>VLOOKUP(H1405,'Fish Species List'!$A$2:$I$107,2,0)</f>
        <v>Yellowfin Mojarra</v>
      </c>
      <c r="J1405" s="54" t="str">
        <f>VLOOKUP(H1405,'Fish Species List'!$A$2:$I$107,3,0)</f>
        <v>Gerres cinereus</v>
      </c>
      <c r="K1405" s="54" t="str">
        <f>VLOOKUP(H1405,'Fish Species List'!$A$2:$I$107,4,0)</f>
        <v>Gerreidae</v>
      </c>
      <c r="L1405" s="54" t="str">
        <f>VLOOKUP(H1405,'Fish Species List'!$A$2:$I$107,5,0)</f>
        <v>Carnivores</v>
      </c>
      <c r="M1405">
        <v>17</v>
      </c>
      <c r="N1405">
        <v>3</v>
      </c>
      <c r="P1405">
        <f>VLOOKUP(H1405,'Fish Species List'!$A$2:$I$107,6,0)</f>
        <v>1.1480000000000001E-2</v>
      </c>
      <c r="Q1405">
        <f>VLOOKUP(H1405,'Fish Species List'!$A$2:$I$107,7,0)</f>
        <v>3.07</v>
      </c>
      <c r="R1405">
        <f t="shared" si="21"/>
        <v>68.773333694866935</v>
      </c>
    </row>
    <row r="1406" spans="1:18">
      <c r="A1406" s="2">
        <v>42959</v>
      </c>
      <c r="B1406" s="18">
        <v>0.64027777777777783</v>
      </c>
      <c r="C1406" t="s">
        <v>450</v>
      </c>
      <c r="D1406" t="s">
        <v>451</v>
      </c>
      <c r="E1406" t="s">
        <v>10</v>
      </c>
      <c r="F1406">
        <v>3</v>
      </c>
      <c r="G1406">
        <v>25</v>
      </c>
      <c r="H1406" t="s">
        <v>290</v>
      </c>
      <c r="I1406" t="str">
        <f>VLOOKUP(H1406,'Fish Species List'!$A$2:$I$107,2,0)</f>
        <v>Yellowfin Mojarra</v>
      </c>
      <c r="J1406" s="54" t="str">
        <f>VLOOKUP(H1406,'Fish Species List'!$A$2:$I$107,3,0)</f>
        <v>Gerres cinereus</v>
      </c>
      <c r="K1406" s="54" t="str">
        <f>VLOOKUP(H1406,'Fish Species List'!$A$2:$I$107,4,0)</f>
        <v>Gerreidae</v>
      </c>
      <c r="L1406" s="54" t="str">
        <f>VLOOKUP(H1406,'Fish Species List'!$A$2:$I$107,5,0)</f>
        <v>Carnivores</v>
      </c>
      <c r="M1406">
        <v>20</v>
      </c>
      <c r="N1406">
        <v>2</v>
      </c>
      <c r="P1406">
        <f>VLOOKUP(H1406,'Fish Species List'!$A$2:$I$107,6,0)</f>
        <v>1.1480000000000001E-2</v>
      </c>
      <c r="Q1406">
        <f>VLOOKUP(H1406,'Fish Species List'!$A$2:$I$107,7,0)</f>
        <v>3.07</v>
      </c>
      <c r="R1406">
        <f t="shared" si="21"/>
        <v>113.26715044665853</v>
      </c>
    </row>
    <row r="1407" spans="1:18">
      <c r="A1407" s="2">
        <v>42959</v>
      </c>
      <c r="B1407" s="18">
        <v>0.64027777777777783</v>
      </c>
      <c r="C1407" t="s">
        <v>450</v>
      </c>
      <c r="D1407" t="s">
        <v>451</v>
      </c>
      <c r="E1407" t="s">
        <v>10</v>
      </c>
      <c r="F1407">
        <v>3</v>
      </c>
      <c r="G1407">
        <v>25</v>
      </c>
      <c r="H1407" t="s">
        <v>449</v>
      </c>
      <c r="I1407" t="str">
        <f>VLOOKUP(H1407,'Fish Species List'!$A$2:$I$107,2,0)</f>
        <v>Caesar Grunt</v>
      </c>
      <c r="J1407" s="54" t="str">
        <f>VLOOKUP(H1407,'Fish Species List'!$A$2:$I$107,3,0)</f>
        <v>Haemulon carbonarium</v>
      </c>
      <c r="K1407" s="54" t="str">
        <f>VLOOKUP(H1407,'Fish Species List'!$A$2:$I$107,4,0)</f>
        <v>Haemulidae</v>
      </c>
      <c r="L1407" s="54" t="str">
        <f>VLOOKUP(H1407,'Fish Species List'!$A$2:$I$107,5,0)</f>
        <v>Carnivores</v>
      </c>
      <c r="M1407">
        <v>16</v>
      </c>
      <c r="N1407">
        <f>1</f>
        <v>1</v>
      </c>
      <c r="P1407">
        <f>VLOOKUP(H1407,'Fish Species List'!$A$2:$I$107,6,0)</f>
        <v>1.738E-2</v>
      </c>
      <c r="Q1407">
        <f>VLOOKUP(H1407,'Fish Species List'!$A$2:$I$107,7,0)</f>
        <v>2.98</v>
      </c>
      <c r="R1407">
        <f t="shared" si="21"/>
        <v>67.348405862772083</v>
      </c>
    </row>
    <row r="1408" spans="1:18">
      <c r="A1408" s="2">
        <v>42959</v>
      </c>
      <c r="B1408" s="18">
        <v>0.64027777777777783</v>
      </c>
      <c r="C1408" t="s">
        <v>450</v>
      </c>
      <c r="D1408" t="s">
        <v>451</v>
      </c>
      <c r="E1408" t="s">
        <v>10</v>
      </c>
      <c r="F1408">
        <v>3</v>
      </c>
      <c r="G1408">
        <v>25</v>
      </c>
      <c r="H1408" t="s">
        <v>20</v>
      </c>
      <c r="I1408" t="str">
        <f>VLOOKUP(H1408,'Fish Species List'!$A$2:$I$107,2,0)</f>
        <v>French Grunt</v>
      </c>
      <c r="J1408" s="54" t="str">
        <f>VLOOKUP(H1408,'Fish Species List'!$A$2:$I$107,3,0)</f>
        <v>Haemulon flavolineatum</v>
      </c>
      <c r="K1408" s="54" t="str">
        <f>VLOOKUP(H1408,'Fish Species List'!$A$2:$I$107,4,0)</f>
        <v>Haemulidae</v>
      </c>
      <c r="L1408" s="54" t="str">
        <f>VLOOKUP(H1408,'Fish Species List'!$A$2:$I$107,5,0)</f>
        <v>Carnivores</v>
      </c>
      <c r="M1408">
        <v>17</v>
      </c>
      <c r="N1408">
        <f>1</f>
        <v>1</v>
      </c>
      <c r="P1408">
        <f>VLOOKUP(H1408,'Fish Species List'!$A$2:$I$107,6,0)</f>
        <v>1.349E-2</v>
      </c>
      <c r="Q1408">
        <f>VLOOKUP(H1408,'Fish Species List'!$A$2:$I$107,7,0)</f>
        <v>3</v>
      </c>
      <c r="R1408">
        <f t="shared" si="21"/>
        <v>66.27637</v>
      </c>
    </row>
    <row r="1409" spans="1:18">
      <c r="A1409" s="2">
        <v>42959</v>
      </c>
      <c r="B1409" s="18">
        <v>0.64027777777777783</v>
      </c>
      <c r="C1409" t="s">
        <v>450</v>
      </c>
      <c r="D1409" t="s">
        <v>451</v>
      </c>
      <c r="E1409" t="s">
        <v>10</v>
      </c>
      <c r="F1409">
        <v>3</v>
      </c>
      <c r="G1409">
        <v>25</v>
      </c>
      <c r="H1409" t="s">
        <v>25</v>
      </c>
      <c r="I1409" t="str">
        <f>VLOOKUP(H1409,'Fish Species List'!$A$2:$I$107,2,0)</f>
        <v>Redband Parrotfish</v>
      </c>
      <c r="J1409" s="54" t="str">
        <f>VLOOKUP(H1409,'Fish Species List'!$A$2:$I$107,3,0)</f>
        <v>Sparisoma aurofrenatum</v>
      </c>
      <c r="K1409" s="54" t="str">
        <f>VLOOKUP(H1409,'Fish Species List'!$A$2:$I$107,4,0)</f>
        <v>Scaridae</v>
      </c>
      <c r="L1409" s="54" t="str">
        <f>VLOOKUP(H1409,'Fish Species List'!$A$2:$I$107,5,0)</f>
        <v>Herbivores</v>
      </c>
      <c r="M1409">
        <v>18</v>
      </c>
      <c r="N1409">
        <f>1</f>
        <v>1</v>
      </c>
      <c r="O1409" t="s">
        <v>22</v>
      </c>
      <c r="P1409">
        <f>VLOOKUP(H1409,'Fish Species List'!$A$2:$I$107,6,0)</f>
        <v>1.072E-2</v>
      </c>
      <c r="Q1409">
        <f>VLOOKUP(H1409,'Fish Species List'!$A$2:$I$107,7,0)</f>
        <v>3.12</v>
      </c>
      <c r="R1409">
        <f t="shared" si="21"/>
        <v>88.43923988864465</v>
      </c>
    </row>
    <row r="1410" spans="1:18">
      <c r="A1410" s="2">
        <v>42959</v>
      </c>
      <c r="B1410" s="18">
        <v>0.64027777777777783</v>
      </c>
      <c r="C1410" t="s">
        <v>450</v>
      </c>
      <c r="D1410" t="s">
        <v>451</v>
      </c>
      <c r="E1410" t="s">
        <v>10</v>
      </c>
      <c r="F1410">
        <v>3</v>
      </c>
      <c r="G1410">
        <v>25</v>
      </c>
      <c r="H1410" t="s">
        <v>419</v>
      </c>
      <c r="I1410" t="str">
        <f>VLOOKUP(H1410,'Fish Species List'!$A$2:$I$107,2,0)</f>
        <v>Red Hind</v>
      </c>
      <c r="J1410" s="54" t="str">
        <f>VLOOKUP(H1410,'Fish Species List'!$A$2:$I$107,3,0)</f>
        <v>Epinephelus guttatus</v>
      </c>
      <c r="K1410" s="54" t="str">
        <f>VLOOKUP(H1410,'Fish Species List'!$A$2:$I$107,4,0)</f>
        <v>Serranidae</v>
      </c>
      <c r="L1410" s="54" t="str">
        <f>VLOOKUP(H1410,'Fish Species List'!$A$2:$I$107,5,0)</f>
        <v>Carnivores</v>
      </c>
      <c r="M1410">
        <v>31</v>
      </c>
      <c r="N1410">
        <v>2</v>
      </c>
      <c r="P1410">
        <f>VLOOKUP(H1410,'Fish Species List'!$A$2:$I$107,6,0)</f>
        <v>1.1480000000000001E-2</v>
      </c>
      <c r="Q1410">
        <f>VLOOKUP(H1410,'Fish Species List'!$A$2:$I$107,7,0)</f>
        <v>3.04</v>
      </c>
      <c r="R1410">
        <f t="shared" si="21"/>
        <v>392.35702900169468</v>
      </c>
    </row>
    <row r="1411" spans="1:18">
      <c r="A1411" s="2">
        <v>42959</v>
      </c>
      <c r="B1411" s="18">
        <v>0.64027777777777783</v>
      </c>
      <c r="C1411" t="s">
        <v>450</v>
      </c>
      <c r="D1411" t="s">
        <v>451</v>
      </c>
      <c r="E1411" t="s">
        <v>10</v>
      </c>
      <c r="F1411">
        <v>3</v>
      </c>
      <c r="G1411">
        <v>25</v>
      </c>
      <c r="H1411" t="s">
        <v>419</v>
      </c>
      <c r="I1411" t="str">
        <f>VLOOKUP(H1411,'Fish Species List'!$A$2:$I$107,2,0)</f>
        <v>Red Hind</v>
      </c>
      <c r="J1411" s="54" t="str">
        <f>VLOOKUP(H1411,'Fish Species List'!$A$2:$I$107,3,0)</f>
        <v>Epinephelus guttatus</v>
      </c>
      <c r="K1411" s="54" t="str">
        <f>VLOOKUP(H1411,'Fish Species List'!$A$2:$I$107,4,0)</f>
        <v>Serranidae</v>
      </c>
      <c r="L1411" s="54" t="str">
        <f>VLOOKUP(H1411,'Fish Species List'!$A$2:$I$107,5,0)</f>
        <v>Carnivores</v>
      </c>
      <c r="M1411">
        <v>26</v>
      </c>
      <c r="N1411">
        <f>1</f>
        <v>1</v>
      </c>
      <c r="P1411">
        <f>VLOOKUP(H1411,'Fish Species List'!$A$2:$I$107,6,0)</f>
        <v>1.1480000000000001E-2</v>
      </c>
      <c r="Q1411">
        <f>VLOOKUP(H1411,'Fish Species List'!$A$2:$I$107,7,0)</f>
        <v>3.04</v>
      </c>
      <c r="R1411">
        <f t="shared" ref="R1411:R1474" si="22">(P1411*M1411^Q1411)</f>
        <v>229.85865751899735</v>
      </c>
    </row>
    <row r="1412" spans="1:18">
      <c r="A1412" s="2">
        <v>42959</v>
      </c>
      <c r="B1412" s="18">
        <v>0.64027777777777783</v>
      </c>
      <c r="C1412" t="s">
        <v>450</v>
      </c>
      <c r="D1412" t="s">
        <v>451</v>
      </c>
      <c r="E1412" t="s">
        <v>10</v>
      </c>
      <c r="F1412">
        <v>3</v>
      </c>
      <c r="G1412">
        <v>25</v>
      </c>
      <c r="H1412" t="s">
        <v>283</v>
      </c>
      <c r="I1412" t="str">
        <f>VLOOKUP(H1412,'Fish Species List'!$A$2:$I$107,2,0)</f>
        <v>Stoplight Parrotfish</v>
      </c>
      <c r="J1412" s="54" t="str">
        <f>VLOOKUP(H1412,'Fish Species List'!$A$2:$I$107,3,0)</f>
        <v>Sparisoma viride</v>
      </c>
      <c r="K1412" s="54" t="str">
        <f>VLOOKUP(H1412,'Fish Species List'!$A$2:$I$107,4,0)</f>
        <v>Scaridae</v>
      </c>
      <c r="L1412" s="54" t="str">
        <f>VLOOKUP(H1412,'Fish Species List'!$A$2:$I$107,5,0)</f>
        <v>Herbivores</v>
      </c>
      <c r="M1412">
        <v>10</v>
      </c>
      <c r="N1412">
        <f>1</f>
        <v>1</v>
      </c>
      <c r="O1412" t="s">
        <v>284</v>
      </c>
      <c r="P1412">
        <f>VLOOKUP(H1412,'Fish Species List'!$A$2:$I$107,6,0)</f>
        <v>1.38E-2</v>
      </c>
      <c r="Q1412">
        <f>VLOOKUP(H1412,'Fish Species List'!$A$2:$I$107,7,0)</f>
        <v>3.04</v>
      </c>
      <c r="R1412">
        <f t="shared" si="22"/>
        <v>15.131399106775971</v>
      </c>
    </row>
    <row r="1413" spans="1:18">
      <c r="A1413" s="2">
        <v>42959</v>
      </c>
      <c r="B1413" s="18">
        <v>0.64027777777777783</v>
      </c>
      <c r="C1413" t="s">
        <v>450</v>
      </c>
      <c r="D1413" t="s">
        <v>451</v>
      </c>
      <c r="E1413" t="s">
        <v>10</v>
      </c>
      <c r="F1413">
        <v>3</v>
      </c>
      <c r="G1413">
        <v>25</v>
      </c>
      <c r="H1413" t="s">
        <v>473</v>
      </c>
      <c r="I1413" t="str">
        <f>VLOOKUP(H1413,'Fish Species List'!$A$2:$I$107,2,0)</f>
        <v>Greenblotch Parrotfish</v>
      </c>
      <c r="J1413" s="54" t="str">
        <f>VLOOKUP(H1413,'Fish Species List'!$A$2:$I$107,3,0)</f>
        <v>Sparisoma atomarium</v>
      </c>
      <c r="K1413" s="54" t="str">
        <f>VLOOKUP(H1413,'Fish Species List'!$A$2:$I$107,4,0)</f>
        <v>Scaridae</v>
      </c>
      <c r="L1413" s="54" t="str">
        <f>VLOOKUP(H1413,'Fish Species List'!$A$2:$I$107,5,0)</f>
        <v>Herbivores</v>
      </c>
      <c r="M1413">
        <v>8</v>
      </c>
      <c r="N1413">
        <v>3</v>
      </c>
      <c r="O1413" t="s">
        <v>284</v>
      </c>
      <c r="P1413">
        <f>VLOOKUP(H1413,'Fish Species List'!$A$2:$I$107,6,0)</f>
        <v>1.072E-2</v>
      </c>
      <c r="Q1413">
        <f>VLOOKUP(H1413,'Fish Species List'!$A$2:$I$107,7,0)</f>
        <v>3.12</v>
      </c>
      <c r="R1413">
        <f t="shared" si="22"/>
        <v>7.0442627183996569</v>
      </c>
    </row>
    <row r="1414" spans="1:18">
      <c r="A1414" s="2">
        <v>42959</v>
      </c>
      <c r="B1414" s="18">
        <v>0.64027777777777783</v>
      </c>
      <c r="C1414" t="s">
        <v>450</v>
      </c>
      <c r="D1414" t="s">
        <v>451</v>
      </c>
      <c r="E1414" t="s">
        <v>10</v>
      </c>
      <c r="F1414">
        <v>3</v>
      </c>
      <c r="G1414">
        <v>25</v>
      </c>
      <c r="H1414" t="s">
        <v>473</v>
      </c>
      <c r="I1414" t="str">
        <f>VLOOKUP(H1414,'Fish Species List'!$A$2:$I$107,2,0)</f>
        <v>Greenblotch Parrotfish</v>
      </c>
      <c r="J1414" s="54" t="str">
        <f>VLOOKUP(H1414,'Fish Species List'!$A$2:$I$107,3,0)</f>
        <v>Sparisoma atomarium</v>
      </c>
      <c r="K1414" s="54" t="str">
        <f>VLOOKUP(H1414,'Fish Species List'!$A$2:$I$107,4,0)</f>
        <v>Scaridae</v>
      </c>
      <c r="L1414" s="54" t="str">
        <f>VLOOKUP(H1414,'Fish Species List'!$A$2:$I$107,5,0)</f>
        <v>Herbivores</v>
      </c>
      <c r="M1414">
        <v>9</v>
      </c>
      <c r="N1414">
        <f>1</f>
        <v>1</v>
      </c>
      <c r="O1414" t="s">
        <v>284</v>
      </c>
      <c r="P1414">
        <f>VLOOKUP(H1414,'Fish Species List'!$A$2:$I$107,6,0)</f>
        <v>1.072E-2</v>
      </c>
      <c r="Q1414">
        <f>VLOOKUP(H1414,'Fish Species List'!$A$2:$I$107,7,0)</f>
        <v>3.12</v>
      </c>
      <c r="R1414">
        <f t="shared" si="22"/>
        <v>10.172587047022727</v>
      </c>
    </row>
    <row r="1415" spans="1:18">
      <c r="A1415" s="2">
        <v>42959</v>
      </c>
      <c r="B1415" s="18">
        <v>0.64027777777777783</v>
      </c>
      <c r="C1415" t="s">
        <v>450</v>
      </c>
      <c r="D1415" t="s">
        <v>451</v>
      </c>
      <c r="E1415" t="s">
        <v>10</v>
      </c>
      <c r="F1415">
        <v>3</v>
      </c>
      <c r="G1415">
        <v>25</v>
      </c>
      <c r="H1415" t="s">
        <v>473</v>
      </c>
      <c r="I1415" t="str">
        <f>VLOOKUP(H1415,'Fish Species List'!$A$2:$I$107,2,0)</f>
        <v>Greenblotch Parrotfish</v>
      </c>
      <c r="J1415" s="54" t="str">
        <f>VLOOKUP(H1415,'Fish Species List'!$A$2:$I$107,3,0)</f>
        <v>Sparisoma atomarium</v>
      </c>
      <c r="K1415" s="54" t="str">
        <f>VLOOKUP(H1415,'Fish Species List'!$A$2:$I$107,4,0)</f>
        <v>Scaridae</v>
      </c>
      <c r="L1415" s="54" t="str">
        <f>VLOOKUP(H1415,'Fish Species List'!$A$2:$I$107,5,0)</f>
        <v>Herbivores</v>
      </c>
      <c r="M1415">
        <v>6</v>
      </c>
      <c r="N1415">
        <f>1</f>
        <v>1</v>
      </c>
      <c r="O1415" t="s">
        <v>284</v>
      </c>
      <c r="P1415">
        <f>VLOOKUP(H1415,'Fish Species List'!$A$2:$I$107,6,0)</f>
        <v>1.072E-2</v>
      </c>
      <c r="Q1415">
        <f>VLOOKUP(H1415,'Fish Species List'!$A$2:$I$107,7,0)</f>
        <v>3.12</v>
      </c>
      <c r="R1415">
        <f t="shared" si="22"/>
        <v>2.8709569913443227</v>
      </c>
    </row>
    <row r="1416" spans="1:18">
      <c r="A1416" s="2">
        <v>42959</v>
      </c>
      <c r="B1416" s="18">
        <v>0.64027777777777783</v>
      </c>
      <c r="C1416" t="s">
        <v>450</v>
      </c>
      <c r="D1416" t="s">
        <v>451</v>
      </c>
      <c r="E1416" t="s">
        <v>10</v>
      </c>
      <c r="F1416">
        <v>3</v>
      </c>
      <c r="G1416">
        <v>25</v>
      </c>
      <c r="H1416" t="s">
        <v>473</v>
      </c>
      <c r="I1416" t="str">
        <f>VLOOKUP(H1416,'Fish Species List'!$A$2:$I$107,2,0)</f>
        <v>Greenblotch Parrotfish</v>
      </c>
      <c r="J1416" s="54" t="str">
        <f>VLOOKUP(H1416,'Fish Species List'!$A$2:$I$107,3,0)</f>
        <v>Sparisoma atomarium</v>
      </c>
      <c r="K1416" s="54" t="str">
        <f>VLOOKUP(H1416,'Fish Species List'!$A$2:$I$107,4,0)</f>
        <v>Scaridae</v>
      </c>
      <c r="L1416" s="54" t="str">
        <f>VLOOKUP(H1416,'Fish Species List'!$A$2:$I$107,5,0)</f>
        <v>Herbivores</v>
      </c>
      <c r="M1416">
        <v>5</v>
      </c>
      <c r="N1416">
        <v>3</v>
      </c>
      <c r="O1416" t="s">
        <v>284</v>
      </c>
      <c r="P1416">
        <f>VLOOKUP(H1416,'Fish Species List'!$A$2:$I$107,6,0)</f>
        <v>1.072E-2</v>
      </c>
      <c r="Q1416">
        <f>VLOOKUP(H1416,'Fish Species List'!$A$2:$I$107,7,0)</f>
        <v>3.12</v>
      </c>
      <c r="R1416">
        <f t="shared" si="22"/>
        <v>1.6254783853713242</v>
      </c>
    </row>
    <row r="1417" spans="1:18">
      <c r="A1417" s="2">
        <v>42959</v>
      </c>
      <c r="B1417" s="18">
        <v>0.64027777777777783</v>
      </c>
      <c r="C1417" t="s">
        <v>450</v>
      </c>
      <c r="D1417" t="s">
        <v>451</v>
      </c>
      <c r="E1417" t="s">
        <v>10</v>
      </c>
      <c r="F1417">
        <v>3</v>
      </c>
      <c r="G1417">
        <v>25</v>
      </c>
      <c r="H1417" t="s">
        <v>25</v>
      </c>
      <c r="I1417" t="str">
        <f>VLOOKUP(H1417,'Fish Species List'!$A$2:$I$107,2,0)</f>
        <v>Redband Parrotfish</v>
      </c>
      <c r="J1417" s="54" t="str">
        <f>VLOOKUP(H1417,'Fish Species List'!$A$2:$I$107,3,0)</f>
        <v>Sparisoma aurofrenatum</v>
      </c>
      <c r="K1417" s="54" t="str">
        <f>VLOOKUP(H1417,'Fish Species List'!$A$2:$I$107,4,0)</f>
        <v>Scaridae</v>
      </c>
      <c r="L1417" s="54" t="str">
        <f>VLOOKUP(H1417,'Fish Species List'!$A$2:$I$107,5,0)</f>
        <v>Herbivores</v>
      </c>
      <c r="M1417">
        <v>8</v>
      </c>
      <c r="N1417">
        <f>1</f>
        <v>1</v>
      </c>
      <c r="O1417" t="s">
        <v>284</v>
      </c>
      <c r="P1417">
        <f>VLOOKUP(H1417,'Fish Species List'!$A$2:$I$107,6,0)</f>
        <v>1.072E-2</v>
      </c>
      <c r="Q1417">
        <f>VLOOKUP(H1417,'Fish Species List'!$A$2:$I$107,7,0)</f>
        <v>3.12</v>
      </c>
      <c r="R1417">
        <f t="shared" si="22"/>
        <v>7.0442627183996569</v>
      </c>
    </row>
    <row r="1418" spans="1:18">
      <c r="A1418" s="2">
        <v>42959</v>
      </c>
      <c r="B1418" s="18">
        <v>0.64027777777777783</v>
      </c>
      <c r="C1418" t="s">
        <v>450</v>
      </c>
      <c r="D1418" t="s">
        <v>451</v>
      </c>
      <c r="E1418" t="s">
        <v>10</v>
      </c>
      <c r="F1418">
        <v>3</v>
      </c>
      <c r="G1418">
        <v>25</v>
      </c>
      <c r="H1418" t="s">
        <v>25</v>
      </c>
      <c r="I1418" t="str">
        <f>VLOOKUP(H1418,'Fish Species List'!$A$2:$I$107,2,0)</f>
        <v>Redband Parrotfish</v>
      </c>
      <c r="J1418" s="54" t="str">
        <f>VLOOKUP(H1418,'Fish Species List'!$A$2:$I$107,3,0)</f>
        <v>Sparisoma aurofrenatum</v>
      </c>
      <c r="K1418" s="54" t="str">
        <f>VLOOKUP(H1418,'Fish Species List'!$A$2:$I$107,4,0)</f>
        <v>Scaridae</v>
      </c>
      <c r="L1418" s="54" t="str">
        <f>VLOOKUP(H1418,'Fish Species List'!$A$2:$I$107,5,0)</f>
        <v>Herbivores</v>
      </c>
      <c r="M1418">
        <v>6</v>
      </c>
      <c r="N1418">
        <v>3</v>
      </c>
      <c r="O1418" t="s">
        <v>284</v>
      </c>
      <c r="P1418">
        <f>VLOOKUP(H1418,'Fish Species List'!$A$2:$I$107,6,0)</f>
        <v>1.072E-2</v>
      </c>
      <c r="Q1418">
        <f>VLOOKUP(H1418,'Fish Species List'!$A$2:$I$107,7,0)</f>
        <v>3.12</v>
      </c>
      <c r="R1418">
        <f t="shared" si="22"/>
        <v>2.8709569913443227</v>
      </c>
    </row>
    <row r="1419" spans="1:18">
      <c r="A1419" s="2">
        <v>42959</v>
      </c>
      <c r="B1419" s="18">
        <v>0.64027777777777783</v>
      </c>
      <c r="C1419" t="s">
        <v>450</v>
      </c>
      <c r="D1419" t="s">
        <v>451</v>
      </c>
      <c r="E1419" t="s">
        <v>10</v>
      </c>
      <c r="F1419">
        <v>3</v>
      </c>
      <c r="G1419">
        <v>25</v>
      </c>
      <c r="H1419" t="s">
        <v>25</v>
      </c>
      <c r="I1419" t="str">
        <f>VLOOKUP(H1419,'Fish Species List'!$A$2:$I$107,2,0)</f>
        <v>Redband Parrotfish</v>
      </c>
      <c r="J1419" s="54" t="str">
        <f>VLOOKUP(H1419,'Fish Species List'!$A$2:$I$107,3,0)</f>
        <v>Sparisoma aurofrenatum</v>
      </c>
      <c r="K1419" s="54" t="str">
        <f>VLOOKUP(H1419,'Fish Species List'!$A$2:$I$107,4,0)</f>
        <v>Scaridae</v>
      </c>
      <c r="L1419" s="54" t="str">
        <f>VLOOKUP(H1419,'Fish Species List'!$A$2:$I$107,5,0)</f>
        <v>Herbivores</v>
      </c>
      <c r="M1419">
        <v>3</v>
      </c>
      <c r="N1419">
        <f>1</f>
        <v>1</v>
      </c>
      <c r="O1419" t="s">
        <v>284</v>
      </c>
      <c r="P1419">
        <f>VLOOKUP(H1419,'Fish Species List'!$A$2:$I$107,6,0)</f>
        <v>1.072E-2</v>
      </c>
      <c r="Q1419">
        <f>VLOOKUP(H1419,'Fish Species List'!$A$2:$I$107,7,0)</f>
        <v>3.12</v>
      </c>
      <c r="R1419">
        <f t="shared" si="22"/>
        <v>0.33022739611377439</v>
      </c>
    </row>
    <row r="1420" spans="1:18">
      <c r="A1420" s="2">
        <v>42959</v>
      </c>
      <c r="B1420" s="18">
        <v>0.64027777777777783</v>
      </c>
      <c r="C1420" t="s">
        <v>450</v>
      </c>
      <c r="D1420" t="s">
        <v>451</v>
      </c>
      <c r="E1420" t="s">
        <v>10</v>
      </c>
      <c r="F1420">
        <v>3</v>
      </c>
      <c r="G1420">
        <v>25</v>
      </c>
      <c r="H1420" t="s">
        <v>31</v>
      </c>
      <c r="I1420" t="str">
        <f>VLOOKUP(H1420,'Fish Species List'!$A$2:$I$107,2,0)</f>
        <v>Striped Parrotfish</v>
      </c>
      <c r="J1420" s="54" t="str">
        <f>VLOOKUP(H1420,'Fish Species List'!$A$2:$I$107,3,0)</f>
        <v>Scarus iserti</v>
      </c>
      <c r="K1420" s="54" t="str">
        <f>VLOOKUP(H1420,'Fish Species List'!$A$2:$I$107,4,0)</f>
        <v>Scaridae</v>
      </c>
      <c r="L1420" s="54" t="str">
        <f>VLOOKUP(H1420,'Fish Species List'!$A$2:$I$107,5,0)</f>
        <v>Herbivores</v>
      </c>
      <c r="M1420">
        <v>8</v>
      </c>
      <c r="N1420">
        <v>4</v>
      </c>
      <c r="O1420" t="s">
        <v>284</v>
      </c>
      <c r="P1420">
        <f>VLOOKUP(H1420,'Fish Species List'!$A$2:$I$107,6,0)</f>
        <v>1.0959999999999999E-2</v>
      </c>
      <c r="Q1420">
        <f>VLOOKUP(H1420,'Fish Species List'!$A$2:$I$107,7,0)</f>
        <v>3.01</v>
      </c>
      <c r="R1420">
        <f t="shared" si="22"/>
        <v>5.7294299636484229</v>
      </c>
    </row>
    <row r="1421" spans="1:18">
      <c r="A1421" s="2">
        <v>42959</v>
      </c>
      <c r="B1421" s="18">
        <v>0.64027777777777783</v>
      </c>
      <c r="C1421" t="s">
        <v>450</v>
      </c>
      <c r="D1421" t="s">
        <v>451</v>
      </c>
      <c r="E1421" t="s">
        <v>10</v>
      </c>
      <c r="F1421">
        <v>3</v>
      </c>
      <c r="G1421">
        <v>25</v>
      </c>
      <c r="H1421" t="s">
        <v>31</v>
      </c>
      <c r="I1421" t="str">
        <f>VLOOKUP(H1421,'Fish Species List'!$A$2:$I$107,2,0)</f>
        <v>Striped Parrotfish</v>
      </c>
      <c r="J1421" s="54" t="str">
        <f>VLOOKUP(H1421,'Fish Species List'!$A$2:$I$107,3,0)</f>
        <v>Scarus iserti</v>
      </c>
      <c r="K1421" s="54" t="str">
        <f>VLOOKUP(H1421,'Fish Species List'!$A$2:$I$107,4,0)</f>
        <v>Scaridae</v>
      </c>
      <c r="L1421" s="54" t="str">
        <f>VLOOKUP(H1421,'Fish Species List'!$A$2:$I$107,5,0)</f>
        <v>Herbivores</v>
      </c>
      <c r="M1421">
        <v>5</v>
      </c>
      <c r="N1421">
        <v>5</v>
      </c>
      <c r="O1421" t="s">
        <v>284</v>
      </c>
      <c r="P1421">
        <f>VLOOKUP(H1421,'Fish Species List'!$A$2:$I$107,6,0)</f>
        <v>1.0959999999999999E-2</v>
      </c>
      <c r="Q1421">
        <f>VLOOKUP(H1421,'Fish Species List'!$A$2:$I$107,7,0)</f>
        <v>3.01</v>
      </c>
      <c r="R1421">
        <f t="shared" si="22"/>
        <v>1.3922276900362347</v>
      </c>
    </row>
    <row r="1422" spans="1:18">
      <c r="A1422" s="2">
        <v>42959</v>
      </c>
      <c r="B1422" s="18">
        <v>0.64027777777777783</v>
      </c>
      <c r="C1422" t="s">
        <v>450</v>
      </c>
      <c r="D1422" t="s">
        <v>451</v>
      </c>
      <c r="E1422" t="s">
        <v>10</v>
      </c>
      <c r="F1422">
        <v>3</v>
      </c>
      <c r="G1422">
        <v>25</v>
      </c>
      <c r="H1422" t="s">
        <v>31</v>
      </c>
      <c r="I1422" t="str">
        <f>VLOOKUP(H1422,'Fish Species List'!$A$2:$I$107,2,0)</f>
        <v>Striped Parrotfish</v>
      </c>
      <c r="J1422" s="54" t="str">
        <f>VLOOKUP(H1422,'Fish Species List'!$A$2:$I$107,3,0)</f>
        <v>Scarus iserti</v>
      </c>
      <c r="K1422" s="54" t="str">
        <f>VLOOKUP(H1422,'Fish Species List'!$A$2:$I$107,4,0)</f>
        <v>Scaridae</v>
      </c>
      <c r="L1422" s="54" t="str">
        <f>VLOOKUP(H1422,'Fish Species List'!$A$2:$I$107,5,0)</f>
        <v>Herbivores</v>
      </c>
      <c r="M1422">
        <v>4</v>
      </c>
      <c r="N1422">
        <v>2</v>
      </c>
      <c r="O1422" t="s">
        <v>284</v>
      </c>
      <c r="P1422">
        <f>VLOOKUP(H1422,'Fish Species List'!$A$2:$I$107,6,0)</f>
        <v>1.0959999999999999E-2</v>
      </c>
      <c r="Q1422">
        <f>VLOOKUP(H1422,'Fish Species List'!$A$2:$I$107,7,0)</f>
        <v>3.01</v>
      </c>
      <c r="R1422">
        <f t="shared" si="22"/>
        <v>0.71123173750391744</v>
      </c>
    </row>
    <row r="1423" spans="1:18">
      <c r="A1423" s="2">
        <v>42959</v>
      </c>
      <c r="B1423" s="18">
        <v>0.64027777777777783</v>
      </c>
      <c r="C1423" t="s">
        <v>450</v>
      </c>
      <c r="D1423" t="s">
        <v>451</v>
      </c>
      <c r="E1423" t="s">
        <v>10</v>
      </c>
      <c r="F1423">
        <v>3</v>
      </c>
      <c r="G1423">
        <v>25</v>
      </c>
      <c r="H1423" t="s">
        <v>31</v>
      </c>
      <c r="I1423" t="str">
        <f>VLOOKUP(H1423,'Fish Species List'!$A$2:$I$107,2,0)</f>
        <v>Striped Parrotfish</v>
      </c>
      <c r="J1423" s="54" t="str">
        <f>VLOOKUP(H1423,'Fish Species List'!$A$2:$I$107,3,0)</f>
        <v>Scarus iserti</v>
      </c>
      <c r="K1423" s="54" t="str">
        <f>VLOOKUP(H1423,'Fish Species List'!$A$2:$I$107,4,0)</f>
        <v>Scaridae</v>
      </c>
      <c r="L1423" s="54" t="str">
        <f>VLOOKUP(H1423,'Fish Species List'!$A$2:$I$107,5,0)</f>
        <v>Herbivores</v>
      </c>
      <c r="M1423">
        <v>6</v>
      </c>
      <c r="N1423">
        <v>2</v>
      </c>
      <c r="O1423" t="s">
        <v>284</v>
      </c>
      <c r="P1423">
        <f>VLOOKUP(H1423,'Fish Species List'!$A$2:$I$107,6,0)</f>
        <v>1.0959999999999999E-2</v>
      </c>
      <c r="Q1423">
        <f>VLOOKUP(H1423,'Fish Species List'!$A$2:$I$107,7,0)</f>
        <v>3.01</v>
      </c>
      <c r="R1423">
        <f t="shared" si="22"/>
        <v>2.4101596856521104</v>
      </c>
    </row>
    <row r="1424" spans="1:18">
      <c r="A1424" s="2">
        <v>42959</v>
      </c>
      <c r="B1424" s="18">
        <v>0.64027777777777783</v>
      </c>
      <c r="C1424" t="s">
        <v>450</v>
      </c>
      <c r="D1424" t="s">
        <v>451</v>
      </c>
      <c r="E1424" t="s">
        <v>10</v>
      </c>
      <c r="F1424">
        <v>3</v>
      </c>
      <c r="G1424">
        <v>25</v>
      </c>
      <c r="H1424" t="s">
        <v>12</v>
      </c>
      <c r="I1424" t="str">
        <f>VLOOKUP(H1424,'Fish Species List'!$A$2:$I$107,2,0)</f>
        <v>Doctorfish</v>
      </c>
      <c r="J1424" s="54" t="str">
        <f>VLOOKUP(H1424,'Fish Species List'!$A$2:$I$107,3,0)</f>
        <v>Acanthurus chirurgus</v>
      </c>
      <c r="K1424" s="54" t="str">
        <f>VLOOKUP(H1424,'Fish Species List'!$A$2:$I$107,4,0)</f>
        <v>Acanthuridae</v>
      </c>
      <c r="L1424" s="54" t="str">
        <f>VLOOKUP(H1424,'Fish Species List'!$A$2:$I$107,5,0)</f>
        <v>Herbivores</v>
      </c>
      <c r="M1424">
        <v>10</v>
      </c>
      <c r="N1424">
        <f>1</f>
        <v>1</v>
      </c>
      <c r="P1424">
        <f>VLOOKUP(H1424,'Fish Species List'!$A$2:$I$107,6,0)</f>
        <v>2.0889999999999999E-2</v>
      </c>
      <c r="Q1424">
        <f>VLOOKUP(H1424,'Fish Species List'!$A$2:$I$107,7,0)</f>
        <v>2.96</v>
      </c>
      <c r="R1424">
        <f t="shared" si="22"/>
        <v>19.051906434144957</v>
      </c>
    </row>
    <row r="1425" spans="1:18">
      <c r="A1425" s="2">
        <v>42959</v>
      </c>
      <c r="B1425" s="18">
        <v>0.64027777777777783</v>
      </c>
      <c r="C1425" t="s">
        <v>450</v>
      </c>
      <c r="D1425" t="s">
        <v>451</v>
      </c>
      <c r="E1425" t="s">
        <v>10</v>
      </c>
      <c r="F1425">
        <v>3</v>
      </c>
      <c r="G1425">
        <v>25</v>
      </c>
      <c r="H1425" t="s">
        <v>452</v>
      </c>
      <c r="I1425" t="str">
        <f>VLOOKUP(H1425,'Fish Species List'!$A$2:$I$107,2,0)</f>
        <v>Hamlet spp.</v>
      </c>
      <c r="J1425" s="54" t="str">
        <f>VLOOKUP(H1425,'Fish Species List'!$A$2:$I$107,3,0)</f>
        <v>Hypoplectrus puella</v>
      </c>
      <c r="K1425" s="54" t="str">
        <f>VLOOKUP(H1425,'Fish Species List'!$A$2:$I$107,4,0)</f>
        <v>Serranidae</v>
      </c>
      <c r="L1425" s="54" t="str">
        <f>VLOOKUP(H1425,'Fish Species List'!$A$2:$I$107,5,0)</f>
        <v>Carnivores</v>
      </c>
      <c r="M1425">
        <v>8</v>
      </c>
      <c r="N1425">
        <f>1</f>
        <v>1</v>
      </c>
      <c r="P1425">
        <f>VLOOKUP(H1425,'Fish Species List'!$A$2:$I$107,6,0)</f>
        <v>1.7780000000000001E-2</v>
      </c>
      <c r="Q1425">
        <f>VLOOKUP(H1425,'Fish Species List'!$A$2:$I$107,7,0)</f>
        <v>3.03</v>
      </c>
      <c r="R1425">
        <f t="shared" si="22"/>
        <v>9.6893449441386057</v>
      </c>
    </row>
    <row r="1426" spans="1:18">
      <c r="A1426" s="2">
        <v>42959</v>
      </c>
      <c r="B1426" s="18">
        <v>0.64027777777777783</v>
      </c>
      <c r="C1426" t="s">
        <v>450</v>
      </c>
      <c r="D1426" t="s">
        <v>451</v>
      </c>
      <c r="E1426" t="s">
        <v>10</v>
      </c>
      <c r="F1426">
        <v>3</v>
      </c>
      <c r="G1426">
        <v>25</v>
      </c>
      <c r="H1426" t="s">
        <v>393</v>
      </c>
      <c r="I1426" t="str">
        <f>VLOOKUP(H1426,'Fish Species List'!$A$2:$I$107,2,0)</f>
        <v xml:space="preserve">Caribbean sharp-nose puffer </v>
      </c>
      <c r="J1426" s="54" t="str">
        <f>VLOOKUP(H1426,'Fish Species List'!$A$2:$I$107,3,0)</f>
        <v>Canthigaster rostrata</v>
      </c>
      <c r="K1426" s="54" t="str">
        <f>VLOOKUP(H1426,'Fish Species List'!$A$2:$I$107,4,0)</f>
        <v>Tetraodontidae</v>
      </c>
      <c r="L1426" s="54" t="str">
        <f>VLOOKUP(H1426,'Fish Species List'!$A$2:$I$107,5,0)</f>
        <v>Omnivores</v>
      </c>
      <c r="M1426">
        <v>3</v>
      </c>
      <c r="N1426">
        <f>1</f>
        <v>1</v>
      </c>
      <c r="P1426">
        <f>VLOOKUP(H1426,'Fish Species List'!$A$2:$I$107,6,0)</f>
        <v>2.239E-2</v>
      </c>
      <c r="Q1426">
        <f>VLOOKUP(H1426,'Fish Species List'!$A$2:$I$107,7,0)</f>
        <v>2.96</v>
      </c>
      <c r="R1426">
        <f t="shared" si="22"/>
        <v>0.57853948885208784</v>
      </c>
    </row>
    <row r="1427" spans="1:18">
      <c r="A1427" s="2">
        <v>42959</v>
      </c>
      <c r="B1427" s="18">
        <v>0.64027777777777783</v>
      </c>
      <c r="C1427" t="s">
        <v>450</v>
      </c>
      <c r="D1427" t="s">
        <v>451</v>
      </c>
      <c r="E1427" t="s">
        <v>10</v>
      </c>
      <c r="F1427">
        <v>3</v>
      </c>
      <c r="G1427">
        <v>25</v>
      </c>
      <c r="H1427" t="s">
        <v>283</v>
      </c>
      <c r="I1427" t="str">
        <f>VLOOKUP(H1427,'Fish Species List'!$A$2:$I$107,2,0)</f>
        <v>Stoplight Parrotfish</v>
      </c>
      <c r="J1427" s="54" t="str">
        <f>VLOOKUP(H1427,'Fish Species List'!$A$2:$I$107,3,0)</f>
        <v>Sparisoma viride</v>
      </c>
      <c r="K1427" s="54" t="str">
        <f>VLOOKUP(H1427,'Fish Species List'!$A$2:$I$107,4,0)</f>
        <v>Scaridae</v>
      </c>
      <c r="L1427" s="54" t="str">
        <f>VLOOKUP(H1427,'Fish Species List'!$A$2:$I$107,5,0)</f>
        <v>Herbivores</v>
      </c>
      <c r="M1427">
        <v>6</v>
      </c>
      <c r="N1427">
        <v>3</v>
      </c>
      <c r="O1427" t="s">
        <v>284</v>
      </c>
      <c r="P1427">
        <f>VLOOKUP(H1427,'Fish Species List'!$A$2:$I$107,6,0)</f>
        <v>1.38E-2</v>
      </c>
      <c r="Q1427">
        <f>VLOOKUP(H1427,'Fish Species List'!$A$2:$I$107,7,0)</f>
        <v>3.04</v>
      </c>
      <c r="R1427">
        <f t="shared" si="22"/>
        <v>3.2022769371367255</v>
      </c>
    </row>
    <row r="1428" spans="1:18">
      <c r="A1428" s="2">
        <v>42959</v>
      </c>
      <c r="B1428" s="18">
        <v>0.64027777777777783</v>
      </c>
      <c r="C1428" t="s">
        <v>450</v>
      </c>
      <c r="D1428" t="s">
        <v>451</v>
      </c>
      <c r="E1428" t="s">
        <v>10</v>
      </c>
      <c r="F1428">
        <v>3</v>
      </c>
      <c r="G1428">
        <v>25</v>
      </c>
      <c r="H1428" t="s">
        <v>283</v>
      </c>
      <c r="I1428" t="str">
        <f>VLOOKUP(H1428,'Fish Species List'!$A$2:$I$107,2,0)</f>
        <v>Stoplight Parrotfish</v>
      </c>
      <c r="J1428" s="54" t="str">
        <f>VLOOKUP(H1428,'Fish Species List'!$A$2:$I$107,3,0)</f>
        <v>Sparisoma viride</v>
      </c>
      <c r="K1428" s="54" t="str">
        <f>VLOOKUP(H1428,'Fish Species List'!$A$2:$I$107,4,0)</f>
        <v>Scaridae</v>
      </c>
      <c r="L1428" s="54" t="str">
        <f>VLOOKUP(H1428,'Fish Species List'!$A$2:$I$107,5,0)</f>
        <v>Herbivores</v>
      </c>
      <c r="M1428">
        <v>7</v>
      </c>
      <c r="N1428">
        <v>2</v>
      </c>
      <c r="O1428" t="s">
        <v>284</v>
      </c>
      <c r="P1428">
        <f>VLOOKUP(H1428,'Fish Species List'!$A$2:$I$107,6,0)</f>
        <v>1.38E-2</v>
      </c>
      <c r="Q1428">
        <f>VLOOKUP(H1428,'Fish Species List'!$A$2:$I$107,7,0)</f>
        <v>3.04</v>
      </c>
      <c r="R1428">
        <f t="shared" si="22"/>
        <v>5.1165488871861227</v>
      </c>
    </row>
    <row r="1429" spans="1:18">
      <c r="A1429" s="2">
        <v>42959</v>
      </c>
      <c r="B1429" s="18">
        <v>0.64027777777777783</v>
      </c>
      <c r="C1429" t="s">
        <v>450</v>
      </c>
      <c r="D1429" t="s">
        <v>451</v>
      </c>
      <c r="E1429" t="s">
        <v>10</v>
      </c>
      <c r="F1429">
        <v>3</v>
      </c>
      <c r="G1429">
        <v>25</v>
      </c>
      <c r="H1429" t="s">
        <v>283</v>
      </c>
      <c r="I1429" t="str">
        <f>VLOOKUP(H1429,'Fish Species List'!$A$2:$I$107,2,0)</f>
        <v>Stoplight Parrotfish</v>
      </c>
      <c r="J1429" s="54" t="str">
        <f>VLOOKUP(H1429,'Fish Species List'!$A$2:$I$107,3,0)</f>
        <v>Sparisoma viride</v>
      </c>
      <c r="K1429" s="54" t="str">
        <f>VLOOKUP(H1429,'Fish Species List'!$A$2:$I$107,4,0)</f>
        <v>Scaridae</v>
      </c>
      <c r="L1429" s="54" t="str">
        <f>VLOOKUP(H1429,'Fish Species List'!$A$2:$I$107,5,0)</f>
        <v>Herbivores</v>
      </c>
      <c r="M1429">
        <v>3</v>
      </c>
      <c r="N1429">
        <f>1</f>
        <v>1</v>
      </c>
      <c r="O1429" t="s">
        <v>284</v>
      </c>
      <c r="P1429">
        <f>VLOOKUP(H1429,'Fish Species List'!$A$2:$I$107,6,0)</f>
        <v>1.38E-2</v>
      </c>
      <c r="Q1429">
        <f>VLOOKUP(H1429,'Fish Species List'!$A$2:$I$107,7,0)</f>
        <v>3.04</v>
      </c>
      <c r="R1429">
        <f t="shared" si="22"/>
        <v>0.38933881323628722</v>
      </c>
    </row>
    <row r="1430" spans="1:18">
      <c r="A1430" s="2">
        <v>42959</v>
      </c>
      <c r="B1430" s="18">
        <v>0.64027777777777783</v>
      </c>
      <c r="C1430" t="s">
        <v>450</v>
      </c>
      <c r="D1430" t="s">
        <v>451</v>
      </c>
      <c r="E1430" t="s">
        <v>10</v>
      </c>
      <c r="F1430">
        <v>3</v>
      </c>
      <c r="G1430">
        <v>25</v>
      </c>
      <c r="H1430" t="s">
        <v>283</v>
      </c>
      <c r="I1430" t="str">
        <f>VLOOKUP(H1430,'Fish Species List'!$A$2:$I$107,2,0)</f>
        <v>Stoplight Parrotfish</v>
      </c>
      <c r="J1430" s="54" t="str">
        <f>VLOOKUP(H1430,'Fish Species List'!$A$2:$I$107,3,0)</f>
        <v>Sparisoma viride</v>
      </c>
      <c r="K1430" s="54" t="str">
        <f>VLOOKUP(H1430,'Fish Species List'!$A$2:$I$107,4,0)</f>
        <v>Scaridae</v>
      </c>
      <c r="L1430" s="54" t="str">
        <f>VLOOKUP(H1430,'Fish Species List'!$A$2:$I$107,5,0)</f>
        <v>Herbivores</v>
      </c>
      <c r="M1430">
        <v>10</v>
      </c>
      <c r="N1430">
        <f>1</f>
        <v>1</v>
      </c>
      <c r="O1430" t="s">
        <v>16</v>
      </c>
      <c r="P1430">
        <f>VLOOKUP(H1430,'Fish Species List'!$A$2:$I$107,6,0)</f>
        <v>1.38E-2</v>
      </c>
      <c r="Q1430">
        <f>VLOOKUP(H1430,'Fish Species List'!$A$2:$I$107,7,0)</f>
        <v>3.04</v>
      </c>
      <c r="R1430">
        <f t="shared" si="22"/>
        <v>15.131399106775971</v>
      </c>
    </row>
    <row r="1431" spans="1:18">
      <c r="A1431" s="2">
        <v>42959</v>
      </c>
      <c r="B1431" s="18">
        <v>0.64027777777777783</v>
      </c>
      <c r="C1431" t="s">
        <v>450</v>
      </c>
      <c r="D1431" t="s">
        <v>451</v>
      </c>
      <c r="E1431" t="s">
        <v>10</v>
      </c>
      <c r="F1431">
        <v>3</v>
      </c>
      <c r="G1431">
        <v>25</v>
      </c>
      <c r="H1431" t="s">
        <v>25</v>
      </c>
      <c r="I1431" t="str">
        <f>VLOOKUP(H1431,'Fish Species List'!$A$2:$I$107,2,0)</f>
        <v>Redband Parrotfish</v>
      </c>
      <c r="J1431" s="54" t="str">
        <f>VLOOKUP(H1431,'Fish Species List'!$A$2:$I$107,3,0)</f>
        <v>Sparisoma aurofrenatum</v>
      </c>
      <c r="K1431" s="54" t="str">
        <f>VLOOKUP(H1431,'Fish Species List'!$A$2:$I$107,4,0)</f>
        <v>Scaridae</v>
      </c>
      <c r="L1431" s="54" t="str">
        <f>VLOOKUP(H1431,'Fish Species List'!$A$2:$I$107,5,0)</f>
        <v>Herbivores</v>
      </c>
      <c r="M1431">
        <v>8</v>
      </c>
      <c r="N1431">
        <f>1</f>
        <v>1</v>
      </c>
      <c r="O1431" t="s">
        <v>284</v>
      </c>
      <c r="P1431">
        <f>VLOOKUP(H1431,'Fish Species List'!$A$2:$I$107,6,0)</f>
        <v>1.072E-2</v>
      </c>
      <c r="Q1431">
        <f>VLOOKUP(H1431,'Fish Species List'!$A$2:$I$107,7,0)</f>
        <v>3.12</v>
      </c>
      <c r="R1431">
        <f t="shared" si="22"/>
        <v>7.0442627183996569</v>
      </c>
    </row>
    <row r="1432" spans="1:18">
      <c r="A1432" s="2">
        <v>42959</v>
      </c>
      <c r="B1432" s="18">
        <v>0.64027777777777783</v>
      </c>
      <c r="C1432" t="s">
        <v>450</v>
      </c>
      <c r="D1432" t="s">
        <v>451</v>
      </c>
      <c r="E1432" t="s">
        <v>10</v>
      </c>
      <c r="F1432">
        <v>3</v>
      </c>
      <c r="G1432">
        <v>25</v>
      </c>
      <c r="H1432" t="s">
        <v>452</v>
      </c>
      <c r="I1432" t="str">
        <f>VLOOKUP(H1432,'Fish Species List'!$A$2:$I$107,2,0)</f>
        <v>Hamlet spp.</v>
      </c>
      <c r="J1432" s="54" t="str">
        <f>VLOOKUP(H1432,'Fish Species List'!$A$2:$I$107,3,0)</f>
        <v>Hypoplectrus puella</v>
      </c>
      <c r="K1432" s="54" t="str">
        <f>VLOOKUP(H1432,'Fish Species List'!$A$2:$I$107,4,0)</f>
        <v>Serranidae</v>
      </c>
      <c r="L1432" s="54" t="str">
        <f>VLOOKUP(H1432,'Fish Species List'!$A$2:$I$107,5,0)</f>
        <v>Carnivores</v>
      </c>
      <c r="M1432">
        <v>6</v>
      </c>
      <c r="N1432">
        <f>1</f>
        <v>1</v>
      </c>
      <c r="P1432">
        <f>VLOOKUP(H1432,'Fish Species List'!$A$2:$I$107,6,0)</f>
        <v>1.7780000000000001E-2</v>
      </c>
      <c r="Q1432">
        <f>VLOOKUP(H1432,'Fish Species List'!$A$2:$I$107,7,0)</f>
        <v>3.03</v>
      </c>
      <c r="R1432">
        <f t="shared" si="22"/>
        <v>4.0525655223098624</v>
      </c>
    </row>
    <row r="1433" spans="1:18">
      <c r="A1433" s="2">
        <v>42959</v>
      </c>
      <c r="B1433" s="18">
        <v>0.64027777777777783</v>
      </c>
      <c r="C1433" t="s">
        <v>450</v>
      </c>
      <c r="D1433" t="s">
        <v>451</v>
      </c>
      <c r="E1433" t="s">
        <v>10</v>
      </c>
      <c r="F1433">
        <v>3</v>
      </c>
      <c r="G1433">
        <v>25</v>
      </c>
      <c r="H1433" t="s">
        <v>417</v>
      </c>
      <c r="I1433" t="str">
        <f>VLOOKUP(H1433,'Fish Species List'!$A$2:$I$107,2,0)</f>
        <v>3-spot Damselfish</v>
      </c>
      <c r="J1433" s="54" t="str">
        <f>VLOOKUP(H1433,'Fish Species List'!$A$2:$I$107,3,0)</f>
        <v>Stegastes planifrons</v>
      </c>
      <c r="K1433" s="54" t="str">
        <f>VLOOKUP(H1433,'Fish Species List'!$A$2:$I$107,4,0)</f>
        <v>Pomacentridae</v>
      </c>
      <c r="L1433" s="54" t="str">
        <f>VLOOKUP(H1433,'Fish Species List'!$A$2:$I$107,5,0)</f>
        <v>Omnivores</v>
      </c>
      <c r="M1433">
        <v>8</v>
      </c>
      <c r="N1433">
        <f>1</f>
        <v>1</v>
      </c>
      <c r="P1433">
        <f>VLOOKUP(H1433,'Fish Species List'!$A$2:$I$107,6,0)</f>
        <v>2.188E-2</v>
      </c>
      <c r="Q1433">
        <f>VLOOKUP(H1433,'Fish Species List'!$A$2:$I$107,7,0)</f>
        <v>2.96</v>
      </c>
      <c r="R1433">
        <f t="shared" si="22"/>
        <v>10.308457367384195</v>
      </c>
    </row>
    <row r="1434" spans="1:18">
      <c r="A1434" s="2">
        <v>42959</v>
      </c>
      <c r="B1434" s="18">
        <v>0.64027777777777783</v>
      </c>
      <c r="C1434" t="s">
        <v>450</v>
      </c>
      <c r="D1434" t="s">
        <v>451</v>
      </c>
      <c r="E1434" t="s">
        <v>10</v>
      </c>
      <c r="F1434">
        <v>3</v>
      </c>
      <c r="G1434">
        <v>25</v>
      </c>
      <c r="H1434" t="s">
        <v>35</v>
      </c>
      <c r="I1434" t="str">
        <f>VLOOKUP(H1434,'Fish Species List'!$A$2:$I$107,2,0)</f>
        <v>Yellowhead Wrasse</v>
      </c>
      <c r="J1434" s="54" t="str">
        <f>VLOOKUP(H1434,'Fish Species List'!$A$2:$I$107,3,0)</f>
        <v>Halichoeres garnoti</v>
      </c>
      <c r="K1434" s="54" t="str">
        <f>VLOOKUP(H1434,'Fish Species List'!$A$2:$I$107,4,0)</f>
        <v>Labridae</v>
      </c>
      <c r="L1434" s="54" t="str">
        <f>VLOOKUP(H1434,'Fish Species List'!$A$2:$I$107,5,0)</f>
        <v>Carnivores</v>
      </c>
      <c r="M1434">
        <v>4</v>
      </c>
      <c r="N1434">
        <v>2</v>
      </c>
      <c r="P1434">
        <f>VLOOKUP(H1434,'Fish Species List'!$A$2:$I$107,6,0)</f>
        <v>0.01</v>
      </c>
      <c r="Q1434">
        <f>VLOOKUP(H1434,'Fish Species List'!$A$2:$I$107,7,0)</f>
        <v>3.13</v>
      </c>
      <c r="R1434">
        <f t="shared" si="22"/>
        <v>0.76638637095611406</v>
      </c>
    </row>
    <row r="1435" spans="1:18">
      <c r="A1435" s="2">
        <v>42959</v>
      </c>
      <c r="B1435" s="18">
        <v>0.64027777777777783</v>
      </c>
      <c r="C1435" t="s">
        <v>450</v>
      </c>
      <c r="D1435" t="s">
        <v>451</v>
      </c>
      <c r="E1435" t="s">
        <v>10</v>
      </c>
      <c r="F1435">
        <v>3</v>
      </c>
      <c r="G1435">
        <v>25</v>
      </c>
      <c r="H1435" t="s">
        <v>404</v>
      </c>
      <c r="I1435" t="str">
        <f>VLOOKUP(H1435,'Fish Species List'!$A$2:$I$107,2,0)</f>
        <v>Cocoa Damselfish</v>
      </c>
      <c r="J1435" s="54" t="str">
        <f>VLOOKUP(H1435,'Fish Species List'!$A$2:$I$107,3,0)</f>
        <v>Stegastes variabilis</v>
      </c>
      <c r="K1435" s="54" t="str">
        <f>VLOOKUP(H1435,'Fish Species List'!$A$2:$I$107,4,0)</f>
        <v>Pomacentridae</v>
      </c>
      <c r="L1435" s="54" t="str">
        <f>VLOOKUP(H1435,'Fish Species List'!$A$2:$I$107,5,0)</f>
        <v>Herbivores</v>
      </c>
      <c r="M1435">
        <v>6</v>
      </c>
      <c r="N1435">
        <f>1</f>
        <v>1</v>
      </c>
      <c r="P1435">
        <f>VLOOKUP(H1435,'Fish Species List'!$A$2:$I$107,6,0)</f>
        <v>0</v>
      </c>
      <c r="Q1435">
        <f>VLOOKUP(H1435,'Fish Species List'!$A$2:$I$107,7,0)</f>
        <v>0</v>
      </c>
      <c r="R1435">
        <f t="shared" si="22"/>
        <v>0</v>
      </c>
    </row>
    <row r="1436" spans="1:18">
      <c r="A1436" s="2">
        <v>42959</v>
      </c>
      <c r="B1436" s="18">
        <v>0.64027777777777783</v>
      </c>
      <c r="C1436" t="s">
        <v>450</v>
      </c>
      <c r="D1436" t="s">
        <v>451</v>
      </c>
      <c r="E1436" t="s">
        <v>10</v>
      </c>
      <c r="F1436">
        <v>3</v>
      </c>
      <c r="G1436">
        <v>25</v>
      </c>
      <c r="H1436" t="s">
        <v>23</v>
      </c>
      <c r="I1436" t="str">
        <f>VLOOKUP(H1436,'Fish Species List'!$A$2:$I$107,2,0)</f>
        <v>Blue Tang</v>
      </c>
      <c r="J1436" s="54" t="str">
        <f>VLOOKUP(H1436,'Fish Species List'!$A$2:$I$107,3,0)</f>
        <v>Acanthurus coeruleus</v>
      </c>
      <c r="K1436" s="54" t="str">
        <f>VLOOKUP(H1436,'Fish Species List'!$A$2:$I$107,4,0)</f>
        <v>Acanthuridae</v>
      </c>
      <c r="L1436" s="54" t="str">
        <f>VLOOKUP(H1436,'Fish Species List'!$A$2:$I$107,5,0)</f>
        <v>Herbivores</v>
      </c>
      <c r="M1436">
        <v>6</v>
      </c>
      <c r="N1436">
        <f>1</f>
        <v>1</v>
      </c>
      <c r="P1436">
        <f>VLOOKUP(H1436,'Fish Species List'!$A$2:$I$107,6,0)</f>
        <v>2.512E-2</v>
      </c>
      <c r="Q1436">
        <f>VLOOKUP(H1436,'Fish Species List'!$A$2:$I$107,7,0)</f>
        <v>2.96</v>
      </c>
      <c r="R1436">
        <f t="shared" si="22"/>
        <v>5.0506507255619795</v>
      </c>
    </row>
    <row r="1437" spans="1:18">
      <c r="A1437" s="2">
        <v>42959</v>
      </c>
      <c r="B1437" s="18">
        <v>0.64027777777777783</v>
      </c>
      <c r="C1437" t="s">
        <v>450</v>
      </c>
      <c r="D1437" t="s">
        <v>451</v>
      </c>
      <c r="E1437" t="s">
        <v>10</v>
      </c>
      <c r="F1437">
        <v>3</v>
      </c>
      <c r="G1437">
        <v>25</v>
      </c>
      <c r="H1437" t="s">
        <v>286</v>
      </c>
      <c r="I1437" t="str">
        <f>VLOOKUP(H1437,'Fish Species List'!$A$2:$I$107,2,0)</f>
        <v>Princess Parrotfish</v>
      </c>
      <c r="J1437" s="54" t="str">
        <f>VLOOKUP(H1437,'Fish Species List'!$A$2:$I$107,3,0)</f>
        <v>Scarus taeniopterus</v>
      </c>
      <c r="K1437" s="54" t="str">
        <f>VLOOKUP(H1437,'Fish Species List'!$A$2:$I$107,4,0)</f>
        <v>Scaridae</v>
      </c>
      <c r="L1437" s="54" t="str">
        <f>VLOOKUP(H1437,'Fish Species List'!$A$2:$I$107,5,0)</f>
        <v>Herbivores</v>
      </c>
      <c r="M1437">
        <v>3</v>
      </c>
      <c r="N1437">
        <v>10</v>
      </c>
      <c r="O1437" t="s">
        <v>284</v>
      </c>
      <c r="P1437">
        <f>VLOOKUP(H1437,'Fish Species List'!$A$2:$I$107,6,0)</f>
        <v>3.3500000000000002E-2</v>
      </c>
      <c r="Q1437">
        <f>VLOOKUP(H1437,'Fish Species List'!$A$2:$I$107,7,0)</f>
        <v>2.7086000000000001</v>
      </c>
      <c r="R1437">
        <f t="shared" si="22"/>
        <v>0.65671273400963648</v>
      </c>
    </row>
    <row r="1438" spans="1:18">
      <c r="A1438" s="2">
        <v>42959</v>
      </c>
      <c r="B1438" s="18">
        <v>0.64027777777777783</v>
      </c>
      <c r="C1438" t="s">
        <v>450</v>
      </c>
      <c r="D1438" t="s">
        <v>451</v>
      </c>
      <c r="E1438" t="s">
        <v>10</v>
      </c>
      <c r="F1438">
        <v>3</v>
      </c>
      <c r="G1438">
        <v>25</v>
      </c>
      <c r="H1438" t="s">
        <v>286</v>
      </c>
      <c r="I1438" t="str">
        <f>VLOOKUP(H1438,'Fish Species List'!$A$2:$I$107,2,0)</f>
        <v>Princess Parrotfish</v>
      </c>
      <c r="J1438" s="54" t="str">
        <f>VLOOKUP(H1438,'Fish Species List'!$A$2:$I$107,3,0)</f>
        <v>Scarus taeniopterus</v>
      </c>
      <c r="K1438" s="54" t="str">
        <f>VLOOKUP(H1438,'Fish Species List'!$A$2:$I$107,4,0)</f>
        <v>Scaridae</v>
      </c>
      <c r="L1438" s="54" t="str">
        <f>VLOOKUP(H1438,'Fish Species List'!$A$2:$I$107,5,0)</f>
        <v>Herbivores</v>
      </c>
      <c r="M1438">
        <v>4</v>
      </c>
      <c r="N1438">
        <v>8</v>
      </c>
      <c r="O1438" t="s">
        <v>284</v>
      </c>
      <c r="P1438">
        <f>VLOOKUP(H1438,'Fish Species List'!$A$2:$I$107,6,0)</f>
        <v>3.3500000000000002E-2</v>
      </c>
      <c r="Q1438">
        <f>VLOOKUP(H1438,'Fish Species List'!$A$2:$I$107,7,0)</f>
        <v>2.7086000000000001</v>
      </c>
      <c r="R1438">
        <f t="shared" si="22"/>
        <v>1.4314774122851688</v>
      </c>
    </row>
    <row r="1439" spans="1:18">
      <c r="A1439" s="2">
        <v>42959</v>
      </c>
      <c r="B1439" s="18">
        <v>0.64027777777777783</v>
      </c>
      <c r="C1439" t="s">
        <v>450</v>
      </c>
      <c r="D1439" t="s">
        <v>451</v>
      </c>
      <c r="E1439" t="s">
        <v>10</v>
      </c>
      <c r="F1439">
        <v>3</v>
      </c>
      <c r="G1439">
        <v>25</v>
      </c>
      <c r="H1439" t="s">
        <v>286</v>
      </c>
      <c r="I1439" t="str">
        <f>VLOOKUP(H1439,'Fish Species List'!$A$2:$I$107,2,0)</f>
        <v>Princess Parrotfish</v>
      </c>
      <c r="J1439" s="54" t="str">
        <f>VLOOKUP(H1439,'Fish Species List'!$A$2:$I$107,3,0)</f>
        <v>Scarus taeniopterus</v>
      </c>
      <c r="K1439" s="54" t="str">
        <f>VLOOKUP(H1439,'Fish Species List'!$A$2:$I$107,4,0)</f>
        <v>Scaridae</v>
      </c>
      <c r="L1439" s="54" t="str">
        <f>VLOOKUP(H1439,'Fish Species List'!$A$2:$I$107,5,0)</f>
        <v>Herbivores</v>
      </c>
      <c r="M1439">
        <v>2</v>
      </c>
      <c r="N1439">
        <v>6</v>
      </c>
      <c r="O1439" t="s">
        <v>284</v>
      </c>
      <c r="P1439">
        <f>VLOOKUP(H1439,'Fish Species List'!$A$2:$I$107,6,0)</f>
        <v>3.3500000000000002E-2</v>
      </c>
      <c r="Q1439">
        <f>VLOOKUP(H1439,'Fish Species List'!$A$2:$I$107,7,0)</f>
        <v>2.7086000000000001</v>
      </c>
      <c r="R1439">
        <f t="shared" si="22"/>
        <v>0.21898514404304498</v>
      </c>
    </row>
    <row r="1440" spans="1:18">
      <c r="A1440" s="2">
        <v>42959</v>
      </c>
      <c r="B1440" s="18">
        <v>0.64027777777777783</v>
      </c>
      <c r="C1440" t="s">
        <v>450</v>
      </c>
      <c r="D1440" t="s">
        <v>451</v>
      </c>
      <c r="E1440" t="s">
        <v>10</v>
      </c>
      <c r="F1440">
        <v>3</v>
      </c>
      <c r="G1440">
        <v>25</v>
      </c>
      <c r="H1440" t="s">
        <v>35</v>
      </c>
      <c r="I1440" t="str">
        <f>VLOOKUP(H1440,'Fish Species List'!$A$2:$I$107,2,0)</f>
        <v>Yellowhead Wrasse</v>
      </c>
      <c r="J1440" s="54" t="str">
        <f>VLOOKUP(H1440,'Fish Species List'!$A$2:$I$107,3,0)</f>
        <v>Halichoeres garnoti</v>
      </c>
      <c r="K1440" s="54" t="str">
        <f>VLOOKUP(H1440,'Fish Species List'!$A$2:$I$107,4,0)</f>
        <v>Labridae</v>
      </c>
      <c r="L1440" s="54" t="str">
        <f>VLOOKUP(H1440,'Fish Species List'!$A$2:$I$107,5,0)</f>
        <v>Carnivores</v>
      </c>
      <c r="M1440">
        <v>3</v>
      </c>
      <c r="N1440">
        <v>4</v>
      </c>
      <c r="P1440">
        <f>VLOOKUP(H1440,'Fish Species List'!$A$2:$I$107,6,0)</f>
        <v>0.01</v>
      </c>
      <c r="Q1440">
        <f>VLOOKUP(H1440,'Fish Species List'!$A$2:$I$107,7,0)</f>
        <v>3.13</v>
      </c>
      <c r="R1440">
        <f t="shared" si="22"/>
        <v>0.3114508548769428</v>
      </c>
    </row>
    <row r="1441" spans="1:18">
      <c r="A1441" s="2">
        <v>42959</v>
      </c>
      <c r="B1441" s="18">
        <v>0.64027777777777783</v>
      </c>
      <c r="C1441" t="s">
        <v>450</v>
      </c>
      <c r="D1441" t="s">
        <v>451</v>
      </c>
      <c r="E1441" t="s">
        <v>10</v>
      </c>
      <c r="F1441">
        <v>4</v>
      </c>
      <c r="G1441">
        <v>17</v>
      </c>
      <c r="H1441" t="s">
        <v>19</v>
      </c>
      <c r="I1441" t="str">
        <f>VLOOKUP(H1441,'Fish Species List'!$A$2:$I$107,2,0)</f>
        <v>Ocean Surgeonfish</v>
      </c>
      <c r="J1441" s="54" t="str">
        <f>VLOOKUP(H1441,'Fish Species List'!$A$2:$I$107,3,0)</f>
        <v>Acanthurus bahianus</v>
      </c>
      <c r="K1441" s="54" t="str">
        <f>VLOOKUP(H1441,'Fish Species List'!$A$2:$I$107,4,0)</f>
        <v>Acanthuridae</v>
      </c>
      <c r="L1441" s="54" t="str">
        <f>VLOOKUP(H1441,'Fish Species List'!$A$2:$I$107,5,0)</f>
        <v>Herbivores</v>
      </c>
      <c r="M1441">
        <v>10</v>
      </c>
      <c r="N1441">
        <f>1</f>
        <v>1</v>
      </c>
      <c r="P1441">
        <f>VLOOKUP(H1441,'Fish Species List'!$A$2:$I$107,6,0)</f>
        <v>1.8620000000000001E-2</v>
      </c>
      <c r="Q1441">
        <f>VLOOKUP(H1441,'Fish Species List'!$A$2:$I$107,7,0)</f>
        <v>2.91</v>
      </c>
      <c r="R1441">
        <f t="shared" si="22"/>
        <v>15.134904210975538</v>
      </c>
    </row>
    <row r="1442" spans="1:18">
      <c r="A1442" s="2">
        <v>42959</v>
      </c>
      <c r="B1442" s="18">
        <v>0.64027777777777783</v>
      </c>
      <c r="C1442" t="s">
        <v>450</v>
      </c>
      <c r="D1442" t="s">
        <v>451</v>
      </c>
      <c r="E1442" t="s">
        <v>10</v>
      </c>
      <c r="F1442">
        <v>4</v>
      </c>
      <c r="G1442">
        <v>17</v>
      </c>
      <c r="H1442" t="s">
        <v>23</v>
      </c>
      <c r="I1442" t="str">
        <f>VLOOKUP(H1442,'Fish Species List'!$A$2:$I$107,2,0)</f>
        <v>Blue Tang</v>
      </c>
      <c r="J1442" s="54" t="str">
        <f>VLOOKUP(H1442,'Fish Species List'!$A$2:$I$107,3,0)</f>
        <v>Acanthurus coeruleus</v>
      </c>
      <c r="K1442" s="54" t="str">
        <f>VLOOKUP(H1442,'Fish Species List'!$A$2:$I$107,4,0)</f>
        <v>Acanthuridae</v>
      </c>
      <c r="L1442" s="54" t="str">
        <f>VLOOKUP(H1442,'Fish Species List'!$A$2:$I$107,5,0)</f>
        <v>Herbivores</v>
      </c>
      <c r="M1442">
        <v>15</v>
      </c>
      <c r="N1442">
        <v>3</v>
      </c>
      <c r="P1442">
        <f>VLOOKUP(H1442,'Fish Species List'!$A$2:$I$107,6,0)</f>
        <v>2.512E-2</v>
      </c>
      <c r="Q1442">
        <f>VLOOKUP(H1442,'Fish Species List'!$A$2:$I$107,7,0)</f>
        <v>2.96</v>
      </c>
      <c r="R1442">
        <f t="shared" si="22"/>
        <v>76.076366478829684</v>
      </c>
    </row>
    <row r="1443" spans="1:18">
      <c r="A1443" s="2">
        <v>42959</v>
      </c>
      <c r="B1443" s="18">
        <v>0.64027777777777783</v>
      </c>
      <c r="C1443" t="s">
        <v>450</v>
      </c>
      <c r="D1443" t="s">
        <v>451</v>
      </c>
      <c r="E1443" t="s">
        <v>10</v>
      </c>
      <c r="F1443">
        <v>4</v>
      </c>
      <c r="G1443">
        <v>17</v>
      </c>
      <c r="H1443" t="s">
        <v>25</v>
      </c>
      <c r="I1443" t="str">
        <f>VLOOKUP(H1443,'Fish Species List'!$A$2:$I$107,2,0)</f>
        <v>Redband Parrotfish</v>
      </c>
      <c r="J1443" s="54" t="str">
        <f>VLOOKUP(H1443,'Fish Species List'!$A$2:$I$107,3,0)</f>
        <v>Sparisoma aurofrenatum</v>
      </c>
      <c r="K1443" s="54" t="str">
        <f>VLOOKUP(H1443,'Fish Species List'!$A$2:$I$107,4,0)</f>
        <v>Scaridae</v>
      </c>
      <c r="L1443" s="54" t="str">
        <f>VLOOKUP(H1443,'Fish Species List'!$A$2:$I$107,5,0)</f>
        <v>Herbivores</v>
      </c>
      <c r="M1443">
        <v>14</v>
      </c>
      <c r="N1443">
        <f>1</f>
        <v>1</v>
      </c>
      <c r="O1443" t="s">
        <v>16</v>
      </c>
      <c r="P1443">
        <f>VLOOKUP(H1443,'Fish Species List'!$A$2:$I$107,6,0)</f>
        <v>1.072E-2</v>
      </c>
      <c r="Q1443">
        <f>VLOOKUP(H1443,'Fish Species List'!$A$2:$I$107,7,0)</f>
        <v>3.12</v>
      </c>
      <c r="R1443">
        <f t="shared" si="22"/>
        <v>40.375160027328299</v>
      </c>
    </row>
    <row r="1444" spans="1:18">
      <c r="A1444" s="2">
        <v>42959</v>
      </c>
      <c r="B1444" s="18">
        <v>0.64027777777777783</v>
      </c>
      <c r="C1444" t="s">
        <v>450</v>
      </c>
      <c r="D1444" t="s">
        <v>451</v>
      </c>
      <c r="E1444" t="s">
        <v>10</v>
      </c>
      <c r="F1444">
        <v>4</v>
      </c>
      <c r="G1444">
        <v>17</v>
      </c>
      <c r="H1444" t="s">
        <v>20</v>
      </c>
      <c r="I1444" t="str">
        <f>VLOOKUP(H1444,'Fish Species List'!$A$2:$I$107,2,0)</f>
        <v>French Grunt</v>
      </c>
      <c r="J1444" s="54" t="str">
        <f>VLOOKUP(H1444,'Fish Species List'!$A$2:$I$107,3,0)</f>
        <v>Haemulon flavolineatum</v>
      </c>
      <c r="K1444" s="54" t="str">
        <f>VLOOKUP(H1444,'Fish Species List'!$A$2:$I$107,4,0)</f>
        <v>Haemulidae</v>
      </c>
      <c r="L1444" s="54" t="str">
        <f>VLOOKUP(H1444,'Fish Species List'!$A$2:$I$107,5,0)</f>
        <v>Carnivores</v>
      </c>
      <c r="M1444">
        <v>15</v>
      </c>
      <c r="N1444">
        <v>2</v>
      </c>
      <c r="P1444">
        <f>VLOOKUP(H1444,'Fish Species List'!$A$2:$I$107,6,0)</f>
        <v>1.349E-2</v>
      </c>
      <c r="Q1444">
        <f>VLOOKUP(H1444,'Fish Species List'!$A$2:$I$107,7,0)</f>
        <v>3</v>
      </c>
      <c r="R1444">
        <f t="shared" si="22"/>
        <v>45.528750000000002</v>
      </c>
    </row>
    <row r="1445" spans="1:18">
      <c r="A1445" s="2">
        <v>42959</v>
      </c>
      <c r="B1445" s="18">
        <v>0.64027777777777783</v>
      </c>
      <c r="C1445" t="s">
        <v>450</v>
      </c>
      <c r="D1445" t="s">
        <v>451</v>
      </c>
      <c r="E1445" t="s">
        <v>10</v>
      </c>
      <c r="F1445">
        <v>4</v>
      </c>
      <c r="G1445">
        <v>17</v>
      </c>
      <c r="H1445" t="s">
        <v>289</v>
      </c>
      <c r="I1445" t="str">
        <f>VLOOKUP(H1445,'Fish Species List'!$A$2:$I$107,2,0)</f>
        <v>Longspine squirrelfish</v>
      </c>
      <c r="J1445" s="54" t="str">
        <f>VLOOKUP(H1445,'Fish Species List'!$A$2:$I$107,3,0)</f>
        <v>Holocentrus rufus</v>
      </c>
      <c r="K1445" s="54" t="str">
        <f>VLOOKUP(H1445,'Fish Species List'!$A$2:$I$107,4,0)</f>
        <v>Holocentridae</v>
      </c>
      <c r="L1445" s="54" t="str">
        <f>VLOOKUP(H1445,'Fish Species List'!$A$2:$I$107,5,0)</f>
        <v>Carnivores</v>
      </c>
      <c r="M1445">
        <v>15</v>
      </c>
      <c r="N1445">
        <f>1</f>
        <v>1</v>
      </c>
      <c r="P1445">
        <f>VLOOKUP(H1445,'Fish Species List'!$A$2:$I$107,6,0)</f>
        <v>1.1480000000000001E-2</v>
      </c>
      <c r="Q1445">
        <f>VLOOKUP(H1445,'Fish Species List'!$A$2:$I$107,7,0)</f>
        <v>2.89</v>
      </c>
      <c r="R1445">
        <f t="shared" si="22"/>
        <v>28.763758034062359</v>
      </c>
    </row>
    <row r="1446" spans="1:18">
      <c r="A1446" s="2">
        <v>42959</v>
      </c>
      <c r="B1446" s="18">
        <v>0.64027777777777783</v>
      </c>
      <c r="C1446" t="s">
        <v>450</v>
      </c>
      <c r="D1446" t="s">
        <v>451</v>
      </c>
      <c r="E1446" t="s">
        <v>10</v>
      </c>
      <c r="F1446">
        <v>4</v>
      </c>
      <c r="G1446">
        <v>17</v>
      </c>
      <c r="H1446" t="s">
        <v>19</v>
      </c>
      <c r="I1446" t="str">
        <f>VLOOKUP(H1446,'Fish Species List'!$A$2:$I$107,2,0)</f>
        <v>Ocean Surgeonfish</v>
      </c>
      <c r="J1446" s="54" t="str">
        <f>VLOOKUP(H1446,'Fish Species List'!$A$2:$I$107,3,0)</f>
        <v>Acanthurus bahianus</v>
      </c>
      <c r="K1446" s="54" t="str">
        <f>VLOOKUP(H1446,'Fish Species List'!$A$2:$I$107,4,0)</f>
        <v>Acanthuridae</v>
      </c>
      <c r="L1446" s="54" t="str">
        <f>VLOOKUP(H1446,'Fish Species List'!$A$2:$I$107,5,0)</f>
        <v>Herbivores</v>
      </c>
      <c r="M1446">
        <v>14</v>
      </c>
      <c r="N1446">
        <f>1</f>
        <v>1</v>
      </c>
      <c r="P1446">
        <f>VLOOKUP(H1446,'Fish Species List'!$A$2:$I$107,6,0)</f>
        <v>1.8620000000000001E-2</v>
      </c>
      <c r="Q1446">
        <f>VLOOKUP(H1446,'Fish Species List'!$A$2:$I$107,7,0)</f>
        <v>2.91</v>
      </c>
      <c r="R1446">
        <f t="shared" si="22"/>
        <v>40.291390949391584</v>
      </c>
    </row>
    <row r="1447" spans="1:18">
      <c r="A1447" s="2">
        <v>42959</v>
      </c>
      <c r="B1447" s="18">
        <v>0.64027777777777783</v>
      </c>
      <c r="C1447" t="s">
        <v>450</v>
      </c>
      <c r="D1447" t="s">
        <v>451</v>
      </c>
      <c r="E1447" t="s">
        <v>10</v>
      </c>
      <c r="F1447">
        <v>4</v>
      </c>
      <c r="G1447">
        <v>17</v>
      </c>
      <c r="H1447" t="s">
        <v>19</v>
      </c>
      <c r="I1447" t="str">
        <f>VLOOKUP(H1447,'Fish Species List'!$A$2:$I$107,2,0)</f>
        <v>Ocean Surgeonfish</v>
      </c>
      <c r="J1447" s="54" t="str">
        <f>VLOOKUP(H1447,'Fish Species List'!$A$2:$I$107,3,0)</f>
        <v>Acanthurus bahianus</v>
      </c>
      <c r="K1447" s="54" t="str">
        <f>VLOOKUP(H1447,'Fish Species List'!$A$2:$I$107,4,0)</f>
        <v>Acanthuridae</v>
      </c>
      <c r="L1447" s="54" t="str">
        <f>VLOOKUP(H1447,'Fish Species List'!$A$2:$I$107,5,0)</f>
        <v>Herbivores</v>
      </c>
      <c r="M1447">
        <v>16</v>
      </c>
      <c r="N1447">
        <v>3</v>
      </c>
      <c r="P1447">
        <f>VLOOKUP(H1447,'Fish Species List'!$A$2:$I$107,6,0)</f>
        <v>1.8620000000000001E-2</v>
      </c>
      <c r="Q1447">
        <f>VLOOKUP(H1447,'Fish Species List'!$A$2:$I$107,7,0)</f>
        <v>2.91</v>
      </c>
      <c r="R1447">
        <f t="shared" si="22"/>
        <v>59.424950162548789</v>
      </c>
    </row>
    <row r="1448" spans="1:18">
      <c r="A1448" s="2">
        <v>42959</v>
      </c>
      <c r="B1448" s="18">
        <v>0.64027777777777783</v>
      </c>
      <c r="C1448" t="s">
        <v>450</v>
      </c>
      <c r="D1448" t="s">
        <v>451</v>
      </c>
      <c r="E1448" t="s">
        <v>10</v>
      </c>
      <c r="F1448">
        <v>4</v>
      </c>
      <c r="G1448">
        <v>17</v>
      </c>
      <c r="H1448" t="s">
        <v>290</v>
      </c>
      <c r="I1448" t="str">
        <f>VLOOKUP(H1448,'Fish Species List'!$A$2:$I$107,2,0)</f>
        <v>Yellowfin Mojarra</v>
      </c>
      <c r="J1448" s="54" t="str">
        <f>VLOOKUP(H1448,'Fish Species List'!$A$2:$I$107,3,0)</f>
        <v>Gerres cinereus</v>
      </c>
      <c r="K1448" s="54" t="str">
        <f>VLOOKUP(H1448,'Fish Species List'!$A$2:$I$107,4,0)</f>
        <v>Gerreidae</v>
      </c>
      <c r="L1448" s="54" t="str">
        <f>VLOOKUP(H1448,'Fish Species List'!$A$2:$I$107,5,0)</f>
        <v>Carnivores</v>
      </c>
      <c r="M1448">
        <v>19</v>
      </c>
      <c r="N1448">
        <f>1</f>
        <v>1</v>
      </c>
      <c r="P1448">
        <f>VLOOKUP(H1448,'Fish Species List'!$A$2:$I$107,6,0)</f>
        <v>1.1480000000000001E-2</v>
      </c>
      <c r="Q1448">
        <f>VLOOKUP(H1448,'Fish Species List'!$A$2:$I$107,7,0)</f>
        <v>3.07</v>
      </c>
      <c r="R1448">
        <f t="shared" si="22"/>
        <v>96.764363220460424</v>
      </c>
    </row>
    <row r="1449" spans="1:18">
      <c r="A1449" s="2">
        <v>42959</v>
      </c>
      <c r="B1449" s="18">
        <v>0.64027777777777783</v>
      </c>
      <c r="C1449" t="s">
        <v>450</v>
      </c>
      <c r="D1449" t="s">
        <v>451</v>
      </c>
      <c r="E1449" t="s">
        <v>10</v>
      </c>
      <c r="F1449">
        <v>4</v>
      </c>
      <c r="G1449">
        <v>17</v>
      </c>
      <c r="H1449" t="s">
        <v>283</v>
      </c>
      <c r="I1449" t="str">
        <f>VLOOKUP(H1449,'Fish Species List'!$A$2:$I$107,2,0)</f>
        <v>Stoplight Parrotfish</v>
      </c>
      <c r="J1449" s="54" t="str">
        <f>VLOOKUP(H1449,'Fish Species List'!$A$2:$I$107,3,0)</f>
        <v>Sparisoma viride</v>
      </c>
      <c r="K1449" s="54" t="str">
        <f>VLOOKUP(H1449,'Fish Species List'!$A$2:$I$107,4,0)</f>
        <v>Scaridae</v>
      </c>
      <c r="L1449" s="54" t="str">
        <f>VLOOKUP(H1449,'Fish Species List'!$A$2:$I$107,5,0)</f>
        <v>Herbivores</v>
      </c>
      <c r="M1449">
        <v>15</v>
      </c>
      <c r="N1449">
        <f>1</f>
        <v>1</v>
      </c>
      <c r="O1449" t="s">
        <v>22</v>
      </c>
      <c r="P1449">
        <f>VLOOKUP(H1449,'Fish Species List'!$A$2:$I$107,6,0)</f>
        <v>1.38E-2</v>
      </c>
      <c r="Q1449">
        <f>VLOOKUP(H1449,'Fish Species List'!$A$2:$I$107,7,0)</f>
        <v>3.04</v>
      </c>
      <c r="R1449">
        <f t="shared" si="22"/>
        <v>51.903484390238546</v>
      </c>
    </row>
    <row r="1450" spans="1:18">
      <c r="A1450" s="2">
        <v>42959</v>
      </c>
      <c r="B1450" s="18">
        <v>0.64027777777777783</v>
      </c>
      <c r="C1450" t="s">
        <v>450</v>
      </c>
      <c r="D1450" t="s">
        <v>451</v>
      </c>
      <c r="E1450" t="s">
        <v>10</v>
      </c>
      <c r="F1450">
        <v>4</v>
      </c>
      <c r="G1450">
        <v>17</v>
      </c>
      <c r="H1450" t="s">
        <v>283</v>
      </c>
      <c r="I1450" t="str">
        <f>VLOOKUP(H1450,'Fish Species List'!$A$2:$I$107,2,0)</f>
        <v>Stoplight Parrotfish</v>
      </c>
      <c r="J1450" s="54" t="str">
        <f>VLOOKUP(H1450,'Fish Species List'!$A$2:$I$107,3,0)</f>
        <v>Sparisoma viride</v>
      </c>
      <c r="K1450" s="54" t="str">
        <f>VLOOKUP(H1450,'Fish Species List'!$A$2:$I$107,4,0)</f>
        <v>Scaridae</v>
      </c>
      <c r="L1450" s="54" t="str">
        <f>VLOOKUP(H1450,'Fish Species List'!$A$2:$I$107,5,0)</f>
        <v>Herbivores</v>
      </c>
      <c r="M1450">
        <v>24</v>
      </c>
      <c r="N1450">
        <f>1</f>
        <v>1</v>
      </c>
      <c r="O1450" t="s">
        <v>22</v>
      </c>
      <c r="P1450">
        <f>VLOOKUP(H1450,'Fish Species List'!$A$2:$I$107,6,0)</f>
        <v>1.38E-2</v>
      </c>
      <c r="Q1450">
        <f>VLOOKUP(H1450,'Fish Species List'!$A$2:$I$107,7,0)</f>
        <v>3.04</v>
      </c>
      <c r="R1450">
        <f t="shared" si="22"/>
        <v>216.63132757933843</v>
      </c>
    </row>
    <row r="1451" spans="1:18">
      <c r="A1451" s="2">
        <v>42959</v>
      </c>
      <c r="B1451" s="18">
        <v>0.64027777777777783</v>
      </c>
      <c r="C1451" t="s">
        <v>450</v>
      </c>
      <c r="D1451" t="s">
        <v>451</v>
      </c>
      <c r="E1451" t="s">
        <v>10</v>
      </c>
      <c r="F1451">
        <v>4</v>
      </c>
      <c r="G1451">
        <v>17</v>
      </c>
      <c r="H1451" t="s">
        <v>12</v>
      </c>
      <c r="I1451" t="str">
        <f>VLOOKUP(H1451,'Fish Species List'!$A$2:$I$107,2,0)</f>
        <v>Doctorfish</v>
      </c>
      <c r="J1451" s="54" t="str">
        <f>VLOOKUP(H1451,'Fish Species List'!$A$2:$I$107,3,0)</f>
        <v>Acanthurus chirurgus</v>
      </c>
      <c r="K1451" s="54" t="str">
        <f>VLOOKUP(H1451,'Fish Species List'!$A$2:$I$107,4,0)</f>
        <v>Acanthuridae</v>
      </c>
      <c r="L1451" s="54" t="str">
        <f>VLOOKUP(H1451,'Fish Species List'!$A$2:$I$107,5,0)</f>
        <v>Herbivores</v>
      </c>
      <c r="M1451">
        <v>16</v>
      </c>
      <c r="N1451">
        <v>2</v>
      </c>
      <c r="P1451">
        <f>VLOOKUP(H1451,'Fish Species List'!$A$2:$I$107,6,0)</f>
        <v>2.0889999999999999E-2</v>
      </c>
      <c r="Q1451">
        <f>VLOOKUP(H1451,'Fish Species List'!$A$2:$I$107,7,0)</f>
        <v>2.96</v>
      </c>
      <c r="R1451">
        <f t="shared" si="22"/>
        <v>76.583214004983191</v>
      </c>
    </row>
    <row r="1452" spans="1:18">
      <c r="A1452" s="2">
        <v>42959</v>
      </c>
      <c r="B1452" s="18">
        <v>0.64027777777777783</v>
      </c>
      <c r="C1452" t="s">
        <v>450</v>
      </c>
      <c r="D1452" t="s">
        <v>451</v>
      </c>
      <c r="E1452" t="s">
        <v>10</v>
      </c>
      <c r="F1452">
        <v>4</v>
      </c>
      <c r="G1452">
        <v>17</v>
      </c>
      <c r="H1452" t="s">
        <v>25</v>
      </c>
      <c r="I1452" t="str">
        <f>VLOOKUP(H1452,'Fish Species List'!$A$2:$I$107,2,0)</f>
        <v>Redband Parrotfish</v>
      </c>
      <c r="J1452" s="54" t="str">
        <f>VLOOKUP(H1452,'Fish Species List'!$A$2:$I$107,3,0)</f>
        <v>Sparisoma aurofrenatum</v>
      </c>
      <c r="K1452" s="54" t="str">
        <f>VLOOKUP(H1452,'Fish Species List'!$A$2:$I$107,4,0)</f>
        <v>Scaridae</v>
      </c>
      <c r="L1452" s="54" t="str">
        <f>VLOOKUP(H1452,'Fish Species List'!$A$2:$I$107,5,0)</f>
        <v>Herbivores</v>
      </c>
      <c r="M1452">
        <v>21</v>
      </c>
      <c r="N1452">
        <f>1</f>
        <v>1</v>
      </c>
      <c r="O1452" t="s">
        <v>16</v>
      </c>
      <c r="P1452">
        <f>VLOOKUP(H1452,'Fish Species List'!$A$2:$I$107,6,0)</f>
        <v>1.072E-2</v>
      </c>
      <c r="Q1452">
        <f>VLOOKUP(H1452,'Fish Species List'!$A$2:$I$107,7,0)</f>
        <v>3.12</v>
      </c>
      <c r="R1452">
        <f t="shared" si="22"/>
        <v>143.06025173966486</v>
      </c>
    </row>
    <row r="1453" spans="1:18">
      <c r="A1453" s="2">
        <v>42959</v>
      </c>
      <c r="B1453" s="18">
        <v>0.64027777777777783</v>
      </c>
      <c r="C1453" t="s">
        <v>450</v>
      </c>
      <c r="D1453" t="s">
        <v>451</v>
      </c>
      <c r="E1453" t="s">
        <v>10</v>
      </c>
      <c r="F1453">
        <v>4</v>
      </c>
      <c r="G1453">
        <v>17</v>
      </c>
      <c r="H1453" t="s">
        <v>31</v>
      </c>
      <c r="I1453" t="str">
        <f>VLOOKUP(H1453,'Fish Species List'!$A$2:$I$107,2,0)</f>
        <v>Striped Parrotfish</v>
      </c>
      <c r="J1453" s="54" t="str">
        <f>VLOOKUP(H1453,'Fish Species List'!$A$2:$I$107,3,0)</f>
        <v>Scarus iserti</v>
      </c>
      <c r="K1453" s="54" t="str">
        <f>VLOOKUP(H1453,'Fish Species List'!$A$2:$I$107,4,0)</f>
        <v>Scaridae</v>
      </c>
      <c r="L1453" s="54" t="str">
        <f>VLOOKUP(H1453,'Fish Species List'!$A$2:$I$107,5,0)</f>
        <v>Herbivores</v>
      </c>
      <c r="M1453">
        <v>12</v>
      </c>
      <c r="N1453">
        <f>1</f>
        <v>1</v>
      </c>
      <c r="O1453" t="s">
        <v>22</v>
      </c>
      <c r="P1453">
        <f>VLOOKUP(H1453,'Fish Species List'!$A$2:$I$107,6,0)</f>
        <v>1.0959999999999999E-2</v>
      </c>
      <c r="Q1453">
        <f>VLOOKUP(H1453,'Fish Species List'!$A$2:$I$107,7,0)</f>
        <v>3.01</v>
      </c>
      <c r="R1453">
        <f t="shared" si="22"/>
        <v>19.415389375922789</v>
      </c>
    </row>
    <row r="1454" spans="1:18">
      <c r="A1454" s="2">
        <v>42959</v>
      </c>
      <c r="B1454" s="18">
        <v>0.64027777777777783</v>
      </c>
      <c r="C1454" t="s">
        <v>450</v>
      </c>
      <c r="D1454" t="s">
        <v>451</v>
      </c>
      <c r="E1454" t="s">
        <v>10</v>
      </c>
      <c r="F1454">
        <v>4</v>
      </c>
      <c r="G1454">
        <v>17</v>
      </c>
      <c r="H1454" t="s">
        <v>31</v>
      </c>
      <c r="I1454" t="str">
        <f>VLOOKUP(H1454,'Fish Species List'!$A$2:$I$107,2,0)</f>
        <v>Striped Parrotfish</v>
      </c>
      <c r="J1454" s="54" t="str">
        <f>VLOOKUP(H1454,'Fish Species List'!$A$2:$I$107,3,0)</f>
        <v>Scarus iserti</v>
      </c>
      <c r="K1454" s="54" t="str">
        <f>VLOOKUP(H1454,'Fish Species List'!$A$2:$I$107,4,0)</f>
        <v>Scaridae</v>
      </c>
      <c r="L1454" s="54" t="str">
        <f>VLOOKUP(H1454,'Fish Species List'!$A$2:$I$107,5,0)</f>
        <v>Herbivores</v>
      </c>
      <c r="M1454">
        <v>13</v>
      </c>
      <c r="N1454">
        <f>1</f>
        <v>1</v>
      </c>
      <c r="O1454" t="s">
        <v>22</v>
      </c>
      <c r="P1454">
        <f>VLOOKUP(H1454,'Fish Species List'!$A$2:$I$107,6,0)</f>
        <v>1.0959999999999999E-2</v>
      </c>
      <c r="Q1454">
        <f>VLOOKUP(H1454,'Fish Species List'!$A$2:$I$107,7,0)</f>
        <v>3.01</v>
      </c>
      <c r="R1454">
        <f t="shared" si="22"/>
        <v>24.704726176219836</v>
      </c>
    </row>
    <row r="1455" spans="1:18">
      <c r="A1455" s="2">
        <v>42959</v>
      </c>
      <c r="B1455" s="18">
        <v>0.64027777777777783</v>
      </c>
      <c r="C1455" t="s">
        <v>450</v>
      </c>
      <c r="D1455" t="s">
        <v>451</v>
      </c>
      <c r="E1455" t="s">
        <v>10</v>
      </c>
      <c r="F1455">
        <v>4</v>
      </c>
      <c r="G1455">
        <v>17</v>
      </c>
      <c r="H1455" t="s">
        <v>295</v>
      </c>
      <c r="I1455" t="str">
        <f>VLOOKUP(H1455,'Fish Species List'!$A$2:$I$107,2,0)</f>
        <v>Clown Wrasse</v>
      </c>
      <c r="J1455" s="54" t="str">
        <f>VLOOKUP(H1455,'Fish Species List'!$A$2:$I$107,3,0)</f>
        <v>Halichoeres maculipinna </v>
      </c>
      <c r="K1455" s="54" t="str">
        <f>VLOOKUP(H1455,'Fish Species List'!$A$2:$I$107,4,0)</f>
        <v>Labridae</v>
      </c>
      <c r="L1455" s="54" t="str">
        <f>VLOOKUP(H1455,'Fish Species List'!$A$2:$I$107,5,0)</f>
        <v>Carnivores</v>
      </c>
      <c r="M1455">
        <v>12</v>
      </c>
      <c r="N1455">
        <f>1</f>
        <v>1</v>
      </c>
      <c r="P1455">
        <f>VLOOKUP(H1455,'Fish Species List'!$A$2:$I$107,6,0)</f>
        <v>1.047E-2</v>
      </c>
      <c r="Q1455">
        <f>VLOOKUP(H1455,'Fish Species List'!$A$2:$I$107,7,0)</f>
        <v>3.2</v>
      </c>
      <c r="R1455">
        <f t="shared" si="22"/>
        <v>29.739021099918382</v>
      </c>
    </row>
    <row r="1456" spans="1:18">
      <c r="A1456" s="2">
        <v>42959</v>
      </c>
      <c r="B1456" s="18">
        <v>0.64027777777777783</v>
      </c>
      <c r="C1456" t="s">
        <v>450</v>
      </c>
      <c r="D1456" t="s">
        <v>451</v>
      </c>
      <c r="E1456" t="s">
        <v>10</v>
      </c>
      <c r="F1456">
        <v>4</v>
      </c>
      <c r="G1456">
        <v>17</v>
      </c>
      <c r="H1456" t="s">
        <v>295</v>
      </c>
      <c r="I1456" t="str">
        <f>VLOOKUP(H1456,'Fish Species List'!$A$2:$I$107,2,0)</f>
        <v>Clown Wrasse</v>
      </c>
      <c r="J1456" s="54" t="str">
        <f>VLOOKUP(H1456,'Fish Species List'!$A$2:$I$107,3,0)</f>
        <v>Halichoeres maculipinna </v>
      </c>
      <c r="K1456" s="54" t="str">
        <f>VLOOKUP(H1456,'Fish Species List'!$A$2:$I$107,4,0)</f>
        <v>Labridae</v>
      </c>
      <c r="L1456" s="54" t="str">
        <f>VLOOKUP(H1456,'Fish Species List'!$A$2:$I$107,5,0)</f>
        <v>Carnivores</v>
      </c>
      <c r="M1456">
        <v>10</v>
      </c>
      <c r="N1456">
        <f>1</f>
        <v>1</v>
      </c>
      <c r="P1456">
        <f>VLOOKUP(H1456,'Fish Species List'!$A$2:$I$107,6,0)</f>
        <v>1.047E-2</v>
      </c>
      <c r="Q1456">
        <f>VLOOKUP(H1456,'Fish Species List'!$A$2:$I$107,7,0)</f>
        <v>3.2</v>
      </c>
      <c r="R1456">
        <f t="shared" si="22"/>
        <v>16.593831725067879</v>
      </c>
    </row>
    <row r="1457" spans="1:18">
      <c r="A1457" s="2">
        <v>42959</v>
      </c>
      <c r="B1457" s="18">
        <v>0.64027777777777783</v>
      </c>
      <c r="C1457" t="s">
        <v>450</v>
      </c>
      <c r="D1457" t="s">
        <v>451</v>
      </c>
      <c r="E1457" t="s">
        <v>10</v>
      </c>
      <c r="F1457">
        <v>4</v>
      </c>
      <c r="G1457">
        <v>17</v>
      </c>
      <c r="H1457" t="s">
        <v>31</v>
      </c>
      <c r="I1457" t="str">
        <f>VLOOKUP(H1457,'Fish Species List'!$A$2:$I$107,2,0)</f>
        <v>Striped Parrotfish</v>
      </c>
      <c r="J1457" s="54" t="str">
        <f>VLOOKUP(H1457,'Fish Species List'!$A$2:$I$107,3,0)</f>
        <v>Scarus iserti</v>
      </c>
      <c r="K1457" s="54" t="str">
        <f>VLOOKUP(H1457,'Fish Species List'!$A$2:$I$107,4,0)</f>
        <v>Scaridae</v>
      </c>
      <c r="L1457" s="54" t="str">
        <f>VLOOKUP(H1457,'Fish Species List'!$A$2:$I$107,5,0)</f>
        <v>Herbivores</v>
      </c>
      <c r="M1457">
        <v>10</v>
      </c>
      <c r="N1457">
        <v>3</v>
      </c>
      <c r="O1457" t="s">
        <v>16</v>
      </c>
      <c r="P1457">
        <f>VLOOKUP(H1457,'Fish Species List'!$A$2:$I$107,6,0)</f>
        <v>1.0959999999999999E-2</v>
      </c>
      <c r="Q1457">
        <f>VLOOKUP(H1457,'Fish Species List'!$A$2:$I$107,7,0)</f>
        <v>3.01</v>
      </c>
      <c r="R1457">
        <f t="shared" si="22"/>
        <v>11.21529119539707</v>
      </c>
    </row>
    <row r="1458" spans="1:18">
      <c r="A1458" s="2">
        <v>42959</v>
      </c>
      <c r="B1458" s="18">
        <v>0.64027777777777783</v>
      </c>
      <c r="C1458" t="s">
        <v>450</v>
      </c>
      <c r="D1458" t="s">
        <v>451</v>
      </c>
      <c r="E1458" t="s">
        <v>10</v>
      </c>
      <c r="F1458">
        <v>4</v>
      </c>
      <c r="G1458">
        <v>17</v>
      </c>
      <c r="H1458" t="s">
        <v>31</v>
      </c>
      <c r="I1458" t="str">
        <f>VLOOKUP(H1458,'Fish Species List'!$A$2:$I$107,2,0)</f>
        <v>Striped Parrotfish</v>
      </c>
      <c r="J1458" s="54" t="str">
        <f>VLOOKUP(H1458,'Fish Species List'!$A$2:$I$107,3,0)</f>
        <v>Scarus iserti</v>
      </c>
      <c r="K1458" s="54" t="str">
        <f>VLOOKUP(H1458,'Fish Species List'!$A$2:$I$107,4,0)</f>
        <v>Scaridae</v>
      </c>
      <c r="L1458" s="54" t="str">
        <f>VLOOKUP(H1458,'Fish Species List'!$A$2:$I$107,5,0)</f>
        <v>Herbivores</v>
      </c>
      <c r="M1458">
        <v>3</v>
      </c>
      <c r="N1458">
        <v>10</v>
      </c>
      <c r="O1458" t="s">
        <v>284</v>
      </c>
      <c r="P1458">
        <f>VLOOKUP(H1458,'Fish Species List'!$A$2:$I$107,6,0)</f>
        <v>1.0959999999999999E-2</v>
      </c>
      <c r="Q1458">
        <f>VLOOKUP(H1458,'Fish Species List'!$A$2:$I$107,7,0)</f>
        <v>3.01</v>
      </c>
      <c r="R1458">
        <f t="shared" si="22"/>
        <v>0.29918893707824967</v>
      </c>
    </row>
    <row r="1459" spans="1:18">
      <c r="A1459" s="2">
        <v>42959</v>
      </c>
      <c r="B1459" s="18">
        <v>0.64027777777777783</v>
      </c>
      <c r="C1459" t="s">
        <v>450</v>
      </c>
      <c r="D1459" t="s">
        <v>451</v>
      </c>
      <c r="E1459" t="s">
        <v>10</v>
      </c>
      <c r="F1459">
        <v>4</v>
      </c>
      <c r="G1459">
        <v>17</v>
      </c>
      <c r="H1459" t="s">
        <v>283</v>
      </c>
      <c r="I1459" t="str">
        <f>VLOOKUP(H1459,'Fish Species List'!$A$2:$I$107,2,0)</f>
        <v>Stoplight Parrotfish</v>
      </c>
      <c r="J1459" s="54" t="str">
        <f>VLOOKUP(H1459,'Fish Species List'!$A$2:$I$107,3,0)</f>
        <v>Sparisoma viride</v>
      </c>
      <c r="K1459" s="54" t="str">
        <f>VLOOKUP(H1459,'Fish Species List'!$A$2:$I$107,4,0)</f>
        <v>Scaridae</v>
      </c>
      <c r="L1459" s="54" t="str">
        <f>VLOOKUP(H1459,'Fish Species List'!$A$2:$I$107,5,0)</f>
        <v>Herbivores</v>
      </c>
      <c r="M1459">
        <v>9</v>
      </c>
      <c r="N1459">
        <f>1</f>
        <v>1</v>
      </c>
      <c r="O1459" t="s">
        <v>16</v>
      </c>
      <c r="P1459">
        <f>VLOOKUP(H1459,'Fish Species List'!$A$2:$I$107,6,0)</f>
        <v>1.38E-2</v>
      </c>
      <c r="Q1459">
        <f>VLOOKUP(H1459,'Fish Species List'!$A$2:$I$107,7,0)</f>
        <v>3.04</v>
      </c>
      <c r="R1459">
        <f t="shared" si="22"/>
        <v>10.984399383495692</v>
      </c>
    </row>
    <row r="1460" spans="1:18">
      <c r="A1460" s="2">
        <v>42959</v>
      </c>
      <c r="B1460" s="18">
        <v>0.64027777777777783</v>
      </c>
      <c r="C1460" t="s">
        <v>450</v>
      </c>
      <c r="D1460" t="s">
        <v>451</v>
      </c>
      <c r="E1460" t="s">
        <v>10</v>
      </c>
      <c r="F1460">
        <v>4</v>
      </c>
      <c r="G1460">
        <v>17</v>
      </c>
      <c r="H1460" t="s">
        <v>283</v>
      </c>
      <c r="I1460" t="str">
        <f>VLOOKUP(H1460,'Fish Species List'!$A$2:$I$107,2,0)</f>
        <v>Stoplight Parrotfish</v>
      </c>
      <c r="J1460" s="54" t="str">
        <f>VLOOKUP(H1460,'Fish Species List'!$A$2:$I$107,3,0)</f>
        <v>Sparisoma viride</v>
      </c>
      <c r="K1460" s="54" t="str">
        <f>VLOOKUP(H1460,'Fish Species List'!$A$2:$I$107,4,0)</f>
        <v>Scaridae</v>
      </c>
      <c r="L1460" s="54" t="str">
        <f>VLOOKUP(H1460,'Fish Species List'!$A$2:$I$107,5,0)</f>
        <v>Herbivores</v>
      </c>
      <c r="M1460">
        <v>14</v>
      </c>
      <c r="N1460">
        <f>1</f>
        <v>1</v>
      </c>
      <c r="O1460" t="s">
        <v>16</v>
      </c>
      <c r="P1460">
        <f>VLOOKUP(H1460,'Fish Species List'!$A$2:$I$107,6,0)</f>
        <v>1.38E-2</v>
      </c>
      <c r="Q1460">
        <f>VLOOKUP(H1460,'Fish Species List'!$A$2:$I$107,7,0)</f>
        <v>3.04</v>
      </c>
      <c r="R1460">
        <f t="shared" si="22"/>
        <v>42.083157245422122</v>
      </c>
    </row>
    <row r="1461" spans="1:18">
      <c r="A1461" s="2">
        <v>42959</v>
      </c>
      <c r="B1461" s="18">
        <v>0.64027777777777783</v>
      </c>
      <c r="C1461" t="s">
        <v>450</v>
      </c>
      <c r="D1461" t="s">
        <v>451</v>
      </c>
      <c r="E1461" t="s">
        <v>10</v>
      </c>
      <c r="F1461">
        <v>4</v>
      </c>
      <c r="G1461">
        <v>17</v>
      </c>
      <c r="H1461" t="s">
        <v>283</v>
      </c>
      <c r="I1461" t="str">
        <f>VLOOKUP(H1461,'Fish Species List'!$A$2:$I$107,2,0)</f>
        <v>Stoplight Parrotfish</v>
      </c>
      <c r="J1461" s="54" t="str">
        <f>VLOOKUP(H1461,'Fish Species List'!$A$2:$I$107,3,0)</f>
        <v>Sparisoma viride</v>
      </c>
      <c r="K1461" s="54" t="str">
        <f>VLOOKUP(H1461,'Fish Species List'!$A$2:$I$107,4,0)</f>
        <v>Scaridae</v>
      </c>
      <c r="L1461" s="54" t="str">
        <f>VLOOKUP(H1461,'Fish Species List'!$A$2:$I$107,5,0)</f>
        <v>Herbivores</v>
      </c>
      <c r="M1461">
        <v>11</v>
      </c>
      <c r="N1461">
        <f>1</f>
        <v>1</v>
      </c>
      <c r="O1461" t="s">
        <v>16</v>
      </c>
      <c r="P1461">
        <f>VLOOKUP(H1461,'Fish Species List'!$A$2:$I$107,6,0)</f>
        <v>1.38E-2</v>
      </c>
      <c r="Q1461">
        <f>VLOOKUP(H1461,'Fish Species List'!$A$2:$I$107,7,0)</f>
        <v>3.04</v>
      </c>
      <c r="R1461">
        <f t="shared" si="22"/>
        <v>20.216820228321584</v>
      </c>
    </row>
    <row r="1462" spans="1:18">
      <c r="A1462" s="2">
        <v>42959</v>
      </c>
      <c r="B1462" s="18">
        <v>0.64027777777777783</v>
      </c>
      <c r="C1462" t="s">
        <v>450</v>
      </c>
      <c r="D1462" t="s">
        <v>451</v>
      </c>
      <c r="E1462" t="s">
        <v>10</v>
      </c>
      <c r="F1462">
        <v>4</v>
      </c>
      <c r="G1462">
        <v>17</v>
      </c>
      <c r="H1462" t="s">
        <v>15</v>
      </c>
      <c r="I1462" t="str">
        <f>VLOOKUP(H1462,'Fish Species List'!$A$2:$I$107,2,0)</f>
        <v>Queen Parrotfish</v>
      </c>
      <c r="J1462" s="54" t="str">
        <f>VLOOKUP(H1462,'Fish Species List'!$A$2:$I$107,3,0)</f>
        <v>Scarus vetula</v>
      </c>
      <c r="K1462" s="54" t="str">
        <f>VLOOKUP(H1462,'Fish Species List'!$A$2:$I$107,4,0)</f>
        <v>Scaridae</v>
      </c>
      <c r="L1462" s="54" t="str">
        <f>VLOOKUP(H1462,'Fish Species List'!$A$2:$I$107,5,0)</f>
        <v>Herbivores</v>
      </c>
      <c r="M1462">
        <v>14</v>
      </c>
      <c r="N1462">
        <f>1</f>
        <v>1</v>
      </c>
      <c r="O1462" t="s">
        <v>16</v>
      </c>
      <c r="P1462">
        <f>VLOOKUP(H1462,'Fish Species List'!$A$2:$I$107,6,0)</f>
        <v>1.38E-2</v>
      </c>
      <c r="Q1462">
        <f>VLOOKUP(H1462,'Fish Species List'!$A$2:$I$107,7,0)</f>
        <v>3.03</v>
      </c>
      <c r="R1462">
        <f t="shared" si="22"/>
        <v>40.987085198126152</v>
      </c>
    </row>
    <row r="1463" spans="1:18">
      <c r="A1463" s="2">
        <v>42959</v>
      </c>
      <c r="B1463" s="18">
        <v>0.64027777777777783</v>
      </c>
      <c r="C1463" t="s">
        <v>450</v>
      </c>
      <c r="D1463" t="s">
        <v>451</v>
      </c>
      <c r="E1463" t="s">
        <v>10</v>
      </c>
      <c r="F1463">
        <v>4</v>
      </c>
      <c r="G1463">
        <v>17</v>
      </c>
      <c r="H1463" t="s">
        <v>25</v>
      </c>
      <c r="I1463" t="str">
        <f>VLOOKUP(H1463,'Fish Species List'!$A$2:$I$107,2,0)</f>
        <v>Redband Parrotfish</v>
      </c>
      <c r="J1463" s="54" t="str">
        <f>VLOOKUP(H1463,'Fish Species List'!$A$2:$I$107,3,0)</f>
        <v>Sparisoma aurofrenatum</v>
      </c>
      <c r="K1463" s="54" t="str">
        <f>VLOOKUP(H1463,'Fish Species List'!$A$2:$I$107,4,0)</f>
        <v>Scaridae</v>
      </c>
      <c r="L1463" s="54" t="str">
        <f>VLOOKUP(H1463,'Fish Species List'!$A$2:$I$107,5,0)</f>
        <v>Herbivores</v>
      </c>
      <c r="M1463">
        <v>15</v>
      </c>
      <c r="N1463">
        <f>1</f>
        <v>1</v>
      </c>
      <c r="O1463" t="s">
        <v>16</v>
      </c>
      <c r="P1463">
        <f>VLOOKUP(H1463,'Fish Species List'!$A$2:$I$107,6,0)</f>
        <v>1.072E-2</v>
      </c>
      <c r="Q1463">
        <f>VLOOKUP(H1463,'Fish Species List'!$A$2:$I$107,7,0)</f>
        <v>3.12</v>
      </c>
      <c r="R1463">
        <f t="shared" si="22"/>
        <v>50.072527485111436</v>
      </c>
    </row>
    <row r="1464" spans="1:18">
      <c r="A1464" s="2">
        <v>42959</v>
      </c>
      <c r="B1464" s="18">
        <v>0.64027777777777783</v>
      </c>
      <c r="C1464" t="s">
        <v>450</v>
      </c>
      <c r="D1464" t="s">
        <v>451</v>
      </c>
      <c r="E1464" t="s">
        <v>10</v>
      </c>
      <c r="F1464">
        <v>4</v>
      </c>
      <c r="G1464">
        <v>17</v>
      </c>
      <c r="H1464" t="s">
        <v>25</v>
      </c>
      <c r="I1464" t="str">
        <f>VLOOKUP(H1464,'Fish Species List'!$A$2:$I$107,2,0)</f>
        <v>Redband Parrotfish</v>
      </c>
      <c r="J1464" s="54" t="str">
        <f>VLOOKUP(H1464,'Fish Species List'!$A$2:$I$107,3,0)</f>
        <v>Sparisoma aurofrenatum</v>
      </c>
      <c r="K1464" s="54" t="str">
        <f>VLOOKUP(H1464,'Fish Species List'!$A$2:$I$107,4,0)</f>
        <v>Scaridae</v>
      </c>
      <c r="L1464" s="54" t="str">
        <f>VLOOKUP(H1464,'Fish Species List'!$A$2:$I$107,5,0)</f>
        <v>Herbivores</v>
      </c>
      <c r="M1464">
        <v>11</v>
      </c>
      <c r="N1464">
        <f>1</f>
        <v>1</v>
      </c>
      <c r="O1464" t="s">
        <v>16</v>
      </c>
      <c r="P1464">
        <f>VLOOKUP(H1464,'Fish Species List'!$A$2:$I$107,6,0)</f>
        <v>1.072E-2</v>
      </c>
      <c r="Q1464">
        <f>VLOOKUP(H1464,'Fish Species List'!$A$2:$I$107,7,0)</f>
        <v>3.12</v>
      </c>
      <c r="R1464">
        <f t="shared" si="22"/>
        <v>19.025670149233743</v>
      </c>
    </row>
    <row r="1465" spans="1:18">
      <c r="A1465" s="2">
        <v>42959</v>
      </c>
      <c r="B1465" s="18">
        <v>0.64027777777777783</v>
      </c>
      <c r="C1465" t="s">
        <v>450</v>
      </c>
      <c r="D1465" t="s">
        <v>451</v>
      </c>
      <c r="E1465" t="s">
        <v>10</v>
      </c>
      <c r="F1465">
        <v>4</v>
      </c>
      <c r="G1465">
        <v>17</v>
      </c>
      <c r="H1465" t="s">
        <v>25</v>
      </c>
      <c r="I1465" t="str">
        <f>VLOOKUP(H1465,'Fish Species List'!$A$2:$I$107,2,0)</f>
        <v>Redband Parrotfish</v>
      </c>
      <c r="J1465" s="54" t="str">
        <f>VLOOKUP(H1465,'Fish Species List'!$A$2:$I$107,3,0)</f>
        <v>Sparisoma aurofrenatum</v>
      </c>
      <c r="K1465" s="54" t="str">
        <f>VLOOKUP(H1465,'Fish Species List'!$A$2:$I$107,4,0)</f>
        <v>Scaridae</v>
      </c>
      <c r="L1465" s="54" t="str">
        <f>VLOOKUP(H1465,'Fish Species List'!$A$2:$I$107,5,0)</f>
        <v>Herbivores</v>
      </c>
      <c r="M1465">
        <v>9</v>
      </c>
      <c r="N1465">
        <f>1</f>
        <v>1</v>
      </c>
      <c r="O1465" t="s">
        <v>16</v>
      </c>
      <c r="P1465">
        <f>VLOOKUP(H1465,'Fish Species List'!$A$2:$I$107,6,0)</f>
        <v>1.072E-2</v>
      </c>
      <c r="Q1465">
        <f>VLOOKUP(H1465,'Fish Species List'!$A$2:$I$107,7,0)</f>
        <v>3.12</v>
      </c>
      <c r="R1465">
        <f t="shared" si="22"/>
        <v>10.172587047022727</v>
      </c>
    </row>
    <row r="1466" spans="1:18">
      <c r="A1466" s="2">
        <v>42959</v>
      </c>
      <c r="B1466" s="18">
        <v>0.64027777777777783</v>
      </c>
      <c r="C1466" t="s">
        <v>450</v>
      </c>
      <c r="D1466" t="s">
        <v>451</v>
      </c>
      <c r="E1466" t="s">
        <v>10</v>
      </c>
      <c r="F1466">
        <v>4</v>
      </c>
      <c r="G1466">
        <v>17</v>
      </c>
      <c r="H1466" t="s">
        <v>25</v>
      </c>
      <c r="I1466" t="str">
        <f>VLOOKUP(H1466,'Fish Species List'!$A$2:$I$107,2,0)</f>
        <v>Redband Parrotfish</v>
      </c>
      <c r="J1466" s="54" t="str">
        <f>VLOOKUP(H1466,'Fish Species List'!$A$2:$I$107,3,0)</f>
        <v>Sparisoma aurofrenatum</v>
      </c>
      <c r="K1466" s="54" t="str">
        <f>VLOOKUP(H1466,'Fish Species List'!$A$2:$I$107,4,0)</f>
        <v>Scaridae</v>
      </c>
      <c r="L1466" s="54" t="str">
        <f>VLOOKUP(H1466,'Fish Species List'!$A$2:$I$107,5,0)</f>
        <v>Herbivores</v>
      </c>
      <c r="M1466">
        <v>6</v>
      </c>
      <c r="N1466">
        <v>2</v>
      </c>
      <c r="O1466" t="s">
        <v>284</v>
      </c>
      <c r="P1466">
        <f>VLOOKUP(H1466,'Fish Species List'!$A$2:$I$107,6,0)</f>
        <v>1.072E-2</v>
      </c>
      <c r="Q1466">
        <f>VLOOKUP(H1466,'Fish Species List'!$A$2:$I$107,7,0)</f>
        <v>3.12</v>
      </c>
      <c r="R1466">
        <f t="shared" si="22"/>
        <v>2.8709569913443227</v>
      </c>
    </row>
    <row r="1467" spans="1:18">
      <c r="A1467" s="2">
        <v>42959</v>
      </c>
      <c r="B1467" s="18">
        <v>0.64027777777777783</v>
      </c>
      <c r="C1467" t="s">
        <v>450</v>
      </c>
      <c r="D1467" t="s">
        <v>451</v>
      </c>
      <c r="E1467" t="s">
        <v>10</v>
      </c>
      <c r="F1467">
        <v>4</v>
      </c>
      <c r="G1467">
        <v>17</v>
      </c>
      <c r="H1467" t="s">
        <v>25</v>
      </c>
      <c r="I1467" t="str">
        <f>VLOOKUP(H1467,'Fish Species List'!$A$2:$I$107,2,0)</f>
        <v>Redband Parrotfish</v>
      </c>
      <c r="J1467" s="54" t="str">
        <f>VLOOKUP(H1467,'Fish Species List'!$A$2:$I$107,3,0)</f>
        <v>Sparisoma aurofrenatum</v>
      </c>
      <c r="K1467" s="54" t="str">
        <f>VLOOKUP(H1467,'Fish Species List'!$A$2:$I$107,4,0)</f>
        <v>Scaridae</v>
      </c>
      <c r="L1467" s="54" t="str">
        <f>VLOOKUP(H1467,'Fish Species List'!$A$2:$I$107,5,0)</f>
        <v>Herbivores</v>
      </c>
      <c r="M1467">
        <v>8</v>
      </c>
      <c r="N1467">
        <v>3</v>
      </c>
      <c r="O1467" t="s">
        <v>284</v>
      </c>
      <c r="P1467">
        <f>VLOOKUP(H1467,'Fish Species List'!$A$2:$I$107,6,0)</f>
        <v>1.072E-2</v>
      </c>
      <c r="Q1467">
        <f>VLOOKUP(H1467,'Fish Species List'!$A$2:$I$107,7,0)</f>
        <v>3.12</v>
      </c>
      <c r="R1467">
        <f t="shared" si="22"/>
        <v>7.0442627183996569</v>
      </c>
    </row>
    <row r="1468" spans="1:18">
      <c r="A1468" s="2">
        <v>42959</v>
      </c>
      <c r="B1468" s="18">
        <v>0.64027777777777783</v>
      </c>
      <c r="C1468" t="s">
        <v>450</v>
      </c>
      <c r="D1468" t="s">
        <v>451</v>
      </c>
      <c r="E1468" t="s">
        <v>10</v>
      </c>
      <c r="F1468">
        <v>4</v>
      </c>
      <c r="G1468">
        <v>17</v>
      </c>
      <c r="H1468" t="s">
        <v>25</v>
      </c>
      <c r="I1468" t="str">
        <f>VLOOKUP(H1468,'Fish Species List'!$A$2:$I$107,2,0)</f>
        <v>Redband Parrotfish</v>
      </c>
      <c r="J1468" s="54" t="str">
        <f>VLOOKUP(H1468,'Fish Species List'!$A$2:$I$107,3,0)</f>
        <v>Sparisoma aurofrenatum</v>
      </c>
      <c r="K1468" s="54" t="str">
        <f>VLOOKUP(H1468,'Fish Species List'!$A$2:$I$107,4,0)</f>
        <v>Scaridae</v>
      </c>
      <c r="L1468" s="54" t="str">
        <f>VLOOKUP(H1468,'Fish Species List'!$A$2:$I$107,5,0)</f>
        <v>Herbivores</v>
      </c>
      <c r="M1468">
        <v>4</v>
      </c>
      <c r="N1468">
        <v>2</v>
      </c>
      <c r="O1468" t="s">
        <v>284</v>
      </c>
      <c r="P1468">
        <f>VLOOKUP(H1468,'Fish Species List'!$A$2:$I$107,6,0)</f>
        <v>1.072E-2</v>
      </c>
      <c r="Q1468">
        <f>VLOOKUP(H1468,'Fish Species List'!$A$2:$I$107,7,0)</f>
        <v>3.12</v>
      </c>
      <c r="R1468">
        <f t="shared" si="22"/>
        <v>0.81025544515357217</v>
      </c>
    </row>
    <row r="1469" spans="1:18">
      <c r="A1469" s="2">
        <v>42959</v>
      </c>
      <c r="B1469" s="18">
        <v>0.64027777777777783</v>
      </c>
      <c r="C1469" t="s">
        <v>450</v>
      </c>
      <c r="D1469" t="s">
        <v>451</v>
      </c>
      <c r="E1469" t="s">
        <v>10</v>
      </c>
      <c r="F1469">
        <v>4</v>
      </c>
      <c r="G1469">
        <v>17</v>
      </c>
      <c r="H1469" t="s">
        <v>23</v>
      </c>
      <c r="I1469" t="str">
        <f>VLOOKUP(H1469,'Fish Species List'!$A$2:$I$107,2,0)</f>
        <v>Blue Tang</v>
      </c>
      <c r="J1469" s="54" t="str">
        <f>VLOOKUP(H1469,'Fish Species List'!$A$2:$I$107,3,0)</f>
        <v>Acanthurus coeruleus</v>
      </c>
      <c r="K1469" s="54" t="str">
        <f>VLOOKUP(H1469,'Fish Species List'!$A$2:$I$107,4,0)</f>
        <v>Acanthuridae</v>
      </c>
      <c r="L1469" s="54" t="str">
        <f>VLOOKUP(H1469,'Fish Species List'!$A$2:$I$107,5,0)</f>
        <v>Herbivores</v>
      </c>
      <c r="M1469">
        <v>5</v>
      </c>
      <c r="N1469">
        <f>1</f>
        <v>1</v>
      </c>
      <c r="P1469">
        <f>VLOOKUP(H1469,'Fish Species List'!$A$2:$I$107,6,0)</f>
        <v>2.512E-2</v>
      </c>
      <c r="Q1469">
        <f>VLOOKUP(H1469,'Fish Species List'!$A$2:$I$107,7,0)</f>
        <v>2.96</v>
      </c>
      <c r="R1469">
        <f t="shared" si="22"/>
        <v>2.944223995566329</v>
      </c>
    </row>
    <row r="1470" spans="1:18">
      <c r="A1470" s="2">
        <v>42959</v>
      </c>
      <c r="B1470" s="18">
        <v>0.64027777777777783</v>
      </c>
      <c r="C1470" t="s">
        <v>450</v>
      </c>
      <c r="D1470" t="s">
        <v>451</v>
      </c>
      <c r="E1470" t="s">
        <v>10</v>
      </c>
      <c r="F1470">
        <v>4</v>
      </c>
      <c r="G1470">
        <v>17</v>
      </c>
      <c r="H1470" t="s">
        <v>19</v>
      </c>
      <c r="I1470" t="str">
        <f>VLOOKUP(H1470,'Fish Species List'!$A$2:$I$107,2,0)</f>
        <v>Ocean Surgeonfish</v>
      </c>
      <c r="J1470" s="54" t="str">
        <f>VLOOKUP(H1470,'Fish Species List'!$A$2:$I$107,3,0)</f>
        <v>Acanthurus bahianus</v>
      </c>
      <c r="K1470" s="54" t="str">
        <f>VLOOKUP(H1470,'Fish Species List'!$A$2:$I$107,4,0)</f>
        <v>Acanthuridae</v>
      </c>
      <c r="L1470" s="54" t="str">
        <f>VLOOKUP(H1470,'Fish Species List'!$A$2:$I$107,5,0)</f>
        <v>Herbivores</v>
      </c>
      <c r="M1470">
        <v>5</v>
      </c>
      <c r="N1470">
        <f>1</f>
        <v>1</v>
      </c>
      <c r="P1470">
        <f>VLOOKUP(H1470,'Fish Species List'!$A$2:$I$107,6,0)</f>
        <v>1.8620000000000001E-2</v>
      </c>
      <c r="Q1470">
        <f>VLOOKUP(H1470,'Fish Species List'!$A$2:$I$107,7,0)</f>
        <v>2.91</v>
      </c>
      <c r="R1470">
        <f t="shared" si="22"/>
        <v>2.013642594556269</v>
      </c>
    </row>
    <row r="1471" spans="1:18">
      <c r="A1471" s="2">
        <v>42959</v>
      </c>
      <c r="B1471" s="18">
        <v>0.64027777777777783</v>
      </c>
      <c r="C1471" t="s">
        <v>450</v>
      </c>
      <c r="D1471" t="s">
        <v>451</v>
      </c>
      <c r="E1471" t="s">
        <v>10</v>
      </c>
      <c r="F1471">
        <v>4</v>
      </c>
      <c r="G1471">
        <v>17</v>
      </c>
      <c r="H1471" t="s">
        <v>19</v>
      </c>
      <c r="I1471" t="str">
        <f>VLOOKUP(H1471,'Fish Species List'!$A$2:$I$107,2,0)</f>
        <v>Ocean Surgeonfish</v>
      </c>
      <c r="J1471" s="54" t="str">
        <f>VLOOKUP(H1471,'Fish Species List'!$A$2:$I$107,3,0)</f>
        <v>Acanthurus bahianus</v>
      </c>
      <c r="K1471" s="54" t="str">
        <f>VLOOKUP(H1471,'Fish Species List'!$A$2:$I$107,4,0)</f>
        <v>Acanthuridae</v>
      </c>
      <c r="L1471" s="54" t="str">
        <f>VLOOKUP(H1471,'Fish Species List'!$A$2:$I$107,5,0)</f>
        <v>Herbivores</v>
      </c>
      <c r="M1471">
        <v>8</v>
      </c>
      <c r="N1471">
        <v>2</v>
      </c>
      <c r="P1471">
        <f>VLOOKUP(H1471,'Fish Species List'!$A$2:$I$107,6,0)</f>
        <v>1.8620000000000001E-2</v>
      </c>
      <c r="Q1471">
        <f>VLOOKUP(H1471,'Fish Species List'!$A$2:$I$107,7,0)</f>
        <v>2.91</v>
      </c>
      <c r="R1471">
        <f t="shared" si="22"/>
        <v>7.90626813084923</v>
      </c>
    </row>
    <row r="1472" spans="1:18">
      <c r="A1472" s="2">
        <v>42959</v>
      </c>
      <c r="B1472" s="18">
        <v>0.64027777777777783</v>
      </c>
      <c r="C1472" t="s">
        <v>450</v>
      </c>
      <c r="D1472" t="s">
        <v>451</v>
      </c>
      <c r="E1472" t="s">
        <v>10</v>
      </c>
      <c r="F1472">
        <v>4</v>
      </c>
      <c r="G1472">
        <v>17</v>
      </c>
      <c r="H1472" t="s">
        <v>473</v>
      </c>
      <c r="I1472" t="str">
        <f>VLOOKUP(H1472,'Fish Species List'!$A$2:$I$107,2,0)</f>
        <v>Greenblotch Parrotfish</v>
      </c>
      <c r="J1472" s="54" t="str">
        <f>VLOOKUP(H1472,'Fish Species List'!$A$2:$I$107,3,0)</f>
        <v>Sparisoma atomarium</v>
      </c>
      <c r="K1472" s="54" t="str">
        <f>VLOOKUP(H1472,'Fish Species List'!$A$2:$I$107,4,0)</f>
        <v>Scaridae</v>
      </c>
      <c r="L1472" s="54" t="str">
        <f>VLOOKUP(H1472,'Fish Species List'!$A$2:$I$107,5,0)</f>
        <v>Herbivores</v>
      </c>
      <c r="M1472">
        <v>8</v>
      </c>
      <c r="N1472">
        <f>1</f>
        <v>1</v>
      </c>
      <c r="O1472" t="s">
        <v>284</v>
      </c>
      <c r="P1472">
        <f>VLOOKUP(H1472,'Fish Species List'!$A$2:$I$107,6,0)</f>
        <v>1.072E-2</v>
      </c>
      <c r="Q1472">
        <f>VLOOKUP(H1472,'Fish Species List'!$A$2:$I$107,7,0)</f>
        <v>3.12</v>
      </c>
      <c r="R1472">
        <f t="shared" si="22"/>
        <v>7.0442627183996569</v>
      </c>
    </row>
    <row r="1473" spans="1:18">
      <c r="A1473" s="2">
        <v>42959</v>
      </c>
      <c r="B1473" s="18">
        <v>0.64027777777777783</v>
      </c>
      <c r="C1473" t="s">
        <v>450</v>
      </c>
      <c r="D1473" t="s">
        <v>451</v>
      </c>
      <c r="E1473" t="s">
        <v>10</v>
      </c>
      <c r="F1473">
        <v>4</v>
      </c>
      <c r="G1473">
        <v>17</v>
      </c>
      <c r="H1473" t="s">
        <v>473</v>
      </c>
      <c r="I1473" t="str">
        <f>VLOOKUP(H1473,'Fish Species List'!$A$2:$I$107,2,0)</f>
        <v>Greenblotch Parrotfish</v>
      </c>
      <c r="J1473" s="54" t="str">
        <f>VLOOKUP(H1473,'Fish Species List'!$A$2:$I$107,3,0)</f>
        <v>Sparisoma atomarium</v>
      </c>
      <c r="K1473" s="54" t="str">
        <f>VLOOKUP(H1473,'Fish Species List'!$A$2:$I$107,4,0)</f>
        <v>Scaridae</v>
      </c>
      <c r="L1473" s="54" t="str">
        <f>VLOOKUP(H1473,'Fish Species List'!$A$2:$I$107,5,0)</f>
        <v>Herbivores</v>
      </c>
      <c r="M1473">
        <v>5</v>
      </c>
      <c r="N1473">
        <f>1</f>
        <v>1</v>
      </c>
      <c r="O1473" t="s">
        <v>284</v>
      </c>
      <c r="P1473">
        <f>VLOOKUP(H1473,'Fish Species List'!$A$2:$I$107,6,0)</f>
        <v>1.072E-2</v>
      </c>
      <c r="Q1473">
        <f>VLOOKUP(H1473,'Fish Species List'!$A$2:$I$107,7,0)</f>
        <v>3.12</v>
      </c>
      <c r="R1473">
        <f t="shared" si="22"/>
        <v>1.6254783853713242</v>
      </c>
    </row>
    <row r="1474" spans="1:18">
      <c r="A1474" s="2">
        <v>42959</v>
      </c>
      <c r="B1474" s="18">
        <v>0.64027777777777783</v>
      </c>
      <c r="C1474" t="s">
        <v>450</v>
      </c>
      <c r="D1474" t="s">
        <v>451</v>
      </c>
      <c r="E1474" t="s">
        <v>10</v>
      </c>
      <c r="F1474">
        <v>4</v>
      </c>
      <c r="G1474">
        <v>17</v>
      </c>
      <c r="H1474" t="s">
        <v>473</v>
      </c>
      <c r="I1474" t="str">
        <f>VLOOKUP(H1474,'Fish Species List'!$A$2:$I$107,2,0)</f>
        <v>Greenblotch Parrotfish</v>
      </c>
      <c r="J1474" s="54" t="str">
        <f>VLOOKUP(H1474,'Fish Species List'!$A$2:$I$107,3,0)</f>
        <v>Sparisoma atomarium</v>
      </c>
      <c r="K1474" s="54" t="str">
        <f>VLOOKUP(H1474,'Fish Species List'!$A$2:$I$107,4,0)</f>
        <v>Scaridae</v>
      </c>
      <c r="L1474" s="54" t="str">
        <f>VLOOKUP(H1474,'Fish Species List'!$A$2:$I$107,5,0)</f>
        <v>Herbivores</v>
      </c>
      <c r="M1474">
        <v>7</v>
      </c>
      <c r="N1474">
        <f>1</f>
        <v>1</v>
      </c>
      <c r="O1474" t="s">
        <v>284</v>
      </c>
      <c r="P1474">
        <f>VLOOKUP(H1474,'Fish Species List'!$A$2:$I$107,6,0)</f>
        <v>1.072E-2</v>
      </c>
      <c r="Q1474">
        <f>VLOOKUP(H1474,'Fish Species List'!$A$2:$I$107,7,0)</f>
        <v>3.12</v>
      </c>
      <c r="R1474">
        <f t="shared" si="22"/>
        <v>4.6440904561438288</v>
      </c>
    </row>
    <row r="1475" spans="1:18">
      <c r="A1475" s="2">
        <v>42959</v>
      </c>
      <c r="B1475" s="18">
        <v>0.64027777777777783</v>
      </c>
      <c r="C1475" t="s">
        <v>450</v>
      </c>
      <c r="D1475" t="s">
        <v>451</v>
      </c>
      <c r="E1475" t="s">
        <v>10</v>
      </c>
      <c r="F1475">
        <v>4</v>
      </c>
      <c r="G1475">
        <v>17</v>
      </c>
      <c r="H1475" t="s">
        <v>17</v>
      </c>
      <c r="I1475" t="str">
        <f>VLOOKUP(H1475,'Fish Species List'!$A$2:$I$107,2,0)</f>
        <v>Bluehead Wrasse</v>
      </c>
      <c r="J1475" s="54" t="str">
        <f>VLOOKUP(H1475,'Fish Species List'!$A$2:$I$107,3,0)</f>
        <v>Thalassoma bifasciatum</v>
      </c>
      <c r="K1475" s="54" t="str">
        <f>VLOOKUP(H1475,'Fish Species List'!$A$2:$I$107,4,0)</f>
        <v>Labridae</v>
      </c>
      <c r="L1475" s="54" t="str">
        <f>VLOOKUP(H1475,'Fish Species List'!$A$2:$I$107,5,0)</f>
        <v>Carnivores</v>
      </c>
      <c r="M1475">
        <v>7</v>
      </c>
      <c r="N1475">
        <v>10</v>
      </c>
      <c r="P1475">
        <f>VLOOKUP(H1475,'Fish Species List'!$A$2:$I$107,6,0)</f>
        <v>8.9099999999999995E-3</v>
      </c>
      <c r="Q1475">
        <f>VLOOKUP(H1475,'Fish Species List'!$A$2:$I$107,7,0)</f>
        <v>3.01</v>
      </c>
      <c r="R1475">
        <f t="shared" ref="R1475:R1538" si="23">(P1475*M1475^Q1475)</f>
        <v>3.1161819272016391</v>
      </c>
    </row>
    <row r="1476" spans="1:18">
      <c r="A1476" s="2">
        <v>42959</v>
      </c>
      <c r="B1476" s="18">
        <v>0.64027777777777783</v>
      </c>
      <c r="C1476" t="s">
        <v>450</v>
      </c>
      <c r="D1476" t="s">
        <v>451</v>
      </c>
      <c r="E1476" t="s">
        <v>10</v>
      </c>
      <c r="F1476">
        <v>4</v>
      </c>
      <c r="G1476">
        <v>17</v>
      </c>
      <c r="H1476" t="s">
        <v>452</v>
      </c>
      <c r="I1476" t="str">
        <f>VLOOKUP(H1476,'Fish Species List'!$A$2:$I$107,2,0)</f>
        <v>Hamlet spp.</v>
      </c>
      <c r="J1476" s="54" t="str">
        <f>VLOOKUP(H1476,'Fish Species List'!$A$2:$I$107,3,0)</f>
        <v>Hypoplectrus puella</v>
      </c>
      <c r="K1476" s="54" t="str">
        <f>VLOOKUP(H1476,'Fish Species List'!$A$2:$I$107,4,0)</f>
        <v>Serranidae</v>
      </c>
      <c r="L1476" s="54" t="str">
        <f>VLOOKUP(H1476,'Fish Species List'!$A$2:$I$107,5,0)</f>
        <v>Carnivores</v>
      </c>
      <c r="M1476">
        <v>6</v>
      </c>
      <c r="N1476">
        <v>2</v>
      </c>
      <c r="P1476">
        <f>VLOOKUP(H1476,'Fish Species List'!$A$2:$I$107,6,0)</f>
        <v>1.7780000000000001E-2</v>
      </c>
      <c r="Q1476">
        <f>VLOOKUP(H1476,'Fish Species List'!$A$2:$I$107,7,0)</f>
        <v>3.03</v>
      </c>
      <c r="R1476">
        <f t="shared" si="23"/>
        <v>4.0525655223098624</v>
      </c>
    </row>
    <row r="1477" spans="1:18">
      <c r="A1477" s="2">
        <v>42959</v>
      </c>
      <c r="B1477" s="18">
        <v>0.64027777777777783</v>
      </c>
      <c r="C1477" t="s">
        <v>450</v>
      </c>
      <c r="D1477" t="s">
        <v>451</v>
      </c>
      <c r="E1477" t="s">
        <v>10</v>
      </c>
      <c r="F1477">
        <v>4</v>
      </c>
      <c r="G1477">
        <v>17</v>
      </c>
      <c r="H1477" t="s">
        <v>31</v>
      </c>
      <c r="I1477" t="str">
        <f>VLOOKUP(H1477,'Fish Species List'!$A$2:$I$107,2,0)</f>
        <v>Striped Parrotfish</v>
      </c>
      <c r="J1477" s="54" t="str">
        <f>VLOOKUP(H1477,'Fish Species List'!$A$2:$I$107,3,0)</f>
        <v>Scarus iserti</v>
      </c>
      <c r="K1477" s="54" t="str">
        <f>VLOOKUP(H1477,'Fish Species List'!$A$2:$I$107,4,0)</f>
        <v>Scaridae</v>
      </c>
      <c r="L1477" s="54" t="str">
        <f>VLOOKUP(H1477,'Fish Species List'!$A$2:$I$107,5,0)</f>
        <v>Herbivores</v>
      </c>
      <c r="M1477">
        <v>6</v>
      </c>
      <c r="N1477">
        <v>5</v>
      </c>
      <c r="O1477" t="s">
        <v>284</v>
      </c>
      <c r="P1477">
        <f>VLOOKUP(H1477,'Fish Species List'!$A$2:$I$107,6,0)</f>
        <v>1.0959999999999999E-2</v>
      </c>
      <c r="Q1477">
        <f>VLOOKUP(H1477,'Fish Species List'!$A$2:$I$107,7,0)</f>
        <v>3.01</v>
      </c>
      <c r="R1477">
        <f t="shared" si="23"/>
        <v>2.4101596856521104</v>
      </c>
    </row>
    <row r="1478" spans="1:18">
      <c r="A1478" s="2">
        <v>42959</v>
      </c>
      <c r="B1478" s="18">
        <v>0.64027777777777783</v>
      </c>
      <c r="C1478" t="s">
        <v>450</v>
      </c>
      <c r="D1478" t="s">
        <v>451</v>
      </c>
      <c r="E1478" t="s">
        <v>10</v>
      </c>
      <c r="F1478">
        <v>4</v>
      </c>
      <c r="G1478">
        <v>17</v>
      </c>
      <c r="H1478" t="s">
        <v>31</v>
      </c>
      <c r="I1478" t="str">
        <f>VLOOKUP(H1478,'Fish Species List'!$A$2:$I$107,2,0)</f>
        <v>Striped Parrotfish</v>
      </c>
      <c r="J1478" s="54" t="str">
        <f>VLOOKUP(H1478,'Fish Species List'!$A$2:$I$107,3,0)</f>
        <v>Scarus iserti</v>
      </c>
      <c r="K1478" s="54" t="str">
        <f>VLOOKUP(H1478,'Fish Species List'!$A$2:$I$107,4,0)</f>
        <v>Scaridae</v>
      </c>
      <c r="L1478" s="54" t="str">
        <f>VLOOKUP(H1478,'Fish Species List'!$A$2:$I$107,5,0)</f>
        <v>Herbivores</v>
      </c>
      <c r="M1478">
        <v>7</v>
      </c>
      <c r="N1478">
        <v>2</v>
      </c>
      <c r="O1478" t="s">
        <v>284</v>
      </c>
      <c r="P1478">
        <f>VLOOKUP(H1478,'Fish Species List'!$A$2:$I$107,6,0)</f>
        <v>1.0959999999999999E-2</v>
      </c>
      <c r="Q1478">
        <f>VLOOKUP(H1478,'Fish Species List'!$A$2:$I$107,7,0)</f>
        <v>3.01</v>
      </c>
      <c r="R1478">
        <f t="shared" si="23"/>
        <v>3.8331485883423078</v>
      </c>
    </row>
    <row r="1479" spans="1:18">
      <c r="A1479" s="2">
        <v>42959</v>
      </c>
      <c r="B1479" s="18">
        <v>0.64027777777777783</v>
      </c>
      <c r="C1479" t="s">
        <v>450</v>
      </c>
      <c r="D1479" t="s">
        <v>451</v>
      </c>
      <c r="E1479" t="s">
        <v>10</v>
      </c>
      <c r="F1479">
        <v>4</v>
      </c>
      <c r="G1479">
        <v>17</v>
      </c>
      <c r="H1479" t="s">
        <v>35</v>
      </c>
      <c r="I1479" t="str">
        <f>VLOOKUP(H1479,'Fish Species List'!$A$2:$I$107,2,0)</f>
        <v>Yellowhead Wrasse</v>
      </c>
      <c r="J1479" s="54" t="str">
        <f>VLOOKUP(H1479,'Fish Species List'!$A$2:$I$107,3,0)</f>
        <v>Halichoeres garnoti</v>
      </c>
      <c r="K1479" s="54" t="str">
        <f>VLOOKUP(H1479,'Fish Species List'!$A$2:$I$107,4,0)</f>
        <v>Labridae</v>
      </c>
      <c r="L1479" s="54" t="str">
        <f>VLOOKUP(H1479,'Fish Species List'!$A$2:$I$107,5,0)</f>
        <v>Carnivores</v>
      </c>
      <c r="M1479">
        <v>5</v>
      </c>
      <c r="N1479">
        <f>1</f>
        <v>1</v>
      </c>
      <c r="P1479">
        <f>VLOOKUP(H1479,'Fish Species List'!$A$2:$I$107,6,0)</f>
        <v>0.01</v>
      </c>
      <c r="Q1479">
        <f>VLOOKUP(H1479,'Fish Species List'!$A$2:$I$107,7,0)</f>
        <v>3.13</v>
      </c>
      <c r="R1479">
        <f t="shared" si="23"/>
        <v>1.540905884130453</v>
      </c>
    </row>
    <row r="1480" spans="1:18">
      <c r="A1480" s="2">
        <v>42959</v>
      </c>
      <c r="B1480" s="18">
        <v>0.64027777777777783</v>
      </c>
      <c r="C1480" t="s">
        <v>450</v>
      </c>
      <c r="D1480" t="s">
        <v>451</v>
      </c>
      <c r="E1480" t="s">
        <v>10</v>
      </c>
      <c r="F1480">
        <v>4</v>
      </c>
      <c r="G1480">
        <v>17</v>
      </c>
      <c r="H1480" t="s">
        <v>35</v>
      </c>
      <c r="I1480" t="str">
        <f>VLOOKUP(H1480,'Fish Species List'!$A$2:$I$107,2,0)</f>
        <v>Yellowhead Wrasse</v>
      </c>
      <c r="J1480" s="54" t="str">
        <f>VLOOKUP(H1480,'Fish Species List'!$A$2:$I$107,3,0)</f>
        <v>Halichoeres garnoti</v>
      </c>
      <c r="K1480" s="54" t="str">
        <f>VLOOKUP(H1480,'Fish Species List'!$A$2:$I$107,4,0)</f>
        <v>Labridae</v>
      </c>
      <c r="L1480" s="54" t="str">
        <f>VLOOKUP(H1480,'Fish Species List'!$A$2:$I$107,5,0)</f>
        <v>Carnivores</v>
      </c>
      <c r="M1480">
        <v>4</v>
      </c>
      <c r="N1480">
        <f>1</f>
        <v>1</v>
      </c>
      <c r="P1480">
        <f>VLOOKUP(H1480,'Fish Species List'!$A$2:$I$107,6,0)</f>
        <v>0.01</v>
      </c>
      <c r="Q1480">
        <f>VLOOKUP(H1480,'Fish Species List'!$A$2:$I$107,7,0)</f>
        <v>3.13</v>
      </c>
      <c r="R1480">
        <f t="shared" si="23"/>
        <v>0.76638637095611406</v>
      </c>
    </row>
    <row r="1481" spans="1:18">
      <c r="A1481" s="2">
        <v>42959</v>
      </c>
      <c r="B1481" s="18">
        <v>0.64027777777777783</v>
      </c>
      <c r="C1481" t="s">
        <v>450</v>
      </c>
      <c r="D1481" t="s">
        <v>451</v>
      </c>
      <c r="E1481" t="s">
        <v>10</v>
      </c>
      <c r="F1481">
        <v>4</v>
      </c>
      <c r="G1481">
        <v>17</v>
      </c>
      <c r="H1481" t="s">
        <v>35</v>
      </c>
      <c r="I1481" t="str">
        <f>VLOOKUP(H1481,'Fish Species List'!$A$2:$I$107,2,0)</f>
        <v>Yellowhead Wrasse</v>
      </c>
      <c r="J1481" s="54" t="str">
        <f>VLOOKUP(H1481,'Fish Species List'!$A$2:$I$107,3,0)</f>
        <v>Halichoeres garnoti</v>
      </c>
      <c r="K1481" s="54" t="str">
        <f>VLOOKUP(H1481,'Fish Species List'!$A$2:$I$107,4,0)</f>
        <v>Labridae</v>
      </c>
      <c r="L1481" s="54" t="str">
        <f>VLOOKUP(H1481,'Fish Species List'!$A$2:$I$107,5,0)</f>
        <v>Carnivores</v>
      </c>
      <c r="M1481">
        <v>12</v>
      </c>
      <c r="N1481">
        <f>1</f>
        <v>1</v>
      </c>
      <c r="P1481">
        <f>VLOOKUP(H1481,'Fish Species List'!$A$2:$I$107,6,0)</f>
        <v>0.01</v>
      </c>
      <c r="Q1481">
        <f>VLOOKUP(H1481,'Fish Species List'!$A$2:$I$107,7,0)</f>
        <v>3.13</v>
      </c>
      <c r="R1481">
        <f t="shared" si="23"/>
        <v>23.869169040031956</v>
      </c>
    </row>
    <row r="1482" spans="1:18">
      <c r="A1482" s="2">
        <v>42959</v>
      </c>
      <c r="B1482" s="18">
        <v>0.64027777777777783</v>
      </c>
      <c r="C1482" t="s">
        <v>450</v>
      </c>
      <c r="D1482" t="s">
        <v>451</v>
      </c>
      <c r="E1482" t="s">
        <v>10</v>
      </c>
      <c r="F1482">
        <v>4</v>
      </c>
      <c r="G1482">
        <v>17</v>
      </c>
      <c r="H1482" t="s">
        <v>283</v>
      </c>
      <c r="I1482" t="str">
        <f>VLOOKUP(H1482,'Fish Species List'!$A$2:$I$107,2,0)</f>
        <v>Stoplight Parrotfish</v>
      </c>
      <c r="J1482" s="54" t="str">
        <f>VLOOKUP(H1482,'Fish Species List'!$A$2:$I$107,3,0)</f>
        <v>Sparisoma viride</v>
      </c>
      <c r="K1482" s="54" t="str">
        <f>VLOOKUP(H1482,'Fish Species List'!$A$2:$I$107,4,0)</f>
        <v>Scaridae</v>
      </c>
      <c r="L1482" s="54" t="str">
        <f>VLOOKUP(H1482,'Fish Species List'!$A$2:$I$107,5,0)</f>
        <v>Herbivores</v>
      </c>
      <c r="M1482">
        <v>4</v>
      </c>
      <c r="N1482">
        <f>1</f>
        <v>1</v>
      </c>
      <c r="O1482" t="s">
        <v>284</v>
      </c>
      <c r="P1482">
        <f>VLOOKUP(H1482,'Fish Species List'!$A$2:$I$107,6,0)</f>
        <v>1.38E-2</v>
      </c>
      <c r="Q1482">
        <f>VLOOKUP(H1482,'Fish Species List'!$A$2:$I$107,7,0)</f>
        <v>3.04</v>
      </c>
      <c r="R1482">
        <f t="shared" si="23"/>
        <v>0.933558333423811</v>
      </c>
    </row>
    <row r="1483" spans="1:18">
      <c r="A1483" s="2">
        <v>42959</v>
      </c>
      <c r="B1483" s="18">
        <v>0.64027777777777783</v>
      </c>
      <c r="C1483" t="s">
        <v>450</v>
      </c>
      <c r="D1483" t="s">
        <v>451</v>
      </c>
      <c r="E1483" t="s">
        <v>10</v>
      </c>
      <c r="F1483">
        <v>4</v>
      </c>
      <c r="G1483">
        <v>17</v>
      </c>
      <c r="H1483" t="s">
        <v>12</v>
      </c>
      <c r="I1483" t="str">
        <f>VLOOKUP(H1483,'Fish Species List'!$A$2:$I$107,2,0)</f>
        <v>Doctorfish</v>
      </c>
      <c r="J1483" s="54" t="str">
        <f>VLOOKUP(H1483,'Fish Species List'!$A$2:$I$107,3,0)</f>
        <v>Acanthurus chirurgus</v>
      </c>
      <c r="K1483" s="54" t="str">
        <f>VLOOKUP(H1483,'Fish Species List'!$A$2:$I$107,4,0)</f>
        <v>Acanthuridae</v>
      </c>
      <c r="L1483" s="54" t="str">
        <f>VLOOKUP(H1483,'Fish Species List'!$A$2:$I$107,5,0)</f>
        <v>Herbivores</v>
      </c>
      <c r="M1483">
        <v>5</v>
      </c>
      <c r="N1483">
        <f>1</f>
        <v>1</v>
      </c>
      <c r="P1483">
        <f>VLOOKUP(H1483,'Fish Species List'!$A$2:$I$107,6,0)</f>
        <v>2.0889999999999999E-2</v>
      </c>
      <c r="Q1483">
        <f>VLOOKUP(H1483,'Fish Species List'!$A$2:$I$107,7,0)</f>
        <v>2.96</v>
      </c>
      <c r="R1483">
        <f t="shared" si="23"/>
        <v>2.448441053637763</v>
      </c>
    </row>
    <row r="1484" spans="1:18">
      <c r="A1484" s="2">
        <v>42959</v>
      </c>
      <c r="B1484" s="18">
        <v>0.64027777777777783</v>
      </c>
      <c r="C1484" t="s">
        <v>450</v>
      </c>
      <c r="D1484" t="s">
        <v>451</v>
      </c>
      <c r="E1484" t="s">
        <v>10</v>
      </c>
      <c r="F1484">
        <v>4</v>
      </c>
      <c r="G1484">
        <v>17</v>
      </c>
      <c r="H1484" t="s">
        <v>19</v>
      </c>
      <c r="I1484" t="str">
        <f>VLOOKUP(H1484,'Fish Species List'!$A$2:$I$107,2,0)</f>
        <v>Ocean Surgeonfish</v>
      </c>
      <c r="J1484" s="54" t="str">
        <f>VLOOKUP(H1484,'Fish Species List'!$A$2:$I$107,3,0)</f>
        <v>Acanthurus bahianus</v>
      </c>
      <c r="K1484" s="54" t="str">
        <f>VLOOKUP(H1484,'Fish Species List'!$A$2:$I$107,4,0)</f>
        <v>Acanthuridae</v>
      </c>
      <c r="L1484" s="54" t="str">
        <f>VLOOKUP(H1484,'Fish Species List'!$A$2:$I$107,5,0)</f>
        <v>Herbivores</v>
      </c>
      <c r="M1484">
        <v>8</v>
      </c>
      <c r="N1484">
        <v>2</v>
      </c>
      <c r="P1484">
        <f>VLOOKUP(H1484,'Fish Species List'!$A$2:$I$107,6,0)</f>
        <v>1.8620000000000001E-2</v>
      </c>
      <c r="Q1484">
        <f>VLOOKUP(H1484,'Fish Species List'!$A$2:$I$107,7,0)</f>
        <v>2.91</v>
      </c>
      <c r="R1484">
        <f t="shared" si="23"/>
        <v>7.90626813084923</v>
      </c>
    </row>
    <row r="1485" spans="1:18">
      <c r="A1485" s="2">
        <v>42959</v>
      </c>
      <c r="B1485" s="18">
        <v>0.64027777777777783</v>
      </c>
      <c r="C1485" t="s">
        <v>450</v>
      </c>
      <c r="D1485" t="s">
        <v>451</v>
      </c>
      <c r="E1485" t="s">
        <v>10</v>
      </c>
      <c r="F1485">
        <v>4</v>
      </c>
      <c r="G1485">
        <v>17</v>
      </c>
      <c r="H1485" t="s">
        <v>11</v>
      </c>
      <c r="I1485" t="str">
        <f>VLOOKUP(H1485,'Fish Species List'!$A$2:$I$107,2,0)</f>
        <v>Coney</v>
      </c>
      <c r="J1485" s="54" t="str">
        <f>VLOOKUP(H1485,'Fish Species List'!$A$2:$I$107,3,0)</f>
        <v>Cephalopholis fulva</v>
      </c>
      <c r="K1485" s="54" t="str">
        <f>VLOOKUP(H1485,'Fish Species List'!$A$2:$I$107,4,0)</f>
        <v>Serranidae</v>
      </c>
      <c r="L1485" s="54" t="str">
        <f>VLOOKUP(H1485,'Fish Species List'!$A$2:$I$107,5,0)</f>
        <v>Carnivores</v>
      </c>
      <c r="M1485">
        <v>22</v>
      </c>
      <c r="N1485">
        <f>1</f>
        <v>1</v>
      </c>
      <c r="P1485">
        <f>VLOOKUP(H1485,'Fish Species List'!$A$2:$I$107,6,0)</f>
        <v>0.01</v>
      </c>
      <c r="Q1485">
        <f>VLOOKUP(H1485,'Fish Species List'!$A$2:$I$107,7,0)</f>
        <v>3.02</v>
      </c>
      <c r="R1485">
        <f t="shared" si="23"/>
        <v>113.27041614810689</v>
      </c>
    </row>
    <row r="1486" spans="1:18">
      <c r="A1486" s="2">
        <v>42959</v>
      </c>
      <c r="B1486" s="18">
        <v>0.64027777777777783</v>
      </c>
      <c r="C1486" t="s">
        <v>450</v>
      </c>
      <c r="D1486" t="s">
        <v>451</v>
      </c>
      <c r="E1486" t="s">
        <v>10</v>
      </c>
      <c r="F1486">
        <v>5</v>
      </c>
      <c r="G1486">
        <v>17</v>
      </c>
      <c r="H1486" t="s">
        <v>15</v>
      </c>
      <c r="I1486" t="str">
        <f>VLOOKUP(H1486,'Fish Species List'!$A$2:$I$107,2,0)</f>
        <v>Queen Parrotfish</v>
      </c>
      <c r="J1486" s="54" t="str">
        <f>VLOOKUP(H1486,'Fish Species List'!$A$2:$I$107,3,0)</f>
        <v>Scarus vetula</v>
      </c>
      <c r="K1486" s="54" t="str">
        <f>VLOOKUP(H1486,'Fish Species List'!$A$2:$I$107,4,0)</f>
        <v>Scaridae</v>
      </c>
      <c r="L1486" s="54" t="str">
        <f>VLOOKUP(H1486,'Fish Species List'!$A$2:$I$107,5,0)</f>
        <v>Herbivores</v>
      </c>
      <c r="M1486">
        <v>15</v>
      </c>
      <c r="N1486">
        <f>1</f>
        <v>1</v>
      </c>
      <c r="O1486" t="s">
        <v>16</v>
      </c>
      <c r="P1486">
        <f>VLOOKUP(H1486,'Fish Species List'!$A$2:$I$107,6,0)</f>
        <v>1.38E-2</v>
      </c>
      <c r="Q1486">
        <f>VLOOKUP(H1486,'Fish Species List'!$A$2:$I$107,7,0)</f>
        <v>3.03</v>
      </c>
      <c r="R1486">
        <f t="shared" si="23"/>
        <v>50.516773140000247</v>
      </c>
    </row>
    <row r="1487" spans="1:18">
      <c r="A1487" s="2">
        <v>42959</v>
      </c>
      <c r="B1487" s="18">
        <v>0.64027777777777783</v>
      </c>
      <c r="C1487" t="s">
        <v>450</v>
      </c>
      <c r="D1487" t="s">
        <v>451</v>
      </c>
      <c r="E1487" t="s">
        <v>10</v>
      </c>
      <c r="F1487">
        <v>5</v>
      </c>
      <c r="G1487">
        <v>17</v>
      </c>
      <c r="H1487" t="s">
        <v>25</v>
      </c>
      <c r="I1487" t="str">
        <f>VLOOKUP(H1487,'Fish Species List'!$A$2:$I$107,2,0)</f>
        <v>Redband Parrotfish</v>
      </c>
      <c r="J1487" s="54" t="str">
        <f>VLOOKUP(H1487,'Fish Species List'!$A$2:$I$107,3,0)</f>
        <v>Sparisoma aurofrenatum</v>
      </c>
      <c r="K1487" s="54" t="str">
        <f>VLOOKUP(H1487,'Fish Species List'!$A$2:$I$107,4,0)</f>
        <v>Scaridae</v>
      </c>
      <c r="L1487" s="54" t="str">
        <f>VLOOKUP(H1487,'Fish Species List'!$A$2:$I$107,5,0)</f>
        <v>Herbivores</v>
      </c>
      <c r="M1487">
        <v>20</v>
      </c>
      <c r="N1487">
        <f>1</f>
        <v>1</v>
      </c>
      <c r="O1487" t="s">
        <v>16</v>
      </c>
      <c r="P1487">
        <f>VLOOKUP(H1487,'Fish Species List'!$A$2:$I$107,6,0)</f>
        <v>1.072E-2</v>
      </c>
      <c r="Q1487">
        <f>VLOOKUP(H1487,'Fish Species List'!$A$2:$I$107,7,0)</f>
        <v>3.12</v>
      </c>
      <c r="R1487">
        <f t="shared" si="23"/>
        <v>122.85939484389488</v>
      </c>
    </row>
    <row r="1488" spans="1:18">
      <c r="A1488" s="2">
        <v>42959</v>
      </c>
      <c r="B1488" s="18">
        <v>0.64027777777777783</v>
      </c>
      <c r="C1488" t="s">
        <v>450</v>
      </c>
      <c r="D1488" t="s">
        <v>451</v>
      </c>
      <c r="E1488" t="s">
        <v>10</v>
      </c>
      <c r="F1488">
        <v>5</v>
      </c>
      <c r="G1488">
        <v>17</v>
      </c>
      <c r="H1488" t="s">
        <v>25</v>
      </c>
      <c r="I1488" t="str">
        <f>VLOOKUP(H1488,'Fish Species List'!$A$2:$I$107,2,0)</f>
        <v>Redband Parrotfish</v>
      </c>
      <c r="J1488" s="54" t="str">
        <f>VLOOKUP(H1488,'Fish Species List'!$A$2:$I$107,3,0)</f>
        <v>Sparisoma aurofrenatum</v>
      </c>
      <c r="K1488" s="54" t="str">
        <f>VLOOKUP(H1488,'Fish Species List'!$A$2:$I$107,4,0)</f>
        <v>Scaridae</v>
      </c>
      <c r="L1488" s="54" t="str">
        <f>VLOOKUP(H1488,'Fish Species List'!$A$2:$I$107,5,0)</f>
        <v>Herbivores</v>
      </c>
      <c r="M1488">
        <v>11</v>
      </c>
      <c r="N1488">
        <f>1</f>
        <v>1</v>
      </c>
      <c r="O1488" t="s">
        <v>16</v>
      </c>
      <c r="P1488">
        <f>VLOOKUP(H1488,'Fish Species List'!$A$2:$I$107,6,0)</f>
        <v>1.072E-2</v>
      </c>
      <c r="Q1488">
        <f>VLOOKUP(H1488,'Fish Species List'!$A$2:$I$107,7,0)</f>
        <v>3.12</v>
      </c>
      <c r="R1488">
        <f t="shared" si="23"/>
        <v>19.025670149233743</v>
      </c>
    </row>
    <row r="1489" spans="1:18">
      <c r="A1489" s="2">
        <v>42959</v>
      </c>
      <c r="B1489" s="18">
        <v>0.64027777777777783</v>
      </c>
      <c r="C1489" t="s">
        <v>450</v>
      </c>
      <c r="D1489" t="s">
        <v>451</v>
      </c>
      <c r="E1489" t="s">
        <v>10</v>
      </c>
      <c r="F1489">
        <v>5</v>
      </c>
      <c r="G1489">
        <v>17</v>
      </c>
      <c r="H1489" t="s">
        <v>283</v>
      </c>
      <c r="I1489" t="str">
        <f>VLOOKUP(H1489,'Fish Species List'!$A$2:$I$107,2,0)</f>
        <v>Stoplight Parrotfish</v>
      </c>
      <c r="J1489" s="54" t="str">
        <f>VLOOKUP(H1489,'Fish Species List'!$A$2:$I$107,3,0)</f>
        <v>Sparisoma viride</v>
      </c>
      <c r="K1489" s="54" t="str">
        <f>VLOOKUP(H1489,'Fish Species List'!$A$2:$I$107,4,0)</f>
        <v>Scaridae</v>
      </c>
      <c r="L1489" s="54" t="str">
        <f>VLOOKUP(H1489,'Fish Species List'!$A$2:$I$107,5,0)</f>
        <v>Herbivores</v>
      </c>
      <c r="M1489">
        <v>17</v>
      </c>
      <c r="N1489">
        <f>1</f>
        <v>1</v>
      </c>
      <c r="O1489" t="s">
        <v>16</v>
      </c>
      <c r="P1489">
        <f>VLOOKUP(H1489,'Fish Species List'!$A$2:$I$107,6,0)</f>
        <v>1.38E-2</v>
      </c>
      <c r="Q1489">
        <f>VLOOKUP(H1489,'Fish Species List'!$A$2:$I$107,7,0)</f>
        <v>3.04</v>
      </c>
      <c r="R1489">
        <f t="shared" si="23"/>
        <v>75.935316492400261</v>
      </c>
    </row>
    <row r="1490" spans="1:18">
      <c r="A1490" s="2">
        <v>42959</v>
      </c>
      <c r="B1490" s="18">
        <v>0.64027777777777783</v>
      </c>
      <c r="C1490" t="s">
        <v>450</v>
      </c>
      <c r="D1490" t="s">
        <v>451</v>
      </c>
      <c r="E1490" t="s">
        <v>10</v>
      </c>
      <c r="F1490">
        <v>5</v>
      </c>
      <c r="G1490">
        <v>17</v>
      </c>
      <c r="H1490" t="s">
        <v>283</v>
      </c>
      <c r="I1490" t="str">
        <f>VLOOKUP(H1490,'Fish Species List'!$A$2:$I$107,2,0)</f>
        <v>Stoplight Parrotfish</v>
      </c>
      <c r="J1490" s="54" t="str">
        <f>VLOOKUP(H1490,'Fish Species List'!$A$2:$I$107,3,0)</f>
        <v>Sparisoma viride</v>
      </c>
      <c r="K1490" s="54" t="str">
        <f>VLOOKUP(H1490,'Fish Species List'!$A$2:$I$107,4,0)</f>
        <v>Scaridae</v>
      </c>
      <c r="L1490" s="54" t="str">
        <f>VLOOKUP(H1490,'Fish Species List'!$A$2:$I$107,5,0)</f>
        <v>Herbivores</v>
      </c>
      <c r="M1490">
        <v>12</v>
      </c>
      <c r="N1490">
        <f>1</f>
        <v>1</v>
      </c>
      <c r="O1490" t="s">
        <v>16</v>
      </c>
      <c r="P1490">
        <f>VLOOKUP(H1490,'Fish Species List'!$A$2:$I$107,6,0)</f>
        <v>1.38E-2</v>
      </c>
      <c r="Q1490">
        <f>VLOOKUP(H1490,'Fish Species List'!$A$2:$I$107,7,0)</f>
        <v>3.04</v>
      </c>
      <c r="R1490">
        <f t="shared" si="23"/>
        <v>26.338441566816869</v>
      </c>
    </row>
    <row r="1491" spans="1:18">
      <c r="A1491" s="2">
        <v>42959</v>
      </c>
      <c r="B1491" s="18">
        <v>0.64027777777777783</v>
      </c>
      <c r="C1491" t="s">
        <v>450</v>
      </c>
      <c r="D1491" t="s">
        <v>451</v>
      </c>
      <c r="E1491" t="s">
        <v>10</v>
      </c>
      <c r="F1491">
        <v>5</v>
      </c>
      <c r="G1491">
        <v>17</v>
      </c>
      <c r="H1491" t="s">
        <v>23</v>
      </c>
      <c r="I1491" t="str">
        <f>VLOOKUP(H1491,'Fish Species List'!$A$2:$I$107,2,0)</f>
        <v>Blue Tang</v>
      </c>
      <c r="J1491" s="54" t="str">
        <f>VLOOKUP(H1491,'Fish Species List'!$A$2:$I$107,3,0)</f>
        <v>Acanthurus coeruleus</v>
      </c>
      <c r="K1491" s="54" t="str">
        <f>VLOOKUP(H1491,'Fish Species List'!$A$2:$I$107,4,0)</f>
        <v>Acanthuridae</v>
      </c>
      <c r="L1491" s="54" t="str">
        <f>VLOOKUP(H1491,'Fish Species List'!$A$2:$I$107,5,0)</f>
        <v>Herbivores</v>
      </c>
      <c r="M1491">
        <v>15</v>
      </c>
      <c r="N1491">
        <v>3</v>
      </c>
      <c r="P1491">
        <f>VLOOKUP(H1491,'Fish Species List'!$A$2:$I$107,6,0)</f>
        <v>2.512E-2</v>
      </c>
      <c r="Q1491">
        <f>VLOOKUP(H1491,'Fish Species List'!$A$2:$I$107,7,0)</f>
        <v>2.96</v>
      </c>
      <c r="R1491">
        <f t="shared" si="23"/>
        <v>76.076366478829684</v>
      </c>
    </row>
    <row r="1492" spans="1:18">
      <c r="A1492" s="2">
        <v>42959</v>
      </c>
      <c r="B1492" s="18">
        <v>0.64027777777777783</v>
      </c>
      <c r="C1492" t="s">
        <v>450</v>
      </c>
      <c r="D1492" t="s">
        <v>451</v>
      </c>
      <c r="E1492" t="s">
        <v>10</v>
      </c>
      <c r="F1492">
        <v>5</v>
      </c>
      <c r="G1492">
        <v>17</v>
      </c>
      <c r="H1492" t="s">
        <v>23</v>
      </c>
      <c r="I1492" t="str">
        <f>VLOOKUP(H1492,'Fish Species List'!$A$2:$I$107,2,0)</f>
        <v>Blue Tang</v>
      </c>
      <c r="J1492" s="54" t="str">
        <f>VLOOKUP(H1492,'Fish Species List'!$A$2:$I$107,3,0)</f>
        <v>Acanthurus coeruleus</v>
      </c>
      <c r="K1492" s="54" t="str">
        <f>VLOOKUP(H1492,'Fish Species List'!$A$2:$I$107,4,0)</f>
        <v>Acanthuridae</v>
      </c>
      <c r="L1492" s="54" t="str">
        <f>VLOOKUP(H1492,'Fish Species List'!$A$2:$I$107,5,0)</f>
        <v>Herbivores</v>
      </c>
      <c r="M1492">
        <v>16</v>
      </c>
      <c r="N1492">
        <v>3</v>
      </c>
      <c r="P1492">
        <f>VLOOKUP(H1492,'Fish Species List'!$A$2:$I$107,6,0)</f>
        <v>2.512E-2</v>
      </c>
      <c r="Q1492">
        <f>VLOOKUP(H1492,'Fish Species List'!$A$2:$I$107,7,0)</f>
        <v>2.96</v>
      </c>
      <c r="R1492">
        <f t="shared" si="23"/>
        <v>92.090489985886919</v>
      </c>
    </row>
    <row r="1493" spans="1:18">
      <c r="A1493" s="2">
        <v>42959</v>
      </c>
      <c r="B1493" s="18">
        <v>0.64027777777777783</v>
      </c>
      <c r="C1493" t="s">
        <v>450</v>
      </c>
      <c r="D1493" t="s">
        <v>451</v>
      </c>
      <c r="E1493" t="s">
        <v>10</v>
      </c>
      <c r="F1493">
        <v>5</v>
      </c>
      <c r="G1493">
        <v>17</v>
      </c>
      <c r="H1493" t="s">
        <v>23</v>
      </c>
      <c r="I1493" t="str">
        <f>VLOOKUP(H1493,'Fish Species List'!$A$2:$I$107,2,0)</f>
        <v>Blue Tang</v>
      </c>
      <c r="J1493" s="54" t="str">
        <f>VLOOKUP(H1493,'Fish Species List'!$A$2:$I$107,3,0)</f>
        <v>Acanthurus coeruleus</v>
      </c>
      <c r="K1493" s="54" t="str">
        <f>VLOOKUP(H1493,'Fish Species List'!$A$2:$I$107,4,0)</f>
        <v>Acanthuridae</v>
      </c>
      <c r="L1493" s="54" t="str">
        <f>VLOOKUP(H1493,'Fish Species List'!$A$2:$I$107,5,0)</f>
        <v>Herbivores</v>
      </c>
      <c r="M1493">
        <v>17</v>
      </c>
      <c r="N1493">
        <v>3</v>
      </c>
      <c r="P1493">
        <f>VLOOKUP(H1493,'Fish Species List'!$A$2:$I$107,6,0)</f>
        <v>2.512E-2</v>
      </c>
      <c r="Q1493">
        <f>VLOOKUP(H1493,'Fish Species List'!$A$2:$I$107,7,0)</f>
        <v>2.96</v>
      </c>
      <c r="R1493">
        <f t="shared" si="23"/>
        <v>110.19158812752735</v>
      </c>
    </row>
    <row r="1494" spans="1:18">
      <c r="A1494" s="2">
        <v>42959</v>
      </c>
      <c r="B1494" s="18">
        <v>0.64027777777777783</v>
      </c>
      <c r="C1494" t="s">
        <v>450</v>
      </c>
      <c r="D1494" t="s">
        <v>451</v>
      </c>
      <c r="E1494" t="s">
        <v>10</v>
      </c>
      <c r="F1494">
        <v>5</v>
      </c>
      <c r="G1494">
        <v>17</v>
      </c>
      <c r="H1494" t="s">
        <v>19</v>
      </c>
      <c r="I1494" t="str">
        <f>VLOOKUP(H1494,'Fish Species List'!$A$2:$I$107,2,0)</f>
        <v>Ocean Surgeonfish</v>
      </c>
      <c r="J1494" s="54" t="str">
        <f>VLOOKUP(H1494,'Fish Species List'!$A$2:$I$107,3,0)</f>
        <v>Acanthurus bahianus</v>
      </c>
      <c r="K1494" s="54" t="str">
        <f>VLOOKUP(H1494,'Fish Species List'!$A$2:$I$107,4,0)</f>
        <v>Acanthuridae</v>
      </c>
      <c r="L1494" s="54" t="str">
        <f>VLOOKUP(H1494,'Fish Species List'!$A$2:$I$107,5,0)</f>
        <v>Herbivores</v>
      </c>
      <c r="M1494">
        <v>14</v>
      </c>
      <c r="N1494">
        <v>3</v>
      </c>
      <c r="P1494">
        <f>VLOOKUP(H1494,'Fish Species List'!$A$2:$I$107,6,0)</f>
        <v>1.8620000000000001E-2</v>
      </c>
      <c r="Q1494">
        <f>VLOOKUP(H1494,'Fish Species List'!$A$2:$I$107,7,0)</f>
        <v>2.91</v>
      </c>
      <c r="R1494">
        <f t="shared" si="23"/>
        <v>40.291390949391584</v>
      </c>
    </row>
    <row r="1495" spans="1:18">
      <c r="A1495" s="2">
        <v>42959</v>
      </c>
      <c r="B1495" s="18">
        <v>0.64027777777777783</v>
      </c>
      <c r="C1495" t="s">
        <v>450</v>
      </c>
      <c r="D1495" t="s">
        <v>451</v>
      </c>
      <c r="E1495" t="s">
        <v>10</v>
      </c>
      <c r="F1495">
        <v>5</v>
      </c>
      <c r="G1495">
        <v>17</v>
      </c>
      <c r="H1495" t="s">
        <v>19</v>
      </c>
      <c r="I1495" t="str">
        <f>VLOOKUP(H1495,'Fish Species List'!$A$2:$I$107,2,0)</f>
        <v>Ocean Surgeonfish</v>
      </c>
      <c r="J1495" s="54" t="str">
        <f>VLOOKUP(H1495,'Fish Species List'!$A$2:$I$107,3,0)</f>
        <v>Acanthurus bahianus</v>
      </c>
      <c r="K1495" s="54" t="str">
        <f>VLOOKUP(H1495,'Fish Species List'!$A$2:$I$107,4,0)</f>
        <v>Acanthuridae</v>
      </c>
      <c r="L1495" s="54" t="str">
        <f>VLOOKUP(H1495,'Fish Species List'!$A$2:$I$107,5,0)</f>
        <v>Herbivores</v>
      </c>
      <c r="M1495">
        <v>15</v>
      </c>
      <c r="N1495">
        <v>2</v>
      </c>
      <c r="P1495">
        <f>VLOOKUP(H1495,'Fish Species List'!$A$2:$I$107,6,0)</f>
        <v>1.8620000000000001E-2</v>
      </c>
      <c r="Q1495">
        <f>VLOOKUP(H1495,'Fish Species List'!$A$2:$I$107,7,0)</f>
        <v>2.91</v>
      </c>
      <c r="R1495">
        <f t="shared" si="23"/>
        <v>49.249887240092868</v>
      </c>
    </row>
    <row r="1496" spans="1:18">
      <c r="A1496" s="2">
        <v>42959</v>
      </c>
      <c r="B1496" s="18">
        <v>0.64027777777777783</v>
      </c>
      <c r="C1496" t="s">
        <v>450</v>
      </c>
      <c r="D1496" t="s">
        <v>451</v>
      </c>
      <c r="E1496" t="s">
        <v>10</v>
      </c>
      <c r="F1496">
        <v>5</v>
      </c>
      <c r="G1496">
        <v>17</v>
      </c>
      <c r="H1496" t="s">
        <v>19</v>
      </c>
      <c r="I1496" t="str">
        <f>VLOOKUP(H1496,'Fish Species List'!$A$2:$I$107,2,0)</f>
        <v>Ocean Surgeonfish</v>
      </c>
      <c r="J1496" s="54" t="str">
        <f>VLOOKUP(H1496,'Fish Species List'!$A$2:$I$107,3,0)</f>
        <v>Acanthurus bahianus</v>
      </c>
      <c r="K1496" s="54" t="str">
        <f>VLOOKUP(H1496,'Fish Species List'!$A$2:$I$107,4,0)</f>
        <v>Acanthuridae</v>
      </c>
      <c r="L1496" s="54" t="str">
        <f>VLOOKUP(H1496,'Fish Species List'!$A$2:$I$107,5,0)</f>
        <v>Herbivores</v>
      </c>
      <c r="M1496">
        <v>17</v>
      </c>
      <c r="N1496">
        <f>1</f>
        <v>1</v>
      </c>
      <c r="P1496">
        <f>VLOOKUP(H1496,'Fish Species List'!$A$2:$I$107,6,0)</f>
        <v>1.8620000000000001E-2</v>
      </c>
      <c r="Q1496">
        <f>VLOOKUP(H1496,'Fish Species List'!$A$2:$I$107,7,0)</f>
        <v>2.91</v>
      </c>
      <c r="R1496">
        <f t="shared" si="23"/>
        <v>70.890173269794147</v>
      </c>
    </row>
    <row r="1497" spans="1:18">
      <c r="A1497" s="2">
        <v>42959</v>
      </c>
      <c r="B1497" s="18">
        <v>0.64027777777777783</v>
      </c>
      <c r="C1497" t="s">
        <v>450</v>
      </c>
      <c r="D1497" t="s">
        <v>451</v>
      </c>
      <c r="E1497" t="s">
        <v>10</v>
      </c>
      <c r="F1497">
        <v>5</v>
      </c>
      <c r="G1497">
        <v>17</v>
      </c>
      <c r="H1497" t="s">
        <v>38</v>
      </c>
      <c r="I1497" t="str">
        <f>VLOOKUP(H1497,'Fish Species List'!$A$2:$I$107,2,0)</f>
        <v>Sergeant Major</v>
      </c>
      <c r="J1497" s="54" t="str">
        <f>VLOOKUP(H1497,'Fish Species List'!$A$2:$I$107,3,0)</f>
        <v>Abudefduf saxatilis</v>
      </c>
      <c r="K1497" s="54" t="str">
        <f>VLOOKUP(H1497,'Fish Species List'!$A$2:$I$107,4,0)</f>
        <v>Pomacentridae</v>
      </c>
      <c r="L1497" s="54" t="str">
        <f>VLOOKUP(H1497,'Fish Species List'!$A$2:$I$107,5,0)</f>
        <v>Carnivores</v>
      </c>
      <c r="M1497">
        <v>15</v>
      </c>
      <c r="N1497">
        <f>1</f>
        <v>1</v>
      </c>
      <c r="P1497">
        <f>VLOOKUP(H1497,'Fish Species List'!$A$2:$I$107,6,0)</f>
        <v>1.8200000000000001E-2</v>
      </c>
      <c r="Q1497">
        <f>VLOOKUP(H1497,'Fish Species List'!$A$2:$I$107,7,0)</f>
        <v>3.05</v>
      </c>
      <c r="R1497">
        <f t="shared" si="23"/>
        <v>70.331475408232407</v>
      </c>
    </row>
    <row r="1498" spans="1:18">
      <c r="A1498" s="2">
        <v>42959</v>
      </c>
      <c r="B1498" s="18">
        <v>0.64027777777777783</v>
      </c>
      <c r="C1498" t="s">
        <v>450</v>
      </c>
      <c r="D1498" t="s">
        <v>451</v>
      </c>
      <c r="E1498" t="s">
        <v>10</v>
      </c>
      <c r="F1498">
        <v>5</v>
      </c>
      <c r="G1498">
        <v>17</v>
      </c>
      <c r="H1498" t="s">
        <v>38</v>
      </c>
      <c r="I1498" t="str">
        <f>VLOOKUP(H1498,'Fish Species List'!$A$2:$I$107,2,0)</f>
        <v>Sergeant Major</v>
      </c>
      <c r="J1498" s="54" t="str">
        <f>VLOOKUP(H1498,'Fish Species List'!$A$2:$I$107,3,0)</f>
        <v>Abudefduf saxatilis</v>
      </c>
      <c r="K1498" s="54" t="str">
        <f>VLOOKUP(H1498,'Fish Species List'!$A$2:$I$107,4,0)</f>
        <v>Pomacentridae</v>
      </c>
      <c r="L1498" s="54" t="str">
        <f>VLOOKUP(H1498,'Fish Species List'!$A$2:$I$107,5,0)</f>
        <v>Carnivores</v>
      </c>
      <c r="M1498">
        <v>17</v>
      </c>
      <c r="N1498">
        <f>1</f>
        <v>1</v>
      </c>
      <c r="P1498">
        <f>VLOOKUP(H1498,'Fish Species List'!$A$2:$I$107,6,0)</f>
        <v>1.8200000000000001E-2</v>
      </c>
      <c r="Q1498">
        <f>VLOOKUP(H1498,'Fish Species List'!$A$2:$I$107,7,0)</f>
        <v>3.05</v>
      </c>
      <c r="R1498">
        <f t="shared" si="23"/>
        <v>103.02451962101182</v>
      </c>
    </row>
    <row r="1499" spans="1:18">
      <c r="A1499" s="2">
        <v>42959</v>
      </c>
      <c r="B1499" s="18">
        <v>0.64027777777777783</v>
      </c>
      <c r="C1499" t="s">
        <v>450</v>
      </c>
      <c r="D1499" t="s">
        <v>451</v>
      </c>
      <c r="E1499" t="s">
        <v>10</v>
      </c>
      <c r="F1499">
        <v>5</v>
      </c>
      <c r="G1499">
        <v>17</v>
      </c>
      <c r="H1499" t="s">
        <v>283</v>
      </c>
      <c r="I1499" t="str">
        <f>VLOOKUP(H1499,'Fish Species List'!$A$2:$I$107,2,0)</f>
        <v>Stoplight Parrotfish</v>
      </c>
      <c r="J1499" s="54" t="str">
        <f>VLOOKUP(H1499,'Fish Species List'!$A$2:$I$107,3,0)</f>
        <v>Sparisoma viride</v>
      </c>
      <c r="K1499" s="54" t="str">
        <f>VLOOKUP(H1499,'Fish Species List'!$A$2:$I$107,4,0)</f>
        <v>Scaridae</v>
      </c>
      <c r="L1499" s="54" t="str">
        <f>VLOOKUP(H1499,'Fish Species List'!$A$2:$I$107,5,0)</f>
        <v>Herbivores</v>
      </c>
      <c r="M1499">
        <v>16</v>
      </c>
      <c r="N1499">
        <f>1</f>
        <v>1</v>
      </c>
      <c r="O1499" t="s">
        <v>22</v>
      </c>
      <c r="P1499">
        <f>VLOOKUP(H1499,'Fish Species List'!$A$2:$I$107,6,0)</f>
        <v>1.38E-2</v>
      </c>
      <c r="Q1499">
        <f>VLOOKUP(H1499,'Fish Species List'!$A$2:$I$107,7,0)</f>
        <v>3.04</v>
      </c>
      <c r="R1499">
        <f t="shared" si="23"/>
        <v>63.154432022104622</v>
      </c>
    </row>
    <row r="1500" spans="1:18">
      <c r="A1500" s="2">
        <v>42959</v>
      </c>
      <c r="B1500" s="18">
        <v>0.64027777777777783</v>
      </c>
      <c r="C1500" t="s">
        <v>450</v>
      </c>
      <c r="D1500" t="s">
        <v>451</v>
      </c>
      <c r="E1500" t="s">
        <v>10</v>
      </c>
      <c r="F1500">
        <v>5</v>
      </c>
      <c r="G1500">
        <v>17</v>
      </c>
      <c r="H1500" t="s">
        <v>283</v>
      </c>
      <c r="I1500" t="str">
        <f>VLOOKUP(H1500,'Fish Species List'!$A$2:$I$107,2,0)</f>
        <v>Stoplight Parrotfish</v>
      </c>
      <c r="J1500" s="54" t="str">
        <f>VLOOKUP(H1500,'Fish Species List'!$A$2:$I$107,3,0)</f>
        <v>Sparisoma viride</v>
      </c>
      <c r="K1500" s="54" t="str">
        <f>VLOOKUP(H1500,'Fish Species List'!$A$2:$I$107,4,0)</f>
        <v>Scaridae</v>
      </c>
      <c r="L1500" s="54" t="str">
        <f>VLOOKUP(H1500,'Fish Species List'!$A$2:$I$107,5,0)</f>
        <v>Herbivores</v>
      </c>
      <c r="M1500">
        <v>16</v>
      </c>
      <c r="N1500">
        <f>1</f>
        <v>1</v>
      </c>
      <c r="O1500" t="s">
        <v>22</v>
      </c>
      <c r="P1500">
        <f>VLOOKUP(H1500,'Fish Species List'!$A$2:$I$107,6,0)</f>
        <v>1.38E-2</v>
      </c>
      <c r="Q1500">
        <f>VLOOKUP(H1500,'Fish Species List'!$A$2:$I$107,7,0)</f>
        <v>3.04</v>
      </c>
      <c r="R1500">
        <f t="shared" si="23"/>
        <v>63.154432022104622</v>
      </c>
    </row>
    <row r="1501" spans="1:18">
      <c r="A1501" s="2">
        <v>42959</v>
      </c>
      <c r="B1501" s="18">
        <v>0.64027777777777783</v>
      </c>
      <c r="C1501" t="s">
        <v>450</v>
      </c>
      <c r="D1501" t="s">
        <v>451</v>
      </c>
      <c r="E1501" t="s">
        <v>10</v>
      </c>
      <c r="F1501">
        <v>5</v>
      </c>
      <c r="G1501">
        <v>17</v>
      </c>
      <c r="H1501" t="s">
        <v>283</v>
      </c>
      <c r="I1501" t="str">
        <f>VLOOKUP(H1501,'Fish Species List'!$A$2:$I$107,2,0)</f>
        <v>Stoplight Parrotfish</v>
      </c>
      <c r="J1501" s="54" t="str">
        <f>VLOOKUP(H1501,'Fish Species List'!$A$2:$I$107,3,0)</f>
        <v>Sparisoma viride</v>
      </c>
      <c r="K1501" s="54" t="str">
        <f>VLOOKUP(H1501,'Fish Species List'!$A$2:$I$107,4,0)</f>
        <v>Scaridae</v>
      </c>
      <c r="L1501" s="54" t="str">
        <f>VLOOKUP(H1501,'Fish Species List'!$A$2:$I$107,5,0)</f>
        <v>Herbivores</v>
      </c>
      <c r="M1501">
        <v>21</v>
      </c>
      <c r="N1501">
        <f>1</f>
        <v>1</v>
      </c>
      <c r="O1501" t="s">
        <v>22</v>
      </c>
      <c r="P1501">
        <f>VLOOKUP(H1501,'Fish Species List'!$A$2:$I$107,6,0)</f>
        <v>1.38E-2</v>
      </c>
      <c r="Q1501">
        <f>VLOOKUP(H1501,'Fish Species List'!$A$2:$I$107,7,0)</f>
        <v>3.04</v>
      </c>
      <c r="R1501">
        <f t="shared" si="23"/>
        <v>144.35297620307892</v>
      </c>
    </row>
    <row r="1502" spans="1:18">
      <c r="A1502" s="2">
        <v>42959</v>
      </c>
      <c r="B1502" s="18">
        <v>0.64027777777777783</v>
      </c>
      <c r="C1502" t="s">
        <v>450</v>
      </c>
      <c r="D1502" t="s">
        <v>451</v>
      </c>
      <c r="E1502" t="s">
        <v>10</v>
      </c>
      <c r="F1502">
        <v>5</v>
      </c>
      <c r="G1502">
        <v>17</v>
      </c>
      <c r="H1502" t="s">
        <v>453</v>
      </c>
      <c r="I1502" t="str">
        <f>VLOOKUP(H1502,'Fish Species List'!$A$2:$I$107,2,0)</f>
        <v>White Grunt</v>
      </c>
      <c r="J1502" s="54" t="str">
        <f>VLOOKUP(H1502,'Fish Species List'!$A$2:$I$107,3,0)</f>
        <v>Haemulon plumieri</v>
      </c>
      <c r="K1502" s="54" t="str">
        <f>VLOOKUP(H1502,'Fish Species List'!$A$2:$I$107,4,0)</f>
        <v>Haemulidae</v>
      </c>
      <c r="L1502" s="54" t="str">
        <f>VLOOKUP(H1502,'Fish Species List'!$A$2:$I$107,5,0)</f>
        <v>Carnivores</v>
      </c>
      <c r="M1502">
        <v>17</v>
      </c>
      <c r="N1502">
        <f>1</f>
        <v>1</v>
      </c>
      <c r="P1502">
        <f>VLOOKUP(H1502,'Fish Species List'!$A$2:$I$107,6,0)</f>
        <v>1.4789999999999999E-2</v>
      </c>
      <c r="Q1502">
        <f>VLOOKUP(H1502,'Fish Species List'!$A$2:$I$107,7,0)</f>
        <v>2.98</v>
      </c>
      <c r="R1502">
        <f t="shared" si="23"/>
        <v>68.660341584250133</v>
      </c>
    </row>
    <row r="1503" spans="1:18">
      <c r="A1503" s="2">
        <v>42959</v>
      </c>
      <c r="B1503" s="18">
        <v>0.64027777777777783</v>
      </c>
      <c r="C1503" t="s">
        <v>450</v>
      </c>
      <c r="D1503" t="s">
        <v>451</v>
      </c>
      <c r="E1503" t="s">
        <v>10</v>
      </c>
      <c r="F1503">
        <v>5</v>
      </c>
      <c r="G1503">
        <v>17</v>
      </c>
      <c r="H1503" t="s">
        <v>20</v>
      </c>
      <c r="I1503" t="str">
        <f>VLOOKUP(H1503,'Fish Species List'!$A$2:$I$107,2,0)</f>
        <v>French Grunt</v>
      </c>
      <c r="J1503" s="54" t="str">
        <f>VLOOKUP(H1503,'Fish Species List'!$A$2:$I$107,3,0)</f>
        <v>Haemulon flavolineatum</v>
      </c>
      <c r="K1503" s="54" t="str">
        <f>VLOOKUP(H1503,'Fish Species List'!$A$2:$I$107,4,0)</f>
        <v>Haemulidae</v>
      </c>
      <c r="L1503" s="54" t="str">
        <f>VLOOKUP(H1503,'Fish Species List'!$A$2:$I$107,5,0)</f>
        <v>Carnivores</v>
      </c>
      <c r="M1503">
        <v>12</v>
      </c>
      <c r="N1503">
        <f>1</f>
        <v>1</v>
      </c>
      <c r="P1503">
        <f>VLOOKUP(H1503,'Fish Species List'!$A$2:$I$107,6,0)</f>
        <v>1.349E-2</v>
      </c>
      <c r="Q1503">
        <f>VLOOKUP(H1503,'Fish Species List'!$A$2:$I$107,7,0)</f>
        <v>3</v>
      </c>
      <c r="R1503">
        <f t="shared" si="23"/>
        <v>23.31072</v>
      </c>
    </row>
    <row r="1504" spans="1:18">
      <c r="A1504" s="2">
        <v>42959</v>
      </c>
      <c r="B1504" s="18">
        <v>0.64027777777777783</v>
      </c>
      <c r="C1504" t="s">
        <v>450</v>
      </c>
      <c r="D1504" t="s">
        <v>451</v>
      </c>
      <c r="E1504" t="s">
        <v>10</v>
      </c>
      <c r="F1504">
        <v>5</v>
      </c>
      <c r="G1504">
        <v>17</v>
      </c>
      <c r="H1504" t="s">
        <v>20</v>
      </c>
      <c r="I1504" t="str">
        <f>VLOOKUP(H1504,'Fish Species List'!$A$2:$I$107,2,0)</f>
        <v>French Grunt</v>
      </c>
      <c r="J1504" s="54" t="str">
        <f>VLOOKUP(H1504,'Fish Species List'!$A$2:$I$107,3,0)</f>
        <v>Haemulon flavolineatum</v>
      </c>
      <c r="K1504" s="54" t="str">
        <f>VLOOKUP(H1504,'Fish Species List'!$A$2:$I$107,4,0)</f>
        <v>Haemulidae</v>
      </c>
      <c r="L1504" s="54" t="str">
        <f>VLOOKUP(H1504,'Fish Species List'!$A$2:$I$107,5,0)</f>
        <v>Carnivores</v>
      </c>
      <c r="M1504">
        <v>16</v>
      </c>
      <c r="N1504">
        <f>1</f>
        <v>1</v>
      </c>
      <c r="P1504">
        <f>VLOOKUP(H1504,'Fish Species List'!$A$2:$I$107,6,0)</f>
        <v>1.349E-2</v>
      </c>
      <c r="Q1504">
        <f>VLOOKUP(H1504,'Fish Species List'!$A$2:$I$107,7,0)</f>
        <v>3</v>
      </c>
      <c r="R1504">
        <f t="shared" si="23"/>
        <v>55.255040000000001</v>
      </c>
    </row>
    <row r="1505" spans="1:18">
      <c r="A1505" s="2">
        <v>42959</v>
      </c>
      <c r="B1505" s="18">
        <v>0.64027777777777783</v>
      </c>
      <c r="C1505" t="s">
        <v>450</v>
      </c>
      <c r="D1505" t="s">
        <v>451</v>
      </c>
      <c r="E1505" t="s">
        <v>10</v>
      </c>
      <c r="F1505">
        <v>5</v>
      </c>
      <c r="G1505">
        <v>17</v>
      </c>
      <c r="H1505" t="s">
        <v>38</v>
      </c>
      <c r="I1505" t="str">
        <f>VLOOKUP(H1505,'Fish Species List'!$A$2:$I$107,2,0)</f>
        <v>Sergeant Major</v>
      </c>
      <c r="J1505" s="54" t="str">
        <f>VLOOKUP(H1505,'Fish Species List'!$A$2:$I$107,3,0)</f>
        <v>Abudefduf saxatilis</v>
      </c>
      <c r="K1505" s="54" t="str">
        <f>VLOOKUP(H1505,'Fish Species List'!$A$2:$I$107,4,0)</f>
        <v>Pomacentridae</v>
      </c>
      <c r="L1505" s="54" t="str">
        <f>VLOOKUP(H1505,'Fish Species List'!$A$2:$I$107,5,0)</f>
        <v>Carnivores</v>
      </c>
      <c r="M1505">
        <v>15</v>
      </c>
      <c r="N1505">
        <v>2</v>
      </c>
      <c r="P1505">
        <f>VLOOKUP(H1505,'Fish Species List'!$A$2:$I$107,6,0)</f>
        <v>1.8200000000000001E-2</v>
      </c>
      <c r="Q1505">
        <f>VLOOKUP(H1505,'Fish Species List'!$A$2:$I$107,7,0)</f>
        <v>3.05</v>
      </c>
      <c r="R1505">
        <f t="shared" si="23"/>
        <v>70.331475408232407</v>
      </c>
    </row>
    <row r="1506" spans="1:18">
      <c r="A1506" s="2">
        <v>42959</v>
      </c>
      <c r="B1506" s="18">
        <v>0.64027777777777783</v>
      </c>
      <c r="C1506" t="s">
        <v>450</v>
      </c>
      <c r="D1506" t="s">
        <v>451</v>
      </c>
      <c r="E1506" t="s">
        <v>10</v>
      </c>
      <c r="F1506">
        <v>5</v>
      </c>
      <c r="G1506">
        <v>17</v>
      </c>
      <c r="H1506" t="s">
        <v>292</v>
      </c>
      <c r="I1506" t="str">
        <f>VLOOKUP(H1506,'Fish Species List'!$A$2:$I$107,2,0)</f>
        <v>Graysby</v>
      </c>
      <c r="J1506" s="54" t="str">
        <f>VLOOKUP(H1506,'Fish Species List'!$A$2:$I$107,3,0)</f>
        <v>Cephalopholis cruentata</v>
      </c>
      <c r="K1506" s="54" t="str">
        <f>VLOOKUP(H1506,'Fish Species List'!$A$2:$I$107,4,0)</f>
        <v>Serranidae</v>
      </c>
      <c r="L1506" s="54" t="str">
        <f>VLOOKUP(H1506,'Fish Species List'!$A$2:$I$107,5,0)</f>
        <v>Carnivores</v>
      </c>
      <c r="M1506">
        <v>20</v>
      </c>
      <c r="N1506">
        <f>1</f>
        <v>1</v>
      </c>
      <c r="P1506">
        <f>VLOOKUP(H1506,'Fish Species List'!$A$2:$I$107,6,0)</f>
        <v>1.1220000000000001E-2</v>
      </c>
      <c r="Q1506">
        <f>VLOOKUP(H1506,'Fish Species List'!$A$2:$I$107,7,0)</f>
        <v>3.07</v>
      </c>
      <c r="R1506">
        <f t="shared" si="23"/>
        <v>110.70186655152514</v>
      </c>
    </row>
    <row r="1507" spans="1:18">
      <c r="A1507" s="2">
        <v>42959</v>
      </c>
      <c r="B1507" s="18">
        <v>0.64027777777777783</v>
      </c>
      <c r="C1507" t="s">
        <v>450</v>
      </c>
      <c r="D1507" t="s">
        <v>451</v>
      </c>
      <c r="E1507" t="s">
        <v>10</v>
      </c>
      <c r="F1507">
        <v>5</v>
      </c>
      <c r="G1507">
        <v>17</v>
      </c>
      <c r="H1507" t="s">
        <v>23</v>
      </c>
      <c r="I1507" t="str">
        <f>VLOOKUP(H1507,'Fish Species List'!$A$2:$I$107,2,0)</f>
        <v>Blue Tang</v>
      </c>
      <c r="J1507" s="54" t="str">
        <f>VLOOKUP(H1507,'Fish Species List'!$A$2:$I$107,3,0)</f>
        <v>Acanthurus coeruleus</v>
      </c>
      <c r="K1507" s="54" t="str">
        <f>VLOOKUP(H1507,'Fish Species List'!$A$2:$I$107,4,0)</f>
        <v>Acanthuridae</v>
      </c>
      <c r="L1507" s="54" t="str">
        <f>VLOOKUP(H1507,'Fish Species List'!$A$2:$I$107,5,0)</f>
        <v>Herbivores</v>
      </c>
      <c r="M1507">
        <v>6</v>
      </c>
      <c r="N1507">
        <v>2</v>
      </c>
      <c r="P1507">
        <f>VLOOKUP(H1507,'Fish Species List'!$A$2:$I$107,6,0)</f>
        <v>2.512E-2</v>
      </c>
      <c r="Q1507">
        <f>VLOOKUP(H1507,'Fish Species List'!$A$2:$I$107,7,0)</f>
        <v>2.96</v>
      </c>
      <c r="R1507">
        <f t="shared" si="23"/>
        <v>5.0506507255619795</v>
      </c>
    </row>
    <row r="1508" spans="1:18">
      <c r="A1508" s="2">
        <v>42959</v>
      </c>
      <c r="B1508" s="18">
        <v>0.64027777777777783</v>
      </c>
      <c r="C1508" t="s">
        <v>450</v>
      </c>
      <c r="D1508" t="s">
        <v>451</v>
      </c>
      <c r="E1508" t="s">
        <v>10</v>
      </c>
      <c r="F1508">
        <v>5</v>
      </c>
      <c r="G1508">
        <v>17</v>
      </c>
      <c r="H1508" t="s">
        <v>31</v>
      </c>
      <c r="I1508" t="str">
        <f>VLOOKUP(H1508,'Fish Species List'!$A$2:$I$107,2,0)</f>
        <v>Striped Parrotfish</v>
      </c>
      <c r="J1508" s="54" t="str">
        <f>VLOOKUP(H1508,'Fish Species List'!$A$2:$I$107,3,0)</f>
        <v>Scarus iserti</v>
      </c>
      <c r="K1508" s="54" t="str">
        <f>VLOOKUP(H1508,'Fish Species List'!$A$2:$I$107,4,0)</f>
        <v>Scaridae</v>
      </c>
      <c r="L1508" s="54" t="str">
        <f>VLOOKUP(H1508,'Fish Species List'!$A$2:$I$107,5,0)</f>
        <v>Herbivores</v>
      </c>
      <c r="M1508">
        <v>6</v>
      </c>
      <c r="N1508">
        <v>3</v>
      </c>
      <c r="O1508" t="s">
        <v>284</v>
      </c>
      <c r="P1508">
        <f>VLOOKUP(H1508,'Fish Species List'!$A$2:$I$107,6,0)</f>
        <v>1.0959999999999999E-2</v>
      </c>
      <c r="Q1508">
        <f>VLOOKUP(H1508,'Fish Species List'!$A$2:$I$107,7,0)</f>
        <v>3.01</v>
      </c>
      <c r="R1508">
        <f t="shared" si="23"/>
        <v>2.4101596856521104</v>
      </c>
    </row>
    <row r="1509" spans="1:18">
      <c r="A1509" s="2">
        <v>42959</v>
      </c>
      <c r="B1509" s="18">
        <v>0.64027777777777783</v>
      </c>
      <c r="C1509" t="s">
        <v>450</v>
      </c>
      <c r="D1509" t="s">
        <v>451</v>
      </c>
      <c r="E1509" t="s">
        <v>10</v>
      </c>
      <c r="F1509">
        <v>5</v>
      </c>
      <c r="G1509">
        <v>17</v>
      </c>
      <c r="H1509" t="s">
        <v>31</v>
      </c>
      <c r="I1509" t="str">
        <f>VLOOKUP(H1509,'Fish Species List'!$A$2:$I$107,2,0)</f>
        <v>Striped Parrotfish</v>
      </c>
      <c r="J1509" s="54" t="str">
        <f>VLOOKUP(H1509,'Fish Species List'!$A$2:$I$107,3,0)</f>
        <v>Scarus iserti</v>
      </c>
      <c r="K1509" s="54" t="str">
        <f>VLOOKUP(H1509,'Fish Species List'!$A$2:$I$107,4,0)</f>
        <v>Scaridae</v>
      </c>
      <c r="L1509" s="54" t="str">
        <f>VLOOKUP(H1509,'Fish Species List'!$A$2:$I$107,5,0)</f>
        <v>Herbivores</v>
      </c>
      <c r="M1509">
        <v>5</v>
      </c>
      <c r="N1509">
        <v>6</v>
      </c>
      <c r="O1509" t="s">
        <v>284</v>
      </c>
      <c r="P1509">
        <f>VLOOKUP(H1509,'Fish Species List'!$A$2:$I$107,6,0)</f>
        <v>1.0959999999999999E-2</v>
      </c>
      <c r="Q1509">
        <f>VLOOKUP(H1509,'Fish Species List'!$A$2:$I$107,7,0)</f>
        <v>3.01</v>
      </c>
      <c r="R1509">
        <f t="shared" si="23"/>
        <v>1.3922276900362347</v>
      </c>
    </row>
    <row r="1510" spans="1:18">
      <c r="A1510" s="2">
        <v>42959</v>
      </c>
      <c r="B1510" s="18">
        <v>0.64027777777777783</v>
      </c>
      <c r="C1510" t="s">
        <v>450</v>
      </c>
      <c r="D1510" t="s">
        <v>451</v>
      </c>
      <c r="E1510" t="s">
        <v>10</v>
      </c>
      <c r="F1510">
        <v>5</v>
      </c>
      <c r="G1510">
        <v>17</v>
      </c>
      <c r="H1510" t="s">
        <v>31</v>
      </c>
      <c r="I1510" t="str">
        <f>VLOOKUP(H1510,'Fish Species List'!$A$2:$I$107,2,0)</f>
        <v>Striped Parrotfish</v>
      </c>
      <c r="J1510" s="54" t="str">
        <f>VLOOKUP(H1510,'Fish Species List'!$A$2:$I$107,3,0)</f>
        <v>Scarus iserti</v>
      </c>
      <c r="K1510" s="54" t="str">
        <f>VLOOKUP(H1510,'Fish Species List'!$A$2:$I$107,4,0)</f>
        <v>Scaridae</v>
      </c>
      <c r="L1510" s="54" t="str">
        <f>VLOOKUP(H1510,'Fish Species List'!$A$2:$I$107,5,0)</f>
        <v>Herbivores</v>
      </c>
      <c r="M1510">
        <v>9</v>
      </c>
      <c r="N1510">
        <v>2</v>
      </c>
      <c r="O1510" t="s">
        <v>284</v>
      </c>
      <c r="P1510">
        <f>VLOOKUP(H1510,'Fish Species List'!$A$2:$I$107,6,0)</f>
        <v>1.0959999999999999E-2</v>
      </c>
      <c r="Q1510">
        <f>VLOOKUP(H1510,'Fish Species List'!$A$2:$I$107,7,0)</f>
        <v>3.01</v>
      </c>
      <c r="R1510">
        <f t="shared" si="23"/>
        <v>8.167337597628908</v>
      </c>
    </row>
    <row r="1511" spans="1:18">
      <c r="A1511" s="2">
        <v>42959</v>
      </c>
      <c r="B1511" s="18">
        <v>0.64027777777777783</v>
      </c>
      <c r="C1511" t="s">
        <v>450</v>
      </c>
      <c r="D1511" t="s">
        <v>451</v>
      </c>
      <c r="E1511" t="s">
        <v>10</v>
      </c>
      <c r="F1511">
        <v>5</v>
      </c>
      <c r="G1511">
        <v>17</v>
      </c>
      <c r="H1511" t="s">
        <v>283</v>
      </c>
      <c r="I1511" t="str">
        <f>VLOOKUP(H1511,'Fish Species List'!$A$2:$I$107,2,0)</f>
        <v>Stoplight Parrotfish</v>
      </c>
      <c r="J1511" s="54" t="str">
        <f>VLOOKUP(H1511,'Fish Species List'!$A$2:$I$107,3,0)</f>
        <v>Sparisoma viride</v>
      </c>
      <c r="K1511" s="54" t="str">
        <f>VLOOKUP(H1511,'Fish Species List'!$A$2:$I$107,4,0)</f>
        <v>Scaridae</v>
      </c>
      <c r="L1511" s="54" t="str">
        <f>VLOOKUP(H1511,'Fish Species List'!$A$2:$I$107,5,0)</f>
        <v>Herbivores</v>
      </c>
      <c r="M1511">
        <v>8</v>
      </c>
      <c r="N1511">
        <v>2</v>
      </c>
      <c r="O1511" t="s">
        <v>284</v>
      </c>
      <c r="P1511">
        <f>VLOOKUP(H1511,'Fish Species List'!$A$2:$I$107,6,0)</f>
        <v>1.38E-2</v>
      </c>
      <c r="Q1511">
        <f>VLOOKUP(H1511,'Fish Species List'!$A$2:$I$107,7,0)</f>
        <v>3.04</v>
      </c>
      <c r="R1511">
        <f t="shared" si="23"/>
        <v>7.6784338446641121</v>
      </c>
    </row>
    <row r="1512" spans="1:18">
      <c r="A1512" s="2">
        <v>42959</v>
      </c>
      <c r="B1512" s="18">
        <v>0.64027777777777783</v>
      </c>
      <c r="C1512" t="s">
        <v>450</v>
      </c>
      <c r="D1512" t="s">
        <v>451</v>
      </c>
      <c r="E1512" t="s">
        <v>10</v>
      </c>
      <c r="F1512">
        <v>5</v>
      </c>
      <c r="G1512">
        <v>17</v>
      </c>
      <c r="H1512" t="s">
        <v>283</v>
      </c>
      <c r="I1512" t="str">
        <f>VLOOKUP(H1512,'Fish Species List'!$A$2:$I$107,2,0)</f>
        <v>Stoplight Parrotfish</v>
      </c>
      <c r="J1512" s="54" t="str">
        <f>VLOOKUP(H1512,'Fish Species List'!$A$2:$I$107,3,0)</f>
        <v>Sparisoma viride</v>
      </c>
      <c r="K1512" s="54" t="str">
        <f>VLOOKUP(H1512,'Fish Species List'!$A$2:$I$107,4,0)</f>
        <v>Scaridae</v>
      </c>
      <c r="L1512" s="54" t="str">
        <f>VLOOKUP(H1512,'Fish Species List'!$A$2:$I$107,5,0)</f>
        <v>Herbivores</v>
      </c>
      <c r="M1512">
        <v>3</v>
      </c>
      <c r="N1512">
        <f>1</f>
        <v>1</v>
      </c>
      <c r="O1512" t="s">
        <v>284</v>
      </c>
      <c r="P1512">
        <f>VLOOKUP(H1512,'Fish Species List'!$A$2:$I$107,6,0)</f>
        <v>1.38E-2</v>
      </c>
      <c r="Q1512">
        <f>VLOOKUP(H1512,'Fish Species List'!$A$2:$I$107,7,0)</f>
        <v>3.04</v>
      </c>
      <c r="R1512">
        <f t="shared" si="23"/>
        <v>0.38933881323628722</v>
      </c>
    </row>
    <row r="1513" spans="1:18">
      <c r="A1513" s="2">
        <v>42959</v>
      </c>
      <c r="B1513" s="18">
        <v>0.64027777777777783</v>
      </c>
      <c r="C1513" t="s">
        <v>450</v>
      </c>
      <c r="D1513" t="s">
        <v>451</v>
      </c>
      <c r="E1513" t="s">
        <v>10</v>
      </c>
      <c r="F1513">
        <v>5</v>
      </c>
      <c r="G1513">
        <v>17</v>
      </c>
      <c r="H1513" t="s">
        <v>283</v>
      </c>
      <c r="I1513" t="str">
        <f>VLOOKUP(H1513,'Fish Species List'!$A$2:$I$107,2,0)</f>
        <v>Stoplight Parrotfish</v>
      </c>
      <c r="J1513" s="54" t="str">
        <f>VLOOKUP(H1513,'Fish Species List'!$A$2:$I$107,3,0)</f>
        <v>Sparisoma viride</v>
      </c>
      <c r="K1513" s="54" t="str">
        <f>VLOOKUP(H1513,'Fish Species List'!$A$2:$I$107,4,0)</f>
        <v>Scaridae</v>
      </c>
      <c r="L1513" s="54" t="str">
        <f>VLOOKUP(H1513,'Fish Species List'!$A$2:$I$107,5,0)</f>
        <v>Herbivores</v>
      </c>
      <c r="M1513">
        <v>6</v>
      </c>
      <c r="N1513">
        <v>3</v>
      </c>
      <c r="O1513" t="s">
        <v>284</v>
      </c>
      <c r="P1513">
        <f>VLOOKUP(H1513,'Fish Species List'!$A$2:$I$107,6,0)</f>
        <v>1.38E-2</v>
      </c>
      <c r="Q1513">
        <f>VLOOKUP(H1513,'Fish Species List'!$A$2:$I$107,7,0)</f>
        <v>3.04</v>
      </c>
      <c r="R1513">
        <f t="shared" si="23"/>
        <v>3.2022769371367255</v>
      </c>
    </row>
    <row r="1514" spans="1:18">
      <c r="A1514" s="2">
        <v>42959</v>
      </c>
      <c r="B1514" s="18">
        <v>0.64027777777777783</v>
      </c>
      <c r="C1514" t="s">
        <v>450</v>
      </c>
      <c r="D1514" t="s">
        <v>451</v>
      </c>
      <c r="E1514" t="s">
        <v>10</v>
      </c>
      <c r="F1514">
        <v>5</v>
      </c>
      <c r="G1514">
        <v>17</v>
      </c>
      <c r="H1514" t="s">
        <v>283</v>
      </c>
      <c r="I1514" t="str">
        <f>VLOOKUP(H1514,'Fish Species List'!$A$2:$I$107,2,0)</f>
        <v>Stoplight Parrotfish</v>
      </c>
      <c r="J1514" s="54" t="str">
        <f>VLOOKUP(H1514,'Fish Species List'!$A$2:$I$107,3,0)</f>
        <v>Sparisoma viride</v>
      </c>
      <c r="K1514" s="54" t="str">
        <f>VLOOKUP(H1514,'Fish Species List'!$A$2:$I$107,4,0)</f>
        <v>Scaridae</v>
      </c>
      <c r="L1514" s="54" t="str">
        <f>VLOOKUP(H1514,'Fish Species List'!$A$2:$I$107,5,0)</f>
        <v>Herbivores</v>
      </c>
      <c r="M1514">
        <v>5</v>
      </c>
      <c r="N1514">
        <f>1</f>
        <v>1</v>
      </c>
      <c r="O1514" t="s">
        <v>284</v>
      </c>
      <c r="P1514">
        <f>VLOOKUP(H1514,'Fish Species List'!$A$2:$I$107,6,0)</f>
        <v>1.38E-2</v>
      </c>
      <c r="Q1514">
        <f>VLOOKUP(H1514,'Fish Species List'!$A$2:$I$107,7,0)</f>
        <v>3.04</v>
      </c>
      <c r="R1514">
        <f t="shared" si="23"/>
        <v>1.8397037753094332</v>
      </c>
    </row>
    <row r="1515" spans="1:18">
      <c r="A1515" s="2">
        <v>42959</v>
      </c>
      <c r="B1515" s="18">
        <v>0.64027777777777783</v>
      </c>
      <c r="C1515" t="s">
        <v>450</v>
      </c>
      <c r="D1515" t="s">
        <v>451</v>
      </c>
      <c r="E1515" t="s">
        <v>10</v>
      </c>
      <c r="F1515">
        <v>5</v>
      </c>
      <c r="G1515">
        <v>17</v>
      </c>
      <c r="H1515" t="s">
        <v>283</v>
      </c>
      <c r="I1515" t="str">
        <f>VLOOKUP(H1515,'Fish Species List'!$A$2:$I$107,2,0)</f>
        <v>Stoplight Parrotfish</v>
      </c>
      <c r="J1515" s="54" t="str">
        <f>VLOOKUP(H1515,'Fish Species List'!$A$2:$I$107,3,0)</f>
        <v>Sparisoma viride</v>
      </c>
      <c r="K1515" s="54" t="str">
        <f>VLOOKUP(H1515,'Fish Species List'!$A$2:$I$107,4,0)</f>
        <v>Scaridae</v>
      </c>
      <c r="L1515" s="54" t="str">
        <f>VLOOKUP(H1515,'Fish Species List'!$A$2:$I$107,5,0)</f>
        <v>Herbivores</v>
      </c>
      <c r="M1515">
        <v>2</v>
      </c>
      <c r="N1515">
        <f>1</f>
        <v>1</v>
      </c>
      <c r="O1515" t="s">
        <v>284</v>
      </c>
      <c r="P1515">
        <f>VLOOKUP(H1515,'Fish Species List'!$A$2:$I$107,6,0)</f>
        <v>1.38E-2</v>
      </c>
      <c r="Q1515">
        <f>VLOOKUP(H1515,'Fish Species List'!$A$2:$I$107,7,0)</f>
        <v>3.04</v>
      </c>
      <c r="R1515">
        <f t="shared" si="23"/>
        <v>0.11350376646282974</v>
      </c>
    </row>
    <row r="1516" spans="1:18">
      <c r="A1516" s="2">
        <v>42959</v>
      </c>
      <c r="B1516" s="18">
        <v>0.64027777777777783</v>
      </c>
      <c r="C1516" t="s">
        <v>450</v>
      </c>
      <c r="D1516" t="s">
        <v>451</v>
      </c>
      <c r="E1516" t="s">
        <v>10</v>
      </c>
      <c r="F1516">
        <v>5</v>
      </c>
      <c r="G1516">
        <v>17</v>
      </c>
      <c r="H1516" t="s">
        <v>25</v>
      </c>
      <c r="I1516" t="str">
        <f>VLOOKUP(H1516,'Fish Species List'!$A$2:$I$107,2,0)</f>
        <v>Redband Parrotfish</v>
      </c>
      <c r="J1516" s="54" t="str">
        <f>VLOOKUP(H1516,'Fish Species List'!$A$2:$I$107,3,0)</f>
        <v>Sparisoma aurofrenatum</v>
      </c>
      <c r="K1516" s="54" t="str">
        <f>VLOOKUP(H1516,'Fish Species List'!$A$2:$I$107,4,0)</f>
        <v>Scaridae</v>
      </c>
      <c r="L1516" s="54" t="str">
        <f>VLOOKUP(H1516,'Fish Species List'!$A$2:$I$107,5,0)</f>
        <v>Herbivores</v>
      </c>
      <c r="M1516">
        <v>10</v>
      </c>
      <c r="N1516">
        <f>1</f>
        <v>1</v>
      </c>
      <c r="O1516" t="s">
        <v>16</v>
      </c>
      <c r="P1516">
        <f>VLOOKUP(H1516,'Fish Species List'!$A$2:$I$107,6,0)</f>
        <v>1.072E-2</v>
      </c>
      <c r="Q1516">
        <f>VLOOKUP(H1516,'Fish Species List'!$A$2:$I$107,7,0)</f>
        <v>3.12</v>
      </c>
      <c r="R1516">
        <f t="shared" si="23"/>
        <v>14.131712237324704</v>
      </c>
    </row>
    <row r="1517" spans="1:18">
      <c r="A1517" s="2">
        <v>42959</v>
      </c>
      <c r="B1517" s="18">
        <v>0.64027777777777783</v>
      </c>
      <c r="C1517" t="s">
        <v>450</v>
      </c>
      <c r="D1517" t="s">
        <v>451</v>
      </c>
      <c r="E1517" t="s">
        <v>10</v>
      </c>
      <c r="F1517">
        <v>5</v>
      </c>
      <c r="G1517">
        <v>17</v>
      </c>
      <c r="H1517" t="s">
        <v>15</v>
      </c>
      <c r="I1517" t="str">
        <f>VLOOKUP(H1517,'Fish Species List'!$A$2:$I$107,2,0)</f>
        <v>Queen Parrotfish</v>
      </c>
      <c r="J1517" s="54" t="str">
        <f>VLOOKUP(H1517,'Fish Species List'!$A$2:$I$107,3,0)</f>
        <v>Scarus vetula</v>
      </c>
      <c r="K1517" s="54" t="str">
        <f>VLOOKUP(H1517,'Fish Species List'!$A$2:$I$107,4,0)</f>
        <v>Scaridae</v>
      </c>
      <c r="L1517" s="54" t="str">
        <f>VLOOKUP(H1517,'Fish Species List'!$A$2:$I$107,5,0)</f>
        <v>Herbivores</v>
      </c>
      <c r="M1517">
        <v>6</v>
      </c>
      <c r="N1517">
        <v>3</v>
      </c>
      <c r="O1517" t="s">
        <v>284</v>
      </c>
      <c r="P1517">
        <f>VLOOKUP(H1517,'Fish Species List'!$A$2:$I$107,6,0)</f>
        <v>1.38E-2</v>
      </c>
      <c r="Q1517">
        <f>VLOOKUP(H1517,'Fish Species List'!$A$2:$I$107,7,0)</f>
        <v>3.03</v>
      </c>
      <c r="R1517">
        <f t="shared" si="23"/>
        <v>3.1454108103417378</v>
      </c>
    </row>
    <row r="1518" spans="1:18">
      <c r="A1518" s="2">
        <v>42959</v>
      </c>
      <c r="B1518" s="18">
        <v>0.64027777777777783</v>
      </c>
      <c r="C1518" t="s">
        <v>450</v>
      </c>
      <c r="D1518" t="s">
        <v>451</v>
      </c>
      <c r="E1518" t="s">
        <v>10</v>
      </c>
      <c r="F1518">
        <v>5</v>
      </c>
      <c r="G1518">
        <v>17</v>
      </c>
      <c r="H1518" t="s">
        <v>15</v>
      </c>
      <c r="I1518" t="str">
        <f>VLOOKUP(H1518,'Fish Species List'!$A$2:$I$107,2,0)</f>
        <v>Queen Parrotfish</v>
      </c>
      <c r="J1518" s="54" t="str">
        <f>VLOOKUP(H1518,'Fish Species List'!$A$2:$I$107,3,0)</f>
        <v>Scarus vetula</v>
      </c>
      <c r="K1518" s="54" t="str">
        <f>VLOOKUP(H1518,'Fish Species List'!$A$2:$I$107,4,0)</f>
        <v>Scaridae</v>
      </c>
      <c r="L1518" s="54" t="str">
        <f>VLOOKUP(H1518,'Fish Species List'!$A$2:$I$107,5,0)</f>
        <v>Herbivores</v>
      </c>
      <c r="M1518">
        <v>8</v>
      </c>
      <c r="N1518">
        <f>1</f>
        <v>1</v>
      </c>
      <c r="O1518" t="s">
        <v>284</v>
      </c>
      <c r="P1518">
        <f>VLOOKUP(H1518,'Fish Species List'!$A$2:$I$107,6,0)</f>
        <v>1.38E-2</v>
      </c>
      <c r="Q1518">
        <f>VLOOKUP(H1518,'Fish Species List'!$A$2:$I$107,7,0)</f>
        <v>3.03</v>
      </c>
      <c r="R1518">
        <f t="shared" si="23"/>
        <v>7.5204139611424496</v>
      </c>
    </row>
    <row r="1519" spans="1:18">
      <c r="A1519" s="2">
        <v>42959</v>
      </c>
      <c r="B1519" s="18">
        <v>0.64027777777777783</v>
      </c>
      <c r="C1519" t="s">
        <v>450</v>
      </c>
      <c r="D1519" t="s">
        <v>451</v>
      </c>
      <c r="E1519" t="s">
        <v>10</v>
      </c>
      <c r="F1519">
        <v>5</v>
      </c>
      <c r="G1519">
        <v>17</v>
      </c>
      <c r="H1519" t="s">
        <v>473</v>
      </c>
      <c r="I1519" t="str">
        <f>VLOOKUP(H1519,'Fish Species List'!$A$2:$I$107,2,0)</f>
        <v>Greenblotch Parrotfish</v>
      </c>
      <c r="J1519" s="54" t="str">
        <f>VLOOKUP(H1519,'Fish Species List'!$A$2:$I$107,3,0)</f>
        <v>Sparisoma atomarium</v>
      </c>
      <c r="K1519" s="54" t="str">
        <f>VLOOKUP(H1519,'Fish Species List'!$A$2:$I$107,4,0)</f>
        <v>Scaridae</v>
      </c>
      <c r="L1519" s="54" t="str">
        <f>VLOOKUP(H1519,'Fish Species List'!$A$2:$I$107,5,0)</f>
        <v>Herbivores</v>
      </c>
      <c r="M1519">
        <v>8</v>
      </c>
      <c r="N1519">
        <f>1</f>
        <v>1</v>
      </c>
      <c r="O1519" t="s">
        <v>284</v>
      </c>
      <c r="P1519">
        <f>VLOOKUP(H1519,'Fish Species List'!$A$2:$I$107,6,0)</f>
        <v>1.072E-2</v>
      </c>
      <c r="Q1519">
        <f>VLOOKUP(H1519,'Fish Species List'!$A$2:$I$107,7,0)</f>
        <v>3.12</v>
      </c>
      <c r="R1519">
        <f t="shared" si="23"/>
        <v>7.0442627183996569</v>
      </c>
    </row>
    <row r="1520" spans="1:18">
      <c r="A1520" s="2">
        <v>42959</v>
      </c>
      <c r="B1520" s="18">
        <v>0.64027777777777783</v>
      </c>
      <c r="C1520" t="s">
        <v>450</v>
      </c>
      <c r="D1520" t="s">
        <v>451</v>
      </c>
      <c r="E1520" t="s">
        <v>10</v>
      </c>
      <c r="F1520">
        <v>5</v>
      </c>
      <c r="G1520">
        <v>17</v>
      </c>
      <c r="H1520" t="s">
        <v>25</v>
      </c>
      <c r="I1520" t="str">
        <f>VLOOKUP(H1520,'Fish Species List'!$A$2:$I$107,2,0)</f>
        <v>Redband Parrotfish</v>
      </c>
      <c r="J1520" s="54" t="str">
        <f>VLOOKUP(H1520,'Fish Species List'!$A$2:$I$107,3,0)</f>
        <v>Sparisoma aurofrenatum</v>
      </c>
      <c r="K1520" s="54" t="str">
        <f>VLOOKUP(H1520,'Fish Species List'!$A$2:$I$107,4,0)</f>
        <v>Scaridae</v>
      </c>
      <c r="L1520" s="54" t="str">
        <f>VLOOKUP(H1520,'Fish Species List'!$A$2:$I$107,5,0)</f>
        <v>Herbivores</v>
      </c>
      <c r="M1520">
        <v>4</v>
      </c>
      <c r="N1520">
        <v>10</v>
      </c>
      <c r="O1520" t="s">
        <v>284</v>
      </c>
      <c r="P1520">
        <f>VLOOKUP(H1520,'Fish Species List'!$A$2:$I$107,6,0)</f>
        <v>1.072E-2</v>
      </c>
      <c r="Q1520">
        <f>VLOOKUP(H1520,'Fish Species List'!$A$2:$I$107,7,0)</f>
        <v>3.12</v>
      </c>
      <c r="R1520">
        <f t="shared" si="23"/>
        <v>0.81025544515357217</v>
      </c>
    </row>
    <row r="1521" spans="1:18">
      <c r="A1521" s="2">
        <v>42959</v>
      </c>
      <c r="B1521" s="18">
        <v>0.64027777777777783</v>
      </c>
      <c r="C1521" t="s">
        <v>450</v>
      </c>
      <c r="D1521" t="s">
        <v>451</v>
      </c>
      <c r="E1521" t="s">
        <v>10</v>
      </c>
      <c r="F1521">
        <v>5</v>
      </c>
      <c r="G1521">
        <v>17</v>
      </c>
      <c r="H1521" t="s">
        <v>25</v>
      </c>
      <c r="I1521" t="str">
        <f>VLOOKUP(H1521,'Fish Species List'!$A$2:$I$107,2,0)</f>
        <v>Redband Parrotfish</v>
      </c>
      <c r="J1521" s="54" t="str">
        <f>VLOOKUP(H1521,'Fish Species List'!$A$2:$I$107,3,0)</f>
        <v>Sparisoma aurofrenatum</v>
      </c>
      <c r="K1521" s="54" t="str">
        <f>VLOOKUP(H1521,'Fish Species List'!$A$2:$I$107,4,0)</f>
        <v>Scaridae</v>
      </c>
      <c r="L1521" s="54" t="str">
        <f>VLOOKUP(H1521,'Fish Species List'!$A$2:$I$107,5,0)</f>
        <v>Herbivores</v>
      </c>
      <c r="M1521">
        <v>8</v>
      </c>
      <c r="N1521">
        <v>2</v>
      </c>
      <c r="O1521" t="s">
        <v>284</v>
      </c>
      <c r="P1521">
        <f>VLOOKUP(H1521,'Fish Species List'!$A$2:$I$107,6,0)</f>
        <v>1.072E-2</v>
      </c>
      <c r="Q1521">
        <f>VLOOKUP(H1521,'Fish Species List'!$A$2:$I$107,7,0)</f>
        <v>3.12</v>
      </c>
      <c r="R1521">
        <f t="shared" si="23"/>
        <v>7.0442627183996569</v>
      </c>
    </row>
    <row r="1522" spans="1:18">
      <c r="A1522" s="2">
        <v>42959</v>
      </c>
      <c r="B1522" s="18">
        <v>0.64027777777777783</v>
      </c>
      <c r="C1522" t="s">
        <v>450</v>
      </c>
      <c r="D1522" t="s">
        <v>451</v>
      </c>
      <c r="E1522" t="s">
        <v>10</v>
      </c>
      <c r="F1522">
        <v>5</v>
      </c>
      <c r="G1522">
        <v>17</v>
      </c>
      <c r="H1522" t="s">
        <v>25</v>
      </c>
      <c r="I1522" t="str">
        <f>VLOOKUP(H1522,'Fish Species List'!$A$2:$I$107,2,0)</f>
        <v>Redband Parrotfish</v>
      </c>
      <c r="J1522" s="54" t="str">
        <f>VLOOKUP(H1522,'Fish Species List'!$A$2:$I$107,3,0)</f>
        <v>Sparisoma aurofrenatum</v>
      </c>
      <c r="K1522" s="54" t="str">
        <f>VLOOKUP(H1522,'Fish Species List'!$A$2:$I$107,4,0)</f>
        <v>Scaridae</v>
      </c>
      <c r="L1522" s="54" t="str">
        <f>VLOOKUP(H1522,'Fish Species List'!$A$2:$I$107,5,0)</f>
        <v>Herbivores</v>
      </c>
      <c r="M1522">
        <v>9</v>
      </c>
      <c r="N1522">
        <f>1</f>
        <v>1</v>
      </c>
      <c r="O1522" t="s">
        <v>284</v>
      </c>
      <c r="P1522">
        <f>VLOOKUP(H1522,'Fish Species List'!$A$2:$I$107,6,0)</f>
        <v>1.072E-2</v>
      </c>
      <c r="Q1522">
        <f>VLOOKUP(H1522,'Fish Species List'!$A$2:$I$107,7,0)</f>
        <v>3.12</v>
      </c>
      <c r="R1522">
        <f t="shared" si="23"/>
        <v>10.172587047022727</v>
      </c>
    </row>
    <row r="1523" spans="1:18">
      <c r="A1523" s="2">
        <v>42959</v>
      </c>
      <c r="B1523" s="18">
        <v>0.64027777777777783</v>
      </c>
      <c r="C1523" t="s">
        <v>450</v>
      </c>
      <c r="D1523" t="s">
        <v>451</v>
      </c>
      <c r="E1523" t="s">
        <v>10</v>
      </c>
      <c r="F1523">
        <v>5</v>
      </c>
      <c r="G1523">
        <v>17</v>
      </c>
      <c r="H1523" t="s">
        <v>31</v>
      </c>
      <c r="I1523" t="str">
        <f>VLOOKUP(H1523,'Fish Species List'!$A$2:$I$107,2,0)</f>
        <v>Striped Parrotfish</v>
      </c>
      <c r="J1523" s="54" t="str">
        <f>VLOOKUP(H1523,'Fish Species List'!$A$2:$I$107,3,0)</f>
        <v>Scarus iserti</v>
      </c>
      <c r="K1523" s="54" t="str">
        <f>VLOOKUP(H1523,'Fish Species List'!$A$2:$I$107,4,0)</f>
        <v>Scaridae</v>
      </c>
      <c r="L1523" s="54" t="str">
        <f>VLOOKUP(H1523,'Fish Species List'!$A$2:$I$107,5,0)</f>
        <v>Herbivores</v>
      </c>
      <c r="M1523">
        <v>2</v>
      </c>
      <c r="N1523">
        <v>40</v>
      </c>
      <c r="O1523" t="s">
        <v>284</v>
      </c>
      <c r="P1523">
        <f>VLOOKUP(H1523,'Fish Species List'!$A$2:$I$107,6,0)</f>
        <v>1.0959999999999999E-2</v>
      </c>
      <c r="Q1523">
        <f>VLOOKUP(H1523,'Fish Species List'!$A$2:$I$107,7,0)</f>
        <v>3.01</v>
      </c>
      <c r="R1523">
        <f t="shared" si="23"/>
        <v>8.8289862628973065E-2</v>
      </c>
    </row>
    <row r="1524" spans="1:18">
      <c r="A1524" s="2">
        <v>42959</v>
      </c>
      <c r="B1524" s="18">
        <v>0.64027777777777783</v>
      </c>
      <c r="C1524" t="s">
        <v>450</v>
      </c>
      <c r="D1524" t="s">
        <v>451</v>
      </c>
      <c r="E1524" t="s">
        <v>10</v>
      </c>
      <c r="F1524">
        <v>5</v>
      </c>
      <c r="G1524">
        <v>17</v>
      </c>
      <c r="H1524" t="s">
        <v>31</v>
      </c>
      <c r="I1524" t="str">
        <f>VLOOKUP(H1524,'Fish Species List'!$A$2:$I$107,2,0)</f>
        <v>Striped Parrotfish</v>
      </c>
      <c r="J1524" s="54" t="str">
        <f>VLOOKUP(H1524,'Fish Species List'!$A$2:$I$107,3,0)</f>
        <v>Scarus iserti</v>
      </c>
      <c r="K1524" s="54" t="str">
        <f>VLOOKUP(H1524,'Fish Species List'!$A$2:$I$107,4,0)</f>
        <v>Scaridae</v>
      </c>
      <c r="L1524" s="54" t="str">
        <f>VLOOKUP(H1524,'Fish Species List'!$A$2:$I$107,5,0)</f>
        <v>Herbivores</v>
      </c>
      <c r="M1524">
        <v>5</v>
      </c>
      <c r="N1524">
        <v>18</v>
      </c>
      <c r="O1524" t="s">
        <v>284</v>
      </c>
      <c r="P1524">
        <f>VLOOKUP(H1524,'Fish Species List'!$A$2:$I$107,6,0)</f>
        <v>1.0959999999999999E-2</v>
      </c>
      <c r="Q1524">
        <f>VLOOKUP(H1524,'Fish Species List'!$A$2:$I$107,7,0)</f>
        <v>3.01</v>
      </c>
      <c r="R1524">
        <f t="shared" si="23"/>
        <v>1.3922276900362347</v>
      </c>
    </row>
    <row r="1525" spans="1:18">
      <c r="A1525" s="2">
        <v>42959</v>
      </c>
      <c r="B1525" s="18">
        <v>0.64027777777777783</v>
      </c>
      <c r="C1525" t="s">
        <v>450</v>
      </c>
      <c r="D1525" t="s">
        <v>451</v>
      </c>
      <c r="E1525" t="s">
        <v>10</v>
      </c>
      <c r="F1525">
        <v>5</v>
      </c>
      <c r="G1525">
        <v>17</v>
      </c>
      <c r="H1525" t="s">
        <v>31</v>
      </c>
      <c r="I1525" t="str">
        <f>VLOOKUP(H1525,'Fish Species List'!$A$2:$I$107,2,0)</f>
        <v>Striped Parrotfish</v>
      </c>
      <c r="J1525" s="54" t="str">
        <f>VLOOKUP(H1525,'Fish Species List'!$A$2:$I$107,3,0)</f>
        <v>Scarus iserti</v>
      </c>
      <c r="K1525" s="54" t="str">
        <f>VLOOKUP(H1525,'Fish Species List'!$A$2:$I$107,4,0)</f>
        <v>Scaridae</v>
      </c>
      <c r="L1525" s="54" t="str">
        <f>VLOOKUP(H1525,'Fish Species List'!$A$2:$I$107,5,0)</f>
        <v>Herbivores</v>
      </c>
      <c r="M1525">
        <v>6</v>
      </c>
      <c r="N1525">
        <v>5</v>
      </c>
      <c r="O1525" t="s">
        <v>284</v>
      </c>
      <c r="P1525">
        <f>VLOOKUP(H1525,'Fish Species List'!$A$2:$I$107,6,0)</f>
        <v>1.0959999999999999E-2</v>
      </c>
      <c r="Q1525">
        <f>VLOOKUP(H1525,'Fish Species List'!$A$2:$I$107,7,0)</f>
        <v>3.01</v>
      </c>
      <c r="R1525">
        <f t="shared" si="23"/>
        <v>2.4101596856521104</v>
      </c>
    </row>
    <row r="1526" spans="1:18">
      <c r="A1526" s="2">
        <v>42959</v>
      </c>
      <c r="B1526" s="18">
        <v>0.64027777777777783</v>
      </c>
      <c r="C1526" t="s">
        <v>450</v>
      </c>
      <c r="D1526" t="s">
        <v>451</v>
      </c>
      <c r="E1526" t="s">
        <v>10</v>
      </c>
      <c r="F1526">
        <v>5</v>
      </c>
      <c r="G1526">
        <v>17</v>
      </c>
      <c r="H1526" t="s">
        <v>31</v>
      </c>
      <c r="I1526" t="str">
        <f>VLOOKUP(H1526,'Fish Species List'!$A$2:$I$107,2,0)</f>
        <v>Striped Parrotfish</v>
      </c>
      <c r="J1526" s="54" t="str">
        <f>VLOOKUP(H1526,'Fish Species List'!$A$2:$I$107,3,0)</f>
        <v>Scarus iserti</v>
      </c>
      <c r="K1526" s="54" t="str">
        <f>VLOOKUP(H1526,'Fish Species List'!$A$2:$I$107,4,0)</f>
        <v>Scaridae</v>
      </c>
      <c r="L1526" s="54" t="str">
        <f>VLOOKUP(H1526,'Fish Species List'!$A$2:$I$107,5,0)</f>
        <v>Herbivores</v>
      </c>
      <c r="M1526">
        <v>4</v>
      </c>
      <c r="N1526">
        <v>20</v>
      </c>
      <c r="O1526" t="s">
        <v>284</v>
      </c>
      <c r="P1526">
        <f>VLOOKUP(H1526,'Fish Species List'!$A$2:$I$107,6,0)</f>
        <v>1.0959999999999999E-2</v>
      </c>
      <c r="Q1526">
        <f>VLOOKUP(H1526,'Fish Species List'!$A$2:$I$107,7,0)</f>
        <v>3.01</v>
      </c>
      <c r="R1526">
        <f t="shared" si="23"/>
        <v>0.71123173750391744</v>
      </c>
    </row>
    <row r="1527" spans="1:18">
      <c r="A1527" s="2">
        <v>42959</v>
      </c>
      <c r="B1527" s="18">
        <v>0.64027777777777783</v>
      </c>
      <c r="C1527" t="s">
        <v>450</v>
      </c>
      <c r="D1527" t="s">
        <v>451</v>
      </c>
      <c r="E1527" t="s">
        <v>10</v>
      </c>
      <c r="F1527">
        <v>5</v>
      </c>
      <c r="G1527">
        <v>17</v>
      </c>
      <c r="H1527" t="s">
        <v>407</v>
      </c>
      <c r="I1527" t="str">
        <f>VLOOKUP(H1527,'Fish Species List'!$A$2:$I$107,2,0)</f>
        <v>Fairy Basslet</v>
      </c>
      <c r="J1527" s="54" t="str">
        <f>VLOOKUP(H1527,'Fish Species List'!$A$2:$I$107,3,0)</f>
        <v>Gramma loreto</v>
      </c>
      <c r="K1527" s="54" t="str">
        <f>VLOOKUP(H1527,'Fish Species List'!$A$2:$I$107,4,0)</f>
        <v>Serranidae</v>
      </c>
      <c r="L1527" s="54" t="str">
        <f>VLOOKUP(H1527,'Fish Species List'!$A$2:$I$107,5,0)</f>
        <v>Carnivores</v>
      </c>
      <c r="M1527">
        <v>3</v>
      </c>
      <c r="N1527">
        <v>8</v>
      </c>
      <c r="P1527">
        <f>VLOOKUP(H1527,'Fish Species List'!$A$2:$I$107,6,0)</f>
        <v>0</v>
      </c>
      <c r="Q1527">
        <f>VLOOKUP(H1527,'Fish Species List'!$A$2:$I$107,7,0)</f>
        <v>0</v>
      </c>
      <c r="R1527">
        <f t="shared" si="23"/>
        <v>0</v>
      </c>
    </row>
    <row r="1528" spans="1:18">
      <c r="A1528" s="2">
        <v>42959</v>
      </c>
      <c r="B1528" s="18">
        <v>0.64027777777777783</v>
      </c>
      <c r="C1528" t="s">
        <v>450</v>
      </c>
      <c r="D1528" t="s">
        <v>451</v>
      </c>
      <c r="E1528" t="s">
        <v>10</v>
      </c>
      <c r="F1528">
        <v>5</v>
      </c>
      <c r="G1528">
        <v>17</v>
      </c>
      <c r="H1528" t="s">
        <v>426</v>
      </c>
      <c r="I1528" t="str">
        <f>VLOOKUP(H1528,'Fish Species List'!$A$2:$I$107,2,0)</f>
        <v>Creole Wrasse</v>
      </c>
      <c r="J1528" s="54" t="str">
        <f>VLOOKUP(H1528,'Fish Species List'!$A$2:$I$107,3,0)</f>
        <v>Clepticus parrae</v>
      </c>
      <c r="K1528" s="54" t="str">
        <f>VLOOKUP(H1528,'Fish Species List'!$A$2:$I$107,4,0)</f>
        <v>Labridae</v>
      </c>
      <c r="L1528" s="54" t="str">
        <f>VLOOKUP(H1528,'Fish Species List'!$A$2:$I$107,5,0)</f>
        <v>Planktivore</v>
      </c>
      <c r="M1528">
        <v>5</v>
      </c>
      <c r="N1528">
        <v>10</v>
      </c>
      <c r="P1528">
        <f>VLOOKUP(H1528,'Fish Species List'!$A$2:$I$107,6,0)</f>
        <v>9.5499999999999995E-3</v>
      </c>
      <c r="Q1528">
        <f>VLOOKUP(H1528,'Fish Species List'!$A$2:$I$107,7,0)</f>
        <v>3.05</v>
      </c>
      <c r="R1528">
        <f t="shared" si="23"/>
        <v>1.2937843241641511</v>
      </c>
    </row>
    <row r="1529" spans="1:18">
      <c r="A1529" s="2">
        <v>42959</v>
      </c>
      <c r="B1529" s="18">
        <v>0.64027777777777783</v>
      </c>
      <c r="C1529" t="s">
        <v>450</v>
      </c>
      <c r="D1529" t="s">
        <v>451</v>
      </c>
      <c r="E1529" t="s">
        <v>10</v>
      </c>
      <c r="F1529">
        <v>5</v>
      </c>
      <c r="G1529">
        <v>17</v>
      </c>
      <c r="H1529" t="s">
        <v>23</v>
      </c>
      <c r="I1529" t="str">
        <f>VLOOKUP(H1529,'Fish Species List'!$A$2:$I$107,2,0)</f>
        <v>Blue Tang</v>
      </c>
      <c r="J1529" s="54" t="str">
        <f>VLOOKUP(H1529,'Fish Species List'!$A$2:$I$107,3,0)</f>
        <v>Acanthurus coeruleus</v>
      </c>
      <c r="K1529" s="54" t="str">
        <f>VLOOKUP(H1529,'Fish Species List'!$A$2:$I$107,4,0)</f>
        <v>Acanthuridae</v>
      </c>
      <c r="L1529" s="54" t="str">
        <f>VLOOKUP(H1529,'Fish Species List'!$A$2:$I$107,5,0)</f>
        <v>Herbivores</v>
      </c>
      <c r="M1529">
        <v>5</v>
      </c>
      <c r="N1529">
        <v>4</v>
      </c>
      <c r="P1529">
        <f>VLOOKUP(H1529,'Fish Species List'!$A$2:$I$107,6,0)</f>
        <v>2.512E-2</v>
      </c>
      <c r="Q1529">
        <f>VLOOKUP(H1529,'Fish Species List'!$A$2:$I$107,7,0)</f>
        <v>2.96</v>
      </c>
      <c r="R1529">
        <f t="shared" si="23"/>
        <v>2.944223995566329</v>
      </c>
    </row>
    <row r="1530" spans="1:18">
      <c r="A1530" s="2">
        <v>42959</v>
      </c>
      <c r="B1530" s="18">
        <v>0.64027777777777783</v>
      </c>
      <c r="C1530" t="s">
        <v>450</v>
      </c>
      <c r="D1530" t="s">
        <v>451</v>
      </c>
      <c r="E1530" t="s">
        <v>10</v>
      </c>
      <c r="F1530">
        <v>5</v>
      </c>
      <c r="G1530">
        <v>17</v>
      </c>
      <c r="H1530" t="s">
        <v>31</v>
      </c>
      <c r="I1530" t="str">
        <f>VLOOKUP(H1530,'Fish Species List'!$A$2:$I$107,2,0)</f>
        <v>Striped Parrotfish</v>
      </c>
      <c r="J1530" s="54" t="str">
        <f>VLOOKUP(H1530,'Fish Species List'!$A$2:$I$107,3,0)</f>
        <v>Scarus iserti</v>
      </c>
      <c r="K1530" s="54" t="str">
        <f>VLOOKUP(H1530,'Fish Species List'!$A$2:$I$107,4,0)</f>
        <v>Scaridae</v>
      </c>
      <c r="L1530" s="54" t="str">
        <f>VLOOKUP(H1530,'Fish Species List'!$A$2:$I$107,5,0)</f>
        <v>Herbivores</v>
      </c>
      <c r="M1530">
        <v>10</v>
      </c>
      <c r="N1530">
        <f>1</f>
        <v>1</v>
      </c>
      <c r="O1530" t="s">
        <v>16</v>
      </c>
      <c r="P1530">
        <f>VLOOKUP(H1530,'Fish Species List'!$A$2:$I$107,6,0)</f>
        <v>1.0959999999999999E-2</v>
      </c>
      <c r="Q1530">
        <f>VLOOKUP(H1530,'Fish Species List'!$A$2:$I$107,7,0)</f>
        <v>3.01</v>
      </c>
      <c r="R1530">
        <f t="shared" si="23"/>
        <v>11.21529119539707</v>
      </c>
    </row>
    <row r="1531" spans="1:18">
      <c r="A1531" s="2">
        <v>42959</v>
      </c>
      <c r="B1531" s="18">
        <v>0.64027777777777783</v>
      </c>
      <c r="C1531" t="s">
        <v>450</v>
      </c>
      <c r="D1531" t="s">
        <v>451</v>
      </c>
      <c r="E1531" t="s">
        <v>10</v>
      </c>
      <c r="F1531">
        <v>5</v>
      </c>
      <c r="G1531">
        <v>17</v>
      </c>
      <c r="H1531" t="s">
        <v>452</v>
      </c>
      <c r="I1531" t="str">
        <f>VLOOKUP(H1531,'Fish Species List'!$A$2:$I$107,2,0)</f>
        <v>Hamlet spp.</v>
      </c>
      <c r="J1531" s="54" t="str">
        <f>VLOOKUP(H1531,'Fish Species List'!$A$2:$I$107,3,0)</f>
        <v>Hypoplectrus puella</v>
      </c>
      <c r="K1531" s="54" t="str">
        <f>VLOOKUP(H1531,'Fish Species List'!$A$2:$I$107,4,0)</f>
        <v>Serranidae</v>
      </c>
      <c r="L1531" s="54" t="str">
        <f>VLOOKUP(H1531,'Fish Species List'!$A$2:$I$107,5,0)</f>
        <v>Carnivores</v>
      </c>
      <c r="M1531">
        <v>5</v>
      </c>
      <c r="N1531">
        <f>1</f>
        <v>1</v>
      </c>
      <c r="P1531">
        <f>VLOOKUP(H1531,'Fish Species List'!$A$2:$I$107,6,0)</f>
        <v>1.7780000000000001E-2</v>
      </c>
      <c r="Q1531">
        <f>VLOOKUP(H1531,'Fish Species List'!$A$2:$I$107,7,0)</f>
        <v>3.03</v>
      </c>
      <c r="R1531">
        <f t="shared" si="23"/>
        <v>2.3324420895012303</v>
      </c>
    </row>
    <row r="1532" spans="1:18">
      <c r="A1532" s="2">
        <v>42959</v>
      </c>
      <c r="B1532" s="18">
        <v>0.64027777777777783</v>
      </c>
      <c r="C1532" t="s">
        <v>450</v>
      </c>
      <c r="D1532" t="s">
        <v>451</v>
      </c>
      <c r="E1532" t="s">
        <v>10</v>
      </c>
      <c r="F1532">
        <v>5</v>
      </c>
      <c r="G1532">
        <v>17</v>
      </c>
      <c r="H1532" t="s">
        <v>19</v>
      </c>
      <c r="I1532" t="str">
        <f>VLOOKUP(H1532,'Fish Species List'!$A$2:$I$107,2,0)</f>
        <v>Ocean Surgeonfish</v>
      </c>
      <c r="J1532" s="54" t="str">
        <f>VLOOKUP(H1532,'Fish Species List'!$A$2:$I$107,3,0)</f>
        <v>Acanthurus bahianus</v>
      </c>
      <c r="K1532" s="54" t="str">
        <f>VLOOKUP(H1532,'Fish Species List'!$A$2:$I$107,4,0)</f>
        <v>Acanthuridae</v>
      </c>
      <c r="L1532" s="54" t="str">
        <f>VLOOKUP(H1532,'Fish Species List'!$A$2:$I$107,5,0)</f>
        <v>Herbivores</v>
      </c>
      <c r="M1532">
        <v>8</v>
      </c>
      <c r="N1532">
        <f>1</f>
        <v>1</v>
      </c>
      <c r="P1532">
        <f>VLOOKUP(H1532,'Fish Species List'!$A$2:$I$107,6,0)</f>
        <v>1.8620000000000001E-2</v>
      </c>
      <c r="Q1532">
        <f>VLOOKUP(H1532,'Fish Species List'!$A$2:$I$107,7,0)</f>
        <v>2.91</v>
      </c>
      <c r="R1532">
        <f t="shared" si="23"/>
        <v>7.90626813084923</v>
      </c>
    </row>
    <row r="1533" spans="1:18">
      <c r="A1533" s="2">
        <v>42959</v>
      </c>
      <c r="B1533" s="18">
        <v>0.64027777777777783</v>
      </c>
      <c r="C1533" t="s">
        <v>450</v>
      </c>
      <c r="D1533" t="s">
        <v>451</v>
      </c>
      <c r="E1533" t="s">
        <v>10</v>
      </c>
      <c r="F1533">
        <v>5</v>
      </c>
      <c r="G1533">
        <v>17</v>
      </c>
      <c r="H1533" t="s">
        <v>17</v>
      </c>
      <c r="I1533" t="str">
        <f>VLOOKUP(H1533,'Fish Species List'!$A$2:$I$107,2,0)</f>
        <v>Bluehead Wrasse</v>
      </c>
      <c r="J1533" s="54" t="str">
        <f>VLOOKUP(H1533,'Fish Species List'!$A$2:$I$107,3,0)</f>
        <v>Thalassoma bifasciatum</v>
      </c>
      <c r="K1533" s="54" t="str">
        <f>VLOOKUP(H1533,'Fish Species List'!$A$2:$I$107,4,0)</f>
        <v>Labridae</v>
      </c>
      <c r="L1533" s="54" t="str">
        <f>VLOOKUP(H1533,'Fish Species List'!$A$2:$I$107,5,0)</f>
        <v>Carnivores</v>
      </c>
      <c r="M1533">
        <v>5</v>
      </c>
      <c r="N1533">
        <v>5</v>
      </c>
      <c r="P1533">
        <f>VLOOKUP(H1533,'Fish Species List'!$A$2:$I$107,6,0)</f>
        <v>8.9099999999999995E-3</v>
      </c>
      <c r="Q1533">
        <f>VLOOKUP(H1533,'Fish Species List'!$A$2:$I$107,7,0)</f>
        <v>3.01</v>
      </c>
      <c r="R1533">
        <f t="shared" si="23"/>
        <v>1.1318201385239828</v>
      </c>
    </row>
    <row r="1534" spans="1:18">
      <c r="A1534" s="2">
        <v>42959</v>
      </c>
      <c r="B1534" s="18">
        <v>0.64027777777777783</v>
      </c>
      <c r="C1534" t="s">
        <v>450</v>
      </c>
      <c r="D1534" t="s">
        <v>451</v>
      </c>
      <c r="E1534" t="s">
        <v>10</v>
      </c>
      <c r="F1534">
        <v>5</v>
      </c>
      <c r="G1534">
        <v>17</v>
      </c>
      <c r="H1534" t="s">
        <v>17</v>
      </c>
      <c r="I1534" t="str">
        <f>VLOOKUP(H1534,'Fish Species List'!$A$2:$I$107,2,0)</f>
        <v>Bluehead Wrasse</v>
      </c>
      <c r="J1534" s="54" t="str">
        <f>VLOOKUP(H1534,'Fish Species List'!$A$2:$I$107,3,0)</f>
        <v>Thalassoma bifasciatum</v>
      </c>
      <c r="K1534" s="54" t="str">
        <f>VLOOKUP(H1534,'Fish Species List'!$A$2:$I$107,4,0)</f>
        <v>Labridae</v>
      </c>
      <c r="L1534" s="54" t="str">
        <f>VLOOKUP(H1534,'Fish Species List'!$A$2:$I$107,5,0)</f>
        <v>Carnivores</v>
      </c>
      <c r="M1534">
        <v>8</v>
      </c>
      <c r="N1534">
        <v>3</v>
      </c>
      <c r="P1534">
        <f>VLOOKUP(H1534,'Fish Species List'!$A$2:$I$107,6,0)</f>
        <v>8.9099999999999995E-3</v>
      </c>
      <c r="Q1534">
        <f>VLOOKUP(H1534,'Fish Species List'!$A$2:$I$107,7,0)</f>
        <v>3.01</v>
      </c>
      <c r="R1534">
        <f t="shared" si="23"/>
        <v>4.6577756365061544</v>
      </c>
    </row>
    <row r="1535" spans="1:18">
      <c r="A1535" s="2">
        <v>42959</v>
      </c>
      <c r="B1535" s="18">
        <v>0.64027777777777783</v>
      </c>
      <c r="C1535" t="s">
        <v>450</v>
      </c>
      <c r="D1535" t="s">
        <v>451</v>
      </c>
      <c r="E1535" t="s">
        <v>10</v>
      </c>
      <c r="F1535">
        <v>5</v>
      </c>
      <c r="G1535">
        <v>17</v>
      </c>
      <c r="H1535" t="s">
        <v>12</v>
      </c>
      <c r="I1535" t="str">
        <f>VLOOKUP(H1535,'Fish Species List'!$A$2:$I$107,2,0)</f>
        <v>Doctorfish</v>
      </c>
      <c r="J1535" s="54" t="str">
        <f>VLOOKUP(H1535,'Fish Species List'!$A$2:$I$107,3,0)</f>
        <v>Acanthurus chirurgus</v>
      </c>
      <c r="K1535" s="54" t="str">
        <f>VLOOKUP(H1535,'Fish Species List'!$A$2:$I$107,4,0)</f>
        <v>Acanthuridae</v>
      </c>
      <c r="L1535" s="54" t="str">
        <f>VLOOKUP(H1535,'Fish Species List'!$A$2:$I$107,5,0)</f>
        <v>Herbivores</v>
      </c>
      <c r="M1535">
        <v>6</v>
      </c>
      <c r="N1535">
        <v>2</v>
      </c>
      <c r="P1535">
        <f>VLOOKUP(H1535,'Fish Species List'!$A$2:$I$107,6,0)</f>
        <v>2.0889999999999999E-2</v>
      </c>
      <c r="Q1535">
        <f>VLOOKUP(H1535,'Fish Species List'!$A$2:$I$107,7,0)</f>
        <v>2.96</v>
      </c>
      <c r="R1535">
        <f t="shared" si="23"/>
        <v>4.2001629640521401</v>
      </c>
    </row>
    <row r="1536" spans="1:18">
      <c r="A1536" s="2">
        <v>42959</v>
      </c>
      <c r="B1536" s="18">
        <v>0.64027777777777783</v>
      </c>
      <c r="C1536" t="s">
        <v>450</v>
      </c>
      <c r="D1536" t="s">
        <v>451</v>
      </c>
      <c r="E1536" t="s">
        <v>10</v>
      </c>
      <c r="F1536">
        <v>5</v>
      </c>
      <c r="G1536">
        <v>17</v>
      </c>
      <c r="H1536" t="s">
        <v>393</v>
      </c>
      <c r="I1536" t="str">
        <f>VLOOKUP(H1536,'Fish Species List'!$A$2:$I$107,2,0)</f>
        <v xml:space="preserve">Caribbean sharp-nose puffer </v>
      </c>
      <c r="J1536" s="54" t="str">
        <f>VLOOKUP(H1536,'Fish Species List'!$A$2:$I$107,3,0)</f>
        <v>Canthigaster rostrata</v>
      </c>
      <c r="K1536" s="54" t="str">
        <f>VLOOKUP(H1536,'Fish Species List'!$A$2:$I$107,4,0)</f>
        <v>Tetraodontidae</v>
      </c>
      <c r="L1536" s="54" t="str">
        <f>VLOOKUP(H1536,'Fish Species List'!$A$2:$I$107,5,0)</f>
        <v>Omnivores</v>
      </c>
      <c r="M1536">
        <v>4</v>
      </c>
      <c r="N1536">
        <f>1</f>
        <v>1</v>
      </c>
      <c r="P1536">
        <f>VLOOKUP(H1536,'Fish Species List'!$A$2:$I$107,6,0)</f>
        <v>2.239E-2</v>
      </c>
      <c r="Q1536">
        <f>VLOOKUP(H1536,'Fish Species List'!$A$2:$I$107,7,0)</f>
        <v>2.96</v>
      </c>
      <c r="R1536">
        <f t="shared" si="23"/>
        <v>1.3556627654519102</v>
      </c>
    </row>
    <row r="1537" spans="1:18">
      <c r="A1537" s="2">
        <v>42959</v>
      </c>
      <c r="B1537" s="18">
        <v>0.5</v>
      </c>
      <c r="C1537" t="s">
        <v>450</v>
      </c>
      <c r="D1537" t="s">
        <v>457</v>
      </c>
      <c r="E1537" t="s">
        <v>10</v>
      </c>
      <c r="F1537">
        <v>1</v>
      </c>
      <c r="G1537">
        <v>28</v>
      </c>
      <c r="H1537" t="s">
        <v>290</v>
      </c>
      <c r="I1537" t="str">
        <f>VLOOKUP(H1537,'Fish Species List'!$A$2:$I$107,2,0)</f>
        <v>Yellowfin Mojarra</v>
      </c>
      <c r="J1537" s="54" t="str">
        <f>VLOOKUP(H1537,'Fish Species List'!$A$2:$I$107,3,0)</f>
        <v>Gerres cinereus</v>
      </c>
      <c r="K1537" s="54" t="str">
        <f>VLOOKUP(H1537,'Fish Species List'!$A$2:$I$107,4,0)</f>
        <v>Gerreidae</v>
      </c>
      <c r="L1537" s="54" t="str">
        <f>VLOOKUP(H1537,'Fish Species List'!$A$2:$I$107,5,0)</f>
        <v>Carnivores</v>
      </c>
      <c r="M1537">
        <v>16</v>
      </c>
      <c r="N1537">
        <v>3</v>
      </c>
      <c r="P1537">
        <f>VLOOKUP(H1537,'Fish Species List'!$A$2:$I$107,6,0)</f>
        <v>1.1480000000000001E-2</v>
      </c>
      <c r="Q1537">
        <f>VLOOKUP(H1537,'Fish Species List'!$A$2:$I$107,7,0)</f>
        <v>3.07</v>
      </c>
      <c r="R1537">
        <f t="shared" si="23"/>
        <v>57.093968989614631</v>
      </c>
    </row>
    <row r="1538" spans="1:18">
      <c r="A1538" s="2">
        <v>42959</v>
      </c>
      <c r="B1538" s="18">
        <v>0.5</v>
      </c>
      <c r="C1538" t="s">
        <v>450</v>
      </c>
      <c r="D1538" t="s">
        <v>457</v>
      </c>
      <c r="E1538" t="s">
        <v>10</v>
      </c>
      <c r="F1538">
        <v>1</v>
      </c>
      <c r="G1538">
        <v>28</v>
      </c>
      <c r="H1538" t="s">
        <v>283</v>
      </c>
      <c r="I1538" t="str">
        <f>VLOOKUP(H1538,'Fish Species List'!$A$2:$I$107,2,0)</f>
        <v>Stoplight Parrotfish</v>
      </c>
      <c r="J1538" s="54" t="str">
        <f>VLOOKUP(H1538,'Fish Species List'!$A$2:$I$107,3,0)</f>
        <v>Sparisoma viride</v>
      </c>
      <c r="K1538" s="54" t="str">
        <f>VLOOKUP(H1538,'Fish Species List'!$A$2:$I$107,4,0)</f>
        <v>Scaridae</v>
      </c>
      <c r="L1538" s="54" t="str">
        <f>VLOOKUP(H1538,'Fish Species List'!$A$2:$I$107,5,0)</f>
        <v>Herbivores</v>
      </c>
      <c r="M1538">
        <v>16</v>
      </c>
      <c r="N1538">
        <v>2</v>
      </c>
      <c r="O1538" t="s">
        <v>16</v>
      </c>
      <c r="P1538">
        <f>VLOOKUP(H1538,'Fish Species List'!$A$2:$I$107,6,0)</f>
        <v>1.38E-2</v>
      </c>
      <c r="Q1538">
        <f>VLOOKUP(H1538,'Fish Species List'!$A$2:$I$107,7,0)</f>
        <v>3.04</v>
      </c>
      <c r="R1538">
        <f t="shared" si="23"/>
        <v>63.154432022104622</v>
      </c>
    </row>
    <row r="1539" spans="1:18">
      <c r="A1539" s="2">
        <v>42959</v>
      </c>
      <c r="B1539" s="18">
        <v>0.5</v>
      </c>
      <c r="C1539" t="s">
        <v>450</v>
      </c>
      <c r="D1539" t="s">
        <v>457</v>
      </c>
      <c r="E1539" t="s">
        <v>10</v>
      </c>
      <c r="F1539">
        <v>1</v>
      </c>
      <c r="G1539">
        <v>28</v>
      </c>
      <c r="H1539" t="s">
        <v>283</v>
      </c>
      <c r="I1539" t="str">
        <f>VLOOKUP(H1539,'Fish Species List'!$A$2:$I$107,2,0)</f>
        <v>Stoplight Parrotfish</v>
      </c>
      <c r="J1539" s="54" t="str">
        <f>VLOOKUP(H1539,'Fish Species List'!$A$2:$I$107,3,0)</f>
        <v>Sparisoma viride</v>
      </c>
      <c r="K1539" s="54" t="str">
        <f>VLOOKUP(H1539,'Fish Species List'!$A$2:$I$107,4,0)</f>
        <v>Scaridae</v>
      </c>
      <c r="L1539" s="54" t="str">
        <f>VLOOKUP(H1539,'Fish Species List'!$A$2:$I$107,5,0)</f>
        <v>Herbivores</v>
      </c>
      <c r="M1539">
        <v>12</v>
      </c>
      <c r="N1539">
        <v>2</v>
      </c>
      <c r="O1539" t="s">
        <v>16</v>
      </c>
      <c r="P1539">
        <f>VLOOKUP(H1539,'Fish Species List'!$A$2:$I$107,6,0)</f>
        <v>1.38E-2</v>
      </c>
      <c r="Q1539">
        <f>VLOOKUP(H1539,'Fish Species List'!$A$2:$I$107,7,0)</f>
        <v>3.04</v>
      </c>
      <c r="R1539">
        <f t="shared" ref="R1539:R1602" si="24">(P1539*M1539^Q1539)</f>
        <v>26.338441566816869</v>
      </c>
    </row>
    <row r="1540" spans="1:18">
      <c r="A1540" s="2">
        <v>42959</v>
      </c>
      <c r="B1540" s="18">
        <v>0.5</v>
      </c>
      <c r="C1540" t="s">
        <v>450</v>
      </c>
      <c r="D1540" t="s">
        <v>457</v>
      </c>
      <c r="E1540" t="s">
        <v>10</v>
      </c>
      <c r="F1540">
        <v>1</v>
      </c>
      <c r="G1540">
        <v>28</v>
      </c>
      <c r="H1540" t="s">
        <v>283</v>
      </c>
      <c r="I1540" t="str">
        <f>VLOOKUP(H1540,'Fish Species List'!$A$2:$I$107,2,0)</f>
        <v>Stoplight Parrotfish</v>
      </c>
      <c r="J1540" s="54" t="str">
        <f>VLOOKUP(H1540,'Fish Species List'!$A$2:$I$107,3,0)</f>
        <v>Sparisoma viride</v>
      </c>
      <c r="K1540" s="54" t="str">
        <f>VLOOKUP(H1540,'Fish Species List'!$A$2:$I$107,4,0)</f>
        <v>Scaridae</v>
      </c>
      <c r="L1540" s="54" t="str">
        <f>VLOOKUP(H1540,'Fish Species List'!$A$2:$I$107,5,0)</f>
        <v>Herbivores</v>
      </c>
      <c r="M1540">
        <v>26</v>
      </c>
      <c r="N1540">
        <f>1</f>
        <v>1</v>
      </c>
      <c r="O1540" t="s">
        <v>16</v>
      </c>
      <c r="P1540">
        <f>VLOOKUP(H1540,'Fish Species List'!$A$2:$I$107,6,0)</f>
        <v>1.38E-2</v>
      </c>
      <c r="Q1540">
        <f>VLOOKUP(H1540,'Fish Species List'!$A$2:$I$107,7,0)</f>
        <v>3.04</v>
      </c>
      <c r="R1540">
        <f t="shared" si="24"/>
        <v>276.31092977022331</v>
      </c>
    </row>
    <row r="1541" spans="1:18">
      <c r="A1541" s="2">
        <v>42959</v>
      </c>
      <c r="B1541" s="18">
        <v>0.5</v>
      </c>
      <c r="C1541" t="s">
        <v>450</v>
      </c>
      <c r="D1541" t="s">
        <v>457</v>
      </c>
      <c r="E1541" t="s">
        <v>10</v>
      </c>
      <c r="F1541">
        <v>1</v>
      </c>
      <c r="G1541">
        <v>28</v>
      </c>
      <c r="H1541" t="s">
        <v>23</v>
      </c>
      <c r="I1541" t="str">
        <f>VLOOKUP(H1541,'Fish Species List'!$A$2:$I$107,2,0)</f>
        <v>Blue Tang</v>
      </c>
      <c r="J1541" s="54" t="str">
        <f>VLOOKUP(H1541,'Fish Species List'!$A$2:$I$107,3,0)</f>
        <v>Acanthurus coeruleus</v>
      </c>
      <c r="K1541" s="54" t="str">
        <f>VLOOKUP(H1541,'Fish Species List'!$A$2:$I$107,4,0)</f>
        <v>Acanthuridae</v>
      </c>
      <c r="L1541" s="54" t="str">
        <f>VLOOKUP(H1541,'Fish Species List'!$A$2:$I$107,5,0)</f>
        <v>Herbivores</v>
      </c>
      <c r="M1541">
        <v>19</v>
      </c>
      <c r="N1541">
        <f>1</f>
        <v>1</v>
      </c>
      <c r="P1541">
        <f>VLOOKUP(H1541,'Fish Species List'!$A$2:$I$107,6,0)</f>
        <v>2.512E-2</v>
      </c>
      <c r="Q1541">
        <f>VLOOKUP(H1541,'Fish Species List'!$A$2:$I$107,7,0)</f>
        <v>2.96</v>
      </c>
      <c r="R1541">
        <f t="shared" si="24"/>
        <v>153.15468763666533</v>
      </c>
    </row>
    <row r="1542" spans="1:18">
      <c r="A1542" s="2">
        <v>42959</v>
      </c>
      <c r="B1542" s="18">
        <v>0.5</v>
      </c>
      <c r="C1542" t="s">
        <v>450</v>
      </c>
      <c r="D1542" t="s">
        <v>457</v>
      </c>
      <c r="E1542" t="s">
        <v>10</v>
      </c>
      <c r="F1542">
        <v>1</v>
      </c>
      <c r="G1542">
        <v>28</v>
      </c>
      <c r="H1542" t="s">
        <v>23</v>
      </c>
      <c r="I1542" t="str">
        <f>VLOOKUP(H1542,'Fish Species List'!$A$2:$I$107,2,0)</f>
        <v>Blue Tang</v>
      </c>
      <c r="J1542" s="54" t="str">
        <f>VLOOKUP(H1542,'Fish Species List'!$A$2:$I$107,3,0)</f>
        <v>Acanthurus coeruleus</v>
      </c>
      <c r="K1542" s="54" t="str">
        <f>VLOOKUP(H1542,'Fish Species List'!$A$2:$I$107,4,0)</f>
        <v>Acanthuridae</v>
      </c>
      <c r="L1542" s="54" t="str">
        <f>VLOOKUP(H1542,'Fish Species List'!$A$2:$I$107,5,0)</f>
        <v>Herbivores</v>
      </c>
      <c r="M1542">
        <v>15</v>
      </c>
      <c r="N1542">
        <v>4</v>
      </c>
      <c r="P1542">
        <f>VLOOKUP(H1542,'Fish Species List'!$A$2:$I$107,6,0)</f>
        <v>2.512E-2</v>
      </c>
      <c r="Q1542">
        <f>VLOOKUP(H1542,'Fish Species List'!$A$2:$I$107,7,0)</f>
        <v>2.96</v>
      </c>
      <c r="R1542">
        <f t="shared" si="24"/>
        <v>76.076366478829684</v>
      </c>
    </row>
    <row r="1543" spans="1:18">
      <c r="A1543" s="2">
        <v>42959</v>
      </c>
      <c r="B1543" s="18">
        <v>0.5</v>
      </c>
      <c r="C1543" t="s">
        <v>450</v>
      </c>
      <c r="D1543" t="s">
        <v>457</v>
      </c>
      <c r="E1543" t="s">
        <v>10</v>
      </c>
      <c r="F1543">
        <v>1</v>
      </c>
      <c r="G1543">
        <v>28</v>
      </c>
      <c r="H1543" t="s">
        <v>23</v>
      </c>
      <c r="I1543" t="str">
        <f>VLOOKUP(H1543,'Fish Species List'!$A$2:$I$107,2,0)</f>
        <v>Blue Tang</v>
      </c>
      <c r="J1543" s="54" t="str">
        <f>VLOOKUP(H1543,'Fish Species List'!$A$2:$I$107,3,0)</f>
        <v>Acanthurus coeruleus</v>
      </c>
      <c r="K1543" s="54" t="str">
        <f>VLOOKUP(H1543,'Fish Species List'!$A$2:$I$107,4,0)</f>
        <v>Acanthuridae</v>
      </c>
      <c r="L1543" s="54" t="str">
        <f>VLOOKUP(H1543,'Fish Species List'!$A$2:$I$107,5,0)</f>
        <v>Herbivores</v>
      </c>
      <c r="M1543">
        <v>16</v>
      </c>
      <c r="N1543">
        <v>10</v>
      </c>
      <c r="P1543">
        <f>VLOOKUP(H1543,'Fish Species List'!$A$2:$I$107,6,0)</f>
        <v>2.512E-2</v>
      </c>
      <c r="Q1543">
        <f>VLOOKUP(H1543,'Fish Species List'!$A$2:$I$107,7,0)</f>
        <v>2.96</v>
      </c>
      <c r="R1543">
        <f t="shared" si="24"/>
        <v>92.090489985886919</v>
      </c>
    </row>
    <row r="1544" spans="1:18">
      <c r="A1544" s="2">
        <v>42959</v>
      </c>
      <c r="B1544" s="18">
        <v>0.5</v>
      </c>
      <c r="C1544" t="s">
        <v>450</v>
      </c>
      <c r="D1544" t="s">
        <v>457</v>
      </c>
      <c r="E1544" t="s">
        <v>10</v>
      </c>
      <c r="F1544">
        <v>1</v>
      </c>
      <c r="G1544">
        <v>28</v>
      </c>
      <c r="H1544" t="s">
        <v>19</v>
      </c>
      <c r="I1544" t="str">
        <f>VLOOKUP(H1544,'Fish Species List'!$A$2:$I$107,2,0)</f>
        <v>Ocean Surgeonfish</v>
      </c>
      <c r="J1544" s="54" t="str">
        <f>VLOOKUP(H1544,'Fish Species List'!$A$2:$I$107,3,0)</f>
        <v>Acanthurus bahianus</v>
      </c>
      <c r="K1544" s="54" t="str">
        <f>VLOOKUP(H1544,'Fish Species List'!$A$2:$I$107,4,0)</f>
        <v>Acanthuridae</v>
      </c>
      <c r="L1544" s="54" t="str">
        <f>VLOOKUP(H1544,'Fish Species List'!$A$2:$I$107,5,0)</f>
        <v>Herbivores</v>
      </c>
      <c r="M1544">
        <v>16</v>
      </c>
      <c r="N1544">
        <v>5</v>
      </c>
      <c r="P1544">
        <f>VLOOKUP(H1544,'Fish Species List'!$A$2:$I$107,6,0)</f>
        <v>1.8620000000000001E-2</v>
      </c>
      <c r="Q1544">
        <f>VLOOKUP(H1544,'Fish Species List'!$A$2:$I$107,7,0)</f>
        <v>2.91</v>
      </c>
      <c r="R1544">
        <f t="shared" si="24"/>
        <v>59.424950162548789</v>
      </c>
    </row>
    <row r="1545" spans="1:18">
      <c r="A1545" s="2">
        <v>42959</v>
      </c>
      <c r="B1545" s="18">
        <v>0.5</v>
      </c>
      <c r="C1545" t="s">
        <v>450</v>
      </c>
      <c r="D1545" t="s">
        <v>457</v>
      </c>
      <c r="E1545" t="s">
        <v>10</v>
      </c>
      <c r="F1545">
        <v>1</v>
      </c>
      <c r="G1545">
        <v>28</v>
      </c>
      <c r="H1545" t="s">
        <v>25</v>
      </c>
      <c r="I1545" t="str">
        <f>VLOOKUP(H1545,'Fish Species List'!$A$2:$I$107,2,0)</f>
        <v>Redband Parrotfish</v>
      </c>
      <c r="J1545" s="54" t="str">
        <f>VLOOKUP(H1545,'Fish Species List'!$A$2:$I$107,3,0)</f>
        <v>Sparisoma aurofrenatum</v>
      </c>
      <c r="K1545" s="54" t="str">
        <f>VLOOKUP(H1545,'Fish Species List'!$A$2:$I$107,4,0)</f>
        <v>Scaridae</v>
      </c>
      <c r="L1545" s="54" t="str">
        <f>VLOOKUP(H1545,'Fish Species List'!$A$2:$I$107,5,0)</f>
        <v>Herbivores</v>
      </c>
      <c r="M1545">
        <v>20</v>
      </c>
      <c r="N1545">
        <f>1</f>
        <v>1</v>
      </c>
      <c r="O1545" t="s">
        <v>16</v>
      </c>
      <c r="P1545">
        <f>VLOOKUP(H1545,'Fish Species List'!$A$2:$I$107,6,0)</f>
        <v>1.072E-2</v>
      </c>
      <c r="Q1545">
        <f>VLOOKUP(H1545,'Fish Species List'!$A$2:$I$107,7,0)</f>
        <v>3.12</v>
      </c>
      <c r="R1545">
        <f t="shared" si="24"/>
        <v>122.85939484389488</v>
      </c>
    </row>
    <row r="1546" spans="1:18">
      <c r="A1546" s="2">
        <v>42959</v>
      </c>
      <c r="B1546" s="18">
        <v>0.5</v>
      </c>
      <c r="C1546" t="s">
        <v>450</v>
      </c>
      <c r="D1546" t="s">
        <v>457</v>
      </c>
      <c r="E1546" t="s">
        <v>10</v>
      </c>
      <c r="F1546">
        <v>1</v>
      </c>
      <c r="G1546">
        <v>28</v>
      </c>
      <c r="H1546" t="s">
        <v>25</v>
      </c>
      <c r="I1546" t="str">
        <f>VLOOKUP(H1546,'Fish Species List'!$A$2:$I$107,2,0)</f>
        <v>Redband Parrotfish</v>
      </c>
      <c r="J1546" s="54" t="str">
        <f>VLOOKUP(H1546,'Fish Species List'!$A$2:$I$107,3,0)</f>
        <v>Sparisoma aurofrenatum</v>
      </c>
      <c r="K1546" s="54" t="str">
        <f>VLOOKUP(H1546,'Fish Species List'!$A$2:$I$107,4,0)</f>
        <v>Scaridae</v>
      </c>
      <c r="L1546" s="54" t="str">
        <f>VLOOKUP(H1546,'Fish Species List'!$A$2:$I$107,5,0)</f>
        <v>Herbivores</v>
      </c>
      <c r="M1546">
        <v>19</v>
      </c>
      <c r="N1546">
        <v>1</v>
      </c>
      <c r="O1546" t="s">
        <v>16</v>
      </c>
      <c r="P1546">
        <f>VLOOKUP(H1546,'Fish Species List'!$A$2:$I$107,6,0)</f>
        <v>1.072E-2</v>
      </c>
      <c r="Q1546">
        <f>VLOOKUP(H1546,'Fish Species List'!$A$2:$I$107,7,0)</f>
        <v>3.12</v>
      </c>
      <c r="R1546">
        <f t="shared" si="24"/>
        <v>104.69019779399261</v>
      </c>
    </row>
    <row r="1547" spans="1:18">
      <c r="A1547" s="2">
        <v>42959</v>
      </c>
      <c r="B1547" s="18">
        <v>0.5</v>
      </c>
      <c r="C1547" t="s">
        <v>450</v>
      </c>
      <c r="D1547" t="s">
        <v>457</v>
      </c>
      <c r="E1547" t="s">
        <v>10</v>
      </c>
      <c r="F1547">
        <v>1</v>
      </c>
      <c r="G1547">
        <v>28</v>
      </c>
      <c r="H1547" t="s">
        <v>25</v>
      </c>
      <c r="I1547" t="str">
        <f>VLOOKUP(H1547,'Fish Species List'!$A$2:$I$107,2,0)</f>
        <v>Redband Parrotfish</v>
      </c>
      <c r="J1547" s="54" t="str">
        <f>VLOOKUP(H1547,'Fish Species List'!$A$2:$I$107,3,0)</f>
        <v>Sparisoma aurofrenatum</v>
      </c>
      <c r="K1547" s="54" t="str">
        <f>VLOOKUP(H1547,'Fish Species List'!$A$2:$I$107,4,0)</f>
        <v>Scaridae</v>
      </c>
      <c r="L1547" s="54" t="str">
        <f>VLOOKUP(H1547,'Fish Species List'!$A$2:$I$107,5,0)</f>
        <v>Herbivores</v>
      </c>
      <c r="M1547">
        <v>12</v>
      </c>
      <c r="N1547">
        <f>1</f>
        <v>1</v>
      </c>
      <c r="O1547" t="s">
        <v>16</v>
      </c>
      <c r="P1547">
        <f>VLOOKUP(H1547,'Fish Species List'!$A$2:$I$107,6,0)</f>
        <v>1.072E-2</v>
      </c>
      <c r="Q1547">
        <f>VLOOKUP(H1547,'Fish Species List'!$A$2:$I$107,7,0)</f>
        <v>3.12</v>
      </c>
      <c r="R1547">
        <f t="shared" si="24"/>
        <v>24.959752410454403</v>
      </c>
    </row>
    <row r="1548" spans="1:18">
      <c r="A1548" s="2">
        <v>42959</v>
      </c>
      <c r="B1548" s="18">
        <v>0.5</v>
      </c>
      <c r="C1548" t="s">
        <v>450</v>
      </c>
      <c r="D1548" t="s">
        <v>457</v>
      </c>
      <c r="E1548" t="s">
        <v>10</v>
      </c>
      <c r="F1548">
        <v>1</v>
      </c>
      <c r="G1548">
        <v>28</v>
      </c>
      <c r="H1548" t="s">
        <v>25</v>
      </c>
      <c r="I1548" t="str">
        <f>VLOOKUP(H1548,'Fish Species List'!$A$2:$I$107,2,0)</f>
        <v>Redband Parrotfish</v>
      </c>
      <c r="J1548" s="54" t="str">
        <f>VLOOKUP(H1548,'Fish Species List'!$A$2:$I$107,3,0)</f>
        <v>Sparisoma aurofrenatum</v>
      </c>
      <c r="K1548" s="54" t="str">
        <f>VLOOKUP(H1548,'Fish Species List'!$A$2:$I$107,4,0)</f>
        <v>Scaridae</v>
      </c>
      <c r="L1548" s="54" t="str">
        <f>VLOOKUP(H1548,'Fish Species List'!$A$2:$I$107,5,0)</f>
        <v>Herbivores</v>
      </c>
      <c r="M1548">
        <v>22</v>
      </c>
      <c r="N1548">
        <f>1</f>
        <v>1</v>
      </c>
      <c r="O1548" t="s">
        <v>16</v>
      </c>
      <c r="P1548">
        <f>VLOOKUP(H1548,'Fish Species List'!$A$2:$I$107,6,0)</f>
        <v>1.072E-2</v>
      </c>
      <c r="Q1548">
        <f>VLOOKUP(H1548,'Fish Species List'!$A$2:$I$107,7,0)</f>
        <v>3.12</v>
      </c>
      <c r="R1548">
        <f t="shared" si="24"/>
        <v>165.40687227274944</v>
      </c>
    </row>
    <row r="1549" spans="1:18">
      <c r="A1549" s="2">
        <v>42959</v>
      </c>
      <c r="B1549" s="18">
        <v>0.5</v>
      </c>
      <c r="C1549" t="s">
        <v>450</v>
      </c>
      <c r="D1549" t="s">
        <v>457</v>
      </c>
      <c r="E1549" t="s">
        <v>10</v>
      </c>
      <c r="F1549">
        <v>1</v>
      </c>
      <c r="G1549">
        <v>28</v>
      </c>
      <c r="H1549" t="s">
        <v>379</v>
      </c>
      <c r="I1549" t="str">
        <f>VLOOKUP(H1549,'Fish Species List'!$A$2:$I$107,2,0)</f>
        <v>Goatfish</v>
      </c>
      <c r="J1549" s="54" t="str">
        <f>VLOOKUP(H1549,'Fish Species List'!$A$2:$I$107,3,0)</f>
        <v>Mulloidichthys martinicus</v>
      </c>
      <c r="K1549" s="54" t="str">
        <f>VLOOKUP(H1549,'Fish Species List'!$A$2:$I$107,4,0)</f>
        <v>Mullidae</v>
      </c>
      <c r="L1549" s="54" t="str">
        <f>VLOOKUP(H1549,'Fish Species List'!$A$2:$I$107,5,0)</f>
        <v>Carnivores</v>
      </c>
      <c r="M1549">
        <v>20</v>
      </c>
      <c r="N1549">
        <v>8</v>
      </c>
      <c r="P1549">
        <f>VLOOKUP(H1549,'Fish Species List'!$A$2:$I$107,6,0)</f>
        <v>9.7699999999999992E-3</v>
      </c>
      <c r="Q1549">
        <f>VLOOKUP(H1549,'Fish Species List'!$A$2:$I$107,7,0)</f>
        <v>3.12</v>
      </c>
      <c r="R1549">
        <f t="shared" si="24"/>
        <v>111.97166862172135</v>
      </c>
    </row>
    <row r="1550" spans="1:18">
      <c r="A1550" s="2">
        <v>42959</v>
      </c>
      <c r="B1550" s="18">
        <v>0.5</v>
      </c>
      <c r="C1550" t="s">
        <v>450</v>
      </c>
      <c r="D1550" t="s">
        <v>457</v>
      </c>
      <c r="E1550" t="s">
        <v>10</v>
      </c>
      <c r="F1550">
        <v>1</v>
      </c>
      <c r="G1550">
        <v>28</v>
      </c>
      <c r="H1550" t="s">
        <v>15</v>
      </c>
      <c r="I1550" t="str">
        <f>VLOOKUP(H1550,'Fish Species List'!$A$2:$I$107,2,0)</f>
        <v>Queen Parrotfish</v>
      </c>
      <c r="J1550" s="54" t="str">
        <f>VLOOKUP(H1550,'Fish Species List'!$A$2:$I$107,3,0)</f>
        <v>Scarus vetula</v>
      </c>
      <c r="K1550" s="54" t="str">
        <f>VLOOKUP(H1550,'Fish Species List'!$A$2:$I$107,4,0)</f>
        <v>Scaridae</v>
      </c>
      <c r="L1550" s="54" t="str">
        <f>VLOOKUP(H1550,'Fish Species List'!$A$2:$I$107,5,0)</f>
        <v>Herbivores</v>
      </c>
      <c r="M1550">
        <v>18</v>
      </c>
      <c r="N1550">
        <f>1</f>
        <v>1</v>
      </c>
      <c r="O1550" t="s">
        <v>16</v>
      </c>
      <c r="P1550">
        <f>VLOOKUP(H1550,'Fish Species List'!$A$2:$I$107,6,0)</f>
        <v>1.38E-2</v>
      </c>
      <c r="Q1550">
        <f>VLOOKUP(H1550,'Fish Species List'!$A$2:$I$107,7,0)</f>
        <v>3.03</v>
      </c>
      <c r="R1550">
        <f t="shared" si="24"/>
        <v>87.771753925642656</v>
      </c>
    </row>
    <row r="1551" spans="1:18">
      <c r="A1551" s="2">
        <v>42959</v>
      </c>
      <c r="B1551" s="18">
        <v>0.5</v>
      </c>
      <c r="C1551" t="s">
        <v>450</v>
      </c>
      <c r="D1551" t="s">
        <v>457</v>
      </c>
      <c r="E1551" t="s">
        <v>10</v>
      </c>
      <c r="F1551">
        <v>1</v>
      </c>
      <c r="G1551">
        <v>28</v>
      </c>
      <c r="H1551" t="s">
        <v>15</v>
      </c>
      <c r="I1551" t="str">
        <f>VLOOKUP(H1551,'Fish Species List'!$A$2:$I$107,2,0)</f>
        <v>Queen Parrotfish</v>
      </c>
      <c r="J1551" s="54" t="str">
        <f>VLOOKUP(H1551,'Fish Species List'!$A$2:$I$107,3,0)</f>
        <v>Scarus vetula</v>
      </c>
      <c r="K1551" s="54" t="str">
        <f>VLOOKUP(H1551,'Fish Species List'!$A$2:$I$107,4,0)</f>
        <v>Scaridae</v>
      </c>
      <c r="L1551" s="54" t="str">
        <f>VLOOKUP(H1551,'Fish Species List'!$A$2:$I$107,5,0)</f>
        <v>Herbivores</v>
      </c>
      <c r="M1551">
        <v>15</v>
      </c>
      <c r="N1551">
        <f>1</f>
        <v>1</v>
      </c>
      <c r="O1551" t="s">
        <v>16</v>
      </c>
      <c r="P1551">
        <f>VLOOKUP(H1551,'Fish Species List'!$A$2:$I$107,6,0)</f>
        <v>1.38E-2</v>
      </c>
      <c r="Q1551">
        <f>VLOOKUP(H1551,'Fish Species List'!$A$2:$I$107,7,0)</f>
        <v>3.03</v>
      </c>
      <c r="R1551">
        <f t="shared" si="24"/>
        <v>50.516773140000247</v>
      </c>
    </row>
    <row r="1552" spans="1:18">
      <c r="A1552" s="2">
        <v>42959</v>
      </c>
      <c r="B1552" s="18">
        <v>0.5</v>
      </c>
      <c r="C1552" t="s">
        <v>450</v>
      </c>
      <c r="D1552" t="s">
        <v>457</v>
      </c>
      <c r="E1552" t="s">
        <v>10</v>
      </c>
      <c r="F1552">
        <v>1</v>
      </c>
      <c r="G1552">
        <v>28</v>
      </c>
      <c r="H1552" t="s">
        <v>23</v>
      </c>
      <c r="I1552" t="str">
        <f>VLOOKUP(H1552,'Fish Species List'!$A$2:$I$107,2,0)</f>
        <v>Blue Tang</v>
      </c>
      <c r="J1552" s="54" t="str">
        <f>VLOOKUP(H1552,'Fish Species List'!$A$2:$I$107,3,0)</f>
        <v>Acanthurus coeruleus</v>
      </c>
      <c r="K1552" s="54" t="str">
        <f>VLOOKUP(H1552,'Fish Species List'!$A$2:$I$107,4,0)</f>
        <v>Acanthuridae</v>
      </c>
      <c r="L1552" s="54" t="str">
        <f>VLOOKUP(H1552,'Fish Species List'!$A$2:$I$107,5,0)</f>
        <v>Herbivores</v>
      </c>
      <c r="M1552">
        <v>12</v>
      </c>
      <c r="N1552">
        <v>5</v>
      </c>
      <c r="P1552">
        <f>VLOOKUP(H1552,'Fish Species List'!$A$2:$I$107,6,0)</f>
        <v>2.512E-2</v>
      </c>
      <c r="Q1552">
        <f>VLOOKUP(H1552,'Fish Species List'!$A$2:$I$107,7,0)</f>
        <v>2.96</v>
      </c>
      <c r="R1552">
        <f t="shared" si="24"/>
        <v>39.300323326954469</v>
      </c>
    </row>
    <row r="1553" spans="1:18">
      <c r="A1553" s="2">
        <v>42959</v>
      </c>
      <c r="B1553" s="18">
        <v>0.5</v>
      </c>
      <c r="C1553" t="s">
        <v>450</v>
      </c>
      <c r="D1553" t="s">
        <v>457</v>
      </c>
      <c r="E1553" t="s">
        <v>10</v>
      </c>
      <c r="F1553">
        <v>1</v>
      </c>
      <c r="G1553">
        <v>28</v>
      </c>
      <c r="H1553" t="s">
        <v>25</v>
      </c>
      <c r="I1553" t="str">
        <f>VLOOKUP(H1553,'Fish Species List'!$A$2:$I$107,2,0)</f>
        <v>Redband Parrotfish</v>
      </c>
      <c r="J1553" s="54" t="str">
        <f>VLOOKUP(H1553,'Fish Species List'!$A$2:$I$107,3,0)</f>
        <v>Sparisoma aurofrenatum</v>
      </c>
      <c r="K1553" s="54" t="str">
        <f>VLOOKUP(H1553,'Fish Species List'!$A$2:$I$107,4,0)</f>
        <v>Scaridae</v>
      </c>
      <c r="L1553" s="54" t="str">
        <f>VLOOKUP(H1553,'Fish Species List'!$A$2:$I$107,5,0)</f>
        <v>Herbivores</v>
      </c>
      <c r="M1553">
        <v>22</v>
      </c>
      <c r="N1553">
        <f>1</f>
        <v>1</v>
      </c>
      <c r="O1553" t="s">
        <v>22</v>
      </c>
      <c r="P1553">
        <f>VLOOKUP(H1553,'Fish Species List'!$A$2:$I$107,6,0)</f>
        <v>1.072E-2</v>
      </c>
      <c r="Q1553">
        <f>VLOOKUP(H1553,'Fish Species List'!$A$2:$I$107,7,0)</f>
        <v>3.12</v>
      </c>
      <c r="R1553">
        <f t="shared" si="24"/>
        <v>165.40687227274944</v>
      </c>
    </row>
    <row r="1554" spans="1:18">
      <c r="A1554" s="2">
        <v>42959</v>
      </c>
      <c r="B1554" s="18">
        <v>0.5</v>
      </c>
      <c r="C1554" t="s">
        <v>450</v>
      </c>
      <c r="D1554" t="s">
        <v>457</v>
      </c>
      <c r="E1554" t="s">
        <v>10</v>
      </c>
      <c r="F1554">
        <v>1</v>
      </c>
      <c r="G1554">
        <v>28</v>
      </c>
      <c r="H1554" t="s">
        <v>441</v>
      </c>
      <c r="I1554" t="str">
        <f>VLOOKUP(H1554,'Fish Species List'!$A$2:$I$107,2,0)</f>
        <v>Bermuda Chub</v>
      </c>
      <c r="J1554" s="54" t="str">
        <f>VLOOKUP(H1554,'Fish Species List'!$A$2:$I$107,3,0)</f>
        <v>Kyphosus sectatrix</v>
      </c>
      <c r="K1554" s="54" t="str">
        <f>VLOOKUP(H1554,'Fish Species List'!$A$2:$I$107,4,0)</f>
        <v>Kyphosidae</v>
      </c>
      <c r="L1554" s="54" t="str">
        <f>VLOOKUP(H1554,'Fish Species List'!$A$2:$I$107,5,0)</f>
        <v>Herbivores</v>
      </c>
      <c r="M1554">
        <v>26</v>
      </c>
      <c r="N1554">
        <v>22</v>
      </c>
      <c r="P1554">
        <f>VLOOKUP(H1554,'Fish Species List'!$A$2:$I$107,6,0)</f>
        <v>1.2019999999999999E-2</v>
      </c>
      <c r="Q1554">
        <f>VLOOKUP(H1554,'Fish Species List'!$A$2:$I$107,7,0)</f>
        <v>3.02</v>
      </c>
      <c r="R1554">
        <f t="shared" si="24"/>
        <v>225.48828242404221</v>
      </c>
    </row>
    <row r="1555" spans="1:18">
      <c r="A1555" s="2">
        <v>42959</v>
      </c>
      <c r="B1555" s="18">
        <v>0.5</v>
      </c>
      <c r="C1555" t="s">
        <v>450</v>
      </c>
      <c r="D1555" t="s">
        <v>457</v>
      </c>
      <c r="E1555" t="s">
        <v>10</v>
      </c>
      <c r="F1555">
        <v>1</v>
      </c>
      <c r="G1555">
        <v>28</v>
      </c>
      <c r="H1555" t="s">
        <v>12</v>
      </c>
      <c r="I1555" t="str">
        <f>VLOOKUP(H1555,'Fish Species List'!$A$2:$I$107,2,0)</f>
        <v>Doctorfish</v>
      </c>
      <c r="J1555" s="54" t="str">
        <f>VLOOKUP(H1555,'Fish Species List'!$A$2:$I$107,3,0)</f>
        <v>Acanthurus chirurgus</v>
      </c>
      <c r="K1555" s="54" t="str">
        <f>VLOOKUP(H1555,'Fish Species List'!$A$2:$I$107,4,0)</f>
        <v>Acanthuridae</v>
      </c>
      <c r="L1555" s="54" t="str">
        <f>VLOOKUP(H1555,'Fish Species List'!$A$2:$I$107,5,0)</f>
        <v>Herbivores</v>
      </c>
      <c r="M1555">
        <v>12</v>
      </c>
      <c r="N1555">
        <v>8</v>
      </c>
      <c r="P1555">
        <f>VLOOKUP(H1555,'Fish Species List'!$A$2:$I$107,6,0)</f>
        <v>2.0889999999999999E-2</v>
      </c>
      <c r="Q1555">
        <f>VLOOKUP(H1555,'Fish Species List'!$A$2:$I$107,7,0)</f>
        <v>2.96</v>
      </c>
      <c r="R1555">
        <f t="shared" si="24"/>
        <v>32.682474295385305</v>
      </c>
    </row>
    <row r="1556" spans="1:18">
      <c r="A1556" s="2">
        <v>42959</v>
      </c>
      <c r="B1556" s="18">
        <v>0.5</v>
      </c>
      <c r="C1556" t="s">
        <v>450</v>
      </c>
      <c r="D1556" t="s">
        <v>457</v>
      </c>
      <c r="E1556" t="s">
        <v>10</v>
      </c>
      <c r="F1556">
        <v>1</v>
      </c>
      <c r="G1556">
        <v>28</v>
      </c>
      <c r="H1556" t="s">
        <v>31</v>
      </c>
      <c r="I1556" t="str">
        <f>VLOOKUP(H1556,'Fish Species List'!$A$2:$I$107,2,0)</f>
        <v>Striped Parrotfish</v>
      </c>
      <c r="J1556" s="54" t="str">
        <f>VLOOKUP(H1556,'Fish Species List'!$A$2:$I$107,3,0)</f>
        <v>Scarus iserti</v>
      </c>
      <c r="K1556" s="54" t="str">
        <f>VLOOKUP(H1556,'Fish Species List'!$A$2:$I$107,4,0)</f>
        <v>Scaridae</v>
      </c>
      <c r="L1556" s="54" t="str">
        <f>VLOOKUP(H1556,'Fish Species List'!$A$2:$I$107,5,0)</f>
        <v>Herbivores</v>
      </c>
      <c r="M1556">
        <v>4</v>
      </c>
      <c r="N1556">
        <v>6</v>
      </c>
      <c r="O1556" t="s">
        <v>284</v>
      </c>
      <c r="P1556">
        <f>VLOOKUP(H1556,'Fish Species List'!$A$2:$I$107,6,0)</f>
        <v>1.0959999999999999E-2</v>
      </c>
      <c r="Q1556">
        <f>VLOOKUP(H1556,'Fish Species List'!$A$2:$I$107,7,0)</f>
        <v>3.01</v>
      </c>
      <c r="R1556">
        <f t="shared" si="24"/>
        <v>0.71123173750391744</v>
      </c>
    </row>
    <row r="1557" spans="1:18">
      <c r="A1557" s="2">
        <v>42959</v>
      </c>
      <c r="B1557" s="18">
        <v>0.5</v>
      </c>
      <c r="C1557" t="s">
        <v>450</v>
      </c>
      <c r="D1557" t="s">
        <v>457</v>
      </c>
      <c r="E1557" t="s">
        <v>10</v>
      </c>
      <c r="F1557">
        <v>1</v>
      </c>
      <c r="G1557">
        <v>28</v>
      </c>
      <c r="H1557" t="s">
        <v>25</v>
      </c>
      <c r="I1557" t="str">
        <f>VLOOKUP(H1557,'Fish Species List'!$A$2:$I$107,2,0)</f>
        <v>Redband Parrotfish</v>
      </c>
      <c r="J1557" s="54" t="str">
        <f>VLOOKUP(H1557,'Fish Species List'!$A$2:$I$107,3,0)</f>
        <v>Sparisoma aurofrenatum</v>
      </c>
      <c r="K1557" s="54" t="str">
        <f>VLOOKUP(H1557,'Fish Species List'!$A$2:$I$107,4,0)</f>
        <v>Scaridae</v>
      </c>
      <c r="L1557" s="54" t="str">
        <f>VLOOKUP(H1557,'Fish Species List'!$A$2:$I$107,5,0)</f>
        <v>Herbivores</v>
      </c>
      <c r="M1557">
        <v>3</v>
      </c>
      <c r="N1557">
        <v>5</v>
      </c>
      <c r="O1557" t="s">
        <v>284</v>
      </c>
      <c r="P1557">
        <f>VLOOKUP(H1557,'Fish Species List'!$A$2:$I$107,6,0)</f>
        <v>1.072E-2</v>
      </c>
      <c r="Q1557">
        <f>VLOOKUP(H1557,'Fish Species List'!$A$2:$I$107,7,0)</f>
        <v>3.12</v>
      </c>
      <c r="R1557">
        <f t="shared" si="24"/>
        <v>0.33022739611377439</v>
      </c>
    </row>
    <row r="1558" spans="1:18">
      <c r="A1558" s="2">
        <v>42959</v>
      </c>
      <c r="B1558" s="18">
        <v>0.5</v>
      </c>
      <c r="C1558" t="s">
        <v>450</v>
      </c>
      <c r="D1558" t="s">
        <v>457</v>
      </c>
      <c r="E1558" t="s">
        <v>10</v>
      </c>
      <c r="F1558">
        <v>1</v>
      </c>
      <c r="G1558">
        <v>28</v>
      </c>
      <c r="H1558" t="s">
        <v>25</v>
      </c>
      <c r="I1558" t="str">
        <f>VLOOKUP(H1558,'Fish Species List'!$A$2:$I$107,2,0)</f>
        <v>Redband Parrotfish</v>
      </c>
      <c r="J1558" s="54" t="str">
        <f>VLOOKUP(H1558,'Fish Species List'!$A$2:$I$107,3,0)</f>
        <v>Sparisoma aurofrenatum</v>
      </c>
      <c r="K1558" s="54" t="str">
        <f>VLOOKUP(H1558,'Fish Species List'!$A$2:$I$107,4,0)</f>
        <v>Scaridae</v>
      </c>
      <c r="L1558" s="54" t="str">
        <f>VLOOKUP(H1558,'Fish Species List'!$A$2:$I$107,5,0)</f>
        <v>Herbivores</v>
      </c>
      <c r="M1558">
        <v>6</v>
      </c>
      <c r="N1558">
        <f>1</f>
        <v>1</v>
      </c>
      <c r="O1558" t="s">
        <v>284</v>
      </c>
      <c r="P1558">
        <f>VLOOKUP(H1558,'Fish Species List'!$A$2:$I$107,6,0)</f>
        <v>1.072E-2</v>
      </c>
      <c r="Q1558">
        <f>VLOOKUP(H1558,'Fish Species List'!$A$2:$I$107,7,0)</f>
        <v>3.12</v>
      </c>
      <c r="R1558">
        <f t="shared" si="24"/>
        <v>2.8709569913443227</v>
      </c>
    </row>
    <row r="1559" spans="1:18">
      <c r="A1559" s="2">
        <v>42959</v>
      </c>
      <c r="B1559" s="18">
        <v>0.5</v>
      </c>
      <c r="C1559" t="s">
        <v>450</v>
      </c>
      <c r="D1559" t="s">
        <v>457</v>
      </c>
      <c r="E1559" t="s">
        <v>10</v>
      </c>
      <c r="F1559">
        <v>1</v>
      </c>
      <c r="G1559">
        <v>28</v>
      </c>
      <c r="H1559" t="s">
        <v>35</v>
      </c>
      <c r="I1559" t="str">
        <f>VLOOKUP(H1559,'Fish Species List'!$A$2:$I$107,2,0)</f>
        <v>Yellowhead Wrasse</v>
      </c>
      <c r="J1559" s="54" t="str">
        <f>VLOOKUP(H1559,'Fish Species List'!$A$2:$I$107,3,0)</f>
        <v>Halichoeres garnoti</v>
      </c>
      <c r="K1559" s="54" t="str">
        <f>VLOOKUP(H1559,'Fish Species List'!$A$2:$I$107,4,0)</f>
        <v>Labridae</v>
      </c>
      <c r="L1559" s="54" t="str">
        <f>VLOOKUP(H1559,'Fish Species List'!$A$2:$I$107,5,0)</f>
        <v>Carnivores</v>
      </c>
      <c r="M1559">
        <v>4</v>
      </c>
      <c r="N1559">
        <v>9</v>
      </c>
      <c r="P1559">
        <f>VLOOKUP(H1559,'Fish Species List'!$A$2:$I$107,6,0)</f>
        <v>0.01</v>
      </c>
      <c r="Q1559">
        <f>VLOOKUP(H1559,'Fish Species List'!$A$2:$I$107,7,0)</f>
        <v>3.13</v>
      </c>
      <c r="R1559">
        <f t="shared" si="24"/>
        <v>0.76638637095611406</v>
      </c>
    </row>
    <row r="1560" spans="1:18">
      <c r="A1560" s="2">
        <v>42959</v>
      </c>
      <c r="B1560" s="18">
        <v>0.5</v>
      </c>
      <c r="C1560" t="s">
        <v>450</v>
      </c>
      <c r="D1560" t="s">
        <v>457</v>
      </c>
      <c r="E1560" t="s">
        <v>10</v>
      </c>
      <c r="F1560">
        <v>1</v>
      </c>
      <c r="G1560">
        <v>28</v>
      </c>
      <c r="H1560" t="s">
        <v>35</v>
      </c>
      <c r="I1560" t="str">
        <f>VLOOKUP(H1560,'Fish Species List'!$A$2:$I$107,2,0)</f>
        <v>Yellowhead Wrasse</v>
      </c>
      <c r="J1560" s="54" t="str">
        <f>VLOOKUP(H1560,'Fish Species List'!$A$2:$I$107,3,0)</f>
        <v>Halichoeres garnoti</v>
      </c>
      <c r="K1560" s="54" t="str">
        <f>VLOOKUP(H1560,'Fish Species List'!$A$2:$I$107,4,0)</f>
        <v>Labridae</v>
      </c>
      <c r="L1560" s="54" t="str">
        <f>VLOOKUP(H1560,'Fish Species List'!$A$2:$I$107,5,0)</f>
        <v>Carnivores</v>
      </c>
      <c r="M1560">
        <v>6</v>
      </c>
      <c r="N1560">
        <f>1</f>
        <v>1</v>
      </c>
      <c r="P1560">
        <f>VLOOKUP(H1560,'Fish Species List'!$A$2:$I$107,6,0)</f>
        <v>0.01</v>
      </c>
      <c r="Q1560">
        <f>VLOOKUP(H1560,'Fish Species List'!$A$2:$I$107,7,0)</f>
        <v>3.13</v>
      </c>
      <c r="R1560">
        <f t="shared" si="24"/>
        <v>2.7265496699528886</v>
      </c>
    </row>
    <row r="1561" spans="1:18">
      <c r="A1561" s="2">
        <v>42959</v>
      </c>
      <c r="B1561" s="18">
        <v>0.5</v>
      </c>
      <c r="C1561" t="s">
        <v>450</v>
      </c>
      <c r="D1561" t="s">
        <v>457</v>
      </c>
      <c r="E1561" t="s">
        <v>10</v>
      </c>
      <c r="F1561">
        <v>1</v>
      </c>
      <c r="G1561">
        <v>28</v>
      </c>
      <c r="H1561" t="s">
        <v>35</v>
      </c>
      <c r="I1561" t="str">
        <f>VLOOKUP(H1561,'Fish Species List'!$A$2:$I$107,2,0)</f>
        <v>Yellowhead Wrasse</v>
      </c>
      <c r="J1561" s="54" t="str">
        <f>VLOOKUP(H1561,'Fish Species List'!$A$2:$I$107,3,0)</f>
        <v>Halichoeres garnoti</v>
      </c>
      <c r="K1561" s="54" t="str">
        <f>VLOOKUP(H1561,'Fish Species List'!$A$2:$I$107,4,0)</f>
        <v>Labridae</v>
      </c>
      <c r="L1561" s="54" t="str">
        <f>VLOOKUP(H1561,'Fish Species List'!$A$2:$I$107,5,0)</f>
        <v>Carnivores</v>
      </c>
      <c r="M1561">
        <v>12</v>
      </c>
      <c r="N1561">
        <v>2</v>
      </c>
      <c r="P1561">
        <f>VLOOKUP(H1561,'Fish Species List'!$A$2:$I$107,6,0)</f>
        <v>0.01</v>
      </c>
      <c r="Q1561">
        <f>VLOOKUP(H1561,'Fish Species List'!$A$2:$I$107,7,0)</f>
        <v>3.13</v>
      </c>
      <c r="R1561">
        <f t="shared" si="24"/>
        <v>23.869169040031956</v>
      </c>
    </row>
    <row r="1562" spans="1:18">
      <c r="A1562" s="2">
        <v>42959</v>
      </c>
      <c r="B1562" s="18">
        <v>0.5</v>
      </c>
      <c r="C1562" t="s">
        <v>450</v>
      </c>
      <c r="D1562" t="s">
        <v>457</v>
      </c>
      <c r="E1562" t="s">
        <v>10</v>
      </c>
      <c r="F1562">
        <v>1</v>
      </c>
      <c r="G1562">
        <v>28</v>
      </c>
      <c r="H1562" t="s">
        <v>283</v>
      </c>
      <c r="I1562" t="str">
        <f>VLOOKUP(H1562,'Fish Species List'!$A$2:$I$107,2,0)</f>
        <v>Stoplight Parrotfish</v>
      </c>
      <c r="J1562" s="54" t="str">
        <f>VLOOKUP(H1562,'Fish Species List'!$A$2:$I$107,3,0)</f>
        <v>Sparisoma viride</v>
      </c>
      <c r="K1562" s="54" t="str">
        <f>VLOOKUP(H1562,'Fish Species List'!$A$2:$I$107,4,0)</f>
        <v>Scaridae</v>
      </c>
      <c r="L1562" s="54" t="str">
        <f>VLOOKUP(H1562,'Fish Species List'!$A$2:$I$107,5,0)</f>
        <v>Herbivores</v>
      </c>
      <c r="M1562">
        <v>8</v>
      </c>
      <c r="N1562">
        <f>1</f>
        <v>1</v>
      </c>
      <c r="O1562" t="s">
        <v>284</v>
      </c>
      <c r="P1562">
        <f>VLOOKUP(H1562,'Fish Species List'!$A$2:$I$107,6,0)</f>
        <v>1.38E-2</v>
      </c>
      <c r="Q1562">
        <f>VLOOKUP(H1562,'Fish Species List'!$A$2:$I$107,7,0)</f>
        <v>3.04</v>
      </c>
      <c r="R1562">
        <f t="shared" si="24"/>
        <v>7.6784338446641121</v>
      </c>
    </row>
    <row r="1563" spans="1:18">
      <c r="A1563" s="2">
        <v>42959</v>
      </c>
      <c r="B1563" s="18">
        <v>0.5</v>
      </c>
      <c r="C1563" t="s">
        <v>450</v>
      </c>
      <c r="D1563" t="s">
        <v>457</v>
      </c>
      <c r="E1563" t="s">
        <v>10</v>
      </c>
      <c r="F1563">
        <v>1</v>
      </c>
      <c r="G1563">
        <v>28</v>
      </c>
      <c r="H1563" t="s">
        <v>283</v>
      </c>
      <c r="I1563" t="str">
        <f>VLOOKUP(H1563,'Fish Species List'!$A$2:$I$107,2,0)</f>
        <v>Stoplight Parrotfish</v>
      </c>
      <c r="J1563" s="54" t="str">
        <f>VLOOKUP(H1563,'Fish Species List'!$A$2:$I$107,3,0)</f>
        <v>Sparisoma viride</v>
      </c>
      <c r="K1563" s="54" t="str">
        <f>VLOOKUP(H1563,'Fish Species List'!$A$2:$I$107,4,0)</f>
        <v>Scaridae</v>
      </c>
      <c r="L1563" s="54" t="str">
        <f>VLOOKUP(H1563,'Fish Species List'!$A$2:$I$107,5,0)</f>
        <v>Herbivores</v>
      </c>
      <c r="M1563">
        <v>5</v>
      </c>
      <c r="N1563">
        <f>1</f>
        <v>1</v>
      </c>
      <c r="O1563" t="s">
        <v>284</v>
      </c>
      <c r="P1563">
        <f>VLOOKUP(H1563,'Fish Species List'!$A$2:$I$107,6,0)</f>
        <v>1.38E-2</v>
      </c>
      <c r="Q1563">
        <f>VLOOKUP(H1563,'Fish Species List'!$A$2:$I$107,7,0)</f>
        <v>3.04</v>
      </c>
      <c r="R1563">
        <f t="shared" si="24"/>
        <v>1.8397037753094332</v>
      </c>
    </row>
    <row r="1564" spans="1:18">
      <c r="A1564" s="2">
        <v>42959</v>
      </c>
      <c r="B1564" s="18">
        <v>0.5</v>
      </c>
      <c r="C1564" t="s">
        <v>450</v>
      </c>
      <c r="D1564" t="s">
        <v>457</v>
      </c>
      <c r="E1564" t="s">
        <v>10</v>
      </c>
      <c r="F1564">
        <v>1</v>
      </c>
      <c r="G1564">
        <v>28</v>
      </c>
      <c r="H1564" t="s">
        <v>283</v>
      </c>
      <c r="I1564" t="str">
        <f>VLOOKUP(H1564,'Fish Species List'!$A$2:$I$107,2,0)</f>
        <v>Stoplight Parrotfish</v>
      </c>
      <c r="J1564" s="54" t="str">
        <f>VLOOKUP(H1564,'Fish Species List'!$A$2:$I$107,3,0)</f>
        <v>Sparisoma viride</v>
      </c>
      <c r="K1564" s="54" t="str">
        <f>VLOOKUP(H1564,'Fish Species List'!$A$2:$I$107,4,0)</f>
        <v>Scaridae</v>
      </c>
      <c r="L1564" s="54" t="str">
        <f>VLOOKUP(H1564,'Fish Species List'!$A$2:$I$107,5,0)</f>
        <v>Herbivores</v>
      </c>
      <c r="M1564">
        <v>7</v>
      </c>
      <c r="N1564">
        <f>1</f>
        <v>1</v>
      </c>
      <c r="O1564" t="s">
        <v>284</v>
      </c>
      <c r="P1564">
        <f>VLOOKUP(H1564,'Fish Species List'!$A$2:$I$107,6,0)</f>
        <v>1.38E-2</v>
      </c>
      <c r="Q1564">
        <f>VLOOKUP(H1564,'Fish Species List'!$A$2:$I$107,7,0)</f>
        <v>3.04</v>
      </c>
      <c r="R1564">
        <f t="shared" si="24"/>
        <v>5.1165488871861227</v>
      </c>
    </row>
    <row r="1565" spans="1:18">
      <c r="A1565" s="2">
        <v>42959</v>
      </c>
      <c r="B1565" s="18">
        <v>0.5</v>
      </c>
      <c r="C1565" t="s">
        <v>450</v>
      </c>
      <c r="D1565" t="s">
        <v>457</v>
      </c>
      <c r="E1565" t="s">
        <v>10</v>
      </c>
      <c r="F1565">
        <v>1</v>
      </c>
      <c r="G1565">
        <v>28</v>
      </c>
      <c r="H1565" t="s">
        <v>283</v>
      </c>
      <c r="I1565" t="str">
        <f>VLOOKUP(H1565,'Fish Species List'!$A$2:$I$107,2,0)</f>
        <v>Stoplight Parrotfish</v>
      </c>
      <c r="J1565" s="54" t="str">
        <f>VLOOKUP(H1565,'Fish Species List'!$A$2:$I$107,3,0)</f>
        <v>Sparisoma viride</v>
      </c>
      <c r="K1565" s="54" t="str">
        <f>VLOOKUP(H1565,'Fish Species List'!$A$2:$I$107,4,0)</f>
        <v>Scaridae</v>
      </c>
      <c r="L1565" s="54" t="str">
        <f>VLOOKUP(H1565,'Fish Species List'!$A$2:$I$107,5,0)</f>
        <v>Herbivores</v>
      </c>
      <c r="M1565">
        <v>3</v>
      </c>
      <c r="N1565">
        <f>1</f>
        <v>1</v>
      </c>
      <c r="O1565" t="s">
        <v>284</v>
      </c>
      <c r="P1565">
        <f>VLOOKUP(H1565,'Fish Species List'!$A$2:$I$107,6,0)</f>
        <v>1.38E-2</v>
      </c>
      <c r="Q1565">
        <f>VLOOKUP(H1565,'Fish Species List'!$A$2:$I$107,7,0)</f>
        <v>3.04</v>
      </c>
      <c r="R1565">
        <f t="shared" si="24"/>
        <v>0.38933881323628722</v>
      </c>
    </row>
    <row r="1566" spans="1:18">
      <c r="A1566" s="2">
        <v>42959</v>
      </c>
      <c r="B1566" s="18">
        <v>0.5</v>
      </c>
      <c r="C1566" t="s">
        <v>450</v>
      </c>
      <c r="D1566" t="s">
        <v>457</v>
      </c>
      <c r="E1566" t="s">
        <v>10</v>
      </c>
      <c r="F1566">
        <v>1</v>
      </c>
      <c r="G1566">
        <v>28</v>
      </c>
      <c r="H1566" t="s">
        <v>283</v>
      </c>
      <c r="I1566" t="str">
        <f>VLOOKUP(H1566,'Fish Species List'!$A$2:$I$107,2,0)</f>
        <v>Stoplight Parrotfish</v>
      </c>
      <c r="J1566" s="54" t="str">
        <f>VLOOKUP(H1566,'Fish Species List'!$A$2:$I$107,3,0)</f>
        <v>Sparisoma viride</v>
      </c>
      <c r="K1566" s="54" t="str">
        <f>VLOOKUP(H1566,'Fish Species List'!$A$2:$I$107,4,0)</f>
        <v>Scaridae</v>
      </c>
      <c r="L1566" s="54" t="str">
        <f>VLOOKUP(H1566,'Fish Species List'!$A$2:$I$107,5,0)</f>
        <v>Herbivores</v>
      </c>
      <c r="M1566">
        <v>2</v>
      </c>
      <c r="N1566">
        <f>1</f>
        <v>1</v>
      </c>
      <c r="O1566" t="s">
        <v>284</v>
      </c>
      <c r="P1566">
        <f>VLOOKUP(H1566,'Fish Species List'!$A$2:$I$107,6,0)</f>
        <v>1.38E-2</v>
      </c>
      <c r="Q1566">
        <f>VLOOKUP(H1566,'Fish Species List'!$A$2:$I$107,7,0)</f>
        <v>3.04</v>
      </c>
      <c r="R1566">
        <f t="shared" si="24"/>
        <v>0.11350376646282974</v>
      </c>
    </row>
    <row r="1567" spans="1:18">
      <c r="A1567" s="2">
        <v>42959</v>
      </c>
      <c r="B1567" s="18">
        <v>0.5</v>
      </c>
      <c r="C1567" t="s">
        <v>450</v>
      </c>
      <c r="D1567" t="s">
        <v>457</v>
      </c>
      <c r="E1567" t="s">
        <v>10</v>
      </c>
      <c r="F1567">
        <v>1</v>
      </c>
      <c r="G1567">
        <v>28</v>
      </c>
      <c r="H1567" t="s">
        <v>25</v>
      </c>
      <c r="I1567" t="str">
        <f>VLOOKUP(H1567,'Fish Species List'!$A$2:$I$107,2,0)</f>
        <v>Redband Parrotfish</v>
      </c>
      <c r="J1567" s="54" t="str">
        <f>VLOOKUP(H1567,'Fish Species List'!$A$2:$I$107,3,0)</f>
        <v>Sparisoma aurofrenatum</v>
      </c>
      <c r="K1567" s="54" t="str">
        <f>VLOOKUP(H1567,'Fish Species List'!$A$2:$I$107,4,0)</f>
        <v>Scaridae</v>
      </c>
      <c r="L1567" s="54" t="str">
        <f>VLOOKUP(H1567,'Fish Species List'!$A$2:$I$107,5,0)</f>
        <v>Herbivores</v>
      </c>
      <c r="M1567">
        <v>8</v>
      </c>
      <c r="N1567">
        <f>1</f>
        <v>1</v>
      </c>
      <c r="O1567" t="s">
        <v>284</v>
      </c>
      <c r="P1567">
        <f>VLOOKUP(H1567,'Fish Species List'!$A$2:$I$107,6,0)</f>
        <v>1.072E-2</v>
      </c>
      <c r="Q1567">
        <f>VLOOKUP(H1567,'Fish Species List'!$A$2:$I$107,7,0)</f>
        <v>3.12</v>
      </c>
      <c r="R1567">
        <f t="shared" si="24"/>
        <v>7.0442627183996569</v>
      </c>
    </row>
    <row r="1568" spans="1:18">
      <c r="A1568" s="2">
        <v>42959</v>
      </c>
      <c r="B1568" s="18">
        <v>0.5</v>
      </c>
      <c r="C1568" t="s">
        <v>450</v>
      </c>
      <c r="D1568" t="s">
        <v>457</v>
      </c>
      <c r="E1568" t="s">
        <v>10</v>
      </c>
      <c r="F1568">
        <v>1</v>
      </c>
      <c r="G1568">
        <v>28</v>
      </c>
      <c r="H1568" t="s">
        <v>25</v>
      </c>
      <c r="I1568" t="str">
        <f>VLOOKUP(H1568,'Fish Species List'!$A$2:$I$107,2,0)</f>
        <v>Redband Parrotfish</v>
      </c>
      <c r="J1568" s="54" t="str">
        <f>VLOOKUP(H1568,'Fish Species List'!$A$2:$I$107,3,0)</f>
        <v>Sparisoma aurofrenatum</v>
      </c>
      <c r="K1568" s="54" t="str">
        <f>VLOOKUP(H1568,'Fish Species List'!$A$2:$I$107,4,0)</f>
        <v>Scaridae</v>
      </c>
      <c r="L1568" s="54" t="str">
        <f>VLOOKUP(H1568,'Fish Species List'!$A$2:$I$107,5,0)</f>
        <v>Herbivores</v>
      </c>
      <c r="M1568">
        <v>5</v>
      </c>
      <c r="N1568">
        <v>2</v>
      </c>
      <c r="O1568" t="s">
        <v>284</v>
      </c>
      <c r="P1568">
        <f>VLOOKUP(H1568,'Fish Species List'!$A$2:$I$107,6,0)</f>
        <v>1.072E-2</v>
      </c>
      <c r="Q1568">
        <f>VLOOKUP(H1568,'Fish Species List'!$A$2:$I$107,7,0)</f>
        <v>3.12</v>
      </c>
      <c r="R1568">
        <f t="shared" si="24"/>
        <v>1.6254783853713242</v>
      </c>
    </row>
    <row r="1569" spans="1:18">
      <c r="A1569" s="2">
        <v>42959</v>
      </c>
      <c r="B1569" s="18">
        <v>0.5</v>
      </c>
      <c r="C1569" t="s">
        <v>450</v>
      </c>
      <c r="D1569" t="s">
        <v>457</v>
      </c>
      <c r="E1569" t="s">
        <v>10</v>
      </c>
      <c r="F1569">
        <v>1</v>
      </c>
      <c r="G1569">
        <v>28</v>
      </c>
      <c r="H1569" t="s">
        <v>25</v>
      </c>
      <c r="I1569" t="str">
        <f>VLOOKUP(H1569,'Fish Species List'!$A$2:$I$107,2,0)</f>
        <v>Redband Parrotfish</v>
      </c>
      <c r="J1569" s="54" t="str">
        <f>VLOOKUP(H1569,'Fish Species List'!$A$2:$I$107,3,0)</f>
        <v>Sparisoma aurofrenatum</v>
      </c>
      <c r="K1569" s="54" t="str">
        <f>VLOOKUP(H1569,'Fish Species List'!$A$2:$I$107,4,0)</f>
        <v>Scaridae</v>
      </c>
      <c r="L1569" s="54" t="str">
        <f>VLOOKUP(H1569,'Fish Species List'!$A$2:$I$107,5,0)</f>
        <v>Herbivores</v>
      </c>
      <c r="M1569">
        <v>8</v>
      </c>
      <c r="N1569">
        <f>1</f>
        <v>1</v>
      </c>
      <c r="O1569" t="s">
        <v>284</v>
      </c>
      <c r="P1569">
        <f>VLOOKUP(H1569,'Fish Species List'!$A$2:$I$107,6,0)</f>
        <v>1.072E-2</v>
      </c>
      <c r="Q1569">
        <f>VLOOKUP(H1569,'Fish Species List'!$A$2:$I$107,7,0)</f>
        <v>3.12</v>
      </c>
      <c r="R1569">
        <f t="shared" si="24"/>
        <v>7.0442627183996569</v>
      </c>
    </row>
    <row r="1570" spans="1:18">
      <c r="A1570" s="2">
        <v>42959</v>
      </c>
      <c r="B1570" s="18">
        <v>0.5</v>
      </c>
      <c r="C1570" t="s">
        <v>450</v>
      </c>
      <c r="D1570" t="s">
        <v>457</v>
      </c>
      <c r="E1570" t="s">
        <v>10</v>
      </c>
      <c r="F1570">
        <v>1</v>
      </c>
      <c r="G1570">
        <v>28</v>
      </c>
      <c r="H1570" t="s">
        <v>25</v>
      </c>
      <c r="I1570" t="str">
        <f>VLOOKUP(H1570,'Fish Species List'!$A$2:$I$107,2,0)</f>
        <v>Redband Parrotfish</v>
      </c>
      <c r="J1570" s="54" t="str">
        <f>VLOOKUP(H1570,'Fish Species List'!$A$2:$I$107,3,0)</f>
        <v>Sparisoma aurofrenatum</v>
      </c>
      <c r="K1570" s="54" t="str">
        <f>VLOOKUP(H1570,'Fish Species List'!$A$2:$I$107,4,0)</f>
        <v>Scaridae</v>
      </c>
      <c r="L1570" s="54" t="str">
        <f>VLOOKUP(H1570,'Fish Species List'!$A$2:$I$107,5,0)</f>
        <v>Herbivores</v>
      </c>
      <c r="M1570">
        <v>7</v>
      </c>
      <c r="N1570">
        <v>2</v>
      </c>
      <c r="O1570" t="s">
        <v>284</v>
      </c>
      <c r="P1570">
        <f>VLOOKUP(H1570,'Fish Species List'!$A$2:$I$107,6,0)</f>
        <v>1.072E-2</v>
      </c>
      <c r="Q1570">
        <f>VLOOKUP(H1570,'Fish Species List'!$A$2:$I$107,7,0)</f>
        <v>3.12</v>
      </c>
      <c r="R1570">
        <f t="shared" si="24"/>
        <v>4.6440904561438288</v>
      </c>
    </row>
    <row r="1571" spans="1:18">
      <c r="A1571" s="2">
        <v>42959</v>
      </c>
      <c r="B1571" s="18">
        <v>0.5</v>
      </c>
      <c r="C1571" t="s">
        <v>450</v>
      </c>
      <c r="D1571" t="s">
        <v>457</v>
      </c>
      <c r="E1571" t="s">
        <v>10</v>
      </c>
      <c r="F1571">
        <v>1</v>
      </c>
      <c r="G1571">
        <v>28</v>
      </c>
      <c r="H1571" t="s">
        <v>25</v>
      </c>
      <c r="I1571" t="str">
        <f>VLOOKUP(H1571,'Fish Species List'!$A$2:$I$107,2,0)</f>
        <v>Redband Parrotfish</v>
      </c>
      <c r="J1571" s="54" t="str">
        <f>VLOOKUP(H1571,'Fish Species List'!$A$2:$I$107,3,0)</f>
        <v>Sparisoma aurofrenatum</v>
      </c>
      <c r="K1571" s="54" t="str">
        <f>VLOOKUP(H1571,'Fish Species List'!$A$2:$I$107,4,0)</f>
        <v>Scaridae</v>
      </c>
      <c r="L1571" s="54" t="str">
        <f>VLOOKUP(H1571,'Fish Species List'!$A$2:$I$107,5,0)</f>
        <v>Herbivores</v>
      </c>
      <c r="M1571">
        <v>4</v>
      </c>
      <c r="N1571">
        <f>1</f>
        <v>1</v>
      </c>
      <c r="O1571" t="s">
        <v>284</v>
      </c>
      <c r="P1571">
        <f>VLOOKUP(H1571,'Fish Species List'!$A$2:$I$107,6,0)</f>
        <v>1.072E-2</v>
      </c>
      <c r="Q1571">
        <f>VLOOKUP(H1571,'Fish Species List'!$A$2:$I$107,7,0)</f>
        <v>3.12</v>
      </c>
      <c r="R1571">
        <f t="shared" si="24"/>
        <v>0.81025544515357217</v>
      </c>
    </row>
    <row r="1572" spans="1:18">
      <c r="A1572" s="2">
        <v>42959</v>
      </c>
      <c r="B1572" s="18">
        <v>0.5</v>
      </c>
      <c r="C1572" t="s">
        <v>450</v>
      </c>
      <c r="D1572" t="s">
        <v>457</v>
      </c>
      <c r="E1572" t="s">
        <v>10</v>
      </c>
      <c r="F1572">
        <v>1</v>
      </c>
      <c r="G1572">
        <v>28</v>
      </c>
      <c r="H1572" t="s">
        <v>12</v>
      </c>
      <c r="I1572" t="str">
        <f>VLOOKUP(H1572,'Fish Species List'!$A$2:$I$107,2,0)</f>
        <v>Doctorfish</v>
      </c>
      <c r="J1572" s="54" t="str">
        <f>VLOOKUP(H1572,'Fish Species List'!$A$2:$I$107,3,0)</f>
        <v>Acanthurus chirurgus</v>
      </c>
      <c r="K1572" s="54" t="str">
        <f>VLOOKUP(H1572,'Fish Species List'!$A$2:$I$107,4,0)</f>
        <v>Acanthuridae</v>
      </c>
      <c r="L1572" s="54" t="str">
        <f>VLOOKUP(H1572,'Fish Species List'!$A$2:$I$107,5,0)</f>
        <v>Herbivores</v>
      </c>
      <c r="M1572">
        <v>7</v>
      </c>
      <c r="N1572">
        <f>1</f>
        <v>1</v>
      </c>
      <c r="P1572">
        <f>VLOOKUP(H1572,'Fish Species List'!$A$2:$I$107,6,0)</f>
        <v>2.0889999999999999E-2</v>
      </c>
      <c r="Q1572">
        <f>VLOOKUP(H1572,'Fish Species List'!$A$2:$I$107,7,0)</f>
        <v>2.96</v>
      </c>
      <c r="R1572">
        <f t="shared" si="24"/>
        <v>6.6287041843652412</v>
      </c>
    </row>
    <row r="1573" spans="1:18">
      <c r="A1573" s="2">
        <v>42959</v>
      </c>
      <c r="B1573" s="18">
        <v>0.5</v>
      </c>
      <c r="C1573" t="s">
        <v>450</v>
      </c>
      <c r="D1573" t="s">
        <v>457</v>
      </c>
      <c r="E1573" t="s">
        <v>10</v>
      </c>
      <c r="F1573">
        <v>1</v>
      </c>
      <c r="G1573">
        <v>28</v>
      </c>
      <c r="H1573" t="s">
        <v>19</v>
      </c>
      <c r="I1573" t="str">
        <f>VLOOKUP(H1573,'Fish Species List'!$A$2:$I$107,2,0)</f>
        <v>Ocean Surgeonfish</v>
      </c>
      <c r="J1573" s="54" t="str">
        <f>VLOOKUP(H1573,'Fish Species List'!$A$2:$I$107,3,0)</f>
        <v>Acanthurus bahianus</v>
      </c>
      <c r="K1573" s="54" t="str">
        <f>VLOOKUP(H1573,'Fish Species List'!$A$2:$I$107,4,0)</f>
        <v>Acanthuridae</v>
      </c>
      <c r="L1573" s="54" t="str">
        <f>VLOOKUP(H1573,'Fish Species List'!$A$2:$I$107,5,0)</f>
        <v>Herbivores</v>
      </c>
      <c r="M1573">
        <v>6</v>
      </c>
      <c r="N1573">
        <f>1</f>
        <v>1</v>
      </c>
      <c r="P1573">
        <f>VLOOKUP(H1573,'Fish Species List'!$A$2:$I$107,6,0)</f>
        <v>1.8620000000000001E-2</v>
      </c>
      <c r="Q1573">
        <f>VLOOKUP(H1573,'Fish Species List'!$A$2:$I$107,7,0)</f>
        <v>2.91</v>
      </c>
      <c r="R1573">
        <f t="shared" si="24"/>
        <v>3.4229441671231959</v>
      </c>
    </row>
    <row r="1574" spans="1:18">
      <c r="A1574" s="2">
        <v>42959</v>
      </c>
      <c r="B1574" s="18">
        <v>0.5</v>
      </c>
      <c r="C1574" t="s">
        <v>450</v>
      </c>
      <c r="D1574" t="s">
        <v>457</v>
      </c>
      <c r="E1574" t="s">
        <v>10</v>
      </c>
      <c r="F1574">
        <v>1</v>
      </c>
      <c r="G1574">
        <v>28</v>
      </c>
      <c r="H1574" t="s">
        <v>36</v>
      </c>
      <c r="I1574" t="str">
        <f>VLOOKUP(H1574,'Fish Species List'!$A$2:$I$107,2,0)</f>
        <v>Blue Chromis</v>
      </c>
      <c r="J1574" s="54" t="str">
        <f>VLOOKUP(H1574,'Fish Species List'!$A$2:$I$107,3,0)</f>
        <v>Chromis cyanea</v>
      </c>
      <c r="K1574" s="54" t="str">
        <f>VLOOKUP(H1574,'Fish Species List'!$A$2:$I$107,4,0)</f>
        <v>Pomacentridae</v>
      </c>
      <c r="L1574" s="54" t="str">
        <f>VLOOKUP(H1574,'Fish Species List'!$A$2:$I$107,5,0)</f>
        <v>Planktivore</v>
      </c>
      <c r="M1574">
        <v>8</v>
      </c>
      <c r="N1574">
        <v>10</v>
      </c>
      <c r="P1574">
        <f>VLOOKUP(H1574,'Fish Species List'!$A$2:$I$107,6,0)</f>
        <v>1.4789999999999999E-2</v>
      </c>
      <c r="Q1574">
        <f>VLOOKUP(H1574,'Fish Species List'!$A$2:$I$107,7,0)</f>
        <v>2.98</v>
      </c>
      <c r="R1574">
        <f t="shared" si="24"/>
        <v>7.2640083583081712</v>
      </c>
    </row>
    <row r="1575" spans="1:18">
      <c r="A1575" s="2">
        <v>42959</v>
      </c>
      <c r="B1575" s="18">
        <v>0.5</v>
      </c>
      <c r="C1575" t="s">
        <v>450</v>
      </c>
      <c r="D1575" t="s">
        <v>457</v>
      </c>
      <c r="E1575" t="s">
        <v>10</v>
      </c>
      <c r="F1575">
        <v>1</v>
      </c>
      <c r="G1575">
        <v>28</v>
      </c>
      <c r="H1575" t="s">
        <v>36</v>
      </c>
      <c r="I1575" t="str">
        <f>VLOOKUP(H1575,'Fish Species List'!$A$2:$I$107,2,0)</f>
        <v>Blue Chromis</v>
      </c>
      <c r="J1575" s="54" t="str">
        <f>VLOOKUP(H1575,'Fish Species List'!$A$2:$I$107,3,0)</f>
        <v>Chromis cyanea</v>
      </c>
      <c r="K1575" s="54" t="str">
        <f>VLOOKUP(H1575,'Fish Species List'!$A$2:$I$107,4,0)</f>
        <v>Pomacentridae</v>
      </c>
      <c r="L1575" s="54" t="str">
        <f>VLOOKUP(H1575,'Fish Species List'!$A$2:$I$107,5,0)</f>
        <v>Planktivore</v>
      </c>
      <c r="M1575">
        <v>6</v>
      </c>
      <c r="N1575">
        <v>6</v>
      </c>
      <c r="P1575">
        <f>VLOOKUP(H1575,'Fish Species List'!$A$2:$I$107,6,0)</f>
        <v>1.4789999999999999E-2</v>
      </c>
      <c r="Q1575">
        <f>VLOOKUP(H1575,'Fish Species List'!$A$2:$I$107,7,0)</f>
        <v>2.98</v>
      </c>
      <c r="R1575">
        <f t="shared" si="24"/>
        <v>3.0821864023530869</v>
      </c>
    </row>
    <row r="1576" spans="1:18">
      <c r="A1576" s="2">
        <v>42959</v>
      </c>
      <c r="B1576" s="18">
        <v>0.5</v>
      </c>
      <c r="C1576" t="s">
        <v>450</v>
      </c>
      <c r="D1576" t="s">
        <v>457</v>
      </c>
      <c r="E1576" t="s">
        <v>10</v>
      </c>
      <c r="F1576">
        <v>1</v>
      </c>
      <c r="G1576">
        <v>28</v>
      </c>
      <c r="H1576" t="s">
        <v>36</v>
      </c>
      <c r="I1576" t="str">
        <f>VLOOKUP(H1576,'Fish Species List'!$A$2:$I$107,2,0)</f>
        <v>Blue Chromis</v>
      </c>
      <c r="J1576" s="54" t="str">
        <f>VLOOKUP(H1576,'Fish Species List'!$A$2:$I$107,3,0)</f>
        <v>Chromis cyanea</v>
      </c>
      <c r="K1576" s="54" t="str">
        <f>VLOOKUP(H1576,'Fish Species List'!$A$2:$I$107,4,0)</f>
        <v>Pomacentridae</v>
      </c>
      <c r="L1576" s="54" t="str">
        <f>VLOOKUP(H1576,'Fish Species List'!$A$2:$I$107,5,0)</f>
        <v>Planktivore</v>
      </c>
      <c r="M1576">
        <v>2</v>
      </c>
      <c r="N1576">
        <v>20</v>
      </c>
      <c r="P1576">
        <f>VLOOKUP(H1576,'Fish Species List'!$A$2:$I$107,6,0)</f>
        <v>1.4789999999999999E-2</v>
      </c>
      <c r="Q1576">
        <f>VLOOKUP(H1576,'Fish Species List'!$A$2:$I$107,7,0)</f>
        <v>2.98</v>
      </c>
      <c r="R1576">
        <f t="shared" si="24"/>
        <v>0.11669105359565421</v>
      </c>
    </row>
    <row r="1577" spans="1:18">
      <c r="A1577" s="2">
        <v>42959</v>
      </c>
      <c r="B1577" s="18">
        <v>0.5</v>
      </c>
      <c r="C1577" t="s">
        <v>450</v>
      </c>
      <c r="D1577" t="s">
        <v>457</v>
      </c>
      <c r="E1577" t="s">
        <v>10</v>
      </c>
      <c r="F1577">
        <v>1</v>
      </c>
      <c r="G1577">
        <v>28</v>
      </c>
      <c r="H1577" t="s">
        <v>17</v>
      </c>
      <c r="I1577" t="str">
        <f>VLOOKUP(H1577,'Fish Species List'!$A$2:$I$107,2,0)</f>
        <v>Bluehead Wrasse</v>
      </c>
      <c r="J1577" s="54" t="str">
        <f>VLOOKUP(H1577,'Fish Species List'!$A$2:$I$107,3,0)</f>
        <v>Thalassoma bifasciatum</v>
      </c>
      <c r="K1577" s="54" t="str">
        <f>VLOOKUP(H1577,'Fish Species List'!$A$2:$I$107,4,0)</f>
        <v>Labridae</v>
      </c>
      <c r="L1577" s="54" t="str">
        <f>VLOOKUP(H1577,'Fish Species List'!$A$2:$I$107,5,0)</f>
        <v>Carnivores</v>
      </c>
      <c r="M1577">
        <v>4</v>
      </c>
      <c r="N1577">
        <v>8</v>
      </c>
      <c r="P1577">
        <f>VLOOKUP(H1577,'Fish Species List'!$A$2:$I$107,6,0)</f>
        <v>8.9099999999999995E-3</v>
      </c>
      <c r="Q1577">
        <f>VLOOKUP(H1577,'Fish Species List'!$A$2:$I$107,7,0)</f>
        <v>3.01</v>
      </c>
      <c r="R1577">
        <f t="shared" si="24"/>
        <v>0.5782002537554658</v>
      </c>
    </row>
    <row r="1578" spans="1:18">
      <c r="A1578" s="2">
        <v>42959</v>
      </c>
      <c r="B1578" s="18">
        <v>0.5</v>
      </c>
      <c r="C1578" t="s">
        <v>450</v>
      </c>
      <c r="D1578" t="s">
        <v>457</v>
      </c>
      <c r="E1578" t="s">
        <v>10</v>
      </c>
      <c r="F1578">
        <v>1</v>
      </c>
      <c r="G1578">
        <v>28</v>
      </c>
      <c r="H1578" t="s">
        <v>289</v>
      </c>
      <c r="I1578" t="str">
        <f>VLOOKUP(H1578,'Fish Species List'!$A$2:$I$107,2,0)</f>
        <v>Longspine squirrelfish</v>
      </c>
      <c r="J1578" s="54" t="str">
        <f>VLOOKUP(H1578,'Fish Species List'!$A$2:$I$107,3,0)</f>
        <v>Holocentrus rufus</v>
      </c>
      <c r="K1578" s="54" t="str">
        <f>VLOOKUP(H1578,'Fish Species List'!$A$2:$I$107,4,0)</f>
        <v>Holocentridae</v>
      </c>
      <c r="L1578" s="54" t="str">
        <f>VLOOKUP(H1578,'Fish Species List'!$A$2:$I$107,5,0)</f>
        <v>Carnivores</v>
      </c>
      <c r="M1578">
        <v>14</v>
      </c>
      <c r="N1578">
        <f>1</f>
        <v>1</v>
      </c>
      <c r="P1578">
        <f>VLOOKUP(H1578,'Fish Species List'!$A$2:$I$107,6,0)</f>
        <v>1.1480000000000001E-2</v>
      </c>
      <c r="Q1578">
        <f>VLOOKUP(H1578,'Fish Species List'!$A$2:$I$107,7,0)</f>
        <v>2.89</v>
      </c>
      <c r="R1578">
        <f t="shared" si="24"/>
        <v>23.564157192149512</v>
      </c>
    </row>
    <row r="1579" spans="1:18">
      <c r="A1579" s="2">
        <v>42959</v>
      </c>
      <c r="B1579" s="18">
        <v>0.5</v>
      </c>
      <c r="C1579" t="s">
        <v>450</v>
      </c>
      <c r="D1579" t="s">
        <v>457</v>
      </c>
      <c r="E1579" t="s">
        <v>10</v>
      </c>
      <c r="F1579">
        <v>1</v>
      </c>
      <c r="G1579">
        <v>28</v>
      </c>
      <c r="H1579" t="s">
        <v>35</v>
      </c>
      <c r="I1579" t="str">
        <f>VLOOKUP(H1579,'Fish Species List'!$A$2:$I$107,2,0)</f>
        <v>Yellowhead Wrasse</v>
      </c>
      <c r="J1579" s="54" t="str">
        <f>VLOOKUP(H1579,'Fish Species List'!$A$2:$I$107,3,0)</f>
        <v>Halichoeres garnoti</v>
      </c>
      <c r="K1579" s="54" t="str">
        <f>VLOOKUP(H1579,'Fish Species List'!$A$2:$I$107,4,0)</f>
        <v>Labridae</v>
      </c>
      <c r="L1579" s="54" t="str">
        <f>VLOOKUP(H1579,'Fish Species List'!$A$2:$I$107,5,0)</f>
        <v>Carnivores</v>
      </c>
      <c r="M1579">
        <v>4</v>
      </c>
      <c r="N1579">
        <v>5</v>
      </c>
      <c r="P1579">
        <f>VLOOKUP(H1579,'Fish Species List'!$A$2:$I$107,6,0)</f>
        <v>0.01</v>
      </c>
      <c r="Q1579">
        <f>VLOOKUP(H1579,'Fish Species List'!$A$2:$I$107,7,0)</f>
        <v>3.13</v>
      </c>
      <c r="R1579">
        <f t="shared" si="24"/>
        <v>0.76638637095611406</v>
      </c>
    </row>
    <row r="1580" spans="1:18">
      <c r="A1580" s="2">
        <v>42959</v>
      </c>
      <c r="B1580" s="18">
        <v>0.5</v>
      </c>
      <c r="C1580" t="s">
        <v>450</v>
      </c>
      <c r="D1580" t="s">
        <v>457</v>
      </c>
      <c r="E1580" t="s">
        <v>10</v>
      </c>
      <c r="F1580">
        <v>1</v>
      </c>
      <c r="G1580">
        <v>28</v>
      </c>
      <c r="H1580" t="s">
        <v>35</v>
      </c>
      <c r="I1580" t="str">
        <f>VLOOKUP(H1580,'Fish Species List'!$A$2:$I$107,2,0)</f>
        <v>Yellowhead Wrasse</v>
      </c>
      <c r="J1580" s="54" t="str">
        <f>VLOOKUP(H1580,'Fish Species List'!$A$2:$I$107,3,0)</f>
        <v>Halichoeres garnoti</v>
      </c>
      <c r="K1580" s="54" t="str">
        <f>VLOOKUP(H1580,'Fish Species List'!$A$2:$I$107,4,0)</f>
        <v>Labridae</v>
      </c>
      <c r="L1580" s="54" t="str">
        <f>VLOOKUP(H1580,'Fish Species List'!$A$2:$I$107,5,0)</f>
        <v>Carnivores</v>
      </c>
      <c r="M1580">
        <v>6</v>
      </c>
      <c r="N1580">
        <f>1</f>
        <v>1</v>
      </c>
      <c r="P1580">
        <f>VLOOKUP(H1580,'Fish Species List'!$A$2:$I$107,6,0)</f>
        <v>0.01</v>
      </c>
      <c r="Q1580">
        <f>VLOOKUP(H1580,'Fish Species List'!$A$2:$I$107,7,0)</f>
        <v>3.13</v>
      </c>
      <c r="R1580">
        <f t="shared" si="24"/>
        <v>2.7265496699528886</v>
      </c>
    </row>
    <row r="1581" spans="1:18">
      <c r="A1581" s="2">
        <v>42959</v>
      </c>
      <c r="B1581" s="18">
        <v>0.5</v>
      </c>
      <c r="C1581" t="s">
        <v>450</v>
      </c>
      <c r="D1581" t="s">
        <v>457</v>
      </c>
      <c r="E1581" t="s">
        <v>10</v>
      </c>
      <c r="F1581">
        <v>1</v>
      </c>
      <c r="G1581">
        <v>28</v>
      </c>
      <c r="H1581" t="s">
        <v>35</v>
      </c>
      <c r="I1581" t="str">
        <f>VLOOKUP(H1581,'Fish Species List'!$A$2:$I$107,2,0)</f>
        <v>Yellowhead Wrasse</v>
      </c>
      <c r="J1581" s="54" t="str">
        <f>VLOOKUP(H1581,'Fish Species List'!$A$2:$I$107,3,0)</f>
        <v>Halichoeres garnoti</v>
      </c>
      <c r="K1581" s="54" t="str">
        <f>VLOOKUP(H1581,'Fish Species List'!$A$2:$I$107,4,0)</f>
        <v>Labridae</v>
      </c>
      <c r="L1581" s="54" t="str">
        <f>VLOOKUP(H1581,'Fish Species List'!$A$2:$I$107,5,0)</f>
        <v>Carnivores</v>
      </c>
      <c r="M1581">
        <v>3</v>
      </c>
      <c r="N1581">
        <v>5</v>
      </c>
      <c r="P1581">
        <f>VLOOKUP(H1581,'Fish Species List'!$A$2:$I$107,6,0)</f>
        <v>0.01</v>
      </c>
      <c r="Q1581">
        <f>VLOOKUP(H1581,'Fish Species List'!$A$2:$I$107,7,0)</f>
        <v>3.13</v>
      </c>
      <c r="R1581">
        <f t="shared" si="24"/>
        <v>0.3114508548769428</v>
      </c>
    </row>
    <row r="1582" spans="1:18">
      <c r="A1582" s="2">
        <v>42959</v>
      </c>
      <c r="B1582" s="18">
        <v>0.5</v>
      </c>
      <c r="C1582" t="s">
        <v>450</v>
      </c>
      <c r="D1582" t="s">
        <v>457</v>
      </c>
      <c r="E1582" t="s">
        <v>10</v>
      </c>
      <c r="F1582">
        <v>1</v>
      </c>
      <c r="G1582">
        <v>28</v>
      </c>
      <c r="H1582" t="s">
        <v>25</v>
      </c>
      <c r="I1582" t="str">
        <f>VLOOKUP(H1582,'Fish Species List'!$A$2:$I$107,2,0)</f>
        <v>Redband Parrotfish</v>
      </c>
      <c r="J1582" s="54" t="str">
        <f>VLOOKUP(H1582,'Fish Species List'!$A$2:$I$107,3,0)</f>
        <v>Sparisoma aurofrenatum</v>
      </c>
      <c r="K1582" s="54" t="str">
        <f>VLOOKUP(H1582,'Fish Species List'!$A$2:$I$107,4,0)</f>
        <v>Scaridae</v>
      </c>
      <c r="L1582" s="54" t="str">
        <f>VLOOKUP(H1582,'Fish Species List'!$A$2:$I$107,5,0)</f>
        <v>Herbivores</v>
      </c>
      <c r="M1582">
        <v>10</v>
      </c>
      <c r="N1582">
        <f>1</f>
        <v>1</v>
      </c>
      <c r="O1582" t="s">
        <v>16</v>
      </c>
      <c r="P1582">
        <f>VLOOKUP(H1582,'Fish Species List'!$A$2:$I$107,6,0)</f>
        <v>1.072E-2</v>
      </c>
      <c r="Q1582">
        <f>VLOOKUP(H1582,'Fish Species List'!$A$2:$I$107,7,0)</f>
        <v>3.12</v>
      </c>
      <c r="R1582">
        <f t="shared" si="24"/>
        <v>14.131712237324704</v>
      </c>
    </row>
    <row r="1583" spans="1:18">
      <c r="A1583" s="2">
        <v>42959</v>
      </c>
      <c r="B1583" s="18">
        <v>0.5</v>
      </c>
      <c r="C1583" t="s">
        <v>450</v>
      </c>
      <c r="D1583" t="s">
        <v>457</v>
      </c>
      <c r="E1583" t="s">
        <v>10</v>
      </c>
      <c r="F1583">
        <v>1</v>
      </c>
      <c r="G1583">
        <v>28</v>
      </c>
      <c r="H1583" t="s">
        <v>473</v>
      </c>
      <c r="I1583" t="str">
        <f>VLOOKUP(H1583,'Fish Species List'!$A$2:$I$107,2,0)</f>
        <v>Greenblotch Parrotfish</v>
      </c>
      <c r="J1583" s="54" t="str">
        <f>VLOOKUP(H1583,'Fish Species List'!$A$2:$I$107,3,0)</f>
        <v>Sparisoma atomarium</v>
      </c>
      <c r="K1583" s="54" t="str">
        <f>VLOOKUP(H1583,'Fish Species List'!$A$2:$I$107,4,0)</f>
        <v>Scaridae</v>
      </c>
      <c r="L1583" s="54" t="str">
        <f>VLOOKUP(H1583,'Fish Species List'!$A$2:$I$107,5,0)</f>
        <v>Herbivores</v>
      </c>
      <c r="M1583">
        <v>7</v>
      </c>
      <c r="N1583">
        <f>1</f>
        <v>1</v>
      </c>
      <c r="O1583" t="s">
        <v>284</v>
      </c>
      <c r="P1583">
        <f>VLOOKUP(H1583,'Fish Species List'!$A$2:$I$107,6,0)</f>
        <v>1.072E-2</v>
      </c>
      <c r="Q1583">
        <f>VLOOKUP(H1583,'Fish Species List'!$A$2:$I$107,7,0)</f>
        <v>3.12</v>
      </c>
      <c r="R1583">
        <f t="shared" si="24"/>
        <v>4.6440904561438288</v>
      </c>
    </row>
    <row r="1584" spans="1:18">
      <c r="A1584" s="2">
        <v>42959</v>
      </c>
      <c r="B1584" s="18">
        <v>0.5</v>
      </c>
      <c r="C1584" t="s">
        <v>450</v>
      </c>
      <c r="D1584" t="s">
        <v>457</v>
      </c>
      <c r="E1584" t="s">
        <v>10</v>
      </c>
      <c r="F1584">
        <v>1</v>
      </c>
      <c r="G1584">
        <v>28</v>
      </c>
      <c r="H1584" t="s">
        <v>393</v>
      </c>
      <c r="I1584" t="str">
        <f>VLOOKUP(H1584,'Fish Species List'!$A$2:$I$107,2,0)</f>
        <v xml:space="preserve">Caribbean sharp-nose puffer </v>
      </c>
      <c r="J1584" s="54" t="str">
        <f>VLOOKUP(H1584,'Fish Species List'!$A$2:$I$107,3,0)</f>
        <v>Canthigaster rostrata</v>
      </c>
      <c r="K1584" s="54" t="str">
        <f>VLOOKUP(H1584,'Fish Species List'!$A$2:$I$107,4,0)</f>
        <v>Tetraodontidae</v>
      </c>
      <c r="L1584" s="54" t="str">
        <f>VLOOKUP(H1584,'Fish Species List'!$A$2:$I$107,5,0)</f>
        <v>Omnivores</v>
      </c>
      <c r="M1584">
        <v>4</v>
      </c>
      <c r="N1584">
        <v>2</v>
      </c>
      <c r="P1584">
        <f>VLOOKUP(H1584,'Fish Species List'!$A$2:$I$107,6,0)</f>
        <v>2.239E-2</v>
      </c>
      <c r="Q1584">
        <f>VLOOKUP(H1584,'Fish Species List'!$A$2:$I$107,7,0)</f>
        <v>2.96</v>
      </c>
      <c r="R1584">
        <f t="shared" si="24"/>
        <v>1.3556627654519102</v>
      </c>
    </row>
    <row r="1585" spans="1:18">
      <c r="A1585" s="2">
        <v>42959</v>
      </c>
      <c r="B1585" s="18">
        <v>0.5</v>
      </c>
      <c r="C1585" t="s">
        <v>450</v>
      </c>
      <c r="D1585" t="s">
        <v>457</v>
      </c>
      <c r="E1585" t="s">
        <v>10</v>
      </c>
      <c r="F1585">
        <v>1</v>
      </c>
      <c r="G1585">
        <v>28</v>
      </c>
      <c r="H1585" t="s">
        <v>393</v>
      </c>
      <c r="I1585" t="str">
        <f>VLOOKUP(H1585,'Fish Species List'!$A$2:$I$107,2,0)</f>
        <v xml:space="preserve">Caribbean sharp-nose puffer </v>
      </c>
      <c r="J1585" s="54" t="str">
        <f>VLOOKUP(H1585,'Fish Species List'!$A$2:$I$107,3,0)</f>
        <v>Canthigaster rostrata</v>
      </c>
      <c r="K1585" s="54" t="str">
        <f>VLOOKUP(H1585,'Fish Species List'!$A$2:$I$107,4,0)</f>
        <v>Tetraodontidae</v>
      </c>
      <c r="L1585" s="54" t="str">
        <f>VLOOKUP(H1585,'Fish Species List'!$A$2:$I$107,5,0)</f>
        <v>Omnivores</v>
      </c>
      <c r="M1585">
        <v>6</v>
      </c>
      <c r="N1585">
        <f>1</f>
        <v>1</v>
      </c>
      <c r="P1585">
        <f>VLOOKUP(H1585,'Fish Species List'!$A$2:$I$107,6,0)</f>
        <v>2.239E-2</v>
      </c>
      <c r="Q1585">
        <f>VLOOKUP(H1585,'Fish Species List'!$A$2:$I$107,7,0)</f>
        <v>2.96</v>
      </c>
      <c r="R1585">
        <f t="shared" si="24"/>
        <v>4.501754368842863</v>
      </c>
    </row>
    <row r="1586" spans="1:18">
      <c r="A1586" s="2">
        <v>42959</v>
      </c>
      <c r="B1586" s="18">
        <v>0.5</v>
      </c>
      <c r="C1586" t="s">
        <v>450</v>
      </c>
      <c r="D1586" t="s">
        <v>457</v>
      </c>
      <c r="E1586" t="s">
        <v>10</v>
      </c>
      <c r="F1586">
        <v>1</v>
      </c>
      <c r="G1586">
        <v>28</v>
      </c>
      <c r="H1586" t="s">
        <v>396</v>
      </c>
      <c r="I1586" t="str">
        <f>VLOOKUP(H1586,'Fish Species List'!$A$2:$I$107,2,0)</f>
        <v>Beaugregory</v>
      </c>
      <c r="J1586" s="54" t="str">
        <f>VLOOKUP(H1586,'Fish Species List'!$A$2:$I$107,3,0)</f>
        <v>Stegastes leucostictus</v>
      </c>
      <c r="K1586" s="54" t="str">
        <f>VLOOKUP(H1586,'Fish Species List'!$A$2:$I$107,4,0)</f>
        <v>Pomacentridae</v>
      </c>
      <c r="L1586" s="54" t="str">
        <f>VLOOKUP(H1586,'Fish Species List'!$A$2:$I$107,5,0)</f>
        <v>Omnivores</v>
      </c>
      <c r="M1586">
        <v>3</v>
      </c>
      <c r="N1586">
        <f>1</f>
        <v>1</v>
      </c>
      <c r="P1586">
        <f>VLOOKUP(H1586,'Fish Species List'!$A$2:$I$107,6,0)</f>
        <v>1.9949999999999999E-2</v>
      </c>
      <c r="Q1586">
        <f>VLOOKUP(H1586,'Fish Species List'!$A$2:$I$107,7,0)</f>
        <v>2.95</v>
      </c>
      <c r="R1586">
        <f t="shared" si="24"/>
        <v>0.50985960061512192</v>
      </c>
    </row>
    <row r="1587" spans="1:18">
      <c r="A1587" s="2">
        <v>42959</v>
      </c>
      <c r="B1587" s="18">
        <v>0.5</v>
      </c>
      <c r="C1587" t="s">
        <v>450</v>
      </c>
      <c r="D1587" t="s">
        <v>457</v>
      </c>
      <c r="E1587" t="s">
        <v>10</v>
      </c>
      <c r="F1587">
        <v>1</v>
      </c>
      <c r="G1587">
        <v>28</v>
      </c>
      <c r="H1587" t="s">
        <v>31</v>
      </c>
      <c r="I1587" t="str">
        <f>VLOOKUP(H1587,'Fish Species List'!$A$2:$I$107,2,0)</f>
        <v>Striped Parrotfish</v>
      </c>
      <c r="J1587" s="54" t="str">
        <f>VLOOKUP(H1587,'Fish Species List'!$A$2:$I$107,3,0)</f>
        <v>Scarus iserti</v>
      </c>
      <c r="K1587" s="54" t="str">
        <f>VLOOKUP(H1587,'Fish Species List'!$A$2:$I$107,4,0)</f>
        <v>Scaridae</v>
      </c>
      <c r="L1587" s="54" t="str">
        <f>VLOOKUP(H1587,'Fish Species List'!$A$2:$I$107,5,0)</f>
        <v>Herbivores</v>
      </c>
      <c r="M1587">
        <v>4</v>
      </c>
      <c r="N1587">
        <v>40</v>
      </c>
      <c r="O1587" t="s">
        <v>284</v>
      </c>
      <c r="P1587">
        <f>VLOOKUP(H1587,'Fish Species List'!$A$2:$I$107,6,0)</f>
        <v>1.0959999999999999E-2</v>
      </c>
      <c r="Q1587">
        <f>VLOOKUP(H1587,'Fish Species List'!$A$2:$I$107,7,0)</f>
        <v>3.01</v>
      </c>
      <c r="R1587">
        <f t="shared" si="24"/>
        <v>0.71123173750391744</v>
      </c>
    </row>
    <row r="1588" spans="1:18">
      <c r="A1588" s="2">
        <v>42959</v>
      </c>
      <c r="B1588" s="18">
        <v>0.5</v>
      </c>
      <c r="C1588" t="s">
        <v>450</v>
      </c>
      <c r="D1588" t="s">
        <v>457</v>
      </c>
      <c r="E1588" t="s">
        <v>10</v>
      </c>
      <c r="F1588">
        <v>1</v>
      </c>
      <c r="G1588">
        <v>28</v>
      </c>
      <c r="H1588" t="s">
        <v>31</v>
      </c>
      <c r="I1588" t="str">
        <f>VLOOKUP(H1588,'Fish Species List'!$A$2:$I$107,2,0)</f>
        <v>Striped Parrotfish</v>
      </c>
      <c r="J1588" s="54" t="str">
        <f>VLOOKUP(H1588,'Fish Species List'!$A$2:$I$107,3,0)</f>
        <v>Scarus iserti</v>
      </c>
      <c r="K1588" s="54" t="str">
        <f>VLOOKUP(H1588,'Fish Species List'!$A$2:$I$107,4,0)</f>
        <v>Scaridae</v>
      </c>
      <c r="L1588" s="54" t="str">
        <f>VLOOKUP(H1588,'Fish Species List'!$A$2:$I$107,5,0)</f>
        <v>Herbivores</v>
      </c>
      <c r="M1588">
        <v>3</v>
      </c>
      <c r="N1588">
        <v>5</v>
      </c>
      <c r="O1588" t="s">
        <v>284</v>
      </c>
      <c r="P1588">
        <f>VLOOKUP(H1588,'Fish Species List'!$A$2:$I$107,6,0)</f>
        <v>1.0959999999999999E-2</v>
      </c>
      <c r="Q1588">
        <f>VLOOKUP(H1588,'Fish Species List'!$A$2:$I$107,7,0)</f>
        <v>3.01</v>
      </c>
      <c r="R1588">
        <f t="shared" si="24"/>
        <v>0.29918893707824967</v>
      </c>
    </row>
    <row r="1589" spans="1:18">
      <c r="A1589" s="2">
        <v>42959</v>
      </c>
      <c r="B1589" s="18">
        <v>0.5</v>
      </c>
      <c r="C1589" t="s">
        <v>450</v>
      </c>
      <c r="D1589" t="s">
        <v>457</v>
      </c>
      <c r="E1589" t="s">
        <v>10</v>
      </c>
      <c r="F1589">
        <v>1</v>
      </c>
      <c r="G1589">
        <v>28</v>
      </c>
      <c r="H1589" t="s">
        <v>31</v>
      </c>
      <c r="I1589" t="str">
        <f>VLOOKUP(H1589,'Fish Species List'!$A$2:$I$107,2,0)</f>
        <v>Striped Parrotfish</v>
      </c>
      <c r="J1589" s="54" t="str">
        <f>VLOOKUP(H1589,'Fish Species List'!$A$2:$I$107,3,0)</f>
        <v>Scarus iserti</v>
      </c>
      <c r="K1589" s="54" t="str">
        <f>VLOOKUP(H1589,'Fish Species List'!$A$2:$I$107,4,0)</f>
        <v>Scaridae</v>
      </c>
      <c r="L1589" s="54" t="str">
        <f>VLOOKUP(H1589,'Fish Species List'!$A$2:$I$107,5,0)</f>
        <v>Herbivores</v>
      </c>
      <c r="M1589">
        <v>5</v>
      </c>
      <c r="N1589">
        <v>2</v>
      </c>
      <c r="O1589" t="s">
        <v>284</v>
      </c>
      <c r="P1589">
        <f>VLOOKUP(H1589,'Fish Species List'!$A$2:$I$107,6,0)</f>
        <v>1.0959999999999999E-2</v>
      </c>
      <c r="Q1589">
        <f>VLOOKUP(H1589,'Fish Species List'!$A$2:$I$107,7,0)</f>
        <v>3.01</v>
      </c>
      <c r="R1589">
        <f t="shared" si="24"/>
        <v>1.3922276900362347</v>
      </c>
    </row>
    <row r="1590" spans="1:18">
      <c r="A1590" s="2">
        <v>42959</v>
      </c>
      <c r="B1590" s="18">
        <v>0.5</v>
      </c>
      <c r="C1590" t="s">
        <v>450</v>
      </c>
      <c r="D1590" t="s">
        <v>457</v>
      </c>
      <c r="E1590" t="s">
        <v>10</v>
      </c>
      <c r="F1590">
        <v>1</v>
      </c>
      <c r="G1590">
        <v>28</v>
      </c>
      <c r="H1590" t="s">
        <v>286</v>
      </c>
      <c r="I1590" t="str">
        <f>VLOOKUP(H1590,'Fish Species List'!$A$2:$I$107,2,0)</f>
        <v>Princess Parrotfish</v>
      </c>
      <c r="J1590" s="54" t="str">
        <f>VLOOKUP(H1590,'Fish Species List'!$A$2:$I$107,3,0)</f>
        <v>Scarus taeniopterus</v>
      </c>
      <c r="K1590" s="54" t="str">
        <f>VLOOKUP(H1590,'Fish Species List'!$A$2:$I$107,4,0)</f>
        <v>Scaridae</v>
      </c>
      <c r="L1590" s="54" t="str">
        <f>VLOOKUP(H1590,'Fish Species List'!$A$2:$I$107,5,0)</f>
        <v>Herbivores</v>
      </c>
      <c r="M1590">
        <v>5</v>
      </c>
      <c r="N1590">
        <v>5</v>
      </c>
      <c r="O1590" t="s">
        <v>284</v>
      </c>
      <c r="P1590">
        <f>VLOOKUP(H1590,'Fish Species List'!$A$2:$I$107,6,0)</f>
        <v>3.3500000000000002E-2</v>
      </c>
      <c r="Q1590">
        <f>VLOOKUP(H1590,'Fish Species List'!$A$2:$I$107,7,0)</f>
        <v>2.7086000000000001</v>
      </c>
      <c r="R1590">
        <f t="shared" si="24"/>
        <v>2.6198411586557824</v>
      </c>
    </row>
    <row r="1591" spans="1:18">
      <c r="A1591" s="2">
        <v>42959</v>
      </c>
      <c r="B1591" s="18">
        <v>0.5</v>
      </c>
      <c r="C1591" t="s">
        <v>450</v>
      </c>
      <c r="D1591" t="s">
        <v>457</v>
      </c>
      <c r="E1591" t="s">
        <v>10</v>
      </c>
      <c r="F1591">
        <v>1</v>
      </c>
      <c r="G1591">
        <v>28</v>
      </c>
      <c r="H1591" t="s">
        <v>283</v>
      </c>
      <c r="I1591" t="str">
        <f>VLOOKUP(H1591,'Fish Species List'!$A$2:$I$107,2,0)</f>
        <v>Stoplight Parrotfish</v>
      </c>
      <c r="J1591" s="54" t="str">
        <f>VLOOKUP(H1591,'Fish Species List'!$A$2:$I$107,3,0)</f>
        <v>Sparisoma viride</v>
      </c>
      <c r="K1591" s="54" t="str">
        <f>VLOOKUP(H1591,'Fish Species List'!$A$2:$I$107,4,0)</f>
        <v>Scaridae</v>
      </c>
      <c r="L1591" s="54" t="str">
        <f>VLOOKUP(H1591,'Fish Species List'!$A$2:$I$107,5,0)</f>
        <v>Herbivores</v>
      </c>
      <c r="M1591">
        <v>5</v>
      </c>
      <c r="N1591">
        <f>1</f>
        <v>1</v>
      </c>
      <c r="O1591" t="s">
        <v>284</v>
      </c>
      <c r="P1591">
        <f>VLOOKUP(H1591,'Fish Species List'!$A$2:$I$107,6,0)</f>
        <v>1.38E-2</v>
      </c>
      <c r="Q1591">
        <f>VLOOKUP(H1591,'Fish Species List'!$A$2:$I$107,7,0)</f>
        <v>3.04</v>
      </c>
      <c r="R1591">
        <f t="shared" si="24"/>
        <v>1.8397037753094332</v>
      </c>
    </row>
    <row r="1592" spans="1:18">
      <c r="A1592" s="2">
        <v>42959</v>
      </c>
      <c r="B1592" s="18">
        <v>0.5</v>
      </c>
      <c r="C1592" t="s">
        <v>450</v>
      </c>
      <c r="D1592" t="s">
        <v>457</v>
      </c>
      <c r="E1592" t="s">
        <v>10</v>
      </c>
      <c r="F1592">
        <v>2</v>
      </c>
      <c r="G1592">
        <v>25</v>
      </c>
      <c r="H1592" t="s">
        <v>25</v>
      </c>
      <c r="I1592" t="str">
        <f>VLOOKUP(H1592,'Fish Species List'!$A$2:$I$107,2,0)</f>
        <v>Redband Parrotfish</v>
      </c>
      <c r="J1592" s="54" t="str">
        <f>VLOOKUP(H1592,'Fish Species List'!$A$2:$I$107,3,0)</f>
        <v>Sparisoma aurofrenatum</v>
      </c>
      <c r="K1592" s="54" t="str">
        <f>VLOOKUP(H1592,'Fish Species List'!$A$2:$I$107,4,0)</f>
        <v>Scaridae</v>
      </c>
      <c r="L1592" s="54" t="str">
        <f>VLOOKUP(H1592,'Fish Species List'!$A$2:$I$107,5,0)</f>
        <v>Herbivores</v>
      </c>
      <c r="M1592">
        <v>18</v>
      </c>
      <c r="N1592">
        <f>1</f>
        <v>1</v>
      </c>
      <c r="O1592" t="s">
        <v>16</v>
      </c>
      <c r="P1592">
        <f>VLOOKUP(H1592,'Fish Species List'!$A$2:$I$107,6,0)</f>
        <v>1.072E-2</v>
      </c>
      <c r="Q1592">
        <f>VLOOKUP(H1592,'Fish Species List'!$A$2:$I$107,7,0)</f>
        <v>3.12</v>
      </c>
      <c r="R1592">
        <f t="shared" si="24"/>
        <v>88.43923988864465</v>
      </c>
    </row>
    <row r="1593" spans="1:18">
      <c r="A1593" s="2">
        <v>42959</v>
      </c>
      <c r="B1593" s="18">
        <v>0.5</v>
      </c>
      <c r="C1593" t="s">
        <v>450</v>
      </c>
      <c r="D1593" t="s">
        <v>457</v>
      </c>
      <c r="E1593" t="s">
        <v>10</v>
      </c>
      <c r="F1593">
        <v>2</v>
      </c>
      <c r="G1593">
        <v>25</v>
      </c>
      <c r="H1593" t="s">
        <v>25</v>
      </c>
      <c r="I1593" t="str">
        <f>VLOOKUP(H1593,'Fish Species List'!$A$2:$I$107,2,0)</f>
        <v>Redband Parrotfish</v>
      </c>
      <c r="J1593" s="54" t="str">
        <f>VLOOKUP(H1593,'Fish Species List'!$A$2:$I$107,3,0)</f>
        <v>Sparisoma aurofrenatum</v>
      </c>
      <c r="K1593" s="54" t="str">
        <f>VLOOKUP(H1593,'Fish Species List'!$A$2:$I$107,4,0)</f>
        <v>Scaridae</v>
      </c>
      <c r="L1593" s="54" t="str">
        <f>VLOOKUP(H1593,'Fish Species List'!$A$2:$I$107,5,0)</f>
        <v>Herbivores</v>
      </c>
      <c r="M1593">
        <v>19</v>
      </c>
      <c r="N1593">
        <v>2</v>
      </c>
      <c r="O1593" t="s">
        <v>16</v>
      </c>
      <c r="P1593">
        <f>VLOOKUP(H1593,'Fish Species List'!$A$2:$I$107,6,0)</f>
        <v>1.072E-2</v>
      </c>
      <c r="Q1593">
        <f>VLOOKUP(H1593,'Fish Species List'!$A$2:$I$107,7,0)</f>
        <v>3.12</v>
      </c>
      <c r="R1593">
        <f t="shared" si="24"/>
        <v>104.69019779399261</v>
      </c>
    </row>
    <row r="1594" spans="1:18">
      <c r="A1594" s="2">
        <v>42959</v>
      </c>
      <c r="B1594" s="18">
        <v>0.5</v>
      </c>
      <c r="C1594" t="s">
        <v>450</v>
      </c>
      <c r="D1594" t="s">
        <v>457</v>
      </c>
      <c r="E1594" t="s">
        <v>10</v>
      </c>
      <c r="F1594">
        <v>2</v>
      </c>
      <c r="G1594">
        <v>25</v>
      </c>
      <c r="H1594" t="s">
        <v>25</v>
      </c>
      <c r="I1594" t="str">
        <f>VLOOKUP(H1594,'Fish Species List'!$A$2:$I$107,2,0)</f>
        <v>Redband Parrotfish</v>
      </c>
      <c r="J1594" s="54" t="str">
        <f>VLOOKUP(H1594,'Fish Species List'!$A$2:$I$107,3,0)</f>
        <v>Sparisoma aurofrenatum</v>
      </c>
      <c r="K1594" s="54" t="str">
        <f>VLOOKUP(H1594,'Fish Species List'!$A$2:$I$107,4,0)</f>
        <v>Scaridae</v>
      </c>
      <c r="L1594" s="54" t="str">
        <f>VLOOKUP(H1594,'Fish Species List'!$A$2:$I$107,5,0)</f>
        <v>Herbivores</v>
      </c>
      <c r="M1594">
        <v>13</v>
      </c>
      <c r="N1594">
        <f>1</f>
        <v>1</v>
      </c>
      <c r="O1594" t="s">
        <v>16</v>
      </c>
      <c r="P1594">
        <f>VLOOKUP(H1594,'Fish Species List'!$A$2:$I$107,6,0)</f>
        <v>1.072E-2</v>
      </c>
      <c r="Q1594">
        <f>VLOOKUP(H1594,'Fish Species List'!$A$2:$I$107,7,0)</f>
        <v>3.12</v>
      </c>
      <c r="R1594">
        <f t="shared" si="24"/>
        <v>32.040408504285118</v>
      </c>
    </row>
    <row r="1595" spans="1:18">
      <c r="A1595" s="2">
        <v>42959</v>
      </c>
      <c r="B1595" s="18">
        <v>0.5</v>
      </c>
      <c r="C1595" t="s">
        <v>450</v>
      </c>
      <c r="D1595" t="s">
        <v>457</v>
      </c>
      <c r="E1595" t="s">
        <v>10</v>
      </c>
      <c r="F1595">
        <v>2</v>
      </c>
      <c r="G1595">
        <v>25</v>
      </c>
      <c r="H1595" t="s">
        <v>25</v>
      </c>
      <c r="I1595" t="str">
        <f>VLOOKUP(H1595,'Fish Species List'!$A$2:$I$107,2,0)</f>
        <v>Redband Parrotfish</v>
      </c>
      <c r="J1595" s="54" t="str">
        <f>VLOOKUP(H1595,'Fish Species List'!$A$2:$I$107,3,0)</f>
        <v>Sparisoma aurofrenatum</v>
      </c>
      <c r="K1595" s="54" t="str">
        <f>VLOOKUP(H1595,'Fish Species List'!$A$2:$I$107,4,0)</f>
        <v>Scaridae</v>
      </c>
      <c r="L1595" s="54" t="str">
        <f>VLOOKUP(H1595,'Fish Species List'!$A$2:$I$107,5,0)</f>
        <v>Herbivores</v>
      </c>
      <c r="M1595">
        <v>17</v>
      </c>
      <c r="N1595">
        <v>2</v>
      </c>
      <c r="O1595" t="s">
        <v>16</v>
      </c>
      <c r="P1595">
        <f>VLOOKUP(H1595,'Fish Species List'!$A$2:$I$107,6,0)</f>
        <v>1.072E-2</v>
      </c>
      <c r="Q1595">
        <f>VLOOKUP(H1595,'Fish Species List'!$A$2:$I$107,7,0)</f>
        <v>3.12</v>
      </c>
      <c r="R1595">
        <f t="shared" si="24"/>
        <v>73.993815109948756</v>
      </c>
    </row>
    <row r="1596" spans="1:18">
      <c r="A1596" s="2">
        <v>42959</v>
      </c>
      <c r="B1596" s="18">
        <v>0.5</v>
      </c>
      <c r="C1596" t="s">
        <v>450</v>
      </c>
      <c r="D1596" t="s">
        <v>457</v>
      </c>
      <c r="E1596" t="s">
        <v>10</v>
      </c>
      <c r="F1596">
        <v>2</v>
      </c>
      <c r="G1596">
        <v>25</v>
      </c>
      <c r="H1596" t="s">
        <v>23</v>
      </c>
      <c r="I1596" t="str">
        <f>VLOOKUP(H1596,'Fish Species List'!$A$2:$I$107,2,0)</f>
        <v>Blue Tang</v>
      </c>
      <c r="J1596" s="54" t="str">
        <f>VLOOKUP(H1596,'Fish Species List'!$A$2:$I$107,3,0)</f>
        <v>Acanthurus coeruleus</v>
      </c>
      <c r="K1596" s="54" t="str">
        <f>VLOOKUP(H1596,'Fish Species List'!$A$2:$I$107,4,0)</f>
        <v>Acanthuridae</v>
      </c>
      <c r="L1596" s="54" t="str">
        <f>VLOOKUP(H1596,'Fish Species List'!$A$2:$I$107,5,0)</f>
        <v>Herbivores</v>
      </c>
      <c r="M1596">
        <v>11</v>
      </c>
      <c r="N1596">
        <v>3</v>
      </c>
      <c r="P1596">
        <f>VLOOKUP(H1596,'Fish Species List'!$A$2:$I$107,6,0)</f>
        <v>2.512E-2</v>
      </c>
      <c r="Q1596">
        <f>VLOOKUP(H1596,'Fish Species List'!$A$2:$I$107,7,0)</f>
        <v>2.96</v>
      </c>
      <c r="R1596">
        <f t="shared" si="24"/>
        <v>30.376797294545923</v>
      </c>
    </row>
    <row r="1597" spans="1:18">
      <c r="A1597" s="2">
        <v>42959</v>
      </c>
      <c r="B1597" s="18">
        <v>0.5</v>
      </c>
      <c r="C1597" t="s">
        <v>450</v>
      </c>
      <c r="D1597" t="s">
        <v>457</v>
      </c>
      <c r="E1597" t="s">
        <v>10</v>
      </c>
      <c r="F1597">
        <v>2</v>
      </c>
      <c r="G1597">
        <v>25</v>
      </c>
      <c r="H1597" t="s">
        <v>23</v>
      </c>
      <c r="I1597" t="str">
        <f>VLOOKUP(H1597,'Fish Species List'!$A$2:$I$107,2,0)</f>
        <v>Blue Tang</v>
      </c>
      <c r="J1597" s="54" t="str">
        <f>VLOOKUP(H1597,'Fish Species List'!$A$2:$I$107,3,0)</f>
        <v>Acanthurus coeruleus</v>
      </c>
      <c r="K1597" s="54" t="str">
        <f>VLOOKUP(H1597,'Fish Species List'!$A$2:$I$107,4,0)</f>
        <v>Acanthuridae</v>
      </c>
      <c r="L1597" s="54" t="str">
        <f>VLOOKUP(H1597,'Fish Species List'!$A$2:$I$107,5,0)</f>
        <v>Herbivores</v>
      </c>
      <c r="M1597">
        <v>15</v>
      </c>
      <c r="N1597">
        <f>1</f>
        <v>1</v>
      </c>
      <c r="P1597">
        <f>VLOOKUP(H1597,'Fish Species List'!$A$2:$I$107,6,0)</f>
        <v>2.512E-2</v>
      </c>
      <c r="Q1597">
        <f>VLOOKUP(H1597,'Fish Species List'!$A$2:$I$107,7,0)</f>
        <v>2.96</v>
      </c>
      <c r="R1597">
        <f t="shared" si="24"/>
        <v>76.076366478829684</v>
      </c>
    </row>
    <row r="1598" spans="1:18">
      <c r="A1598" s="2">
        <v>42959</v>
      </c>
      <c r="B1598" s="18">
        <v>0.5</v>
      </c>
      <c r="C1598" t="s">
        <v>450</v>
      </c>
      <c r="D1598" t="s">
        <v>457</v>
      </c>
      <c r="E1598" t="s">
        <v>10</v>
      </c>
      <c r="F1598">
        <v>2</v>
      </c>
      <c r="G1598">
        <v>25</v>
      </c>
      <c r="H1598" t="s">
        <v>19</v>
      </c>
      <c r="I1598" t="str">
        <f>VLOOKUP(H1598,'Fish Species List'!$A$2:$I$107,2,0)</f>
        <v>Ocean Surgeonfish</v>
      </c>
      <c r="J1598" s="54" t="str">
        <f>VLOOKUP(H1598,'Fish Species List'!$A$2:$I$107,3,0)</f>
        <v>Acanthurus bahianus</v>
      </c>
      <c r="K1598" s="54" t="str">
        <f>VLOOKUP(H1598,'Fish Species List'!$A$2:$I$107,4,0)</f>
        <v>Acanthuridae</v>
      </c>
      <c r="L1598" s="54" t="str">
        <f>VLOOKUP(H1598,'Fish Species List'!$A$2:$I$107,5,0)</f>
        <v>Herbivores</v>
      </c>
      <c r="M1598">
        <v>17</v>
      </c>
      <c r="N1598">
        <v>4</v>
      </c>
      <c r="P1598">
        <f>VLOOKUP(H1598,'Fish Species List'!$A$2:$I$107,6,0)</f>
        <v>1.8620000000000001E-2</v>
      </c>
      <c r="Q1598">
        <f>VLOOKUP(H1598,'Fish Species List'!$A$2:$I$107,7,0)</f>
        <v>2.91</v>
      </c>
      <c r="R1598">
        <f t="shared" si="24"/>
        <v>70.890173269794147</v>
      </c>
    </row>
    <row r="1599" spans="1:18">
      <c r="A1599" s="2">
        <v>42959</v>
      </c>
      <c r="B1599" s="18">
        <v>0.5</v>
      </c>
      <c r="C1599" t="s">
        <v>450</v>
      </c>
      <c r="D1599" t="s">
        <v>457</v>
      </c>
      <c r="E1599" t="s">
        <v>10</v>
      </c>
      <c r="F1599">
        <v>2</v>
      </c>
      <c r="G1599">
        <v>25</v>
      </c>
      <c r="H1599" t="s">
        <v>283</v>
      </c>
      <c r="I1599" t="str">
        <f>VLOOKUP(H1599,'Fish Species List'!$A$2:$I$107,2,0)</f>
        <v>Stoplight Parrotfish</v>
      </c>
      <c r="J1599" s="54" t="str">
        <f>VLOOKUP(H1599,'Fish Species List'!$A$2:$I$107,3,0)</f>
        <v>Sparisoma viride</v>
      </c>
      <c r="K1599" s="54" t="str">
        <f>VLOOKUP(H1599,'Fish Species List'!$A$2:$I$107,4,0)</f>
        <v>Scaridae</v>
      </c>
      <c r="L1599" s="54" t="str">
        <f>VLOOKUP(H1599,'Fish Species List'!$A$2:$I$107,5,0)</f>
        <v>Herbivores</v>
      </c>
      <c r="M1599">
        <v>20</v>
      </c>
      <c r="N1599">
        <f>1</f>
        <v>1</v>
      </c>
      <c r="O1599" t="s">
        <v>16</v>
      </c>
      <c r="P1599">
        <f>VLOOKUP(H1599,'Fish Species List'!$A$2:$I$107,6,0)</f>
        <v>1.38E-2</v>
      </c>
      <c r="Q1599">
        <f>VLOOKUP(H1599,'Fish Species List'!$A$2:$I$107,7,0)</f>
        <v>3.04</v>
      </c>
      <c r="R1599">
        <f t="shared" si="24"/>
        <v>124.45440510662077</v>
      </c>
    </row>
    <row r="1600" spans="1:18">
      <c r="A1600" s="2">
        <v>42959</v>
      </c>
      <c r="B1600" s="18">
        <v>0.5</v>
      </c>
      <c r="C1600" t="s">
        <v>450</v>
      </c>
      <c r="D1600" t="s">
        <v>457</v>
      </c>
      <c r="E1600" t="s">
        <v>10</v>
      </c>
      <c r="F1600">
        <v>2</v>
      </c>
      <c r="G1600">
        <v>25</v>
      </c>
      <c r="H1600" t="s">
        <v>25</v>
      </c>
      <c r="I1600" t="str">
        <f>VLOOKUP(H1600,'Fish Species List'!$A$2:$I$107,2,0)</f>
        <v>Redband Parrotfish</v>
      </c>
      <c r="J1600" s="54" t="str">
        <f>VLOOKUP(H1600,'Fish Species List'!$A$2:$I$107,3,0)</f>
        <v>Sparisoma aurofrenatum</v>
      </c>
      <c r="K1600" s="54" t="str">
        <f>VLOOKUP(H1600,'Fish Species List'!$A$2:$I$107,4,0)</f>
        <v>Scaridae</v>
      </c>
      <c r="L1600" s="54" t="str">
        <f>VLOOKUP(H1600,'Fish Species List'!$A$2:$I$107,5,0)</f>
        <v>Herbivores</v>
      </c>
      <c r="M1600">
        <v>22</v>
      </c>
      <c r="N1600">
        <f>1</f>
        <v>1</v>
      </c>
      <c r="O1600" t="s">
        <v>22</v>
      </c>
      <c r="P1600">
        <f>VLOOKUP(H1600,'Fish Species List'!$A$2:$I$107,6,0)</f>
        <v>1.072E-2</v>
      </c>
      <c r="Q1600">
        <f>VLOOKUP(H1600,'Fish Species List'!$A$2:$I$107,7,0)</f>
        <v>3.12</v>
      </c>
      <c r="R1600">
        <f t="shared" si="24"/>
        <v>165.40687227274944</v>
      </c>
    </row>
    <row r="1601" spans="1:18">
      <c r="A1601" s="2">
        <v>42959</v>
      </c>
      <c r="B1601" s="18">
        <v>0.5</v>
      </c>
      <c r="C1601" t="s">
        <v>450</v>
      </c>
      <c r="D1601" t="s">
        <v>457</v>
      </c>
      <c r="E1601" t="s">
        <v>10</v>
      </c>
      <c r="F1601">
        <v>2</v>
      </c>
      <c r="G1601">
        <v>25</v>
      </c>
      <c r="H1601" t="s">
        <v>25</v>
      </c>
      <c r="I1601" t="str">
        <f>VLOOKUP(H1601,'Fish Species List'!$A$2:$I$107,2,0)</f>
        <v>Redband Parrotfish</v>
      </c>
      <c r="J1601" s="54" t="str">
        <f>VLOOKUP(H1601,'Fish Species List'!$A$2:$I$107,3,0)</f>
        <v>Sparisoma aurofrenatum</v>
      </c>
      <c r="K1601" s="54" t="str">
        <f>VLOOKUP(H1601,'Fish Species List'!$A$2:$I$107,4,0)</f>
        <v>Scaridae</v>
      </c>
      <c r="L1601" s="54" t="str">
        <f>VLOOKUP(H1601,'Fish Species List'!$A$2:$I$107,5,0)</f>
        <v>Herbivores</v>
      </c>
      <c r="M1601">
        <v>21</v>
      </c>
      <c r="N1601">
        <f>1</f>
        <v>1</v>
      </c>
      <c r="O1601" t="s">
        <v>22</v>
      </c>
      <c r="P1601">
        <f>VLOOKUP(H1601,'Fish Species List'!$A$2:$I$107,6,0)</f>
        <v>1.072E-2</v>
      </c>
      <c r="Q1601">
        <f>VLOOKUP(H1601,'Fish Species List'!$A$2:$I$107,7,0)</f>
        <v>3.12</v>
      </c>
      <c r="R1601">
        <f t="shared" si="24"/>
        <v>143.06025173966486</v>
      </c>
    </row>
    <row r="1602" spans="1:18">
      <c r="A1602" s="2">
        <v>42959</v>
      </c>
      <c r="B1602" s="18">
        <v>0.5</v>
      </c>
      <c r="C1602" t="s">
        <v>450</v>
      </c>
      <c r="D1602" t="s">
        <v>457</v>
      </c>
      <c r="E1602" t="s">
        <v>10</v>
      </c>
      <c r="F1602">
        <v>2</v>
      </c>
      <c r="G1602">
        <v>25</v>
      </c>
      <c r="H1602" t="s">
        <v>296</v>
      </c>
      <c r="I1602" t="str">
        <f>VLOOKUP(H1602,'Fish Species List'!$A$2:$I$107,2,0)</f>
        <v>Squirrel Fish</v>
      </c>
      <c r="J1602" s="54" t="str">
        <f>VLOOKUP(H1602,'Fish Species List'!$A$2:$I$107,3,0)</f>
        <v>Holocentrus adsensionis</v>
      </c>
      <c r="K1602" s="54" t="str">
        <f>VLOOKUP(H1602,'Fish Species List'!$A$2:$I$107,4,0)</f>
        <v>Holocentridae</v>
      </c>
      <c r="L1602" s="54" t="str">
        <f>VLOOKUP(H1602,'Fish Species List'!$A$2:$I$107,5,0)</f>
        <v>Carnivores</v>
      </c>
      <c r="M1602">
        <v>20</v>
      </c>
      <c r="N1602">
        <f>1</f>
        <v>1</v>
      </c>
      <c r="P1602">
        <f>VLOOKUP(H1602,'Fish Species List'!$A$2:$I$107,6,0)</f>
        <v>1.585E-2</v>
      </c>
      <c r="Q1602">
        <f>VLOOKUP(H1602,'Fish Species List'!$A$2:$I$107,7,0)</f>
        <v>2.97</v>
      </c>
      <c r="R1602">
        <f t="shared" si="24"/>
        <v>115.90131239537816</v>
      </c>
    </row>
    <row r="1603" spans="1:18">
      <c r="A1603" s="2">
        <v>42959</v>
      </c>
      <c r="B1603" s="18">
        <v>0.5</v>
      </c>
      <c r="C1603" t="s">
        <v>450</v>
      </c>
      <c r="D1603" t="s">
        <v>457</v>
      </c>
      <c r="E1603" t="s">
        <v>10</v>
      </c>
      <c r="F1603">
        <v>2</v>
      </c>
      <c r="G1603">
        <v>25</v>
      </c>
      <c r="H1603" t="s">
        <v>285</v>
      </c>
      <c r="I1603" t="str">
        <f>VLOOKUP(H1603,'Fish Species List'!$A$2:$I$107,2,0)</f>
        <v>Spotted Goatfish</v>
      </c>
      <c r="J1603" s="54" t="str">
        <f>VLOOKUP(H1603,'Fish Species List'!$A$2:$I$107,3,0)</f>
        <v>Pseudupeneus maculatus</v>
      </c>
      <c r="K1603" s="54" t="str">
        <f>VLOOKUP(H1603,'Fish Species List'!$A$2:$I$107,4,0)</f>
        <v>Mullidae</v>
      </c>
      <c r="L1603" s="54" t="str">
        <f>VLOOKUP(H1603,'Fish Species List'!$A$2:$I$107,5,0)</f>
        <v>Carnivores</v>
      </c>
      <c r="M1603">
        <v>15</v>
      </c>
      <c r="N1603">
        <f>1</f>
        <v>1</v>
      </c>
      <c r="P1603">
        <f>VLOOKUP(H1603,'Fish Species List'!$A$2:$I$107,6,0)</f>
        <v>0.01</v>
      </c>
      <c r="Q1603">
        <f>VLOOKUP(H1603,'Fish Species List'!$A$2:$I$107,7,0)</f>
        <v>3.12</v>
      </c>
      <c r="R1603">
        <f t="shared" ref="R1603:R1666" si="25">(P1603*M1603^Q1603)</f>
        <v>46.709447280887538</v>
      </c>
    </row>
    <row r="1604" spans="1:18">
      <c r="A1604" s="2">
        <v>42959</v>
      </c>
      <c r="B1604" s="18">
        <v>0.5</v>
      </c>
      <c r="C1604" t="s">
        <v>450</v>
      </c>
      <c r="D1604" t="s">
        <v>457</v>
      </c>
      <c r="E1604" t="s">
        <v>10</v>
      </c>
      <c r="F1604">
        <v>2</v>
      </c>
      <c r="G1604">
        <v>25</v>
      </c>
      <c r="H1604" t="s">
        <v>31</v>
      </c>
      <c r="I1604" t="str">
        <f>VLOOKUP(H1604,'Fish Species List'!$A$2:$I$107,2,0)</f>
        <v>Striped Parrotfish</v>
      </c>
      <c r="J1604" s="54" t="str">
        <f>VLOOKUP(H1604,'Fish Species List'!$A$2:$I$107,3,0)</f>
        <v>Scarus iserti</v>
      </c>
      <c r="K1604" s="54" t="str">
        <f>VLOOKUP(H1604,'Fish Species List'!$A$2:$I$107,4,0)</f>
        <v>Scaridae</v>
      </c>
      <c r="L1604" s="54" t="str">
        <f>VLOOKUP(H1604,'Fish Species List'!$A$2:$I$107,5,0)</f>
        <v>Herbivores</v>
      </c>
      <c r="M1604">
        <v>11</v>
      </c>
      <c r="N1604">
        <v>2</v>
      </c>
      <c r="O1604" t="s">
        <v>16</v>
      </c>
      <c r="P1604">
        <f>VLOOKUP(H1604,'Fish Species List'!$A$2:$I$107,6,0)</f>
        <v>1.0959999999999999E-2</v>
      </c>
      <c r="Q1604">
        <f>VLOOKUP(H1604,'Fish Species List'!$A$2:$I$107,7,0)</f>
        <v>3.01</v>
      </c>
      <c r="R1604">
        <f t="shared" si="25"/>
        <v>14.941786840550511</v>
      </c>
    </row>
    <row r="1605" spans="1:18">
      <c r="A1605" s="2">
        <v>42959</v>
      </c>
      <c r="B1605" s="18">
        <v>0.5</v>
      </c>
      <c r="C1605" t="s">
        <v>450</v>
      </c>
      <c r="D1605" t="s">
        <v>457</v>
      </c>
      <c r="E1605" t="s">
        <v>10</v>
      </c>
      <c r="F1605">
        <v>2</v>
      </c>
      <c r="G1605">
        <v>25</v>
      </c>
      <c r="H1605" t="s">
        <v>31</v>
      </c>
      <c r="I1605" t="str">
        <f>VLOOKUP(H1605,'Fish Species List'!$A$2:$I$107,2,0)</f>
        <v>Striped Parrotfish</v>
      </c>
      <c r="J1605" s="54" t="str">
        <f>VLOOKUP(H1605,'Fish Species List'!$A$2:$I$107,3,0)</f>
        <v>Scarus iserti</v>
      </c>
      <c r="K1605" s="54" t="str">
        <f>VLOOKUP(H1605,'Fish Species List'!$A$2:$I$107,4,0)</f>
        <v>Scaridae</v>
      </c>
      <c r="L1605" s="54" t="str">
        <f>VLOOKUP(H1605,'Fish Species List'!$A$2:$I$107,5,0)</f>
        <v>Herbivores</v>
      </c>
      <c r="M1605">
        <v>13</v>
      </c>
      <c r="N1605">
        <f>1</f>
        <v>1</v>
      </c>
      <c r="O1605" t="s">
        <v>16</v>
      </c>
      <c r="P1605">
        <f>VLOOKUP(H1605,'Fish Species List'!$A$2:$I$107,6,0)</f>
        <v>1.0959999999999999E-2</v>
      </c>
      <c r="Q1605">
        <f>VLOOKUP(H1605,'Fish Species List'!$A$2:$I$107,7,0)</f>
        <v>3.01</v>
      </c>
      <c r="R1605">
        <f t="shared" si="25"/>
        <v>24.704726176219836</v>
      </c>
    </row>
    <row r="1606" spans="1:18">
      <c r="A1606" s="2">
        <v>42959</v>
      </c>
      <c r="B1606" s="18">
        <v>0.5</v>
      </c>
      <c r="C1606" t="s">
        <v>450</v>
      </c>
      <c r="D1606" t="s">
        <v>457</v>
      </c>
      <c r="E1606" t="s">
        <v>10</v>
      </c>
      <c r="F1606">
        <v>2</v>
      </c>
      <c r="G1606">
        <v>25</v>
      </c>
      <c r="H1606" t="s">
        <v>20</v>
      </c>
      <c r="I1606" t="str">
        <f>VLOOKUP(H1606,'Fish Species List'!$A$2:$I$107,2,0)</f>
        <v>French Grunt</v>
      </c>
      <c r="J1606" s="54" t="str">
        <f>VLOOKUP(H1606,'Fish Species List'!$A$2:$I$107,3,0)</f>
        <v>Haemulon flavolineatum</v>
      </c>
      <c r="K1606" s="54" t="str">
        <f>VLOOKUP(H1606,'Fish Species List'!$A$2:$I$107,4,0)</f>
        <v>Haemulidae</v>
      </c>
      <c r="L1606" s="54" t="str">
        <f>VLOOKUP(H1606,'Fish Species List'!$A$2:$I$107,5,0)</f>
        <v>Carnivores</v>
      </c>
      <c r="M1606">
        <v>16</v>
      </c>
      <c r="N1606">
        <f>1</f>
        <v>1</v>
      </c>
      <c r="P1606">
        <f>VLOOKUP(H1606,'Fish Species List'!$A$2:$I$107,6,0)</f>
        <v>1.349E-2</v>
      </c>
      <c r="Q1606">
        <f>VLOOKUP(H1606,'Fish Species List'!$A$2:$I$107,7,0)</f>
        <v>3</v>
      </c>
      <c r="R1606">
        <f t="shared" si="25"/>
        <v>55.255040000000001</v>
      </c>
    </row>
    <row r="1607" spans="1:18">
      <c r="A1607" s="2">
        <v>42959</v>
      </c>
      <c r="B1607" s="18">
        <v>0.5</v>
      </c>
      <c r="C1607" t="s">
        <v>450</v>
      </c>
      <c r="D1607" t="s">
        <v>457</v>
      </c>
      <c r="E1607" t="s">
        <v>10</v>
      </c>
      <c r="F1607">
        <v>2</v>
      </c>
      <c r="G1607">
        <v>25</v>
      </c>
      <c r="H1607" t="s">
        <v>11</v>
      </c>
      <c r="I1607" t="str">
        <f>VLOOKUP(H1607,'Fish Species List'!$A$2:$I$107,2,0)</f>
        <v>Coney</v>
      </c>
      <c r="J1607" s="54" t="str">
        <f>VLOOKUP(H1607,'Fish Species List'!$A$2:$I$107,3,0)</f>
        <v>Cephalopholis fulva</v>
      </c>
      <c r="K1607" s="54" t="str">
        <f>VLOOKUP(H1607,'Fish Species List'!$A$2:$I$107,4,0)</f>
        <v>Serranidae</v>
      </c>
      <c r="L1607" s="54" t="str">
        <f>VLOOKUP(H1607,'Fish Species List'!$A$2:$I$107,5,0)</f>
        <v>Carnivores</v>
      </c>
      <c r="M1607">
        <v>14</v>
      </c>
      <c r="N1607">
        <f>1</f>
        <v>1</v>
      </c>
      <c r="P1607">
        <f>VLOOKUP(H1607,'Fish Species List'!$A$2:$I$107,6,0)</f>
        <v>0.01</v>
      </c>
      <c r="Q1607">
        <f>VLOOKUP(H1607,'Fish Species List'!$A$2:$I$107,7,0)</f>
        <v>3.02</v>
      </c>
      <c r="R1607">
        <f t="shared" si="25"/>
        <v>28.927217949040507</v>
      </c>
    </row>
    <row r="1608" spans="1:18">
      <c r="A1608" s="2">
        <v>42959</v>
      </c>
      <c r="B1608" s="18">
        <v>0.5</v>
      </c>
      <c r="C1608" t="s">
        <v>450</v>
      </c>
      <c r="D1608" t="s">
        <v>457</v>
      </c>
      <c r="E1608" t="s">
        <v>10</v>
      </c>
      <c r="F1608">
        <v>2</v>
      </c>
      <c r="G1608">
        <v>25</v>
      </c>
      <c r="H1608" t="s">
        <v>283</v>
      </c>
      <c r="I1608" t="str">
        <f>VLOOKUP(H1608,'Fish Species List'!$A$2:$I$107,2,0)</f>
        <v>Stoplight Parrotfish</v>
      </c>
      <c r="J1608" s="54" t="str">
        <f>VLOOKUP(H1608,'Fish Species List'!$A$2:$I$107,3,0)</f>
        <v>Sparisoma viride</v>
      </c>
      <c r="K1608" s="54" t="str">
        <f>VLOOKUP(H1608,'Fish Species List'!$A$2:$I$107,4,0)</f>
        <v>Scaridae</v>
      </c>
      <c r="L1608" s="54" t="str">
        <f>VLOOKUP(H1608,'Fish Species List'!$A$2:$I$107,5,0)</f>
        <v>Herbivores</v>
      </c>
      <c r="M1608">
        <v>18</v>
      </c>
      <c r="N1608">
        <f>1</f>
        <v>1</v>
      </c>
      <c r="O1608" t="s">
        <v>16</v>
      </c>
      <c r="P1608">
        <f>VLOOKUP(H1608,'Fish Species List'!$A$2:$I$107,6,0)</f>
        <v>1.38E-2</v>
      </c>
      <c r="Q1608">
        <f>VLOOKUP(H1608,'Fish Species List'!$A$2:$I$107,7,0)</f>
        <v>3.04</v>
      </c>
      <c r="R1608">
        <f t="shared" si="25"/>
        <v>90.345703069474155</v>
      </c>
    </row>
    <row r="1609" spans="1:18">
      <c r="A1609" s="2">
        <v>42959</v>
      </c>
      <c r="B1609" s="18">
        <v>0.5</v>
      </c>
      <c r="C1609" t="s">
        <v>450</v>
      </c>
      <c r="D1609" t="s">
        <v>457</v>
      </c>
      <c r="E1609" t="s">
        <v>10</v>
      </c>
      <c r="F1609">
        <v>2</v>
      </c>
      <c r="G1609">
        <v>25</v>
      </c>
      <c r="H1609" t="s">
        <v>15</v>
      </c>
      <c r="I1609" t="str">
        <f>VLOOKUP(H1609,'Fish Species List'!$A$2:$I$107,2,0)</f>
        <v>Queen Parrotfish</v>
      </c>
      <c r="J1609" s="54" t="str">
        <f>VLOOKUP(H1609,'Fish Species List'!$A$2:$I$107,3,0)</f>
        <v>Scarus vetula</v>
      </c>
      <c r="K1609" s="54" t="str">
        <f>VLOOKUP(H1609,'Fish Species List'!$A$2:$I$107,4,0)</f>
        <v>Scaridae</v>
      </c>
      <c r="L1609" s="54" t="str">
        <f>VLOOKUP(H1609,'Fish Species List'!$A$2:$I$107,5,0)</f>
        <v>Herbivores</v>
      </c>
      <c r="M1609">
        <v>20</v>
      </c>
      <c r="N1609">
        <v>1</v>
      </c>
      <c r="O1609" t="s">
        <v>22</v>
      </c>
      <c r="P1609">
        <f>VLOOKUP(H1609,'Fish Species List'!$A$2:$I$107,6,0)</f>
        <v>1.38E-2</v>
      </c>
      <c r="Q1609">
        <f>VLOOKUP(H1609,'Fish Species List'!$A$2:$I$107,7,0)</f>
        <v>3.03</v>
      </c>
      <c r="R1609">
        <f t="shared" si="25"/>
        <v>120.7813760748945</v>
      </c>
    </row>
    <row r="1610" spans="1:18">
      <c r="A1610" s="2">
        <v>42959</v>
      </c>
      <c r="B1610" s="18">
        <v>0.5</v>
      </c>
      <c r="C1610" t="s">
        <v>450</v>
      </c>
      <c r="D1610" t="s">
        <v>457</v>
      </c>
      <c r="E1610" t="s">
        <v>10</v>
      </c>
      <c r="F1610">
        <v>2</v>
      </c>
      <c r="G1610">
        <v>25</v>
      </c>
      <c r="H1610" t="s">
        <v>285</v>
      </c>
      <c r="I1610" t="str">
        <f>VLOOKUP(H1610,'Fish Species List'!$A$2:$I$107,2,0)</f>
        <v>Spotted Goatfish</v>
      </c>
      <c r="J1610" s="54" t="str">
        <f>VLOOKUP(H1610,'Fish Species List'!$A$2:$I$107,3,0)</f>
        <v>Pseudupeneus maculatus</v>
      </c>
      <c r="K1610" s="54" t="str">
        <f>VLOOKUP(H1610,'Fish Species List'!$A$2:$I$107,4,0)</f>
        <v>Mullidae</v>
      </c>
      <c r="L1610" s="54" t="str">
        <f>VLOOKUP(H1610,'Fish Species List'!$A$2:$I$107,5,0)</f>
        <v>Carnivores</v>
      </c>
      <c r="M1610">
        <v>12</v>
      </c>
      <c r="N1610">
        <v>13</v>
      </c>
      <c r="P1610">
        <f>VLOOKUP(H1610,'Fish Species List'!$A$2:$I$107,6,0)</f>
        <v>0.01</v>
      </c>
      <c r="Q1610">
        <f>VLOOKUP(H1610,'Fish Species List'!$A$2:$I$107,7,0)</f>
        <v>3.12</v>
      </c>
      <c r="R1610">
        <f t="shared" si="25"/>
        <v>23.283351129155225</v>
      </c>
    </row>
    <row r="1611" spans="1:18">
      <c r="A1611" s="2">
        <v>42959</v>
      </c>
      <c r="B1611" s="18">
        <v>0.5</v>
      </c>
      <c r="C1611" t="s">
        <v>450</v>
      </c>
      <c r="D1611" t="s">
        <v>457</v>
      </c>
      <c r="E1611" t="s">
        <v>10</v>
      </c>
      <c r="F1611">
        <v>2</v>
      </c>
      <c r="G1611">
        <v>25</v>
      </c>
      <c r="H1611" t="s">
        <v>23</v>
      </c>
      <c r="I1611" t="str">
        <f>VLOOKUP(H1611,'Fish Species List'!$A$2:$I$107,2,0)</f>
        <v>Blue Tang</v>
      </c>
      <c r="J1611" s="54" t="str">
        <f>VLOOKUP(H1611,'Fish Species List'!$A$2:$I$107,3,0)</f>
        <v>Acanthurus coeruleus</v>
      </c>
      <c r="K1611" s="54" t="str">
        <f>VLOOKUP(H1611,'Fish Species List'!$A$2:$I$107,4,0)</f>
        <v>Acanthuridae</v>
      </c>
      <c r="L1611" s="54" t="str">
        <f>VLOOKUP(H1611,'Fish Species List'!$A$2:$I$107,5,0)</f>
        <v>Herbivores</v>
      </c>
      <c r="M1611">
        <v>16</v>
      </c>
      <c r="N1611">
        <v>10</v>
      </c>
      <c r="P1611">
        <f>VLOOKUP(H1611,'Fish Species List'!$A$2:$I$107,6,0)</f>
        <v>2.512E-2</v>
      </c>
      <c r="Q1611">
        <f>VLOOKUP(H1611,'Fish Species List'!$A$2:$I$107,7,0)</f>
        <v>2.96</v>
      </c>
      <c r="R1611">
        <f t="shared" si="25"/>
        <v>92.090489985886919</v>
      </c>
    </row>
    <row r="1612" spans="1:18">
      <c r="A1612" s="2">
        <v>42959</v>
      </c>
      <c r="B1612" s="18">
        <v>0.5</v>
      </c>
      <c r="C1612" t="s">
        <v>450</v>
      </c>
      <c r="D1612" t="s">
        <v>457</v>
      </c>
      <c r="E1612" t="s">
        <v>10</v>
      </c>
      <c r="F1612">
        <v>2</v>
      </c>
      <c r="G1612">
        <v>25</v>
      </c>
      <c r="H1612" t="s">
        <v>12</v>
      </c>
      <c r="I1612" t="str">
        <f>VLOOKUP(H1612,'Fish Species List'!$A$2:$I$107,2,0)</f>
        <v>Doctorfish</v>
      </c>
      <c r="J1612" s="54" t="str">
        <f>VLOOKUP(H1612,'Fish Species List'!$A$2:$I$107,3,0)</f>
        <v>Acanthurus chirurgus</v>
      </c>
      <c r="K1612" s="54" t="str">
        <f>VLOOKUP(H1612,'Fish Species List'!$A$2:$I$107,4,0)</f>
        <v>Acanthuridae</v>
      </c>
      <c r="L1612" s="54" t="str">
        <f>VLOOKUP(H1612,'Fish Species List'!$A$2:$I$107,5,0)</f>
        <v>Herbivores</v>
      </c>
      <c r="M1612">
        <v>16</v>
      </c>
      <c r="N1612">
        <v>4</v>
      </c>
      <c r="P1612">
        <f>VLOOKUP(H1612,'Fish Species List'!$A$2:$I$107,6,0)</f>
        <v>2.0889999999999999E-2</v>
      </c>
      <c r="Q1612">
        <f>VLOOKUP(H1612,'Fish Species List'!$A$2:$I$107,7,0)</f>
        <v>2.96</v>
      </c>
      <c r="R1612">
        <f t="shared" si="25"/>
        <v>76.583214004983191</v>
      </c>
    </row>
    <row r="1613" spans="1:18">
      <c r="A1613" s="2">
        <v>42959</v>
      </c>
      <c r="B1613" s="18">
        <v>0.5</v>
      </c>
      <c r="C1613" t="s">
        <v>450</v>
      </c>
      <c r="D1613" t="s">
        <v>457</v>
      </c>
      <c r="E1613" t="s">
        <v>10</v>
      </c>
      <c r="F1613">
        <v>2</v>
      </c>
      <c r="G1613">
        <v>25</v>
      </c>
      <c r="H1613" t="s">
        <v>290</v>
      </c>
      <c r="I1613" t="str">
        <f>VLOOKUP(H1613,'Fish Species List'!$A$2:$I$107,2,0)</f>
        <v>Yellowfin Mojarra</v>
      </c>
      <c r="J1613" s="54" t="str">
        <f>VLOOKUP(H1613,'Fish Species List'!$A$2:$I$107,3,0)</f>
        <v>Gerres cinereus</v>
      </c>
      <c r="K1613" s="54" t="str">
        <f>VLOOKUP(H1613,'Fish Species List'!$A$2:$I$107,4,0)</f>
        <v>Gerreidae</v>
      </c>
      <c r="L1613" s="54" t="str">
        <f>VLOOKUP(H1613,'Fish Species List'!$A$2:$I$107,5,0)</f>
        <v>Carnivores</v>
      </c>
      <c r="M1613">
        <v>20</v>
      </c>
      <c r="N1613">
        <f>1</f>
        <v>1</v>
      </c>
      <c r="P1613">
        <f>VLOOKUP(H1613,'Fish Species List'!$A$2:$I$107,6,0)</f>
        <v>1.1480000000000001E-2</v>
      </c>
      <c r="Q1613">
        <f>VLOOKUP(H1613,'Fish Species List'!$A$2:$I$107,7,0)</f>
        <v>3.07</v>
      </c>
      <c r="R1613">
        <f t="shared" si="25"/>
        <v>113.26715044665853</v>
      </c>
    </row>
    <row r="1614" spans="1:18">
      <c r="A1614" s="2">
        <v>42959</v>
      </c>
      <c r="B1614" s="18">
        <v>0.5</v>
      </c>
      <c r="C1614" t="s">
        <v>450</v>
      </c>
      <c r="D1614" t="s">
        <v>457</v>
      </c>
      <c r="E1614" t="s">
        <v>10</v>
      </c>
      <c r="F1614">
        <v>2</v>
      </c>
      <c r="G1614">
        <v>25</v>
      </c>
      <c r="H1614" t="s">
        <v>283</v>
      </c>
      <c r="I1614" t="str">
        <f>VLOOKUP(H1614,'Fish Species List'!$A$2:$I$107,2,0)</f>
        <v>Stoplight Parrotfish</v>
      </c>
      <c r="J1614" s="54" t="str">
        <f>VLOOKUP(H1614,'Fish Species List'!$A$2:$I$107,3,0)</f>
        <v>Sparisoma viride</v>
      </c>
      <c r="K1614" s="54" t="str">
        <f>VLOOKUP(H1614,'Fish Species List'!$A$2:$I$107,4,0)</f>
        <v>Scaridae</v>
      </c>
      <c r="L1614" s="54" t="str">
        <f>VLOOKUP(H1614,'Fish Species List'!$A$2:$I$107,5,0)</f>
        <v>Herbivores</v>
      </c>
      <c r="M1614">
        <v>13</v>
      </c>
      <c r="N1614">
        <v>2</v>
      </c>
      <c r="O1614" t="s">
        <v>16</v>
      </c>
      <c r="P1614">
        <f>VLOOKUP(H1614,'Fish Species List'!$A$2:$I$107,6,0)</f>
        <v>1.38E-2</v>
      </c>
      <c r="Q1614">
        <f>VLOOKUP(H1614,'Fish Species List'!$A$2:$I$107,7,0)</f>
        <v>3.04</v>
      </c>
      <c r="R1614">
        <f t="shared" si="25"/>
        <v>33.594399108137019</v>
      </c>
    </row>
    <row r="1615" spans="1:18">
      <c r="A1615" s="2">
        <v>42959</v>
      </c>
      <c r="B1615" s="18">
        <v>0.5</v>
      </c>
      <c r="C1615" t="s">
        <v>450</v>
      </c>
      <c r="D1615" t="s">
        <v>457</v>
      </c>
      <c r="E1615" t="s">
        <v>10</v>
      </c>
      <c r="F1615">
        <v>2</v>
      </c>
      <c r="G1615">
        <v>25</v>
      </c>
      <c r="H1615" t="s">
        <v>283</v>
      </c>
      <c r="I1615" t="str">
        <f>VLOOKUP(H1615,'Fish Species List'!$A$2:$I$107,2,0)</f>
        <v>Stoplight Parrotfish</v>
      </c>
      <c r="J1615" s="54" t="str">
        <f>VLOOKUP(H1615,'Fish Species List'!$A$2:$I$107,3,0)</f>
        <v>Sparisoma viride</v>
      </c>
      <c r="K1615" s="54" t="str">
        <f>VLOOKUP(H1615,'Fish Species List'!$A$2:$I$107,4,0)</f>
        <v>Scaridae</v>
      </c>
      <c r="L1615" s="54" t="str">
        <f>VLOOKUP(H1615,'Fish Species List'!$A$2:$I$107,5,0)</f>
        <v>Herbivores</v>
      </c>
      <c r="M1615">
        <v>12</v>
      </c>
      <c r="N1615">
        <f>1</f>
        <v>1</v>
      </c>
      <c r="O1615" t="s">
        <v>16</v>
      </c>
      <c r="P1615">
        <f>VLOOKUP(H1615,'Fish Species List'!$A$2:$I$107,6,0)</f>
        <v>1.38E-2</v>
      </c>
      <c r="Q1615">
        <f>VLOOKUP(H1615,'Fish Species List'!$A$2:$I$107,7,0)</f>
        <v>3.04</v>
      </c>
      <c r="R1615">
        <f t="shared" si="25"/>
        <v>26.338441566816869</v>
      </c>
    </row>
    <row r="1616" spans="1:18">
      <c r="A1616" s="2">
        <v>42959</v>
      </c>
      <c r="B1616" s="18">
        <v>0.5</v>
      </c>
      <c r="C1616" t="s">
        <v>450</v>
      </c>
      <c r="D1616" t="s">
        <v>457</v>
      </c>
      <c r="E1616" t="s">
        <v>10</v>
      </c>
      <c r="F1616">
        <v>2</v>
      </c>
      <c r="G1616">
        <v>25</v>
      </c>
      <c r="H1616" t="s">
        <v>283</v>
      </c>
      <c r="I1616" t="str">
        <f>VLOOKUP(H1616,'Fish Species List'!$A$2:$I$107,2,0)</f>
        <v>Stoplight Parrotfish</v>
      </c>
      <c r="J1616" s="54" t="str">
        <f>VLOOKUP(H1616,'Fish Species List'!$A$2:$I$107,3,0)</f>
        <v>Sparisoma viride</v>
      </c>
      <c r="K1616" s="54" t="str">
        <f>VLOOKUP(H1616,'Fish Species List'!$A$2:$I$107,4,0)</f>
        <v>Scaridae</v>
      </c>
      <c r="L1616" s="54" t="str">
        <f>VLOOKUP(H1616,'Fish Species List'!$A$2:$I$107,5,0)</f>
        <v>Herbivores</v>
      </c>
      <c r="M1616">
        <v>21</v>
      </c>
      <c r="N1616">
        <f>1</f>
        <v>1</v>
      </c>
      <c r="O1616" t="s">
        <v>22</v>
      </c>
      <c r="P1616">
        <f>VLOOKUP(H1616,'Fish Species List'!$A$2:$I$107,6,0)</f>
        <v>1.38E-2</v>
      </c>
      <c r="Q1616">
        <f>VLOOKUP(H1616,'Fish Species List'!$A$2:$I$107,7,0)</f>
        <v>3.04</v>
      </c>
      <c r="R1616">
        <f t="shared" si="25"/>
        <v>144.35297620307892</v>
      </c>
    </row>
    <row r="1617" spans="1:18">
      <c r="A1617" s="2">
        <v>42959</v>
      </c>
      <c r="B1617" s="18">
        <v>0.5</v>
      </c>
      <c r="C1617" t="s">
        <v>450</v>
      </c>
      <c r="D1617" t="s">
        <v>457</v>
      </c>
      <c r="E1617" t="s">
        <v>10</v>
      </c>
      <c r="F1617">
        <v>2</v>
      </c>
      <c r="G1617">
        <v>25</v>
      </c>
      <c r="H1617" t="s">
        <v>25</v>
      </c>
      <c r="I1617" t="str">
        <f>VLOOKUP(H1617,'Fish Species List'!$A$2:$I$107,2,0)</f>
        <v>Redband Parrotfish</v>
      </c>
      <c r="J1617" s="54" t="str">
        <f>VLOOKUP(H1617,'Fish Species List'!$A$2:$I$107,3,0)</f>
        <v>Sparisoma aurofrenatum</v>
      </c>
      <c r="K1617" s="54" t="str">
        <f>VLOOKUP(H1617,'Fish Species List'!$A$2:$I$107,4,0)</f>
        <v>Scaridae</v>
      </c>
      <c r="L1617" s="54" t="str">
        <f>VLOOKUP(H1617,'Fish Species List'!$A$2:$I$107,5,0)</f>
        <v>Herbivores</v>
      </c>
      <c r="M1617">
        <v>19</v>
      </c>
      <c r="N1617">
        <f>1</f>
        <v>1</v>
      </c>
      <c r="O1617" t="s">
        <v>16</v>
      </c>
      <c r="P1617">
        <f>VLOOKUP(H1617,'Fish Species List'!$A$2:$I$107,6,0)</f>
        <v>1.072E-2</v>
      </c>
      <c r="Q1617">
        <f>VLOOKUP(H1617,'Fish Species List'!$A$2:$I$107,7,0)</f>
        <v>3.12</v>
      </c>
      <c r="R1617">
        <f t="shared" si="25"/>
        <v>104.69019779399261</v>
      </c>
    </row>
    <row r="1618" spans="1:18">
      <c r="A1618" s="2">
        <v>42959</v>
      </c>
      <c r="B1618" s="18">
        <v>0.5</v>
      </c>
      <c r="C1618" t="s">
        <v>450</v>
      </c>
      <c r="D1618" t="s">
        <v>457</v>
      </c>
      <c r="E1618" t="s">
        <v>10</v>
      </c>
      <c r="F1618">
        <v>2</v>
      </c>
      <c r="G1618">
        <v>25</v>
      </c>
      <c r="H1618" t="s">
        <v>446</v>
      </c>
      <c r="I1618" t="str">
        <f>VLOOKUP(H1618,'Fish Species List'!$A$2:$I$107,2,0)</f>
        <v>Smooth Trunkfish</v>
      </c>
      <c r="J1618" s="54" t="str">
        <f>VLOOKUP(H1618,'Fish Species List'!$A$2:$I$107,3,0)</f>
        <v>Lactophyrs triqueter</v>
      </c>
      <c r="K1618" s="54" t="str">
        <f>VLOOKUP(H1618,'Fish Species List'!$A$2:$I$107,4,0)</f>
        <v>Ostraciidae</v>
      </c>
      <c r="L1618" s="54" t="str">
        <f>VLOOKUP(H1618,'Fish Species List'!$A$2:$I$107,5,0)</f>
        <v>Omnivores</v>
      </c>
      <c r="M1618">
        <v>15</v>
      </c>
      <c r="N1618">
        <f>1</f>
        <v>1</v>
      </c>
      <c r="P1618">
        <f>VLOOKUP(H1618,'Fish Species List'!$A$2:$I$107,6,0)</f>
        <v>4.8980000000000003E-2</v>
      </c>
      <c r="Q1618">
        <f>VLOOKUP(H1618,'Fish Species List'!$A$2:$I$107,7,0)</f>
        <v>2.78</v>
      </c>
      <c r="R1618">
        <f t="shared" si="25"/>
        <v>91.107154121577921</v>
      </c>
    </row>
    <row r="1619" spans="1:18">
      <c r="A1619" s="2">
        <v>42959</v>
      </c>
      <c r="B1619" s="18">
        <v>0.5</v>
      </c>
      <c r="C1619" t="s">
        <v>450</v>
      </c>
      <c r="D1619" t="s">
        <v>457</v>
      </c>
      <c r="E1619" t="s">
        <v>10</v>
      </c>
      <c r="F1619">
        <v>2</v>
      </c>
      <c r="G1619">
        <v>25</v>
      </c>
      <c r="H1619" t="s">
        <v>20</v>
      </c>
      <c r="I1619" t="str">
        <f>VLOOKUP(H1619,'Fish Species List'!$A$2:$I$107,2,0)</f>
        <v>French Grunt</v>
      </c>
      <c r="J1619" s="54" t="str">
        <f>VLOOKUP(H1619,'Fish Species List'!$A$2:$I$107,3,0)</f>
        <v>Haemulon flavolineatum</v>
      </c>
      <c r="K1619" s="54" t="str">
        <f>VLOOKUP(H1619,'Fish Species List'!$A$2:$I$107,4,0)</f>
        <v>Haemulidae</v>
      </c>
      <c r="L1619" s="54" t="str">
        <f>VLOOKUP(H1619,'Fish Species List'!$A$2:$I$107,5,0)</f>
        <v>Carnivores</v>
      </c>
      <c r="M1619">
        <v>17</v>
      </c>
      <c r="N1619">
        <f>1</f>
        <v>1</v>
      </c>
      <c r="P1619">
        <f>VLOOKUP(H1619,'Fish Species List'!$A$2:$I$107,6,0)</f>
        <v>1.349E-2</v>
      </c>
      <c r="Q1619">
        <f>VLOOKUP(H1619,'Fish Species List'!$A$2:$I$107,7,0)</f>
        <v>3</v>
      </c>
      <c r="R1619">
        <f t="shared" si="25"/>
        <v>66.27637</v>
      </c>
    </row>
    <row r="1620" spans="1:18">
      <c r="A1620" s="2">
        <v>42959</v>
      </c>
      <c r="B1620" s="18">
        <v>0.5</v>
      </c>
      <c r="C1620" t="s">
        <v>450</v>
      </c>
      <c r="D1620" t="s">
        <v>457</v>
      </c>
      <c r="E1620" t="s">
        <v>10</v>
      </c>
      <c r="F1620">
        <v>2</v>
      </c>
      <c r="G1620">
        <v>25</v>
      </c>
      <c r="H1620" t="s">
        <v>449</v>
      </c>
      <c r="I1620" t="str">
        <f>VLOOKUP(H1620,'Fish Species List'!$A$2:$I$107,2,0)</f>
        <v>Caesar Grunt</v>
      </c>
      <c r="J1620" s="54" t="str">
        <f>VLOOKUP(H1620,'Fish Species List'!$A$2:$I$107,3,0)</f>
        <v>Haemulon carbonarium</v>
      </c>
      <c r="K1620" s="54" t="str">
        <f>VLOOKUP(H1620,'Fish Species List'!$A$2:$I$107,4,0)</f>
        <v>Haemulidae</v>
      </c>
      <c r="L1620" s="54" t="str">
        <f>VLOOKUP(H1620,'Fish Species List'!$A$2:$I$107,5,0)</f>
        <v>Carnivores</v>
      </c>
      <c r="M1620">
        <v>22</v>
      </c>
      <c r="N1620">
        <f>1</f>
        <v>1</v>
      </c>
      <c r="P1620">
        <f>VLOOKUP(H1620,'Fish Species List'!$A$2:$I$107,6,0)</f>
        <v>1.738E-2</v>
      </c>
      <c r="Q1620">
        <f>VLOOKUP(H1620,'Fish Species List'!$A$2:$I$107,7,0)</f>
        <v>2.98</v>
      </c>
      <c r="R1620">
        <f t="shared" si="25"/>
        <v>173.96799610442116</v>
      </c>
    </row>
    <row r="1621" spans="1:18">
      <c r="A1621" s="2">
        <v>42959</v>
      </c>
      <c r="B1621" s="18">
        <v>0.5</v>
      </c>
      <c r="C1621" t="s">
        <v>450</v>
      </c>
      <c r="D1621" t="s">
        <v>457</v>
      </c>
      <c r="E1621" t="s">
        <v>10</v>
      </c>
      <c r="F1621">
        <v>2</v>
      </c>
      <c r="G1621">
        <v>25</v>
      </c>
      <c r="H1621" t="s">
        <v>23</v>
      </c>
      <c r="I1621" t="str">
        <f>VLOOKUP(H1621,'Fish Species List'!$A$2:$I$107,2,0)</f>
        <v>Blue Tang</v>
      </c>
      <c r="J1621" s="54" t="str">
        <f>VLOOKUP(H1621,'Fish Species List'!$A$2:$I$107,3,0)</f>
        <v>Acanthurus coeruleus</v>
      </c>
      <c r="K1621" s="54" t="str">
        <f>VLOOKUP(H1621,'Fish Species List'!$A$2:$I$107,4,0)</f>
        <v>Acanthuridae</v>
      </c>
      <c r="L1621" s="54" t="str">
        <f>VLOOKUP(H1621,'Fish Species List'!$A$2:$I$107,5,0)</f>
        <v>Herbivores</v>
      </c>
      <c r="M1621">
        <v>15</v>
      </c>
      <c r="N1621">
        <v>5</v>
      </c>
      <c r="P1621">
        <f>VLOOKUP(H1621,'Fish Species List'!$A$2:$I$107,6,0)</f>
        <v>2.512E-2</v>
      </c>
      <c r="Q1621">
        <f>VLOOKUP(H1621,'Fish Species List'!$A$2:$I$107,7,0)</f>
        <v>2.96</v>
      </c>
      <c r="R1621">
        <f t="shared" si="25"/>
        <v>76.076366478829684</v>
      </c>
    </row>
    <row r="1622" spans="1:18">
      <c r="A1622" s="2">
        <v>42959</v>
      </c>
      <c r="B1622" s="18">
        <v>0.5</v>
      </c>
      <c r="C1622" t="s">
        <v>450</v>
      </c>
      <c r="D1622" t="s">
        <v>457</v>
      </c>
      <c r="E1622" t="s">
        <v>10</v>
      </c>
      <c r="F1622">
        <v>2</v>
      </c>
      <c r="G1622">
        <v>25</v>
      </c>
      <c r="H1622" t="s">
        <v>19</v>
      </c>
      <c r="I1622" t="str">
        <f>VLOOKUP(H1622,'Fish Species List'!$A$2:$I$107,2,0)</f>
        <v>Ocean Surgeonfish</v>
      </c>
      <c r="J1622" s="54" t="str">
        <f>VLOOKUP(H1622,'Fish Species List'!$A$2:$I$107,3,0)</f>
        <v>Acanthurus bahianus</v>
      </c>
      <c r="K1622" s="54" t="str">
        <f>VLOOKUP(H1622,'Fish Species List'!$A$2:$I$107,4,0)</f>
        <v>Acanthuridae</v>
      </c>
      <c r="L1622" s="54" t="str">
        <f>VLOOKUP(H1622,'Fish Species List'!$A$2:$I$107,5,0)</f>
        <v>Herbivores</v>
      </c>
      <c r="M1622">
        <v>15</v>
      </c>
      <c r="N1622">
        <v>5</v>
      </c>
      <c r="P1622">
        <f>VLOOKUP(H1622,'Fish Species List'!$A$2:$I$107,6,0)</f>
        <v>1.8620000000000001E-2</v>
      </c>
      <c r="Q1622">
        <f>VLOOKUP(H1622,'Fish Species List'!$A$2:$I$107,7,0)</f>
        <v>2.91</v>
      </c>
      <c r="R1622">
        <f t="shared" si="25"/>
        <v>49.249887240092868</v>
      </c>
    </row>
    <row r="1623" spans="1:18">
      <c r="A1623" s="2">
        <v>42959</v>
      </c>
      <c r="B1623" s="18">
        <v>0.5</v>
      </c>
      <c r="C1623" t="s">
        <v>450</v>
      </c>
      <c r="D1623" t="s">
        <v>457</v>
      </c>
      <c r="E1623" t="s">
        <v>10</v>
      </c>
      <c r="F1623">
        <v>2</v>
      </c>
      <c r="G1623">
        <v>25</v>
      </c>
      <c r="H1623" t="s">
        <v>25</v>
      </c>
      <c r="I1623" t="str">
        <f>VLOOKUP(H1623,'Fish Species List'!$A$2:$I$107,2,0)</f>
        <v>Redband Parrotfish</v>
      </c>
      <c r="J1623" s="54" t="str">
        <f>VLOOKUP(H1623,'Fish Species List'!$A$2:$I$107,3,0)</f>
        <v>Sparisoma aurofrenatum</v>
      </c>
      <c r="K1623" s="54" t="str">
        <f>VLOOKUP(H1623,'Fish Species List'!$A$2:$I$107,4,0)</f>
        <v>Scaridae</v>
      </c>
      <c r="L1623" s="54" t="str">
        <f>VLOOKUP(H1623,'Fish Species List'!$A$2:$I$107,5,0)</f>
        <v>Herbivores</v>
      </c>
      <c r="M1623">
        <v>21</v>
      </c>
      <c r="N1623">
        <v>1</v>
      </c>
      <c r="O1623" t="s">
        <v>22</v>
      </c>
      <c r="P1623">
        <f>VLOOKUP(H1623,'Fish Species List'!$A$2:$I$107,6,0)</f>
        <v>1.072E-2</v>
      </c>
      <c r="Q1623">
        <f>VLOOKUP(H1623,'Fish Species List'!$A$2:$I$107,7,0)</f>
        <v>3.12</v>
      </c>
      <c r="R1623">
        <f t="shared" si="25"/>
        <v>143.06025173966486</v>
      </c>
    </row>
    <row r="1624" spans="1:18">
      <c r="A1624" s="2">
        <v>42959</v>
      </c>
      <c r="B1624" s="18">
        <v>0.5</v>
      </c>
      <c r="C1624" t="s">
        <v>450</v>
      </c>
      <c r="D1624" t="s">
        <v>457</v>
      </c>
      <c r="E1624" t="s">
        <v>10</v>
      </c>
      <c r="F1624">
        <v>2</v>
      </c>
      <c r="G1624">
        <v>25</v>
      </c>
      <c r="H1624" t="s">
        <v>25</v>
      </c>
      <c r="I1624" t="str">
        <f>VLOOKUP(H1624,'Fish Species List'!$A$2:$I$107,2,0)</f>
        <v>Redband Parrotfish</v>
      </c>
      <c r="J1624" s="54" t="str">
        <f>VLOOKUP(H1624,'Fish Species List'!$A$2:$I$107,3,0)</f>
        <v>Sparisoma aurofrenatum</v>
      </c>
      <c r="K1624" s="54" t="str">
        <f>VLOOKUP(H1624,'Fish Species List'!$A$2:$I$107,4,0)</f>
        <v>Scaridae</v>
      </c>
      <c r="L1624" s="54" t="str">
        <f>VLOOKUP(H1624,'Fish Species List'!$A$2:$I$107,5,0)</f>
        <v>Herbivores</v>
      </c>
      <c r="M1624">
        <v>17</v>
      </c>
      <c r="N1624">
        <f>1</f>
        <v>1</v>
      </c>
      <c r="O1624" t="s">
        <v>16</v>
      </c>
      <c r="P1624">
        <f>VLOOKUP(H1624,'Fish Species List'!$A$2:$I$107,6,0)</f>
        <v>1.072E-2</v>
      </c>
      <c r="Q1624">
        <f>VLOOKUP(H1624,'Fish Species List'!$A$2:$I$107,7,0)</f>
        <v>3.12</v>
      </c>
      <c r="R1624">
        <f t="shared" si="25"/>
        <v>73.993815109948756</v>
      </c>
    </row>
    <row r="1625" spans="1:18">
      <c r="A1625" s="2">
        <v>42959</v>
      </c>
      <c r="B1625" s="18">
        <v>0.5</v>
      </c>
      <c r="C1625" t="s">
        <v>450</v>
      </c>
      <c r="D1625" t="s">
        <v>457</v>
      </c>
      <c r="E1625" t="s">
        <v>10</v>
      </c>
      <c r="F1625">
        <v>2</v>
      </c>
      <c r="G1625">
        <v>25</v>
      </c>
      <c r="H1625" t="s">
        <v>25</v>
      </c>
      <c r="I1625" t="str">
        <f>VLOOKUP(H1625,'Fish Species List'!$A$2:$I$107,2,0)</f>
        <v>Redband Parrotfish</v>
      </c>
      <c r="J1625" s="54" t="str">
        <f>VLOOKUP(H1625,'Fish Species List'!$A$2:$I$107,3,0)</f>
        <v>Sparisoma aurofrenatum</v>
      </c>
      <c r="K1625" s="54" t="str">
        <f>VLOOKUP(H1625,'Fish Species List'!$A$2:$I$107,4,0)</f>
        <v>Scaridae</v>
      </c>
      <c r="L1625" s="54" t="str">
        <f>VLOOKUP(H1625,'Fish Species List'!$A$2:$I$107,5,0)</f>
        <v>Herbivores</v>
      </c>
      <c r="M1625">
        <v>18</v>
      </c>
      <c r="N1625">
        <f>1</f>
        <v>1</v>
      </c>
      <c r="O1625" t="s">
        <v>16</v>
      </c>
      <c r="P1625">
        <f>VLOOKUP(H1625,'Fish Species List'!$A$2:$I$107,6,0)</f>
        <v>1.072E-2</v>
      </c>
      <c r="Q1625">
        <f>VLOOKUP(H1625,'Fish Species List'!$A$2:$I$107,7,0)</f>
        <v>3.12</v>
      </c>
      <c r="R1625">
        <f t="shared" si="25"/>
        <v>88.43923988864465</v>
      </c>
    </row>
    <row r="1626" spans="1:18">
      <c r="A1626" s="2">
        <v>42959</v>
      </c>
      <c r="B1626" s="18">
        <v>0.5</v>
      </c>
      <c r="C1626" t="s">
        <v>450</v>
      </c>
      <c r="D1626" t="s">
        <v>457</v>
      </c>
      <c r="E1626" t="s">
        <v>10</v>
      </c>
      <c r="F1626">
        <v>2</v>
      </c>
      <c r="G1626">
        <v>25</v>
      </c>
      <c r="H1626" t="s">
        <v>283</v>
      </c>
      <c r="I1626" t="str">
        <f>VLOOKUP(H1626,'Fish Species List'!$A$2:$I$107,2,0)</f>
        <v>Stoplight Parrotfish</v>
      </c>
      <c r="J1626" s="54" t="str">
        <f>VLOOKUP(H1626,'Fish Species List'!$A$2:$I$107,3,0)</f>
        <v>Sparisoma viride</v>
      </c>
      <c r="K1626" s="54" t="str">
        <f>VLOOKUP(H1626,'Fish Species List'!$A$2:$I$107,4,0)</f>
        <v>Scaridae</v>
      </c>
      <c r="L1626" s="54" t="str">
        <f>VLOOKUP(H1626,'Fish Species List'!$A$2:$I$107,5,0)</f>
        <v>Herbivores</v>
      </c>
      <c r="M1626">
        <v>20</v>
      </c>
      <c r="N1626">
        <f>1</f>
        <v>1</v>
      </c>
      <c r="O1626" t="s">
        <v>16</v>
      </c>
      <c r="P1626">
        <f>VLOOKUP(H1626,'Fish Species List'!$A$2:$I$107,6,0)</f>
        <v>1.38E-2</v>
      </c>
      <c r="Q1626">
        <f>VLOOKUP(H1626,'Fish Species List'!$A$2:$I$107,7,0)</f>
        <v>3.04</v>
      </c>
      <c r="R1626">
        <f t="shared" si="25"/>
        <v>124.45440510662077</v>
      </c>
    </row>
    <row r="1627" spans="1:18">
      <c r="A1627" s="2">
        <v>42959</v>
      </c>
      <c r="B1627" s="18">
        <v>0.5</v>
      </c>
      <c r="C1627" t="s">
        <v>450</v>
      </c>
      <c r="D1627" t="s">
        <v>457</v>
      </c>
      <c r="E1627" t="s">
        <v>10</v>
      </c>
      <c r="F1627">
        <v>2</v>
      </c>
      <c r="G1627">
        <v>25</v>
      </c>
      <c r="H1627" t="s">
        <v>283</v>
      </c>
      <c r="I1627" t="str">
        <f>VLOOKUP(H1627,'Fish Species List'!$A$2:$I$107,2,0)</f>
        <v>Stoplight Parrotfish</v>
      </c>
      <c r="J1627" s="54" t="str">
        <f>VLOOKUP(H1627,'Fish Species List'!$A$2:$I$107,3,0)</f>
        <v>Sparisoma viride</v>
      </c>
      <c r="K1627" s="54" t="str">
        <f>VLOOKUP(H1627,'Fish Species List'!$A$2:$I$107,4,0)</f>
        <v>Scaridae</v>
      </c>
      <c r="L1627" s="54" t="str">
        <f>VLOOKUP(H1627,'Fish Species List'!$A$2:$I$107,5,0)</f>
        <v>Herbivores</v>
      </c>
      <c r="M1627">
        <v>12</v>
      </c>
      <c r="N1627">
        <f>1</f>
        <v>1</v>
      </c>
      <c r="O1627" t="s">
        <v>16</v>
      </c>
      <c r="P1627">
        <f>VLOOKUP(H1627,'Fish Species List'!$A$2:$I$107,6,0)</f>
        <v>1.38E-2</v>
      </c>
      <c r="Q1627">
        <f>VLOOKUP(H1627,'Fish Species List'!$A$2:$I$107,7,0)</f>
        <v>3.04</v>
      </c>
      <c r="R1627">
        <f t="shared" si="25"/>
        <v>26.338441566816869</v>
      </c>
    </row>
    <row r="1628" spans="1:18">
      <c r="A1628" s="2">
        <v>42959</v>
      </c>
      <c r="B1628" s="18">
        <v>0.5</v>
      </c>
      <c r="C1628" t="s">
        <v>450</v>
      </c>
      <c r="D1628" t="s">
        <v>457</v>
      </c>
      <c r="E1628" t="s">
        <v>10</v>
      </c>
      <c r="F1628">
        <v>2</v>
      </c>
      <c r="G1628">
        <v>25</v>
      </c>
      <c r="H1628" t="s">
        <v>12</v>
      </c>
      <c r="I1628" t="str">
        <f>VLOOKUP(H1628,'Fish Species List'!$A$2:$I$107,2,0)</f>
        <v>Doctorfish</v>
      </c>
      <c r="J1628" s="54" t="str">
        <f>VLOOKUP(H1628,'Fish Species List'!$A$2:$I$107,3,0)</f>
        <v>Acanthurus chirurgus</v>
      </c>
      <c r="K1628" s="54" t="str">
        <f>VLOOKUP(H1628,'Fish Species List'!$A$2:$I$107,4,0)</f>
        <v>Acanthuridae</v>
      </c>
      <c r="L1628" s="54" t="str">
        <f>VLOOKUP(H1628,'Fish Species List'!$A$2:$I$107,5,0)</f>
        <v>Herbivores</v>
      </c>
      <c r="M1628">
        <v>8</v>
      </c>
      <c r="N1628">
        <f>1</f>
        <v>1</v>
      </c>
      <c r="P1628">
        <f>VLOOKUP(H1628,'Fish Species List'!$A$2:$I$107,6,0)</f>
        <v>2.0889999999999999E-2</v>
      </c>
      <c r="Q1628">
        <f>VLOOKUP(H1628,'Fish Species List'!$A$2:$I$107,7,0)</f>
        <v>2.96</v>
      </c>
      <c r="R1628">
        <f t="shared" si="25"/>
        <v>9.8420326510354581</v>
      </c>
    </row>
    <row r="1629" spans="1:18">
      <c r="A1629" s="2">
        <v>42959</v>
      </c>
      <c r="B1629" s="18">
        <v>0.5</v>
      </c>
      <c r="C1629" t="s">
        <v>450</v>
      </c>
      <c r="D1629" t="s">
        <v>457</v>
      </c>
      <c r="E1629" t="s">
        <v>10</v>
      </c>
      <c r="F1629">
        <v>2</v>
      </c>
      <c r="G1629">
        <v>25</v>
      </c>
      <c r="H1629" t="s">
        <v>408</v>
      </c>
      <c r="I1629" t="str">
        <f>VLOOKUP(H1629,'Fish Species List'!$A$2:$I$107,2,0)</f>
        <v>Trumpet Fish</v>
      </c>
      <c r="J1629" s="54" t="str">
        <f>VLOOKUP(H1629,'Fish Species List'!$A$2:$I$107,3,0)</f>
        <v>Aulostomus maculatus</v>
      </c>
      <c r="K1629" s="54" t="str">
        <f>VLOOKUP(H1629,'Fish Species List'!$A$2:$I$107,4,0)</f>
        <v>Aulostomidae</v>
      </c>
      <c r="L1629" s="54" t="str">
        <f>VLOOKUP(H1629,'Fish Species List'!$A$2:$I$107,5,0)</f>
        <v>Carnivores</v>
      </c>
      <c r="M1629">
        <v>38</v>
      </c>
      <c r="N1629">
        <f>1</f>
        <v>1</v>
      </c>
      <c r="P1629">
        <f>VLOOKUP(H1629,'Fish Species List'!$A$2:$I$107,6,0)</f>
        <v>1E-4</v>
      </c>
      <c r="Q1629">
        <f>VLOOKUP(H1629,'Fish Species List'!$A$2:$I$107,7,0)</f>
        <v>3.5539999999999998</v>
      </c>
      <c r="R1629">
        <f t="shared" si="25"/>
        <v>41.167159528949121</v>
      </c>
    </row>
    <row r="1630" spans="1:18">
      <c r="A1630" s="2">
        <v>42959</v>
      </c>
      <c r="B1630" s="18">
        <v>0.5</v>
      </c>
      <c r="C1630" t="s">
        <v>450</v>
      </c>
      <c r="D1630" t="s">
        <v>457</v>
      </c>
      <c r="E1630" t="s">
        <v>10</v>
      </c>
      <c r="F1630">
        <v>2</v>
      </c>
      <c r="G1630">
        <v>25</v>
      </c>
      <c r="H1630" t="s">
        <v>25</v>
      </c>
      <c r="I1630" t="str">
        <f>VLOOKUP(H1630,'Fish Species List'!$A$2:$I$107,2,0)</f>
        <v>Redband Parrotfish</v>
      </c>
      <c r="J1630" s="54" t="str">
        <f>VLOOKUP(H1630,'Fish Species List'!$A$2:$I$107,3,0)</f>
        <v>Sparisoma aurofrenatum</v>
      </c>
      <c r="K1630" s="54" t="str">
        <f>VLOOKUP(H1630,'Fish Species List'!$A$2:$I$107,4,0)</f>
        <v>Scaridae</v>
      </c>
      <c r="L1630" s="54" t="str">
        <f>VLOOKUP(H1630,'Fish Species List'!$A$2:$I$107,5,0)</f>
        <v>Herbivores</v>
      </c>
      <c r="M1630">
        <v>5</v>
      </c>
      <c r="N1630">
        <v>3</v>
      </c>
      <c r="O1630" t="s">
        <v>284</v>
      </c>
      <c r="P1630">
        <f>VLOOKUP(H1630,'Fish Species List'!$A$2:$I$107,6,0)</f>
        <v>1.072E-2</v>
      </c>
      <c r="Q1630">
        <f>VLOOKUP(H1630,'Fish Species List'!$A$2:$I$107,7,0)</f>
        <v>3.12</v>
      </c>
      <c r="R1630">
        <f t="shared" si="25"/>
        <v>1.6254783853713242</v>
      </c>
    </row>
    <row r="1631" spans="1:18">
      <c r="A1631" s="2">
        <v>42959</v>
      </c>
      <c r="B1631" s="18">
        <v>0.5</v>
      </c>
      <c r="C1631" t="s">
        <v>450</v>
      </c>
      <c r="D1631" t="s">
        <v>457</v>
      </c>
      <c r="E1631" t="s">
        <v>10</v>
      </c>
      <c r="F1631">
        <v>2</v>
      </c>
      <c r="G1631">
        <v>25</v>
      </c>
      <c r="H1631" t="s">
        <v>25</v>
      </c>
      <c r="I1631" t="str">
        <f>VLOOKUP(H1631,'Fish Species List'!$A$2:$I$107,2,0)</f>
        <v>Redband Parrotfish</v>
      </c>
      <c r="J1631" s="54" t="str">
        <f>VLOOKUP(H1631,'Fish Species List'!$A$2:$I$107,3,0)</f>
        <v>Sparisoma aurofrenatum</v>
      </c>
      <c r="K1631" s="54" t="str">
        <f>VLOOKUP(H1631,'Fish Species List'!$A$2:$I$107,4,0)</f>
        <v>Scaridae</v>
      </c>
      <c r="L1631" s="54" t="str">
        <f>VLOOKUP(H1631,'Fish Species List'!$A$2:$I$107,5,0)</f>
        <v>Herbivores</v>
      </c>
      <c r="M1631">
        <v>3</v>
      </c>
      <c r="N1631">
        <v>5</v>
      </c>
      <c r="O1631" t="s">
        <v>284</v>
      </c>
      <c r="P1631">
        <f>VLOOKUP(H1631,'Fish Species List'!$A$2:$I$107,6,0)</f>
        <v>1.072E-2</v>
      </c>
      <c r="Q1631">
        <f>VLOOKUP(H1631,'Fish Species List'!$A$2:$I$107,7,0)</f>
        <v>3.12</v>
      </c>
      <c r="R1631">
        <f t="shared" si="25"/>
        <v>0.33022739611377439</v>
      </c>
    </row>
    <row r="1632" spans="1:18">
      <c r="A1632" s="2">
        <v>42959</v>
      </c>
      <c r="B1632" s="18">
        <v>0.5</v>
      </c>
      <c r="C1632" t="s">
        <v>450</v>
      </c>
      <c r="D1632" t="s">
        <v>457</v>
      </c>
      <c r="E1632" t="s">
        <v>10</v>
      </c>
      <c r="F1632">
        <v>2</v>
      </c>
      <c r="G1632">
        <v>25</v>
      </c>
      <c r="H1632" t="s">
        <v>25</v>
      </c>
      <c r="I1632" t="str">
        <f>VLOOKUP(H1632,'Fish Species List'!$A$2:$I$107,2,0)</f>
        <v>Redband Parrotfish</v>
      </c>
      <c r="J1632" s="54" t="str">
        <f>VLOOKUP(H1632,'Fish Species List'!$A$2:$I$107,3,0)</f>
        <v>Sparisoma aurofrenatum</v>
      </c>
      <c r="K1632" s="54" t="str">
        <f>VLOOKUP(H1632,'Fish Species List'!$A$2:$I$107,4,0)</f>
        <v>Scaridae</v>
      </c>
      <c r="L1632" s="54" t="str">
        <f>VLOOKUP(H1632,'Fish Species List'!$A$2:$I$107,5,0)</f>
        <v>Herbivores</v>
      </c>
      <c r="M1632">
        <v>6</v>
      </c>
      <c r="N1632">
        <f>1</f>
        <v>1</v>
      </c>
      <c r="O1632" t="s">
        <v>284</v>
      </c>
      <c r="P1632">
        <f>VLOOKUP(H1632,'Fish Species List'!$A$2:$I$107,6,0)</f>
        <v>1.072E-2</v>
      </c>
      <c r="Q1632">
        <f>VLOOKUP(H1632,'Fish Species List'!$A$2:$I$107,7,0)</f>
        <v>3.12</v>
      </c>
      <c r="R1632">
        <f t="shared" si="25"/>
        <v>2.8709569913443227</v>
      </c>
    </row>
    <row r="1633" spans="1:18">
      <c r="A1633" s="2">
        <v>42959</v>
      </c>
      <c r="B1633" s="18">
        <v>0.5</v>
      </c>
      <c r="C1633" t="s">
        <v>450</v>
      </c>
      <c r="D1633" t="s">
        <v>457</v>
      </c>
      <c r="E1633" t="s">
        <v>10</v>
      </c>
      <c r="F1633">
        <v>2</v>
      </c>
      <c r="G1633">
        <v>25</v>
      </c>
      <c r="H1633" t="s">
        <v>25</v>
      </c>
      <c r="I1633" t="str">
        <f>VLOOKUP(H1633,'Fish Species List'!$A$2:$I$107,2,0)</f>
        <v>Redband Parrotfish</v>
      </c>
      <c r="J1633" s="54" t="str">
        <f>VLOOKUP(H1633,'Fish Species List'!$A$2:$I$107,3,0)</f>
        <v>Sparisoma aurofrenatum</v>
      </c>
      <c r="K1633" s="54" t="str">
        <f>VLOOKUP(H1633,'Fish Species List'!$A$2:$I$107,4,0)</f>
        <v>Scaridae</v>
      </c>
      <c r="L1633" s="54" t="str">
        <f>VLOOKUP(H1633,'Fish Species List'!$A$2:$I$107,5,0)</f>
        <v>Herbivores</v>
      </c>
      <c r="M1633">
        <v>5</v>
      </c>
      <c r="N1633">
        <v>10</v>
      </c>
      <c r="O1633" t="s">
        <v>284</v>
      </c>
      <c r="P1633">
        <f>VLOOKUP(H1633,'Fish Species List'!$A$2:$I$107,6,0)</f>
        <v>1.072E-2</v>
      </c>
      <c r="Q1633">
        <f>VLOOKUP(H1633,'Fish Species List'!$A$2:$I$107,7,0)</f>
        <v>3.12</v>
      </c>
      <c r="R1633">
        <f t="shared" si="25"/>
        <v>1.6254783853713242</v>
      </c>
    </row>
    <row r="1634" spans="1:18">
      <c r="A1634" s="2">
        <v>42959</v>
      </c>
      <c r="B1634" s="18">
        <v>0.5</v>
      </c>
      <c r="C1634" t="s">
        <v>450</v>
      </c>
      <c r="D1634" t="s">
        <v>457</v>
      </c>
      <c r="E1634" t="s">
        <v>10</v>
      </c>
      <c r="F1634">
        <v>2</v>
      </c>
      <c r="G1634">
        <v>25</v>
      </c>
      <c r="H1634" t="s">
        <v>35</v>
      </c>
      <c r="I1634" t="str">
        <f>VLOOKUP(H1634,'Fish Species List'!$A$2:$I$107,2,0)</f>
        <v>Yellowhead Wrasse</v>
      </c>
      <c r="J1634" s="54" t="str">
        <f>VLOOKUP(H1634,'Fish Species List'!$A$2:$I$107,3,0)</f>
        <v>Halichoeres garnoti</v>
      </c>
      <c r="K1634" s="54" t="str">
        <f>VLOOKUP(H1634,'Fish Species List'!$A$2:$I$107,4,0)</f>
        <v>Labridae</v>
      </c>
      <c r="L1634" s="54" t="str">
        <f>VLOOKUP(H1634,'Fish Species List'!$A$2:$I$107,5,0)</f>
        <v>Carnivores</v>
      </c>
      <c r="M1634">
        <v>5</v>
      </c>
      <c r="N1634">
        <v>5</v>
      </c>
      <c r="P1634">
        <f>VLOOKUP(H1634,'Fish Species List'!$A$2:$I$107,6,0)</f>
        <v>0.01</v>
      </c>
      <c r="Q1634">
        <f>VLOOKUP(H1634,'Fish Species List'!$A$2:$I$107,7,0)</f>
        <v>3.13</v>
      </c>
      <c r="R1634">
        <f t="shared" si="25"/>
        <v>1.540905884130453</v>
      </c>
    </row>
    <row r="1635" spans="1:18">
      <c r="A1635" s="2">
        <v>42959</v>
      </c>
      <c r="B1635" s="18">
        <v>0.5</v>
      </c>
      <c r="C1635" t="s">
        <v>450</v>
      </c>
      <c r="D1635" t="s">
        <v>457</v>
      </c>
      <c r="E1635" t="s">
        <v>10</v>
      </c>
      <c r="F1635">
        <v>2</v>
      </c>
      <c r="G1635">
        <v>25</v>
      </c>
      <c r="H1635" t="s">
        <v>35</v>
      </c>
      <c r="I1635" t="str">
        <f>VLOOKUP(H1635,'Fish Species List'!$A$2:$I$107,2,0)</f>
        <v>Yellowhead Wrasse</v>
      </c>
      <c r="J1635" s="54" t="str">
        <f>VLOOKUP(H1635,'Fish Species List'!$A$2:$I$107,3,0)</f>
        <v>Halichoeres garnoti</v>
      </c>
      <c r="K1635" s="54" t="str">
        <f>VLOOKUP(H1635,'Fish Species List'!$A$2:$I$107,4,0)</f>
        <v>Labridae</v>
      </c>
      <c r="L1635" s="54" t="str">
        <f>VLOOKUP(H1635,'Fish Species List'!$A$2:$I$107,5,0)</f>
        <v>Carnivores</v>
      </c>
      <c r="M1635">
        <v>3</v>
      </c>
      <c r="N1635">
        <v>2</v>
      </c>
      <c r="P1635">
        <f>VLOOKUP(H1635,'Fish Species List'!$A$2:$I$107,6,0)</f>
        <v>0.01</v>
      </c>
      <c r="Q1635">
        <f>VLOOKUP(H1635,'Fish Species List'!$A$2:$I$107,7,0)</f>
        <v>3.13</v>
      </c>
      <c r="R1635">
        <f t="shared" si="25"/>
        <v>0.3114508548769428</v>
      </c>
    </row>
    <row r="1636" spans="1:18">
      <c r="A1636" s="2">
        <v>42959</v>
      </c>
      <c r="B1636" s="18">
        <v>0.5</v>
      </c>
      <c r="C1636" t="s">
        <v>450</v>
      </c>
      <c r="D1636" t="s">
        <v>457</v>
      </c>
      <c r="E1636" t="s">
        <v>10</v>
      </c>
      <c r="F1636">
        <v>2</v>
      </c>
      <c r="G1636">
        <v>25</v>
      </c>
      <c r="H1636" t="s">
        <v>35</v>
      </c>
      <c r="I1636" t="str">
        <f>VLOOKUP(H1636,'Fish Species List'!$A$2:$I$107,2,0)</f>
        <v>Yellowhead Wrasse</v>
      </c>
      <c r="J1636" s="54" t="str">
        <f>VLOOKUP(H1636,'Fish Species List'!$A$2:$I$107,3,0)</f>
        <v>Halichoeres garnoti</v>
      </c>
      <c r="K1636" s="54" t="str">
        <f>VLOOKUP(H1636,'Fish Species List'!$A$2:$I$107,4,0)</f>
        <v>Labridae</v>
      </c>
      <c r="L1636" s="54" t="str">
        <f>VLOOKUP(H1636,'Fish Species List'!$A$2:$I$107,5,0)</f>
        <v>Carnivores</v>
      </c>
      <c r="M1636">
        <v>6</v>
      </c>
      <c r="N1636">
        <f>1</f>
        <v>1</v>
      </c>
      <c r="P1636">
        <f>VLOOKUP(H1636,'Fish Species List'!$A$2:$I$107,6,0)</f>
        <v>0.01</v>
      </c>
      <c r="Q1636">
        <f>VLOOKUP(H1636,'Fish Species List'!$A$2:$I$107,7,0)</f>
        <v>3.13</v>
      </c>
      <c r="R1636">
        <f t="shared" si="25"/>
        <v>2.7265496699528886</v>
      </c>
    </row>
    <row r="1637" spans="1:18">
      <c r="A1637" s="2">
        <v>42959</v>
      </c>
      <c r="B1637" s="18">
        <v>0.5</v>
      </c>
      <c r="C1637" t="s">
        <v>450</v>
      </c>
      <c r="D1637" t="s">
        <v>457</v>
      </c>
      <c r="E1637" t="s">
        <v>10</v>
      </c>
      <c r="F1637">
        <v>2</v>
      </c>
      <c r="G1637">
        <v>25</v>
      </c>
      <c r="H1637" t="s">
        <v>35</v>
      </c>
      <c r="I1637" t="str">
        <f>VLOOKUP(H1637,'Fish Species List'!$A$2:$I$107,2,0)</f>
        <v>Yellowhead Wrasse</v>
      </c>
      <c r="J1637" s="54" t="str">
        <f>VLOOKUP(H1637,'Fish Species List'!$A$2:$I$107,3,0)</f>
        <v>Halichoeres garnoti</v>
      </c>
      <c r="K1637" s="54" t="str">
        <f>VLOOKUP(H1637,'Fish Species List'!$A$2:$I$107,4,0)</f>
        <v>Labridae</v>
      </c>
      <c r="L1637" s="54" t="str">
        <f>VLOOKUP(H1637,'Fish Species List'!$A$2:$I$107,5,0)</f>
        <v>Carnivores</v>
      </c>
      <c r="M1637">
        <v>4</v>
      </c>
      <c r="N1637">
        <f>1</f>
        <v>1</v>
      </c>
      <c r="P1637">
        <f>VLOOKUP(H1637,'Fish Species List'!$A$2:$I$107,6,0)</f>
        <v>0.01</v>
      </c>
      <c r="Q1637">
        <f>VLOOKUP(H1637,'Fish Species List'!$A$2:$I$107,7,0)</f>
        <v>3.13</v>
      </c>
      <c r="R1637">
        <f t="shared" si="25"/>
        <v>0.76638637095611406</v>
      </c>
    </row>
    <row r="1638" spans="1:18">
      <c r="A1638" s="2">
        <v>42959</v>
      </c>
      <c r="B1638" s="18">
        <v>0.5</v>
      </c>
      <c r="C1638" t="s">
        <v>450</v>
      </c>
      <c r="D1638" t="s">
        <v>457</v>
      </c>
      <c r="E1638" t="s">
        <v>10</v>
      </c>
      <c r="F1638">
        <v>2</v>
      </c>
      <c r="G1638">
        <v>25</v>
      </c>
      <c r="H1638" t="s">
        <v>31</v>
      </c>
      <c r="I1638" t="str">
        <f>VLOOKUP(H1638,'Fish Species List'!$A$2:$I$107,2,0)</f>
        <v>Striped Parrotfish</v>
      </c>
      <c r="J1638" s="54" t="str">
        <f>VLOOKUP(H1638,'Fish Species List'!$A$2:$I$107,3,0)</f>
        <v>Scarus iserti</v>
      </c>
      <c r="K1638" s="54" t="str">
        <f>VLOOKUP(H1638,'Fish Species List'!$A$2:$I$107,4,0)</f>
        <v>Scaridae</v>
      </c>
      <c r="L1638" s="54" t="str">
        <f>VLOOKUP(H1638,'Fish Species List'!$A$2:$I$107,5,0)</f>
        <v>Herbivores</v>
      </c>
      <c r="M1638">
        <v>5</v>
      </c>
      <c r="N1638">
        <v>15</v>
      </c>
      <c r="O1638" t="s">
        <v>284</v>
      </c>
      <c r="P1638">
        <f>VLOOKUP(H1638,'Fish Species List'!$A$2:$I$107,6,0)</f>
        <v>1.0959999999999999E-2</v>
      </c>
      <c r="Q1638">
        <f>VLOOKUP(H1638,'Fish Species List'!$A$2:$I$107,7,0)</f>
        <v>3.01</v>
      </c>
      <c r="R1638">
        <f t="shared" si="25"/>
        <v>1.3922276900362347</v>
      </c>
    </row>
    <row r="1639" spans="1:18">
      <c r="A1639" s="2">
        <v>42959</v>
      </c>
      <c r="B1639" s="18">
        <v>0.5</v>
      </c>
      <c r="C1639" t="s">
        <v>450</v>
      </c>
      <c r="D1639" t="s">
        <v>457</v>
      </c>
      <c r="E1639" t="s">
        <v>10</v>
      </c>
      <c r="F1639">
        <v>2</v>
      </c>
      <c r="G1639">
        <v>25</v>
      </c>
      <c r="H1639" t="s">
        <v>31</v>
      </c>
      <c r="I1639" t="str">
        <f>VLOOKUP(H1639,'Fish Species List'!$A$2:$I$107,2,0)</f>
        <v>Striped Parrotfish</v>
      </c>
      <c r="J1639" s="54" t="str">
        <f>VLOOKUP(H1639,'Fish Species List'!$A$2:$I$107,3,0)</f>
        <v>Scarus iserti</v>
      </c>
      <c r="K1639" s="54" t="str">
        <f>VLOOKUP(H1639,'Fish Species List'!$A$2:$I$107,4,0)</f>
        <v>Scaridae</v>
      </c>
      <c r="L1639" s="54" t="str">
        <f>VLOOKUP(H1639,'Fish Species List'!$A$2:$I$107,5,0)</f>
        <v>Herbivores</v>
      </c>
      <c r="M1639">
        <v>4</v>
      </c>
      <c r="N1639">
        <v>20</v>
      </c>
      <c r="O1639" t="s">
        <v>284</v>
      </c>
      <c r="P1639">
        <f>VLOOKUP(H1639,'Fish Species List'!$A$2:$I$107,6,0)</f>
        <v>1.0959999999999999E-2</v>
      </c>
      <c r="Q1639">
        <f>VLOOKUP(H1639,'Fish Species List'!$A$2:$I$107,7,0)</f>
        <v>3.01</v>
      </c>
      <c r="R1639">
        <f t="shared" si="25"/>
        <v>0.71123173750391744</v>
      </c>
    </row>
    <row r="1640" spans="1:18">
      <c r="A1640" s="2">
        <v>42959</v>
      </c>
      <c r="B1640" s="18">
        <v>0.5</v>
      </c>
      <c r="C1640" t="s">
        <v>450</v>
      </c>
      <c r="D1640" t="s">
        <v>457</v>
      </c>
      <c r="E1640" t="s">
        <v>10</v>
      </c>
      <c r="F1640">
        <v>2</v>
      </c>
      <c r="G1640">
        <v>25</v>
      </c>
      <c r="H1640" t="s">
        <v>31</v>
      </c>
      <c r="I1640" t="str">
        <f>VLOOKUP(H1640,'Fish Species List'!$A$2:$I$107,2,0)</f>
        <v>Striped Parrotfish</v>
      </c>
      <c r="J1640" s="54" t="str">
        <f>VLOOKUP(H1640,'Fish Species List'!$A$2:$I$107,3,0)</f>
        <v>Scarus iserti</v>
      </c>
      <c r="K1640" s="54" t="str">
        <f>VLOOKUP(H1640,'Fish Species List'!$A$2:$I$107,4,0)</f>
        <v>Scaridae</v>
      </c>
      <c r="L1640" s="54" t="str">
        <f>VLOOKUP(H1640,'Fish Species List'!$A$2:$I$107,5,0)</f>
        <v>Herbivores</v>
      </c>
      <c r="M1640">
        <v>3</v>
      </c>
      <c r="N1640">
        <v>10</v>
      </c>
      <c r="O1640" t="s">
        <v>284</v>
      </c>
      <c r="P1640">
        <f>VLOOKUP(H1640,'Fish Species List'!$A$2:$I$107,6,0)</f>
        <v>1.0959999999999999E-2</v>
      </c>
      <c r="Q1640">
        <f>VLOOKUP(H1640,'Fish Species List'!$A$2:$I$107,7,0)</f>
        <v>3.01</v>
      </c>
      <c r="R1640">
        <f t="shared" si="25"/>
        <v>0.29918893707824967</v>
      </c>
    </row>
    <row r="1641" spans="1:18">
      <c r="A1641" s="2">
        <v>42959</v>
      </c>
      <c r="B1641" s="18">
        <v>0.5</v>
      </c>
      <c r="C1641" t="s">
        <v>450</v>
      </c>
      <c r="D1641" t="s">
        <v>457</v>
      </c>
      <c r="E1641" t="s">
        <v>10</v>
      </c>
      <c r="F1641">
        <v>2</v>
      </c>
      <c r="G1641">
        <v>25</v>
      </c>
      <c r="H1641" t="s">
        <v>23</v>
      </c>
      <c r="I1641" t="str">
        <f>VLOOKUP(H1641,'Fish Species List'!$A$2:$I$107,2,0)</f>
        <v>Blue Tang</v>
      </c>
      <c r="J1641" s="54" t="str">
        <f>VLOOKUP(H1641,'Fish Species List'!$A$2:$I$107,3,0)</f>
        <v>Acanthurus coeruleus</v>
      </c>
      <c r="K1641" s="54" t="str">
        <f>VLOOKUP(H1641,'Fish Species List'!$A$2:$I$107,4,0)</f>
        <v>Acanthuridae</v>
      </c>
      <c r="L1641" s="54" t="str">
        <f>VLOOKUP(H1641,'Fish Species List'!$A$2:$I$107,5,0)</f>
        <v>Herbivores</v>
      </c>
      <c r="M1641">
        <v>6</v>
      </c>
      <c r="N1641">
        <f>1</f>
        <v>1</v>
      </c>
      <c r="P1641">
        <f>VLOOKUP(H1641,'Fish Species List'!$A$2:$I$107,6,0)</f>
        <v>2.512E-2</v>
      </c>
      <c r="Q1641">
        <f>VLOOKUP(H1641,'Fish Species List'!$A$2:$I$107,7,0)</f>
        <v>2.96</v>
      </c>
      <c r="R1641">
        <f t="shared" si="25"/>
        <v>5.0506507255619795</v>
      </c>
    </row>
    <row r="1642" spans="1:18">
      <c r="A1642" s="2">
        <v>42959</v>
      </c>
      <c r="B1642" s="18">
        <v>0.5</v>
      </c>
      <c r="C1642" t="s">
        <v>450</v>
      </c>
      <c r="D1642" t="s">
        <v>457</v>
      </c>
      <c r="E1642" t="s">
        <v>10</v>
      </c>
      <c r="F1642">
        <v>2</v>
      </c>
      <c r="G1642">
        <v>25</v>
      </c>
      <c r="H1642" t="s">
        <v>283</v>
      </c>
      <c r="I1642" t="str">
        <f>VLOOKUP(H1642,'Fish Species List'!$A$2:$I$107,2,0)</f>
        <v>Stoplight Parrotfish</v>
      </c>
      <c r="J1642" s="54" t="str">
        <f>VLOOKUP(H1642,'Fish Species List'!$A$2:$I$107,3,0)</f>
        <v>Sparisoma viride</v>
      </c>
      <c r="K1642" s="54" t="str">
        <f>VLOOKUP(H1642,'Fish Species List'!$A$2:$I$107,4,0)</f>
        <v>Scaridae</v>
      </c>
      <c r="L1642" s="54" t="str">
        <f>VLOOKUP(H1642,'Fish Species List'!$A$2:$I$107,5,0)</f>
        <v>Herbivores</v>
      </c>
      <c r="M1642">
        <v>6</v>
      </c>
      <c r="N1642">
        <v>2</v>
      </c>
      <c r="O1642" t="s">
        <v>284</v>
      </c>
      <c r="P1642">
        <f>VLOOKUP(H1642,'Fish Species List'!$A$2:$I$107,6,0)</f>
        <v>1.38E-2</v>
      </c>
      <c r="Q1642">
        <f>VLOOKUP(H1642,'Fish Species List'!$A$2:$I$107,7,0)</f>
        <v>3.04</v>
      </c>
      <c r="R1642">
        <f t="shared" si="25"/>
        <v>3.2022769371367255</v>
      </c>
    </row>
    <row r="1643" spans="1:18">
      <c r="A1643" s="2">
        <v>42959</v>
      </c>
      <c r="B1643" s="18">
        <v>0.5</v>
      </c>
      <c r="C1643" t="s">
        <v>450</v>
      </c>
      <c r="D1643" t="s">
        <v>457</v>
      </c>
      <c r="E1643" t="s">
        <v>10</v>
      </c>
      <c r="F1643">
        <v>2</v>
      </c>
      <c r="G1643">
        <v>25</v>
      </c>
      <c r="H1643" t="s">
        <v>283</v>
      </c>
      <c r="I1643" t="str">
        <f>VLOOKUP(H1643,'Fish Species List'!$A$2:$I$107,2,0)</f>
        <v>Stoplight Parrotfish</v>
      </c>
      <c r="J1643" s="54" t="str">
        <f>VLOOKUP(H1643,'Fish Species List'!$A$2:$I$107,3,0)</f>
        <v>Sparisoma viride</v>
      </c>
      <c r="K1643" s="54" t="str">
        <f>VLOOKUP(H1643,'Fish Species List'!$A$2:$I$107,4,0)</f>
        <v>Scaridae</v>
      </c>
      <c r="L1643" s="54" t="str">
        <f>VLOOKUP(H1643,'Fish Species List'!$A$2:$I$107,5,0)</f>
        <v>Herbivores</v>
      </c>
      <c r="M1643">
        <v>5</v>
      </c>
      <c r="N1643">
        <v>3</v>
      </c>
      <c r="O1643" t="s">
        <v>284</v>
      </c>
      <c r="P1643">
        <f>VLOOKUP(H1643,'Fish Species List'!$A$2:$I$107,6,0)</f>
        <v>1.38E-2</v>
      </c>
      <c r="Q1643">
        <f>VLOOKUP(H1643,'Fish Species List'!$A$2:$I$107,7,0)</f>
        <v>3.04</v>
      </c>
      <c r="R1643">
        <f t="shared" si="25"/>
        <v>1.8397037753094332</v>
      </c>
    </row>
    <row r="1644" spans="1:18">
      <c r="A1644" s="2">
        <v>42959</v>
      </c>
      <c r="B1644" s="18">
        <v>0.5</v>
      </c>
      <c r="C1644" t="s">
        <v>450</v>
      </c>
      <c r="D1644" t="s">
        <v>457</v>
      </c>
      <c r="E1644" t="s">
        <v>10</v>
      </c>
      <c r="F1644">
        <v>2</v>
      </c>
      <c r="G1644">
        <v>25</v>
      </c>
      <c r="H1644" t="s">
        <v>283</v>
      </c>
      <c r="I1644" t="str">
        <f>VLOOKUP(H1644,'Fish Species List'!$A$2:$I$107,2,0)</f>
        <v>Stoplight Parrotfish</v>
      </c>
      <c r="J1644" s="54" t="str">
        <f>VLOOKUP(H1644,'Fish Species List'!$A$2:$I$107,3,0)</f>
        <v>Sparisoma viride</v>
      </c>
      <c r="K1644" s="54" t="str">
        <f>VLOOKUP(H1644,'Fish Species List'!$A$2:$I$107,4,0)</f>
        <v>Scaridae</v>
      </c>
      <c r="L1644" s="54" t="str">
        <f>VLOOKUP(H1644,'Fish Species List'!$A$2:$I$107,5,0)</f>
        <v>Herbivores</v>
      </c>
      <c r="M1644">
        <v>2</v>
      </c>
      <c r="N1644">
        <f>1</f>
        <v>1</v>
      </c>
      <c r="O1644" t="s">
        <v>284</v>
      </c>
      <c r="P1644">
        <f>VLOOKUP(H1644,'Fish Species List'!$A$2:$I$107,6,0)</f>
        <v>1.38E-2</v>
      </c>
      <c r="Q1644">
        <f>VLOOKUP(H1644,'Fish Species List'!$A$2:$I$107,7,0)</f>
        <v>3.04</v>
      </c>
      <c r="R1644">
        <f t="shared" si="25"/>
        <v>0.11350376646282974</v>
      </c>
    </row>
    <row r="1645" spans="1:18">
      <c r="A1645" s="2">
        <v>42959</v>
      </c>
      <c r="B1645" s="18">
        <v>0.5</v>
      </c>
      <c r="C1645" t="s">
        <v>450</v>
      </c>
      <c r="D1645" t="s">
        <v>457</v>
      </c>
      <c r="E1645" t="s">
        <v>10</v>
      </c>
      <c r="F1645">
        <v>2</v>
      </c>
      <c r="G1645">
        <v>25</v>
      </c>
      <c r="H1645" t="s">
        <v>283</v>
      </c>
      <c r="I1645" t="str">
        <f>VLOOKUP(H1645,'Fish Species List'!$A$2:$I$107,2,0)</f>
        <v>Stoplight Parrotfish</v>
      </c>
      <c r="J1645" s="54" t="str">
        <f>VLOOKUP(H1645,'Fish Species List'!$A$2:$I$107,3,0)</f>
        <v>Sparisoma viride</v>
      </c>
      <c r="K1645" s="54" t="str">
        <f>VLOOKUP(H1645,'Fish Species List'!$A$2:$I$107,4,0)</f>
        <v>Scaridae</v>
      </c>
      <c r="L1645" s="54" t="str">
        <f>VLOOKUP(H1645,'Fish Species List'!$A$2:$I$107,5,0)</f>
        <v>Herbivores</v>
      </c>
      <c r="M1645">
        <v>7</v>
      </c>
      <c r="N1645">
        <f>1</f>
        <v>1</v>
      </c>
      <c r="O1645" t="s">
        <v>284</v>
      </c>
      <c r="P1645">
        <f>VLOOKUP(H1645,'Fish Species List'!$A$2:$I$107,6,0)</f>
        <v>1.38E-2</v>
      </c>
      <c r="Q1645">
        <f>VLOOKUP(H1645,'Fish Species List'!$A$2:$I$107,7,0)</f>
        <v>3.04</v>
      </c>
      <c r="R1645">
        <f t="shared" si="25"/>
        <v>5.1165488871861227</v>
      </c>
    </row>
    <row r="1646" spans="1:18">
      <c r="A1646" s="2">
        <v>42959</v>
      </c>
      <c r="B1646" s="18">
        <v>0.5</v>
      </c>
      <c r="C1646" t="s">
        <v>450</v>
      </c>
      <c r="D1646" t="s">
        <v>457</v>
      </c>
      <c r="E1646" t="s">
        <v>10</v>
      </c>
      <c r="F1646">
        <v>2</v>
      </c>
      <c r="G1646">
        <v>25</v>
      </c>
      <c r="H1646" t="s">
        <v>473</v>
      </c>
      <c r="I1646" t="str">
        <f>VLOOKUP(H1646,'Fish Species List'!$A$2:$I$107,2,0)</f>
        <v>Greenblotch Parrotfish</v>
      </c>
      <c r="J1646" s="54" t="str">
        <f>VLOOKUP(H1646,'Fish Species List'!$A$2:$I$107,3,0)</f>
        <v>Sparisoma atomarium</v>
      </c>
      <c r="K1646" s="54" t="str">
        <f>VLOOKUP(H1646,'Fish Species List'!$A$2:$I$107,4,0)</f>
        <v>Scaridae</v>
      </c>
      <c r="L1646" s="54" t="str">
        <f>VLOOKUP(H1646,'Fish Species List'!$A$2:$I$107,5,0)</f>
        <v>Herbivores</v>
      </c>
      <c r="M1646">
        <v>8</v>
      </c>
      <c r="N1646">
        <f>1</f>
        <v>1</v>
      </c>
      <c r="O1646" t="s">
        <v>284</v>
      </c>
      <c r="P1646">
        <f>VLOOKUP(H1646,'Fish Species List'!$A$2:$I$107,6,0)</f>
        <v>1.072E-2</v>
      </c>
      <c r="Q1646">
        <f>VLOOKUP(H1646,'Fish Species List'!$A$2:$I$107,7,0)</f>
        <v>3.12</v>
      </c>
      <c r="R1646">
        <f t="shared" si="25"/>
        <v>7.0442627183996569</v>
      </c>
    </row>
    <row r="1647" spans="1:18">
      <c r="A1647" s="2">
        <v>42959</v>
      </c>
      <c r="B1647" s="18">
        <v>0.5</v>
      </c>
      <c r="C1647" t="s">
        <v>450</v>
      </c>
      <c r="D1647" t="s">
        <v>457</v>
      </c>
      <c r="E1647" t="s">
        <v>10</v>
      </c>
      <c r="F1647">
        <v>2</v>
      </c>
      <c r="G1647">
        <v>25</v>
      </c>
      <c r="H1647" t="s">
        <v>286</v>
      </c>
      <c r="I1647" t="str">
        <f>VLOOKUP(H1647,'Fish Species List'!$A$2:$I$107,2,0)</f>
        <v>Princess Parrotfish</v>
      </c>
      <c r="J1647" s="54" t="str">
        <f>VLOOKUP(H1647,'Fish Species List'!$A$2:$I$107,3,0)</f>
        <v>Scarus taeniopterus</v>
      </c>
      <c r="K1647" s="54" t="str">
        <f>VLOOKUP(H1647,'Fish Species List'!$A$2:$I$107,4,0)</f>
        <v>Scaridae</v>
      </c>
      <c r="L1647" s="54" t="str">
        <f>VLOOKUP(H1647,'Fish Species List'!$A$2:$I$107,5,0)</f>
        <v>Herbivores</v>
      </c>
      <c r="M1647">
        <v>3</v>
      </c>
      <c r="N1647">
        <v>5</v>
      </c>
      <c r="O1647" t="s">
        <v>284</v>
      </c>
      <c r="P1647">
        <f>VLOOKUP(H1647,'Fish Species List'!$A$2:$I$107,6,0)</f>
        <v>3.3500000000000002E-2</v>
      </c>
      <c r="Q1647">
        <f>VLOOKUP(H1647,'Fish Species List'!$A$2:$I$107,7,0)</f>
        <v>2.7086000000000001</v>
      </c>
      <c r="R1647">
        <f t="shared" si="25"/>
        <v>0.65671273400963648</v>
      </c>
    </row>
    <row r="1648" spans="1:18">
      <c r="A1648" s="2">
        <v>42959</v>
      </c>
      <c r="B1648" s="18">
        <v>0.5</v>
      </c>
      <c r="C1648" t="s">
        <v>450</v>
      </c>
      <c r="D1648" t="s">
        <v>457</v>
      </c>
      <c r="E1648" t="s">
        <v>10</v>
      </c>
      <c r="F1648">
        <v>2</v>
      </c>
      <c r="G1648">
        <v>25</v>
      </c>
      <c r="H1648" t="s">
        <v>443</v>
      </c>
      <c r="I1648" t="str">
        <f>VLOOKUP(H1648,'Fish Species List'!$A$2:$I$107,2,0)</f>
        <v>Lionfish</v>
      </c>
      <c r="J1648" s="54" t="str">
        <f>VLOOKUP(H1648,'Fish Species List'!$A$2:$I$107,3,0)</f>
        <v>Pterois sp.</v>
      </c>
      <c r="K1648" s="54" t="str">
        <f>VLOOKUP(H1648,'Fish Species List'!$A$2:$I$107,4,0)</f>
        <v>Scorpaenidae</v>
      </c>
      <c r="L1648" s="54" t="str">
        <f>VLOOKUP(H1648,'Fish Species List'!$A$2:$I$107,5,0)</f>
        <v>Carnivores</v>
      </c>
      <c r="M1648">
        <v>22</v>
      </c>
      <c r="N1648">
        <f>1</f>
        <v>1</v>
      </c>
      <c r="P1648">
        <f>VLOOKUP(H1648,'Fish Species List'!$A$2:$I$107,6,0)</f>
        <v>1.1480000000000001E-2</v>
      </c>
      <c r="Q1648">
        <f>VLOOKUP(H1648,'Fish Species List'!$A$2:$I$107,7,0)</f>
        <v>3.09</v>
      </c>
      <c r="R1648">
        <f t="shared" si="25"/>
        <v>161.44625369021099</v>
      </c>
    </row>
    <row r="1649" spans="1:18">
      <c r="A1649" s="2">
        <v>42959</v>
      </c>
      <c r="B1649" s="18">
        <v>0.5</v>
      </c>
      <c r="C1649" t="s">
        <v>450</v>
      </c>
      <c r="D1649" t="s">
        <v>457</v>
      </c>
      <c r="E1649" t="s">
        <v>10</v>
      </c>
      <c r="F1649">
        <v>2</v>
      </c>
      <c r="G1649">
        <v>25</v>
      </c>
      <c r="H1649" t="s">
        <v>393</v>
      </c>
      <c r="I1649" t="str">
        <f>VLOOKUP(H1649,'Fish Species List'!$A$2:$I$107,2,0)</f>
        <v xml:space="preserve">Caribbean sharp-nose puffer </v>
      </c>
      <c r="J1649" s="54" t="str">
        <f>VLOOKUP(H1649,'Fish Species List'!$A$2:$I$107,3,0)</f>
        <v>Canthigaster rostrata</v>
      </c>
      <c r="K1649" s="54" t="str">
        <f>VLOOKUP(H1649,'Fish Species List'!$A$2:$I$107,4,0)</f>
        <v>Tetraodontidae</v>
      </c>
      <c r="L1649" s="54" t="str">
        <f>VLOOKUP(H1649,'Fish Species List'!$A$2:$I$107,5,0)</f>
        <v>Omnivores</v>
      </c>
      <c r="M1649">
        <v>4</v>
      </c>
      <c r="N1649">
        <f>1</f>
        <v>1</v>
      </c>
      <c r="P1649">
        <f>VLOOKUP(H1649,'Fish Species List'!$A$2:$I$107,6,0)</f>
        <v>2.239E-2</v>
      </c>
      <c r="Q1649">
        <f>VLOOKUP(H1649,'Fish Species List'!$A$2:$I$107,7,0)</f>
        <v>2.96</v>
      </c>
      <c r="R1649">
        <f t="shared" si="25"/>
        <v>1.3556627654519102</v>
      </c>
    </row>
    <row r="1650" spans="1:18">
      <c r="A1650" s="2">
        <v>42959</v>
      </c>
      <c r="B1650" s="18">
        <v>0.5</v>
      </c>
      <c r="C1650" t="s">
        <v>450</v>
      </c>
      <c r="D1650" t="s">
        <v>457</v>
      </c>
      <c r="E1650" t="s">
        <v>10</v>
      </c>
      <c r="F1650">
        <v>2</v>
      </c>
      <c r="G1650">
        <v>25</v>
      </c>
      <c r="H1650" t="s">
        <v>396</v>
      </c>
      <c r="I1650" t="str">
        <f>VLOOKUP(H1650,'Fish Species List'!$A$2:$I$107,2,0)</f>
        <v>Beaugregory</v>
      </c>
      <c r="J1650" s="54" t="str">
        <f>VLOOKUP(H1650,'Fish Species List'!$A$2:$I$107,3,0)</f>
        <v>Stegastes leucostictus</v>
      </c>
      <c r="K1650" s="54" t="str">
        <f>VLOOKUP(H1650,'Fish Species List'!$A$2:$I$107,4,0)</f>
        <v>Pomacentridae</v>
      </c>
      <c r="L1650" s="54" t="str">
        <f>VLOOKUP(H1650,'Fish Species List'!$A$2:$I$107,5,0)</f>
        <v>Omnivores</v>
      </c>
      <c r="M1650">
        <v>3</v>
      </c>
      <c r="N1650">
        <f>1</f>
        <v>1</v>
      </c>
      <c r="P1650">
        <f>VLOOKUP(H1650,'Fish Species List'!$A$2:$I$107,6,0)</f>
        <v>1.9949999999999999E-2</v>
      </c>
      <c r="Q1650">
        <f>VLOOKUP(H1650,'Fish Species List'!$A$2:$I$107,7,0)</f>
        <v>2.95</v>
      </c>
      <c r="R1650">
        <f t="shared" si="25"/>
        <v>0.50985960061512192</v>
      </c>
    </row>
    <row r="1651" spans="1:18">
      <c r="A1651" s="2">
        <v>42959</v>
      </c>
      <c r="B1651" s="18">
        <v>0.5</v>
      </c>
      <c r="C1651" t="s">
        <v>450</v>
      </c>
      <c r="D1651" t="s">
        <v>457</v>
      </c>
      <c r="E1651" t="s">
        <v>10</v>
      </c>
      <c r="F1651">
        <v>2</v>
      </c>
      <c r="G1651">
        <v>25</v>
      </c>
      <c r="H1651" t="s">
        <v>17</v>
      </c>
      <c r="I1651" t="str">
        <f>VLOOKUP(H1651,'Fish Species List'!$A$2:$I$107,2,0)</f>
        <v>Bluehead Wrasse</v>
      </c>
      <c r="J1651" s="54" t="str">
        <f>VLOOKUP(H1651,'Fish Species List'!$A$2:$I$107,3,0)</f>
        <v>Thalassoma bifasciatum</v>
      </c>
      <c r="K1651" s="54" t="str">
        <f>VLOOKUP(H1651,'Fish Species List'!$A$2:$I$107,4,0)</f>
        <v>Labridae</v>
      </c>
      <c r="L1651" s="54" t="str">
        <f>VLOOKUP(H1651,'Fish Species List'!$A$2:$I$107,5,0)</f>
        <v>Carnivores</v>
      </c>
      <c r="M1651">
        <v>3</v>
      </c>
      <c r="N1651">
        <v>5</v>
      </c>
      <c r="P1651">
        <f>VLOOKUP(H1651,'Fish Species List'!$A$2:$I$107,6,0)</f>
        <v>8.9099999999999995E-3</v>
      </c>
      <c r="Q1651">
        <f>VLOOKUP(H1651,'Fish Species List'!$A$2:$I$107,7,0)</f>
        <v>3.01</v>
      </c>
      <c r="R1651">
        <f t="shared" si="25"/>
        <v>0.24322750267948948</v>
      </c>
    </row>
    <row r="1652" spans="1:18">
      <c r="A1652" s="2">
        <v>42959</v>
      </c>
      <c r="B1652" s="18">
        <v>0.5</v>
      </c>
      <c r="C1652" t="s">
        <v>450</v>
      </c>
      <c r="D1652" t="s">
        <v>457</v>
      </c>
      <c r="E1652" t="s">
        <v>10</v>
      </c>
      <c r="F1652">
        <v>2</v>
      </c>
      <c r="G1652">
        <v>25</v>
      </c>
      <c r="H1652" t="s">
        <v>17</v>
      </c>
      <c r="I1652" t="str">
        <f>VLOOKUP(H1652,'Fish Species List'!$A$2:$I$107,2,0)</f>
        <v>Bluehead Wrasse</v>
      </c>
      <c r="J1652" s="54" t="str">
        <f>VLOOKUP(H1652,'Fish Species List'!$A$2:$I$107,3,0)</f>
        <v>Thalassoma bifasciatum</v>
      </c>
      <c r="K1652" s="54" t="str">
        <f>VLOOKUP(H1652,'Fish Species List'!$A$2:$I$107,4,0)</f>
        <v>Labridae</v>
      </c>
      <c r="L1652" s="54" t="str">
        <f>VLOOKUP(H1652,'Fish Species List'!$A$2:$I$107,5,0)</f>
        <v>Carnivores</v>
      </c>
      <c r="M1652">
        <v>10</v>
      </c>
      <c r="N1652">
        <v>4</v>
      </c>
      <c r="P1652">
        <f>VLOOKUP(H1652,'Fish Species List'!$A$2:$I$107,6,0)</f>
        <v>8.9099999999999995E-3</v>
      </c>
      <c r="Q1652">
        <f>VLOOKUP(H1652,'Fish Species List'!$A$2:$I$107,7,0)</f>
        <v>3.01</v>
      </c>
      <c r="R1652">
        <f t="shared" si="25"/>
        <v>9.1175405612215243</v>
      </c>
    </row>
    <row r="1653" spans="1:18">
      <c r="A1653" s="2">
        <v>42959</v>
      </c>
      <c r="B1653" s="18">
        <v>0.5</v>
      </c>
      <c r="C1653" t="s">
        <v>450</v>
      </c>
      <c r="D1653" t="s">
        <v>457</v>
      </c>
      <c r="E1653" t="s">
        <v>10</v>
      </c>
      <c r="F1653">
        <v>2</v>
      </c>
      <c r="G1653">
        <v>25</v>
      </c>
      <c r="H1653" t="s">
        <v>452</v>
      </c>
      <c r="I1653" t="str">
        <f>VLOOKUP(H1653,'Fish Species List'!$A$2:$I$107,2,0)</f>
        <v>Hamlet spp.</v>
      </c>
      <c r="J1653" s="54" t="str">
        <f>VLOOKUP(H1653,'Fish Species List'!$A$2:$I$107,3,0)</f>
        <v>Hypoplectrus puella</v>
      </c>
      <c r="K1653" s="54" t="str">
        <f>VLOOKUP(H1653,'Fish Species List'!$A$2:$I$107,4,0)</f>
        <v>Serranidae</v>
      </c>
      <c r="L1653" s="54" t="str">
        <f>VLOOKUP(H1653,'Fish Species List'!$A$2:$I$107,5,0)</f>
        <v>Carnivores</v>
      </c>
      <c r="M1653">
        <v>6</v>
      </c>
      <c r="N1653">
        <f>1</f>
        <v>1</v>
      </c>
      <c r="P1653">
        <f>VLOOKUP(H1653,'Fish Species List'!$A$2:$I$107,6,0)</f>
        <v>1.7780000000000001E-2</v>
      </c>
      <c r="Q1653">
        <f>VLOOKUP(H1653,'Fish Species List'!$A$2:$I$107,7,0)</f>
        <v>3.03</v>
      </c>
      <c r="R1653">
        <f t="shared" si="25"/>
        <v>4.0525655223098624</v>
      </c>
    </row>
    <row r="1654" spans="1:18">
      <c r="A1654" s="2">
        <v>42959</v>
      </c>
      <c r="B1654" s="18">
        <v>0.5</v>
      </c>
      <c r="C1654" t="s">
        <v>450</v>
      </c>
      <c r="D1654" t="s">
        <v>457</v>
      </c>
      <c r="E1654" t="s">
        <v>10</v>
      </c>
      <c r="F1654">
        <v>2</v>
      </c>
      <c r="G1654">
        <v>25</v>
      </c>
      <c r="H1654" t="s">
        <v>424</v>
      </c>
      <c r="I1654" t="str">
        <f>VLOOKUP(H1654,'Fish Species List'!$A$2:$I$107,2,0)</f>
        <v>Black Durgon</v>
      </c>
      <c r="J1654" s="54" t="str">
        <f>VLOOKUP(H1654,'Fish Species List'!$A$2:$I$107,3,0)</f>
        <v>Melichthys niger</v>
      </c>
      <c r="K1654" s="54" t="str">
        <f>VLOOKUP(H1654,'Fish Species List'!$A$2:$I$107,4,0)</f>
        <v>Balistidae</v>
      </c>
      <c r="L1654" s="54" t="str">
        <f>VLOOKUP(H1654,'Fish Species List'!$A$2:$I$107,5,0)</f>
        <v>Omnivores</v>
      </c>
      <c r="M1654">
        <v>21</v>
      </c>
      <c r="N1654">
        <f>1</f>
        <v>1</v>
      </c>
      <c r="P1654">
        <f>VLOOKUP(H1654,'Fish Species List'!$A$2:$I$107,6,0)</f>
        <v>2.3439999999999999E-2</v>
      </c>
      <c r="Q1654">
        <f>VLOOKUP(H1654,'Fish Species List'!$A$2:$I$107,7,0)</f>
        <v>2.95</v>
      </c>
      <c r="R1654">
        <f t="shared" si="25"/>
        <v>186.42516099314153</v>
      </c>
    </row>
    <row r="1655" spans="1:18">
      <c r="A1655" s="2">
        <v>42959</v>
      </c>
      <c r="B1655" s="18">
        <v>0.5</v>
      </c>
      <c r="C1655" t="s">
        <v>450</v>
      </c>
      <c r="D1655" t="s">
        <v>457</v>
      </c>
      <c r="E1655" t="s">
        <v>10</v>
      </c>
      <c r="F1655">
        <v>2</v>
      </c>
      <c r="G1655">
        <v>25</v>
      </c>
      <c r="H1655" t="s">
        <v>35</v>
      </c>
      <c r="I1655" t="str">
        <f>VLOOKUP(H1655,'Fish Species List'!$A$2:$I$107,2,0)</f>
        <v>Yellowhead Wrasse</v>
      </c>
      <c r="J1655" s="54" t="str">
        <f>VLOOKUP(H1655,'Fish Species List'!$A$2:$I$107,3,0)</f>
        <v>Halichoeres garnoti</v>
      </c>
      <c r="K1655" s="54" t="str">
        <f>VLOOKUP(H1655,'Fish Species List'!$A$2:$I$107,4,0)</f>
        <v>Labridae</v>
      </c>
      <c r="L1655" s="54" t="str">
        <f>VLOOKUP(H1655,'Fish Species List'!$A$2:$I$107,5,0)</f>
        <v>Carnivores</v>
      </c>
      <c r="M1655">
        <v>5</v>
      </c>
      <c r="N1655">
        <v>5</v>
      </c>
      <c r="P1655">
        <f>VLOOKUP(H1655,'Fish Species List'!$A$2:$I$107,6,0)</f>
        <v>0.01</v>
      </c>
      <c r="Q1655">
        <f>VLOOKUP(H1655,'Fish Species List'!$A$2:$I$107,7,0)</f>
        <v>3.13</v>
      </c>
      <c r="R1655">
        <f t="shared" si="25"/>
        <v>1.540905884130453</v>
      </c>
    </row>
    <row r="1656" spans="1:18">
      <c r="A1656" s="2">
        <v>42959</v>
      </c>
      <c r="B1656" s="18">
        <v>0.5</v>
      </c>
      <c r="C1656" t="s">
        <v>450</v>
      </c>
      <c r="D1656" t="s">
        <v>457</v>
      </c>
      <c r="E1656" t="s">
        <v>10</v>
      </c>
      <c r="F1656">
        <v>2</v>
      </c>
      <c r="G1656">
        <v>25</v>
      </c>
      <c r="H1656" t="s">
        <v>286</v>
      </c>
      <c r="I1656" t="str">
        <f>VLOOKUP(H1656,'Fish Species List'!$A$2:$I$107,2,0)</f>
        <v>Princess Parrotfish</v>
      </c>
      <c r="J1656" s="54" t="str">
        <f>VLOOKUP(H1656,'Fish Species List'!$A$2:$I$107,3,0)</f>
        <v>Scarus taeniopterus</v>
      </c>
      <c r="K1656" s="54" t="str">
        <f>VLOOKUP(H1656,'Fish Species List'!$A$2:$I$107,4,0)</f>
        <v>Scaridae</v>
      </c>
      <c r="L1656" s="54" t="str">
        <f>VLOOKUP(H1656,'Fish Species List'!$A$2:$I$107,5,0)</f>
        <v>Herbivores</v>
      </c>
      <c r="M1656">
        <v>5</v>
      </c>
      <c r="N1656">
        <f>1</f>
        <v>1</v>
      </c>
      <c r="O1656" t="s">
        <v>284</v>
      </c>
      <c r="P1656">
        <f>VLOOKUP(H1656,'Fish Species List'!$A$2:$I$107,6,0)</f>
        <v>3.3500000000000002E-2</v>
      </c>
      <c r="Q1656">
        <f>VLOOKUP(H1656,'Fish Species List'!$A$2:$I$107,7,0)</f>
        <v>2.7086000000000001</v>
      </c>
      <c r="R1656">
        <f t="shared" si="25"/>
        <v>2.6198411586557824</v>
      </c>
    </row>
    <row r="1657" spans="1:18">
      <c r="A1657" s="2">
        <v>42959</v>
      </c>
      <c r="B1657" s="18">
        <v>0.5</v>
      </c>
      <c r="C1657" t="s">
        <v>450</v>
      </c>
      <c r="D1657" t="s">
        <v>457</v>
      </c>
      <c r="E1657" t="s">
        <v>10</v>
      </c>
      <c r="F1657">
        <v>2</v>
      </c>
      <c r="G1657">
        <v>25</v>
      </c>
      <c r="H1657" t="s">
        <v>25</v>
      </c>
      <c r="I1657" t="str">
        <f>VLOOKUP(H1657,'Fish Species List'!$A$2:$I$107,2,0)</f>
        <v>Redband Parrotfish</v>
      </c>
      <c r="J1657" s="54" t="str">
        <f>VLOOKUP(H1657,'Fish Species List'!$A$2:$I$107,3,0)</f>
        <v>Sparisoma aurofrenatum</v>
      </c>
      <c r="K1657" s="54" t="str">
        <f>VLOOKUP(H1657,'Fish Species List'!$A$2:$I$107,4,0)</f>
        <v>Scaridae</v>
      </c>
      <c r="L1657" s="54" t="str">
        <f>VLOOKUP(H1657,'Fish Species List'!$A$2:$I$107,5,0)</f>
        <v>Herbivores</v>
      </c>
      <c r="M1657">
        <v>4</v>
      </c>
      <c r="N1657">
        <f>1</f>
        <v>1</v>
      </c>
      <c r="O1657" t="s">
        <v>284</v>
      </c>
      <c r="P1657">
        <f>VLOOKUP(H1657,'Fish Species List'!$A$2:$I$107,6,0)</f>
        <v>1.072E-2</v>
      </c>
      <c r="Q1657">
        <f>VLOOKUP(H1657,'Fish Species List'!$A$2:$I$107,7,0)</f>
        <v>3.12</v>
      </c>
      <c r="R1657">
        <f t="shared" si="25"/>
        <v>0.81025544515357217</v>
      </c>
    </row>
    <row r="1658" spans="1:18">
      <c r="A1658" s="2">
        <v>42959</v>
      </c>
      <c r="B1658" s="18">
        <v>0.5</v>
      </c>
      <c r="C1658" t="s">
        <v>450</v>
      </c>
      <c r="D1658" t="s">
        <v>457</v>
      </c>
      <c r="E1658" t="s">
        <v>10</v>
      </c>
      <c r="F1658">
        <v>3</v>
      </c>
      <c r="G1658">
        <v>21</v>
      </c>
      <c r="H1658" t="s">
        <v>23</v>
      </c>
      <c r="I1658" t="str">
        <f>VLOOKUP(H1658,'Fish Species List'!$A$2:$I$107,2,0)</f>
        <v>Blue Tang</v>
      </c>
      <c r="J1658" s="54" t="str">
        <f>VLOOKUP(H1658,'Fish Species List'!$A$2:$I$107,3,0)</f>
        <v>Acanthurus coeruleus</v>
      </c>
      <c r="K1658" s="54" t="str">
        <f>VLOOKUP(H1658,'Fish Species List'!$A$2:$I$107,4,0)</f>
        <v>Acanthuridae</v>
      </c>
      <c r="L1658" s="54" t="str">
        <f>VLOOKUP(H1658,'Fish Species List'!$A$2:$I$107,5,0)</f>
        <v>Herbivores</v>
      </c>
      <c r="M1658">
        <v>15</v>
      </c>
      <c r="N1658">
        <f>1</f>
        <v>1</v>
      </c>
      <c r="P1658">
        <f>VLOOKUP(H1658,'Fish Species List'!$A$2:$I$107,6,0)</f>
        <v>2.512E-2</v>
      </c>
      <c r="Q1658">
        <f>VLOOKUP(H1658,'Fish Species List'!$A$2:$I$107,7,0)</f>
        <v>2.96</v>
      </c>
      <c r="R1658">
        <f t="shared" si="25"/>
        <v>76.076366478829684</v>
      </c>
    </row>
    <row r="1659" spans="1:18">
      <c r="A1659" s="2">
        <v>42959</v>
      </c>
      <c r="B1659" s="18">
        <v>0.5</v>
      </c>
      <c r="C1659" t="s">
        <v>450</v>
      </c>
      <c r="D1659" t="s">
        <v>457</v>
      </c>
      <c r="E1659" t="s">
        <v>10</v>
      </c>
      <c r="F1659">
        <v>3</v>
      </c>
      <c r="G1659">
        <v>21</v>
      </c>
      <c r="H1659" t="s">
        <v>23</v>
      </c>
      <c r="I1659" t="str">
        <f>VLOOKUP(H1659,'Fish Species List'!$A$2:$I$107,2,0)</f>
        <v>Blue Tang</v>
      </c>
      <c r="J1659" s="54" t="str">
        <f>VLOOKUP(H1659,'Fish Species List'!$A$2:$I$107,3,0)</f>
        <v>Acanthurus coeruleus</v>
      </c>
      <c r="K1659" s="54" t="str">
        <f>VLOOKUP(H1659,'Fish Species List'!$A$2:$I$107,4,0)</f>
        <v>Acanthuridae</v>
      </c>
      <c r="L1659" s="54" t="str">
        <f>VLOOKUP(H1659,'Fish Species List'!$A$2:$I$107,5,0)</f>
        <v>Herbivores</v>
      </c>
      <c r="M1659">
        <v>16</v>
      </c>
      <c r="N1659">
        <v>6</v>
      </c>
      <c r="P1659">
        <f>VLOOKUP(H1659,'Fish Species List'!$A$2:$I$107,6,0)</f>
        <v>2.512E-2</v>
      </c>
      <c r="Q1659">
        <f>VLOOKUP(H1659,'Fish Species List'!$A$2:$I$107,7,0)</f>
        <v>2.96</v>
      </c>
      <c r="R1659">
        <f t="shared" si="25"/>
        <v>92.090489985886919</v>
      </c>
    </row>
    <row r="1660" spans="1:18">
      <c r="A1660" s="2">
        <v>42959</v>
      </c>
      <c r="B1660" s="18">
        <v>0.5</v>
      </c>
      <c r="C1660" t="s">
        <v>450</v>
      </c>
      <c r="D1660" t="s">
        <v>457</v>
      </c>
      <c r="E1660" t="s">
        <v>10</v>
      </c>
      <c r="F1660">
        <v>3</v>
      </c>
      <c r="G1660">
        <v>21</v>
      </c>
      <c r="H1660" t="s">
        <v>23</v>
      </c>
      <c r="I1660" t="str">
        <f>VLOOKUP(H1660,'Fish Species List'!$A$2:$I$107,2,0)</f>
        <v>Blue Tang</v>
      </c>
      <c r="J1660" s="54" t="str">
        <f>VLOOKUP(H1660,'Fish Species List'!$A$2:$I$107,3,0)</f>
        <v>Acanthurus coeruleus</v>
      </c>
      <c r="K1660" s="54" t="str">
        <f>VLOOKUP(H1660,'Fish Species List'!$A$2:$I$107,4,0)</f>
        <v>Acanthuridae</v>
      </c>
      <c r="L1660" s="54" t="str">
        <f>VLOOKUP(H1660,'Fish Species List'!$A$2:$I$107,5,0)</f>
        <v>Herbivores</v>
      </c>
      <c r="M1660">
        <v>19</v>
      </c>
      <c r="N1660">
        <f>1</f>
        <v>1</v>
      </c>
      <c r="P1660">
        <f>VLOOKUP(H1660,'Fish Species List'!$A$2:$I$107,6,0)</f>
        <v>2.512E-2</v>
      </c>
      <c r="Q1660">
        <f>VLOOKUP(H1660,'Fish Species List'!$A$2:$I$107,7,0)</f>
        <v>2.96</v>
      </c>
      <c r="R1660">
        <f t="shared" si="25"/>
        <v>153.15468763666533</v>
      </c>
    </row>
    <row r="1661" spans="1:18">
      <c r="A1661" s="2">
        <v>42959</v>
      </c>
      <c r="B1661" s="18">
        <v>0.5</v>
      </c>
      <c r="C1661" t="s">
        <v>450</v>
      </c>
      <c r="D1661" t="s">
        <v>457</v>
      </c>
      <c r="E1661" t="s">
        <v>10</v>
      </c>
      <c r="F1661">
        <v>3</v>
      </c>
      <c r="G1661">
        <v>21</v>
      </c>
      <c r="H1661" t="s">
        <v>446</v>
      </c>
      <c r="I1661" t="str">
        <f>VLOOKUP(H1661,'Fish Species List'!$A$2:$I$107,2,0)</f>
        <v>Smooth Trunkfish</v>
      </c>
      <c r="J1661" s="54" t="str">
        <f>VLOOKUP(H1661,'Fish Species List'!$A$2:$I$107,3,0)</f>
        <v>Lactophyrs triqueter</v>
      </c>
      <c r="K1661" s="54" t="str">
        <f>VLOOKUP(H1661,'Fish Species List'!$A$2:$I$107,4,0)</f>
        <v>Ostraciidae</v>
      </c>
      <c r="L1661" s="54" t="str">
        <f>VLOOKUP(H1661,'Fish Species List'!$A$2:$I$107,5,0)</f>
        <v>Omnivores</v>
      </c>
      <c r="M1661">
        <v>12</v>
      </c>
      <c r="N1661">
        <f>1</f>
        <v>1</v>
      </c>
      <c r="P1661">
        <f>VLOOKUP(H1661,'Fish Species List'!$A$2:$I$107,6,0)</f>
        <v>4.8980000000000003E-2</v>
      </c>
      <c r="Q1661">
        <f>VLOOKUP(H1661,'Fish Species List'!$A$2:$I$107,7,0)</f>
        <v>2.78</v>
      </c>
      <c r="R1661">
        <f t="shared" si="25"/>
        <v>48.993971452134353</v>
      </c>
    </row>
    <row r="1662" spans="1:18">
      <c r="A1662" s="2">
        <v>42959</v>
      </c>
      <c r="B1662" s="18">
        <v>0.5</v>
      </c>
      <c r="C1662" t="s">
        <v>450</v>
      </c>
      <c r="D1662" t="s">
        <v>457</v>
      </c>
      <c r="E1662" t="s">
        <v>10</v>
      </c>
      <c r="F1662">
        <v>3</v>
      </c>
      <c r="G1662">
        <v>21</v>
      </c>
      <c r="H1662" t="s">
        <v>19</v>
      </c>
      <c r="I1662" t="str">
        <f>VLOOKUP(H1662,'Fish Species List'!$A$2:$I$107,2,0)</f>
        <v>Ocean Surgeonfish</v>
      </c>
      <c r="J1662" s="54" t="str">
        <f>VLOOKUP(H1662,'Fish Species List'!$A$2:$I$107,3,0)</f>
        <v>Acanthurus bahianus</v>
      </c>
      <c r="K1662" s="54" t="str">
        <f>VLOOKUP(H1662,'Fish Species List'!$A$2:$I$107,4,0)</f>
        <v>Acanthuridae</v>
      </c>
      <c r="L1662" s="54" t="str">
        <f>VLOOKUP(H1662,'Fish Species List'!$A$2:$I$107,5,0)</f>
        <v>Herbivores</v>
      </c>
      <c r="M1662">
        <v>14</v>
      </c>
      <c r="N1662">
        <f>1</f>
        <v>1</v>
      </c>
      <c r="P1662">
        <f>VLOOKUP(H1662,'Fish Species List'!$A$2:$I$107,6,0)</f>
        <v>1.8620000000000001E-2</v>
      </c>
      <c r="Q1662">
        <f>VLOOKUP(H1662,'Fish Species List'!$A$2:$I$107,7,0)</f>
        <v>2.91</v>
      </c>
      <c r="R1662">
        <f t="shared" si="25"/>
        <v>40.291390949391584</v>
      </c>
    </row>
    <row r="1663" spans="1:18">
      <c r="A1663" s="2">
        <v>42959</v>
      </c>
      <c r="B1663" s="18">
        <v>0.5</v>
      </c>
      <c r="C1663" t="s">
        <v>450</v>
      </c>
      <c r="D1663" t="s">
        <v>457</v>
      </c>
      <c r="E1663" t="s">
        <v>10</v>
      </c>
      <c r="F1663">
        <v>3</v>
      </c>
      <c r="G1663">
        <v>21</v>
      </c>
      <c r="H1663" t="s">
        <v>290</v>
      </c>
      <c r="I1663" t="str">
        <f>VLOOKUP(H1663,'Fish Species List'!$A$2:$I$107,2,0)</f>
        <v>Yellowfin Mojarra</v>
      </c>
      <c r="J1663" s="54" t="str">
        <f>VLOOKUP(H1663,'Fish Species List'!$A$2:$I$107,3,0)</f>
        <v>Gerres cinereus</v>
      </c>
      <c r="K1663" s="54" t="str">
        <f>VLOOKUP(H1663,'Fish Species List'!$A$2:$I$107,4,0)</f>
        <v>Gerreidae</v>
      </c>
      <c r="L1663" s="54" t="str">
        <f>VLOOKUP(H1663,'Fish Species List'!$A$2:$I$107,5,0)</f>
        <v>Carnivores</v>
      </c>
      <c r="M1663">
        <v>18</v>
      </c>
      <c r="N1663">
        <v>2</v>
      </c>
      <c r="P1663">
        <f>VLOOKUP(H1663,'Fish Species List'!$A$2:$I$107,6,0)</f>
        <v>1.1480000000000001E-2</v>
      </c>
      <c r="Q1663">
        <f>VLOOKUP(H1663,'Fish Species List'!$A$2:$I$107,7,0)</f>
        <v>3.07</v>
      </c>
      <c r="R1663">
        <f t="shared" si="25"/>
        <v>81.965006702449529</v>
      </c>
    </row>
    <row r="1664" spans="1:18">
      <c r="A1664" s="2">
        <v>42959</v>
      </c>
      <c r="B1664" s="18">
        <v>0.5</v>
      </c>
      <c r="C1664" t="s">
        <v>450</v>
      </c>
      <c r="D1664" t="s">
        <v>457</v>
      </c>
      <c r="E1664" t="s">
        <v>10</v>
      </c>
      <c r="F1664">
        <v>3</v>
      </c>
      <c r="G1664">
        <v>21</v>
      </c>
      <c r="H1664" t="s">
        <v>12</v>
      </c>
      <c r="I1664" t="str">
        <f>VLOOKUP(H1664,'Fish Species List'!$A$2:$I$107,2,0)</f>
        <v>Doctorfish</v>
      </c>
      <c r="J1664" s="54" t="str">
        <f>VLOOKUP(H1664,'Fish Species List'!$A$2:$I$107,3,0)</f>
        <v>Acanthurus chirurgus</v>
      </c>
      <c r="K1664" s="54" t="str">
        <f>VLOOKUP(H1664,'Fish Species List'!$A$2:$I$107,4,0)</f>
        <v>Acanthuridae</v>
      </c>
      <c r="L1664" s="54" t="str">
        <f>VLOOKUP(H1664,'Fish Species List'!$A$2:$I$107,5,0)</f>
        <v>Herbivores</v>
      </c>
      <c r="M1664">
        <v>18</v>
      </c>
      <c r="N1664">
        <f>1</f>
        <v>1</v>
      </c>
      <c r="P1664">
        <f>VLOOKUP(H1664,'Fish Species List'!$A$2:$I$107,6,0)</f>
        <v>2.0889999999999999E-2</v>
      </c>
      <c r="Q1664">
        <f>VLOOKUP(H1664,'Fish Species List'!$A$2:$I$107,7,0)</f>
        <v>2.96</v>
      </c>
      <c r="R1664">
        <f t="shared" si="25"/>
        <v>108.5288135023759</v>
      </c>
    </row>
    <row r="1665" spans="1:18">
      <c r="A1665" s="2">
        <v>42959</v>
      </c>
      <c r="B1665" s="18">
        <v>0.5</v>
      </c>
      <c r="C1665" t="s">
        <v>450</v>
      </c>
      <c r="D1665" t="s">
        <v>457</v>
      </c>
      <c r="E1665" t="s">
        <v>10</v>
      </c>
      <c r="F1665">
        <v>3</v>
      </c>
      <c r="G1665">
        <v>21</v>
      </c>
      <c r="H1665" t="s">
        <v>283</v>
      </c>
      <c r="I1665" t="str">
        <f>VLOOKUP(H1665,'Fish Species List'!$A$2:$I$107,2,0)</f>
        <v>Stoplight Parrotfish</v>
      </c>
      <c r="J1665" s="54" t="str">
        <f>VLOOKUP(H1665,'Fish Species List'!$A$2:$I$107,3,0)</f>
        <v>Sparisoma viride</v>
      </c>
      <c r="K1665" s="54" t="str">
        <f>VLOOKUP(H1665,'Fish Species List'!$A$2:$I$107,4,0)</f>
        <v>Scaridae</v>
      </c>
      <c r="L1665" s="54" t="str">
        <f>VLOOKUP(H1665,'Fish Species List'!$A$2:$I$107,5,0)</f>
        <v>Herbivores</v>
      </c>
      <c r="M1665">
        <v>17</v>
      </c>
      <c r="N1665">
        <f>1</f>
        <v>1</v>
      </c>
      <c r="O1665" t="s">
        <v>16</v>
      </c>
      <c r="P1665">
        <f>VLOOKUP(H1665,'Fish Species List'!$A$2:$I$107,6,0)</f>
        <v>1.38E-2</v>
      </c>
      <c r="Q1665">
        <f>VLOOKUP(H1665,'Fish Species List'!$A$2:$I$107,7,0)</f>
        <v>3.04</v>
      </c>
      <c r="R1665">
        <f t="shared" si="25"/>
        <v>75.935316492400261</v>
      </c>
    </row>
    <row r="1666" spans="1:18">
      <c r="A1666" s="2">
        <v>42959</v>
      </c>
      <c r="B1666" s="18">
        <v>0.5</v>
      </c>
      <c r="C1666" t="s">
        <v>450</v>
      </c>
      <c r="D1666" t="s">
        <v>457</v>
      </c>
      <c r="E1666" t="s">
        <v>10</v>
      </c>
      <c r="F1666">
        <v>3</v>
      </c>
      <c r="G1666">
        <v>21</v>
      </c>
      <c r="H1666" t="s">
        <v>283</v>
      </c>
      <c r="I1666" t="str">
        <f>VLOOKUP(H1666,'Fish Species List'!$A$2:$I$107,2,0)</f>
        <v>Stoplight Parrotfish</v>
      </c>
      <c r="J1666" s="54" t="str">
        <f>VLOOKUP(H1666,'Fish Species List'!$A$2:$I$107,3,0)</f>
        <v>Sparisoma viride</v>
      </c>
      <c r="K1666" s="54" t="str">
        <f>VLOOKUP(H1666,'Fish Species List'!$A$2:$I$107,4,0)</f>
        <v>Scaridae</v>
      </c>
      <c r="L1666" s="54" t="str">
        <f>VLOOKUP(H1666,'Fish Species List'!$A$2:$I$107,5,0)</f>
        <v>Herbivores</v>
      </c>
      <c r="M1666">
        <v>19</v>
      </c>
      <c r="N1666">
        <f>1</f>
        <v>1</v>
      </c>
      <c r="O1666" t="s">
        <v>16</v>
      </c>
      <c r="P1666">
        <f>VLOOKUP(H1666,'Fish Species List'!$A$2:$I$107,6,0)</f>
        <v>1.38E-2</v>
      </c>
      <c r="Q1666">
        <f>VLOOKUP(H1666,'Fish Species List'!$A$2:$I$107,7,0)</f>
        <v>3.04</v>
      </c>
      <c r="R1666">
        <f t="shared" si="25"/>
        <v>106.48539183224881</v>
      </c>
    </row>
    <row r="1667" spans="1:18">
      <c r="A1667" s="2">
        <v>42959</v>
      </c>
      <c r="B1667" s="18">
        <v>0.5</v>
      </c>
      <c r="C1667" t="s">
        <v>450</v>
      </c>
      <c r="D1667" t="s">
        <v>457</v>
      </c>
      <c r="E1667" t="s">
        <v>10</v>
      </c>
      <c r="F1667">
        <v>3</v>
      </c>
      <c r="G1667">
        <v>21</v>
      </c>
      <c r="H1667" t="s">
        <v>452</v>
      </c>
      <c r="I1667" t="str">
        <f>VLOOKUP(H1667,'Fish Species List'!$A$2:$I$107,2,0)</f>
        <v>Hamlet spp.</v>
      </c>
      <c r="J1667" s="54" t="str">
        <f>VLOOKUP(H1667,'Fish Species List'!$A$2:$I$107,3,0)</f>
        <v>Hypoplectrus puella</v>
      </c>
      <c r="K1667" s="54" t="str">
        <f>VLOOKUP(H1667,'Fish Species List'!$A$2:$I$107,4,0)</f>
        <v>Serranidae</v>
      </c>
      <c r="L1667" s="54" t="str">
        <f>VLOOKUP(H1667,'Fish Species List'!$A$2:$I$107,5,0)</f>
        <v>Carnivores</v>
      </c>
      <c r="M1667">
        <v>11</v>
      </c>
      <c r="N1667">
        <f>1</f>
        <v>1</v>
      </c>
      <c r="P1667">
        <f>VLOOKUP(H1667,'Fish Species List'!$A$2:$I$107,6,0)</f>
        <v>1.7780000000000001E-2</v>
      </c>
      <c r="Q1667">
        <f>VLOOKUP(H1667,'Fish Species List'!$A$2:$I$107,7,0)</f>
        <v>3.03</v>
      </c>
      <c r="R1667">
        <f t="shared" ref="R1667:R1730" si="26">(P1667*M1667^Q1667)</f>
        <v>25.430306388809036</v>
      </c>
    </row>
    <row r="1668" spans="1:18">
      <c r="A1668" s="2">
        <v>42959</v>
      </c>
      <c r="B1668" s="18">
        <v>0.5</v>
      </c>
      <c r="C1668" t="s">
        <v>450</v>
      </c>
      <c r="D1668" t="s">
        <v>457</v>
      </c>
      <c r="E1668" t="s">
        <v>10</v>
      </c>
      <c r="F1668">
        <v>3</v>
      </c>
      <c r="G1668">
        <v>21</v>
      </c>
      <c r="H1668" t="s">
        <v>293</v>
      </c>
      <c r="I1668" t="str">
        <f>VLOOKUP(H1668,'Fish Species List'!$A$2:$I$107,2,0)</f>
        <v>Spanish Hogfish</v>
      </c>
      <c r="J1668" s="54" t="str">
        <f>VLOOKUP(H1668,'Fish Species List'!$A$2:$I$107,3,0)</f>
        <v>Bodianus rufus</v>
      </c>
      <c r="K1668" s="54" t="str">
        <f>VLOOKUP(H1668,'Fish Species List'!$A$2:$I$107,4,0)</f>
        <v>Labridae</v>
      </c>
      <c r="L1668" s="54" t="str">
        <f>VLOOKUP(H1668,'Fish Species List'!$A$2:$I$107,5,0)</f>
        <v>Carnivores</v>
      </c>
      <c r="M1668">
        <v>10</v>
      </c>
      <c r="N1668">
        <f>1</f>
        <v>1</v>
      </c>
      <c r="P1668">
        <f>VLOOKUP(H1668,'Fish Species List'!$A$2:$I$107,6,0)</f>
        <v>1.44E-2</v>
      </c>
      <c r="Q1668">
        <f>VLOOKUP(H1668,'Fish Species List'!$A$2:$I$107,7,0)</f>
        <v>3.0531999999999999</v>
      </c>
      <c r="R1668">
        <f t="shared" si="26"/>
        <v>16.276555076237244</v>
      </c>
    </row>
    <row r="1669" spans="1:18">
      <c r="A1669" s="2">
        <v>42959</v>
      </c>
      <c r="B1669" s="18">
        <v>0.5</v>
      </c>
      <c r="C1669" t="s">
        <v>450</v>
      </c>
      <c r="D1669" t="s">
        <v>457</v>
      </c>
      <c r="E1669" t="s">
        <v>10</v>
      </c>
      <c r="F1669">
        <v>3</v>
      </c>
      <c r="G1669">
        <v>21</v>
      </c>
      <c r="H1669" t="s">
        <v>25</v>
      </c>
      <c r="I1669" t="str">
        <f>VLOOKUP(H1669,'Fish Species List'!$A$2:$I$107,2,0)</f>
        <v>Redband Parrotfish</v>
      </c>
      <c r="J1669" s="54" t="str">
        <f>VLOOKUP(H1669,'Fish Species List'!$A$2:$I$107,3,0)</f>
        <v>Sparisoma aurofrenatum</v>
      </c>
      <c r="K1669" s="54" t="str">
        <f>VLOOKUP(H1669,'Fish Species List'!$A$2:$I$107,4,0)</f>
        <v>Scaridae</v>
      </c>
      <c r="L1669" s="54" t="str">
        <f>VLOOKUP(H1669,'Fish Species List'!$A$2:$I$107,5,0)</f>
        <v>Herbivores</v>
      </c>
      <c r="M1669">
        <v>20</v>
      </c>
      <c r="N1669">
        <v>2</v>
      </c>
      <c r="O1669" t="s">
        <v>16</v>
      </c>
      <c r="P1669">
        <f>VLOOKUP(H1669,'Fish Species List'!$A$2:$I$107,6,0)</f>
        <v>1.072E-2</v>
      </c>
      <c r="Q1669">
        <f>VLOOKUP(H1669,'Fish Species List'!$A$2:$I$107,7,0)</f>
        <v>3.12</v>
      </c>
      <c r="R1669">
        <f t="shared" si="26"/>
        <v>122.85939484389488</v>
      </c>
    </row>
    <row r="1670" spans="1:18">
      <c r="A1670" s="2">
        <v>42959</v>
      </c>
      <c r="B1670" s="18">
        <v>0.5</v>
      </c>
      <c r="C1670" t="s">
        <v>450</v>
      </c>
      <c r="D1670" t="s">
        <v>457</v>
      </c>
      <c r="E1670" t="s">
        <v>10</v>
      </c>
      <c r="F1670">
        <v>3</v>
      </c>
      <c r="G1670">
        <v>21</v>
      </c>
      <c r="H1670" t="s">
        <v>25</v>
      </c>
      <c r="I1670" t="str">
        <f>VLOOKUP(H1670,'Fish Species List'!$A$2:$I$107,2,0)</f>
        <v>Redband Parrotfish</v>
      </c>
      <c r="J1670" s="54" t="str">
        <f>VLOOKUP(H1670,'Fish Species List'!$A$2:$I$107,3,0)</f>
        <v>Sparisoma aurofrenatum</v>
      </c>
      <c r="K1670" s="54" t="str">
        <f>VLOOKUP(H1670,'Fish Species List'!$A$2:$I$107,4,0)</f>
        <v>Scaridae</v>
      </c>
      <c r="L1670" s="54" t="str">
        <f>VLOOKUP(H1670,'Fish Species List'!$A$2:$I$107,5,0)</f>
        <v>Herbivores</v>
      </c>
      <c r="M1670">
        <v>16</v>
      </c>
      <c r="N1670">
        <f>1</f>
        <v>1</v>
      </c>
      <c r="O1670" t="s">
        <v>16</v>
      </c>
      <c r="P1670">
        <f>VLOOKUP(H1670,'Fish Species List'!$A$2:$I$107,6,0)</f>
        <v>1.072E-2</v>
      </c>
      <c r="Q1670">
        <f>VLOOKUP(H1670,'Fish Species List'!$A$2:$I$107,7,0)</f>
        <v>3.12</v>
      </c>
      <c r="R1670">
        <f t="shared" si="26"/>
        <v>61.241967015019895</v>
      </c>
    </row>
    <row r="1671" spans="1:18">
      <c r="A1671" s="2">
        <v>42959</v>
      </c>
      <c r="B1671" s="18">
        <v>0.5</v>
      </c>
      <c r="C1671" t="s">
        <v>450</v>
      </c>
      <c r="D1671" t="s">
        <v>457</v>
      </c>
      <c r="E1671" t="s">
        <v>10</v>
      </c>
      <c r="F1671">
        <v>3</v>
      </c>
      <c r="G1671">
        <v>21</v>
      </c>
      <c r="H1671" t="s">
        <v>25</v>
      </c>
      <c r="I1671" t="str">
        <f>VLOOKUP(H1671,'Fish Species List'!$A$2:$I$107,2,0)</f>
        <v>Redband Parrotfish</v>
      </c>
      <c r="J1671" s="54" t="str">
        <f>VLOOKUP(H1671,'Fish Species List'!$A$2:$I$107,3,0)</f>
        <v>Sparisoma aurofrenatum</v>
      </c>
      <c r="K1671" s="54" t="str">
        <f>VLOOKUP(H1671,'Fish Species List'!$A$2:$I$107,4,0)</f>
        <v>Scaridae</v>
      </c>
      <c r="L1671" s="54" t="str">
        <f>VLOOKUP(H1671,'Fish Species List'!$A$2:$I$107,5,0)</f>
        <v>Herbivores</v>
      </c>
      <c r="M1671">
        <v>19</v>
      </c>
      <c r="N1671">
        <f>1</f>
        <v>1</v>
      </c>
      <c r="O1671" t="s">
        <v>16</v>
      </c>
      <c r="P1671">
        <f>VLOOKUP(H1671,'Fish Species List'!$A$2:$I$107,6,0)</f>
        <v>1.072E-2</v>
      </c>
      <c r="Q1671">
        <f>VLOOKUP(H1671,'Fish Species List'!$A$2:$I$107,7,0)</f>
        <v>3.12</v>
      </c>
      <c r="R1671">
        <f t="shared" si="26"/>
        <v>104.69019779399261</v>
      </c>
    </row>
    <row r="1672" spans="1:18">
      <c r="A1672" s="2">
        <v>42959</v>
      </c>
      <c r="B1672" s="18">
        <v>0.5</v>
      </c>
      <c r="C1672" t="s">
        <v>450</v>
      </c>
      <c r="D1672" t="s">
        <v>457</v>
      </c>
      <c r="E1672" t="s">
        <v>10</v>
      </c>
      <c r="F1672">
        <v>3</v>
      </c>
      <c r="G1672">
        <v>21</v>
      </c>
      <c r="H1672" t="s">
        <v>25</v>
      </c>
      <c r="I1672" t="str">
        <f>VLOOKUP(H1672,'Fish Species List'!$A$2:$I$107,2,0)</f>
        <v>Redband Parrotfish</v>
      </c>
      <c r="J1672" s="54" t="str">
        <f>VLOOKUP(H1672,'Fish Species List'!$A$2:$I$107,3,0)</f>
        <v>Sparisoma aurofrenatum</v>
      </c>
      <c r="K1672" s="54" t="str">
        <f>VLOOKUP(H1672,'Fish Species List'!$A$2:$I$107,4,0)</f>
        <v>Scaridae</v>
      </c>
      <c r="L1672" s="54" t="str">
        <f>VLOOKUP(H1672,'Fish Species List'!$A$2:$I$107,5,0)</f>
        <v>Herbivores</v>
      </c>
      <c r="M1672">
        <v>13</v>
      </c>
      <c r="N1672">
        <v>2</v>
      </c>
      <c r="O1672" t="s">
        <v>16</v>
      </c>
      <c r="P1672">
        <f>VLOOKUP(H1672,'Fish Species List'!$A$2:$I$107,6,0)</f>
        <v>1.072E-2</v>
      </c>
      <c r="Q1672">
        <f>VLOOKUP(H1672,'Fish Species List'!$A$2:$I$107,7,0)</f>
        <v>3.12</v>
      </c>
      <c r="R1672">
        <f t="shared" si="26"/>
        <v>32.040408504285118</v>
      </c>
    </row>
    <row r="1673" spans="1:18">
      <c r="A1673" s="2">
        <v>42959</v>
      </c>
      <c r="B1673" s="18">
        <v>0.5</v>
      </c>
      <c r="C1673" t="s">
        <v>450</v>
      </c>
      <c r="D1673" t="s">
        <v>457</v>
      </c>
      <c r="E1673" t="s">
        <v>10</v>
      </c>
      <c r="F1673">
        <v>3</v>
      </c>
      <c r="G1673">
        <v>21</v>
      </c>
      <c r="H1673" t="s">
        <v>25</v>
      </c>
      <c r="I1673" t="str">
        <f>VLOOKUP(H1673,'Fish Species List'!$A$2:$I$107,2,0)</f>
        <v>Redband Parrotfish</v>
      </c>
      <c r="J1673" s="54" t="str">
        <f>VLOOKUP(H1673,'Fish Species List'!$A$2:$I$107,3,0)</f>
        <v>Sparisoma aurofrenatum</v>
      </c>
      <c r="K1673" s="54" t="str">
        <f>VLOOKUP(H1673,'Fish Species List'!$A$2:$I$107,4,0)</f>
        <v>Scaridae</v>
      </c>
      <c r="L1673" s="54" t="str">
        <f>VLOOKUP(H1673,'Fish Species List'!$A$2:$I$107,5,0)</f>
        <v>Herbivores</v>
      </c>
      <c r="M1673">
        <v>21</v>
      </c>
      <c r="N1673">
        <f>1</f>
        <v>1</v>
      </c>
      <c r="O1673" t="s">
        <v>22</v>
      </c>
      <c r="P1673">
        <f>VLOOKUP(H1673,'Fish Species List'!$A$2:$I$107,6,0)</f>
        <v>1.072E-2</v>
      </c>
      <c r="Q1673">
        <f>VLOOKUP(H1673,'Fish Species List'!$A$2:$I$107,7,0)</f>
        <v>3.12</v>
      </c>
      <c r="R1673">
        <f t="shared" si="26"/>
        <v>143.06025173966486</v>
      </c>
    </row>
    <row r="1674" spans="1:18">
      <c r="A1674" s="2">
        <v>42959</v>
      </c>
      <c r="B1674" s="18">
        <v>0.5</v>
      </c>
      <c r="C1674" t="s">
        <v>450</v>
      </c>
      <c r="D1674" t="s">
        <v>457</v>
      </c>
      <c r="E1674" t="s">
        <v>10</v>
      </c>
      <c r="F1674">
        <v>3</v>
      </c>
      <c r="G1674">
        <v>21</v>
      </c>
      <c r="H1674" t="s">
        <v>20</v>
      </c>
      <c r="I1674" t="str">
        <f>VLOOKUP(H1674,'Fish Species List'!$A$2:$I$107,2,0)</f>
        <v>French Grunt</v>
      </c>
      <c r="J1674" s="54" t="str">
        <f>VLOOKUP(H1674,'Fish Species List'!$A$2:$I$107,3,0)</f>
        <v>Haemulon flavolineatum</v>
      </c>
      <c r="K1674" s="54" t="str">
        <f>VLOOKUP(H1674,'Fish Species List'!$A$2:$I$107,4,0)</f>
        <v>Haemulidae</v>
      </c>
      <c r="L1674" s="54" t="str">
        <f>VLOOKUP(H1674,'Fish Species List'!$A$2:$I$107,5,0)</f>
        <v>Carnivores</v>
      </c>
      <c r="M1674">
        <v>12</v>
      </c>
      <c r="N1674">
        <f>1</f>
        <v>1</v>
      </c>
      <c r="P1674">
        <f>VLOOKUP(H1674,'Fish Species List'!$A$2:$I$107,6,0)</f>
        <v>1.349E-2</v>
      </c>
      <c r="Q1674">
        <f>VLOOKUP(H1674,'Fish Species List'!$A$2:$I$107,7,0)</f>
        <v>3</v>
      </c>
      <c r="R1674">
        <f t="shared" si="26"/>
        <v>23.31072</v>
      </c>
    </row>
    <row r="1675" spans="1:18">
      <c r="A1675" s="2">
        <v>42959</v>
      </c>
      <c r="B1675" s="18">
        <v>0.5</v>
      </c>
      <c r="C1675" t="s">
        <v>450</v>
      </c>
      <c r="D1675" t="s">
        <v>457</v>
      </c>
      <c r="E1675" t="s">
        <v>10</v>
      </c>
      <c r="F1675">
        <v>3</v>
      </c>
      <c r="G1675">
        <v>21</v>
      </c>
      <c r="H1675" t="s">
        <v>19</v>
      </c>
      <c r="I1675" t="str">
        <f>VLOOKUP(H1675,'Fish Species List'!$A$2:$I$107,2,0)</f>
        <v>Ocean Surgeonfish</v>
      </c>
      <c r="J1675" s="54" t="str">
        <f>VLOOKUP(H1675,'Fish Species List'!$A$2:$I$107,3,0)</f>
        <v>Acanthurus bahianus</v>
      </c>
      <c r="K1675" s="54" t="str">
        <f>VLOOKUP(H1675,'Fish Species List'!$A$2:$I$107,4,0)</f>
        <v>Acanthuridae</v>
      </c>
      <c r="L1675" s="54" t="str">
        <f>VLOOKUP(H1675,'Fish Species List'!$A$2:$I$107,5,0)</f>
        <v>Herbivores</v>
      </c>
      <c r="M1675">
        <v>13</v>
      </c>
      <c r="N1675">
        <f>1</f>
        <v>1</v>
      </c>
      <c r="P1675">
        <f>VLOOKUP(H1675,'Fish Species List'!$A$2:$I$107,6,0)</f>
        <v>1.8620000000000001E-2</v>
      </c>
      <c r="Q1675">
        <f>VLOOKUP(H1675,'Fish Species List'!$A$2:$I$107,7,0)</f>
        <v>2.91</v>
      </c>
      <c r="R1675">
        <f t="shared" si="26"/>
        <v>32.475424143260469</v>
      </c>
    </row>
    <row r="1676" spans="1:18">
      <c r="A1676" s="2">
        <v>42959</v>
      </c>
      <c r="B1676" s="18">
        <v>0.5</v>
      </c>
      <c r="C1676" t="s">
        <v>450</v>
      </c>
      <c r="D1676" t="s">
        <v>457</v>
      </c>
      <c r="E1676" t="s">
        <v>10</v>
      </c>
      <c r="F1676">
        <v>3</v>
      </c>
      <c r="G1676">
        <v>21</v>
      </c>
      <c r="H1676" t="s">
        <v>19</v>
      </c>
      <c r="I1676" t="str">
        <f>VLOOKUP(H1676,'Fish Species List'!$A$2:$I$107,2,0)</f>
        <v>Ocean Surgeonfish</v>
      </c>
      <c r="J1676" s="54" t="str">
        <f>VLOOKUP(H1676,'Fish Species List'!$A$2:$I$107,3,0)</f>
        <v>Acanthurus bahianus</v>
      </c>
      <c r="K1676" s="54" t="str">
        <f>VLOOKUP(H1676,'Fish Species List'!$A$2:$I$107,4,0)</f>
        <v>Acanthuridae</v>
      </c>
      <c r="L1676" s="54" t="str">
        <f>VLOOKUP(H1676,'Fish Species List'!$A$2:$I$107,5,0)</f>
        <v>Herbivores</v>
      </c>
      <c r="M1676">
        <v>20</v>
      </c>
      <c r="N1676">
        <f>1</f>
        <v>1</v>
      </c>
      <c r="P1676">
        <f>VLOOKUP(H1676,'Fish Species List'!$A$2:$I$107,6,0)</f>
        <v>1.8620000000000001E-2</v>
      </c>
      <c r="Q1676">
        <f>VLOOKUP(H1676,'Fish Species List'!$A$2:$I$107,7,0)</f>
        <v>2.91</v>
      </c>
      <c r="R1676">
        <f t="shared" si="26"/>
        <v>113.75669450709155</v>
      </c>
    </row>
    <row r="1677" spans="1:18">
      <c r="A1677" s="2">
        <v>42959</v>
      </c>
      <c r="B1677" s="18">
        <v>0.5</v>
      </c>
      <c r="C1677" t="s">
        <v>450</v>
      </c>
      <c r="D1677" t="s">
        <v>457</v>
      </c>
      <c r="E1677" t="s">
        <v>10</v>
      </c>
      <c r="F1677">
        <v>3</v>
      </c>
      <c r="G1677">
        <v>21</v>
      </c>
      <c r="H1677" t="s">
        <v>19</v>
      </c>
      <c r="I1677" t="str">
        <f>VLOOKUP(H1677,'Fish Species List'!$A$2:$I$107,2,0)</f>
        <v>Ocean Surgeonfish</v>
      </c>
      <c r="J1677" s="54" t="str">
        <f>VLOOKUP(H1677,'Fish Species List'!$A$2:$I$107,3,0)</f>
        <v>Acanthurus bahianus</v>
      </c>
      <c r="K1677" s="54" t="str">
        <f>VLOOKUP(H1677,'Fish Species List'!$A$2:$I$107,4,0)</f>
        <v>Acanthuridae</v>
      </c>
      <c r="L1677" s="54" t="str">
        <f>VLOOKUP(H1677,'Fish Species List'!$A$2:$I$107,5,0)</f>
        <v>Herbivores</v>
      </c>
      <c r="M1677">
        <v>16</v>
      </c>
      <c r="N1677">
        <v>6</v>
      </c>
      <c r="P1677">
        <f>VLOOKUP(H1677,'Fish Species List'!$A$2:$I$107,6,0)</f>
        <v>1.8620000000000001E-2</v>
      </c>
      <c r="Q1677">
        <f>VLOOKUP(H1677,'Fish Species List'!$A$2:$I$107,7,0)</f>
        <v>2.91</v>
      </c>
      <c r="R1677">
        <f t="shared" si="26"/>
        <v>59.424950162548789</v>
      </c>
    </row>
    <row r="1678" spans="1:18">
      <c r="A1678" s="2">
        <v>42959</v>
      </c>
      <c r="B1678" s="18">
        <v>0.5</v>
      </c>
      <c r="C1678" t="s">
        <v>450</v>
      </c>
      <c r="D1678" t="s">
        <v>457</v>
      </c>
      <c r="E1678" t="s">
        <v>10</v>
      </c>
      <c r="F1678">
        <v>3</v>
      </c>
      <c r="G1678">
        <v>21</v>
      </c>
      <c r="H1678" t="s">
        <v>283</v>
      </c>
      <c r="I1678" t="str">
        <f>VLOOKUP(H1678,'Fish Species List'!$A$2:$I$107,2,0)</f>
        <v>Stoplight Parrotfish</v>
      </c>
      <c r="J1678" s="54" t="str">
        <f>VLOOKUP(H1678,'Fish Species List'!$A$2:$I$107,3,0)</f>
        <v>Sparisoma viride</v>
      </c>
      <c r="K1678" s="54" t="str">
        <f>VLOOKUP(H1678,'Fish Species List'!$A$2:$I$107,4,0)</f>
        <v>Scaridae</v>
      </c>
      <c r="L1678" s="54" t="str">
        <f>VLOOKUP(H1678,'Fish Species List'!$A$2:$I$107,5,0)</f>
        <v>Herbivores</v>
      </c>
      <c r="M1678">
        <v>19</v>
      </c>
      <c r="N1678">
        <v>1</v>
      </c>
      <c r="O1678" t="s">
        <v>22</v>
      </c>
      <c r="P1678">
        <f>VLOOKUP(H1678,'Fish Species List'!$A$2:$I$107,6,0)</f>
        <v>1.38E-2</v>
      </c>
      <c r="Q1678">
        <f>VLOOKUP(H1678,'Fish Species List'!$A$2:$I$107,7,0)</f>
        <v>3.04</v>
      </c>
      <c r="R1678">
        <f t="shared" si="26"/>
        <v>106.48539183224881</v>
      </c>
    </row>
    <row r="1679" spans="1:18">
      <c r="A1679" s="2">
        <v>42959</v>
      </c>
      <c r="B1679" s="18">
        <v>0.5</v>
      </c>
      <c r="C1679" t="s">
        <v>450</v>
      </c>
      <c r="D1679" t="s">
        <v>457</v>
      </c>
      <c r="E1679" t="s">
        <v>10</v>
      </c>
      <c r="F1679">
        <v>3</v>
      </c>
      <c r="G1679">
        <v>21</v>
      </c>
      <c r="H1679" t="s">
        <v>283</v>
      </c>
      <c r="I1679" t="str">
        <f>VLOOKUP(H1679,'Fish Species List'!$A$2:$I$107,2,0)</f>
        <v>Stoplight Parrotfish</v>
      </c>
      <c r="J1679" s="54" t="str">
        <f>VLOOKUP(H1679,'Fish Species List'!$A$2:$I$107,3,0)</f>
        <v>Sparisoma viride</v>
      </c>
      <c r="K1679" s="54" t="str">
        <f>VLOOKUP(H1679,'Fish Species List'!$A$2:$I$107,4,0)</f>
        <v>Scaridae</v>
      </c>
      <c r="L1679" s="54" t="str">
        <f>VLOOKUP(H1679,'Fish Species List'!$A$2:$I$107,5,0)</f>
        <v>Herbivores</v>
      </c>
      <c r="M1679">
        <v>22</v>
      </c>
      <c r="N1679">
        <v>1</v>
      </c>
      <c r="O1679" t="s">
        <v>16</v>
      </c>
      <c r="P1679">
        <f>VLOOKUP(H1679,'Fish Species List'!$A$2:$I$107,6,0)</f>
        <v>1.38E-2</v>
      </c>
      <c r="Q1679">
        <f>VLOOKUP(H1679,'Fish Species List'!$A$2:$I$107,7,0)</f>
        <v>3.04</v>
      </c>
      <c r="R1679">
        <f t="shared" si="26"/>
        <v>166.28153926206005</v>
      </c>
    </row>
    <row r="1680" spans="1:18">
      <c r="A1680" s="2">
        <v>42959</v>
      </c>
      <c r="B1680" s="18">
        <v>0.5</v>
      </c>
      <c r="C1680" t="s">
        <v>450</v>
      </c>
      <c r="D1680" t="s">
        <v>457</v>
      </c>
      <c r="E1680" t="s">
        <v>10</v>
      </c>
      <c r="F1680">
        <v>3</v>
      </c>
      <c r="G1680">
        <v>21</v>
      </c>
      <c r="H1680" t="s">
        <v>283</v>
      </c>
      <c r="I1680" t="str">
        <f>VLOOKUP(H1680,'Fish Species List'!$A$2:$I$107,2,0)</f>
        <v>Stoplight Parrotfish</v>
      </c>
      <c r="J1680" s="54" t="str">
        <f>VLOOKUP(H1680,'Fish Species List'!$A$2:$I$107,3,0)</f>
        <v>Sparisoma viride</v>
      </c>
      <c r="K1680" s="54" t="str">
        <f>VLOOKUP(H1680,'Fish Species List'!$A$2:$I$107,4,0)</f>
        <v>Scaridae</v>
      </c>
      <c r="L1680" s="54" t="str">
        <f>VLOOKUP(H1680,'Fish Species List'!$A$2:$I$107,5,0)</f>
        <v>Herbivores</v>
      </c>
      <c r="M1680">
        <v>13</v>
      </c>
      <c r="N1680">
        <v>1</v>
      </c>
      <c r="O1680" t="s">
        <v>16</v>
      </c>
      <c r="P1680">
        <f>VLOOKUP(H1680,'Fish Species List'!$A$2:$I$107,6,0)</f>
        <v>1.38E-2</v>
      </c>
      <c r="Q1680">
        <f>VLOOKUP(H1680,'Fish Species List'!$A$2:$I$107,7,0)</f>
        <v>3.04</v>
      </c>
      <c r="R1680">
        <f t="shared" si="26"/>
        <v>33.594399108137019</v>
      </c>
    </row>
    <row r="1681" spans="1:18">
      <c r="A1681" s="2">
        <v>42959</v>
      </c>
      <c r="B1681" s="18">
        <v>0.5</v>
      </c>
      <c r="C1681" t="s">
        <v>450</v>
      </c>
      <c r="D1681" t="s">
        <v>457</v>
      </c>
      <c r="E1681" t="s">
        <v>10</v>
      </c>
      <c r="F1681">
        <v>3</v>
      </c>
      <c r="G1681">
        <v>21</v>
      </c>
      <c r="H1681" t="s">
        <v>292</v>
      </c>
      <c r="I1681" t="str">
        <f>VLOOKUP(H1681,'Fish Species List'!$A$2:$I$107,2,0)</f>
        <v>Graysby</v>
      </c>
      <c r="J1681" s="54" t="str">
        <f>VLOOKUP(H1681,'Fish Species List'!$A$2:$I$107,3,0)</f>
        <v>Cephalopholis cruentata</v>
      </c>
      <c r="K1681" s="54" t="str">
        <f>VLOOKUP(H1681,'Fish Species List'!$A$2:$I$107,4,0)</f>
        <v>Serranidae</v>
      </c>
      <c r="L1681" s="54" t="str">
        <f>VLOOKUP(H1681,'Fish Species List'!$A$2:$I$107,5,0)</f>
        <v>Carnivores</v>
      </c>
      <c r="M1681">
        <v>18</v>
      </c>
      <c r="N1681">
        <f>1</f>
        <v>1</v>
      </c>
      <c r="P1681">
        <f>VLOOKUP(H1681,'Fish Species List'!$A$2:$I$107,6,0)</f>
        <v>1.1220000000000001E-2</v>
      </c>
      <c r="Q1681">
        <f>VLOOKUP(H1681,'Fish Species List'!$A$2:$I$107,7,0)</f>
        <v>3.07</v>
      </c>
      <c r="R1681">
        <f t="shared" si="26"/>
        <v>80.10865637643586</v>
      </c>
    </row>
    <row r="1682" spans="1:18">
      <c r="A1682" s="2">
        <v>42959</v>
      </c>
      <c r="B1682" s="18">
        <v>0.5</v>
      </c>
      <c r="C1682" t="s">
        <v>450</v>
      </c>
      <c r="D1682" t="s">
        <v>457</v>
      </c>
      <c r="E1682" t="s">
        <v>10</v>
      </c>
      <c r="F1682">
        <v>3</v>
      </c>
      <c r="G1682">
        <v>21</v>
      </c>
      <c r="H1682" t="s">
        <v>289</v>
      </c>
      <c r="I1682" t="str">
        <f>VLOOKUP(H1682,'Fish Species List'!$A$2:$I$107,2,0)</f>
        <v>Longspine squirrelfish</v>
      </c>
      <c r="J1682" s="54" t="str">
        <f>VLOOKUP(H1682,'Fish Species List'!$A$2:$I$107,3,0)</f>
        <v>Holocentrus rufus</v>
      </c>
      <c r="K1682" s="54" t="str">
        <f>VLOOKUP(H1682,'Fish Species List'!$A$2:$I$107,4,0)</f>
        <v>Holocentridae</v>
      </c>
      <c r="L1682" s="54" t="str">
        <f>VLOOKUP(H1682,'Fish Species List'!$A$2:$I$107,5,0)</f>
        <v>Carnivores</v>
      </c>
      <c r="M1682">
        <v>16</v>
      </c>
      <c r="N1682">
        <f>1</f>
        <v>1</v>
      </c>
      <c r="P1682">
        <f>VLOOKUP(H1682,'Fish Species List'!$A$2:$I$107,6,0)</f>
        <v>1.1480000000000001E-2</v>
      </c>
      <c r="Q1682">
        <f>VLOOKUP(H1682,'Fish Species List'!$A$2:$I$107,7,0)</f>
        <v>2.89</v>
      </c>
      <c r="R1682">
        <f t="shared" si="26"/>
        <v>34.661602538499771</v>
      </c>
    </row>
    <row r="1683" spans="1:18">
      <c r="A1683" s="2">
        <v>42959</v>
      </c>
      <c r="B1683" s="18">
        <v>0.5</v>
      </c>
      <c r="C1683" t="s">
        <v>450</v>
      </c>
      <c r="D1683" t="s">
        <v>457</v>
      </c>
      <c r="E1683" t="s">
        <v>10</v>
      </c>
      <c r="F1683">
        <v>3</v>
      </c>
      <c r="G1683">
        <v>21</v>
      </c>
      <c r="H1683" t="s">
        <v>38</v>
      </c>
      <c r="I1683" t="str">
        <f>VLOOKUP(H1683,'Fish Species List'!$A$2:$I$107,2,0)</f>
        <v>Sergeant Major</v>
      </c>
      <c r="J1683" s="54" t="str">
        <f>VLOOKUP(H1683,'Fish Species List'!$A$2:$I$107,3,0)</f>
        <v>Abudefduf saxatilis</v>
      </c>
      <c r="K1683" s="54" t="str">
        <f>VLOOKUP(H1683,'Fish Species List'!$A$2:$I$107,4,0)</f>
        <v>Pomacentridae</v>
      </c>
      <c r="L1683" s="54" t="str">
        <f>VLOOKUP(H1683,'Fish Species List'!$A$2:$I$107,5,0)</f>
        <v>Carnivores</v>
      </c>
      <c r="M1683">
        <v>15</v>
      </c>
      <c r="N1683">
        <f>1</f>
        <v>1</v>
      </c>
      <c r="P1683">
        <f>VLOOKUP(H1683,'Fish Species List'!$A$2:$I$107,6,0)</f>
        <v>1.8200000000000001E-2</v>
      </c>
      <c r="Q1683">
        <f>VLOOKUP(H1683,'Fish Species List'!$A$2:$I$107,7,0)</f>
        <v>3.05</v>
      </c>
      <c r="R1683">
        <f t="shared" si="26"/>
        <v>70.331475408232407</v>
      </c>
    </row>
    <row r="1684" spans="1:18">
      <c r="A1684" s="2">
        <v>42959</v>
      </c>
      <c r="B1684" s="18">
        <v>0.5</v>
      </c>
      <c r="C1684" t="s">
        <v>450</v>
      </c>
      <c r="D1684" t="s">
        <v>457</v>
      </c>
      <c r="E1684" t="s">
        <v>10</v>
      </c>
      <c r="F1684">
        <v>3</v>
      </c>
      <c r="G1684">
        <v>21</v>
      </c>
      <c r="H1684" t="s">
        <v>25</v>
      </c>
      <c r="I1684" t="str">
        <f>VLOOKUP(H1684,'Fish Species List'!$A$2:$I$107,2,0)</f>
        <v>Redband Parrotfish</v>
      </c>
      <c r="J1684" s="54" t="str">
        <f>VLOOKUP(H1684,'Fish Species List'!$A$2:$I$107,3,0)</f>
        <v>Sparisoma aurofrenatum</v>
      </c>
      <c r="K1684" s="54" t="str">
        <f>VLOOKUP(H1684,'Fish Species List'!$A$2:$I$107,4,0)</f>
        <v>Scaridae</v>
      </c>
      <c r="L1684" s="54" t="str">
        <f>VLOOKUP(H1684,'Fish Species List'!$A$2:$I$107,5,0)</f>
        <v>Herbivores</v>
      </c>
      <c r="M1684">
        <v>4</v>
      </c>
      <c r="N1684">
        <v>4</v>
      </c>
      <c r="O1684" t="s">
        <v>284</v>
      </c>
      <c r="P1684">
        <f>VLOOKUP(H1684,'Fish Species List'!$A$2:$I$107,6,0)</f>
        <v>1.072E-2</v>
      </c>
      <c r="Q1684">
        <f>VLOOKUP(H1684,'Fish Species List'!$A$2:$I$107,7,0)</f>
        <v>3.12</v>
      </c>
      <c r="R1684">
        <f t="shared" si="26"/>
        <v>0.81025544515357217</v>
      </c>
    </row>
    <row r="1685" spans="1:18">
      <c r="A1685" s="2">
        <v>42959</v>
      </c>
      <c r="B1685" s="18">
        <v>0.5</v>
      </c>
      <c r="C1685" t="s">
        <v>450</v>
      </c>
      <c r="D1685" t="s">
        <v>457</v>
      </c>
      <c r="E1685" t="s">
        <v>10</v>
      </c>
      <c r="F1685">
        <v>3</v>
      </c>
      <c r="G1685">
        <v>21</v>
      </c>
      <c r="H1685" t="s">
        <v>25</v>
      </c>
      <c r="I1685" t="str">
        <f>VLOOKUP(H1685,'Fish Species List'!$A$2:$I$107,2,0)</f>
        <v>Redband Parrotfish</v>
      </c>
      <c r="J1685" s="54" t="str">
        <f>VLOOKUP(H1685,'Fish Species List'!$A$2:$I$107,3,0)</f>
        <v>Sparisoma aurofrenatum</v>
      </c>
      <c r="K1685" s="54" t="str">
        <f>VLOOKUP(H1685,'Fish Species List'!$A$2:$I$107,4,0)</f>
        <v>Scaridae</v>
      </c>
      <c r="L1685" s="54" t="str">
        <f>VLOOKUP(H1685,'Fish Species List'!$A$2:$I$107,5,0)</f>
        <v>Herbivores</v>
      </c>
      <c r="M1685">
        <v>6</v>
      </c>
      <c r="N1685">
        <v>2</v>
      </c>
      <c r="O1685" t="s">
        <v>284</v>
      </c>
      <c r="P1685">
        <f>VLOOKUP(H1685,'Fish Species List'!$A$2:$I$107,6,0)</f>
        <v>1.072E-2</v>
      </c>
      <c r="Q1685">
        <f>VLOOKUP(H1685,'Fish Species List'!$A$2:$I$107,7,0)</f>
        <v>3.12</v>
      </c>
      <c r="R1685">
        <f t="shared" si="26"/>
        <v>2.8709569913443227</v>
      </c>
    </row>
    <row r="1686" spans="1:18">
      <c r="A1686" s="2">
        <v>42959</v>
      </c>
      <c r="B1686" s="18">
        <v>0.5</v>
      </c>
      <c r="C1686" t="s">
        <v>450</v>
      </c>
      <c r="D1686" t="s">
        <v>457</v>
      </c>
      <c r="E1686" t="s">
        <v>10</v>
      </c>
      <c r="F1686">
        <v>3</v>
      </c>
      <c r="G1686">
        <v>21</v>
      </c>
      <c r="H1686" t="s">
        <v>25</v>
      </c>
      <c r="I1686" t="str">
        <f>VLOOKUP(H1686,'Fish Species List'!$A$2:$I$107,2,0)</f>
        <v>Redband Parrotfish</v>
      </c>
      <c r="J1686" s="54" t="str">
        <f>VLOOKUP(H1686,'Fish Species List'!$A$2:$I$107,3,0)</f>
        <v>Sparisoma aurofrenatum</v>
      </c>
      <c r="K1686" s="54" t="str">
        <f>VLOOKUP(H1686,'Fish Species List'!$A$2:$I$107,4,0)</f>
        <v>Scaridae</v>
      </c>
      <c r="L1686" s="54" t="str">
        <f>VLOOKUP(H1686,'Fish Species List'!$A$2:$I$107,5,0)</f>
        <v>Herbivores</v>
      </c>
      <c r="M1686">
        <v>5</v>
      </c>
      <c r="N1686">
        <v>2</v>
      </c>
      <c r="O1686" t="s">
        <v>284</v>
      </c>
      <c r="P1686">
        <f>VLOOKUP(H1686,'Fish Species List'!$A$2:$I$107,6,0)</f>
        <v>1.072E-2</v>
      </c>
      <c r="Q1686">
        <f>VLOOKUP(H1686,'Fish Species List'!$A$2:$I$107,7,0)</f>
        <v>3.12</v>
      </c>
      <c r="R1686">
        <f t="shared" si="26"/>
        <v>1.6254783853713242</v>
      </c>
    </row>
    <row r="1687" spans="1:18">
      <c r="A1687" s="2">
        <v>42959</v>
      </c>
      <c r="B1687" s="18">
        <v>0.5</v>
      </c>
      <c r="C1687" t="s">
        <v>450</v>
      </c>
      <c r="D1687" t="s">
        <v>457</v>
      </c>
      <c r="E1687" t="s">
        <v>10</v>
      </c>
      <c r="F1687">
        <v>3</v>
      </c>
      <c r="G1687">
        <v>21</v>
      </c>
      <c r="H1687" t="s">
        <v>473</v>
      </c>
      <c r="I1687" t="str">
        <f>VLOOKUP(H1687,'Fish Species List'!$A$2:$I$107,2,0)</f>
        <v>Greenblotch Parrotfish</v>
      </c>
      <c r="J1687" s="54" t="str">
        <f>VLOOKUP(H1687,'Fish Species List'!$A$2:$I$107,3,0)</f>
        <v>Sparisoma atomarium</v>
      </c>
      <c r="K1687" s="54" t="str">
        <f>VLOOKUP(H1687,'Fish Species List'!$A$2:$I$107,4,0)</f>
        <v>Scaridae</v>
      </c>
      <c r="L1687" s="54" t="str">
        <f>VLOOKUP(H1687,'Fish Species List'!$A$2:$I$107,5,0)</f>
        <v>Herbivores</v>
      </c>
      <c r="M1687">
        <v>6</v>
      </c>
      <c r="N1687">
        <f>1</f>
        <v>1</v>
      </c>
      <c r="P1687">
        <f>VLOOKUP(H1687,'Fish Species List'!$A$2:$I$107,6,0)</f>
        <v>1.072E-2</v>
      </c>
      <c r="Q1687">
        <f>VLOOKUP(H1687,'Fish Species List'!$A$2:$I$107,7,0)</f>
        <v>3.12</v>
      </c>
      <c r="R1687">
        <f t="shared" si="26"/>
        <v>2.8709569913443227</v>
      </c>
    </row>
    <row r="1688" spans="1:18">
      <c r="A1688" s="2">
        <v>42959</v>
      </c>
      <c r="B1688" s="18">
        <v>0.5</v>
      </c>
      <c r="C1688" t="s">
        <v>450</v>
      </c>
      <c r="D1688" t="s">
        <v>457</v>
      </c>
      <c r="E1688" t="s">
        <v>10</v>
      </c>
      <c r="F1688">
        <v>3</v>
      </c>
      <c r="G1688">
        <v>21</v>
      </c>
      <c r="H1688" t="s">
        <v>473</v>
      </c>
      <c r="I1688" t="str">
        <f>VLOOKUP(H1688,'Fish Species List'!$A$2:$I$107,2,0)</f>
        <v>Greenblotch Parrotfish</v>
      </c>
      <c r="J1688" s="54" t="str">
        <f>VLOOKUP(H1688,'Fish Species List'!$A$2:$I$107,3,0)</f>
        <v>Sparisoma atomarium</v>
      </c>
      <c r="K1688" s="54" t="str">
        <f>VLOOKUP(H1688,'Fish Species List'!$A$2:$I$107,4,0)</f>
        <v>Scaridae</v>
      </c>
      <c r="L1688" s="54" t="str">
        <f>VLOOKUP(H1688,'Fish Species List'!$A$2:$I$107,5,0)</f>
        <v>Herbivores</v>
      </c>
      <c r="M1688">
        <v>4</v>
      </c>
      <c r="N1688">
        <v>2</v>
      </c>
      <c r="P1688">
        <f>VLOOKUP(H1688,'Fish Species List'!$A$2:$I$107,6,0)</f>
        <v>1.072E-2</v>
      </c>
      <c r="Q1688">
        <f>VLOOKUP(H1688,'Fish Species List'!$A$2:$I$107,7,0)</f>
        <v>3.12</v>
      </c>
      <c r="R1688">
        <f t="shared" si="26"/>
        <v>0.81025544515357217</v>
      </c>
    </row>
    <row r="1689" spans="1:18">
      <c r="A1689" s="2">
        <v>42959</v>
      </c>
      <c r="B1689" s="18">
        <v>0.5</v>
      </c>
      <c r="C1689" t="s">
        <v>450</v>
      </c>
      <c r="D1689" t="s">
        <v>457</v>
      </c>
      <c r="E1689" t="s">
        <v>10</v>
      </c>
      <c r="F1689">
        <v>3</v>
      </c>
      <c r="G1689">
        <v>21</v>
      </c>
      <c r="H1689" t="s">
        <v>31</v>
      </c>
      <c r="I1689" t="str">
        <f>VLOOKUP(H1689,'Fish Species List'!$A$2:$I$107,2,0)</f>
        <v>Striped Parrotfish</v>
      </c>
      <c r="J1689" s="54" t="str">
        <f>VLOOKUP(H1689,'Fish Species List'!$A$2:$I$107,3,0)</f>
        <v>Scarus iserti</v>
      </c>
      <c r="K1689" s="54" t="str">
        <f>VLOOKUP(H1689,'Fish Species List'!$A$2:$I$107,4,0)</f>
        <v>Scaridae</v>
      </c>
      <c r="L1689" s="54" t="str">
        <f>VLOOKUP(H1689,'Fish Species List'!$A$2:$I$107,5,0)</f>
        <v>Herbivores</v>
      </c>
      <c r="M1689">
        <v>3</v>
      </c>
      <c r="N1689">
        <v>25</v>
      </c>
      <c r="O1689" t="s">
        <v>284</v>
      </c>
      <c r="P1689">
        <f>VLOOKUP(H1689,'Fish Species List'!$A$2:$I$107,6,0)</f>
        <v>1.0959999999999999E-2</v>
      </c>
      <c r="Q1689">
        <f>VLOOKUP(H1689,'Fish Species List'!$A$2:$I$107,7,0)</f>
        <v>3.01</v>
      </c>
      <c r="R1689">
        <f t="shared" si="26"/>
        <v>0.29918893707824967</v>
      </c>
    </row>
    <row r="1690" spans="1:18">
      <c r="A1690" s="2">
        <v>42959</v>
      </c>
      <c r="B1690" s="18">
        <v>0.5</v>
      </c>
      <c r="C1690" t="s">
        <v>450</v>
      </c>
      <c r="D1690" t="s">
        <v>457</v>
      </c>
      <c r="E1690" t="s">
        <v>10</v>
      </c>
      <c r="F1690">
        <v>3</v>
      </c>
      <c r="G1690">
        <v>21</v>
      </c>
      <c r="H1690" t="s">
        <v>31</v>
      </c>
      <c r="I1690" t="str">
        <f>VLOOKUP(H1690,'Fish Species List'!$A$2:$I$107,2,0)</f>
        <v>Striped Parrotfish</v>
      </c>
      <c r="J1690" s="54" t="str">
        <f>VLOOKUP(H1690,'Fish Species List'!$A$2:$I$107,3,0)</f>
        <v>Scarus iserti</v>
      </c>
      <c r="K1690" s="54" t="str">
        <f>VLOOKUP(H1690,'Fish Species List'!$A$2:$I$107,4,0)</f>
        <v>Scaridae</v>
      </c>
      <c r="L1690" s="54" t="str">
        <f>VLOOKUP(H1690,'Fish Species List'!$A$2:$I$107,5,0)</f>
        <v>Herbivores</v>
      </c>
      <c r="M1690">
        <v>6</v>
      </c>
      <c r="N1690">
        <v>2</v>
      </c>
      <c r="O1690" t="s">
        <v>284</v>
      </c>
      <c r="P1690">
        <f>VLOOKUP(H1690,'Fish Species List'!$A$2:$I$107,6,0)</f>
        <v>1.0959999999999999E-2</v>
      </c>
      <c r="Q1690">
        <f>VLOOKUP(H1690,'Fish Species List'!$A$2:$I$107,7,0)</f>
        <v>3.01</v>
      </c>
      <c r="R1690">
        <f t="shared" si="26"/>
        <v>2.4101596856521104</v>
      </c>
    </row>
    <row r="1691" spans="1:18">
      <c r="A1691" s="2">
        <v>42959</v>
      </c>
      <c r="B1691" s="18">
        <v>0.5</v>
      </c>
      <c r="C1691" t="s">
        <v>450</v>
      </c>
      <c r="D1691" t="s">
        <v>457</v>
      </c>
      <c r="E1691" t="s">
        <v>10</v>
      </c>
      <c r="F1691">
        <v>3</v>
      </c>
      <c r="G1691">
        <v>21</v>
      </c>
      <c r="H1691" t="s">
        <v>31</v>
      </c>
      <c r="I1691" t="str">
        <f>VLOOKUP(H1691,'Fish Species List'!$A$2:$I$107,2,0)</f>
        <v>Striped Parrotfish</v>
      </c>
      <c r="J1691" s="54" t="str">
        <f>VLOOKUP(H1691,'Fish Species List'!$A$2:$I$107,3,0)</f>
        <v>Scarus iserti</v>
      </c>
      <c r="K1691" s="54" t="str">
        <f>VLOOKUP(H1691,'Fish Species List'!$A$2:$I$107,4,0)</f>
        <v>Scaridae</v>
      </c>
      <c r="L1691" s="54" t="str">
        <f>VLOOKUP(H1691,'Fish Species List'!$A$2:$I$107,5,0)</f>
        <v>Herbivores</v>
      </c>
      <c r="M1691">
        <v>3</v>
      </c>
      <c r="N1691">
        <v>5</v>
      </c>
      <c r="O1691" t="s">
        <v>284</v>
      </c>
      <c r="P1691">
        <f>VLOOKUP(H1691,'Fish Species List'!$A$2:$I$107,6,0)</f>
        <v>1.0959999999999999E-2</v>
      </c>
      <c r="Q1691">
        <f>VLOOKUP(H1691,'Fish Species List'!$A$2:$I$107,7,0)</f>
        <v>3.01</v>
      </c>
      <c r="R1691">
        <f t="shared" si="26"/>
        <v>0.29918893707824967</v>
      </c>
    </row>
    <row r="1692" spans="1:18">
      <c r="A1692" s="2">
        <v>42959</v>
      </c>
      <c r="B1692" s="18">
        <v>0.5</v>
      </c>
      <c r="C1692" t="s">
        <v>450</v>
      </c>
      <c r="D1692" t="s">
        <v>457</v>
      </c>
      <c r="E1692" t="s">
        <v>10</v>
      </c>
      <c r="F1692">
        <v>3</v>
      </c>
      <c r="G1692">
        <v>21</v>
      </c>
      <c r="H1692" t="s">
        <v>31</v>
      </c>
      <c r="I1692" t="str">
        <f>VLOOKUP(H1692,'Fish Species List'!$A$2:$I$107,2,0)</f>
        <v>Striped Parrotfish</v>
      </c>
      <c r="J1692" s="54" t="str">
        <f>VLOOKUP(H1692,'Fish Species List'!$A$2:$I$107,3,0)</f>
        <v>Scarus iserti</v>
      </c>
      <c r="K1692" s="54" t="str">
        <f>VLOOKUP(H1692,'Fish Species List'!$A$2:$I$107,4,0)</f>
        <v>Scaridae</v>
      </c>
      <c r="L1692" s="54" t="str">
        <f>VLOOKUP(H1692,'Fish Species List'!$A$2:$I$107,5,0)</f>
        <v>Herbivores</v>
      </c>
      <c r="M1692">
        <v>2</v>
      </c>
      <c r="N1692">
        <v>16</v>
      </c>
      <c r="O1692" t="s">
        <v>284</v>
      </c>
      <c r="P1692">
        <f>VLOOKUP(H1692,'Fish Species List'!$A$2:$I$107,6,0)</f>
        <v>1.0959999999999999E-2</v>
      </c>
      <c r="Q1692">
        <f>VLOOKUP(H1692,'Fish Species List'!$A$2:$I$107,7,0)</f>
        <v>3.01</v>
      </c>
      <c r="R1692">
        <f t="shared" si="26"/>
        <v>8.8289862628973065E-2</v>
      </c>
    </row>
    <row r="1693" spans="1:18">
      <c r="A1693" s="2">
        <v>42959</v>
      </c>
      <c r="B1693" s="18">
        <v>0.5</v>
      </c>
      <c r="C1693" t="s">
        <v>450</v>
      </c>
      <c r="D1693" t="s">
        <v>457</v>
      </c>
      <c r="E1693" t="s">
        <v>10</v>
      </c>
      <c r="F1693">
        <v>3</v>
      </c>
      <c r="G1693">
        <v>21</v>
      </c>
      <c r="H1693" t="s">
        <v>31</v>
      </c>
      <c r="I1693" t="str">
        <f>VLOOKUP(H1693,'Fish Species List'!$A$2:$I$107,2,0)</f>
        <v>Striped Parrotfish</v>
      </c>
      <c r="J1693" s="54" t="str">
        <f>VLOOKUP(H1693,'Fish Species List'!$A$2:$I$107,3,0)</f>
        <v>Scarus iserti</v>
      </c>
      <c r="K1693" s="54" t="str">
        <f>VLOOKUP(H1693,'Fish Species List'!$A$2:$I$107,4,0)</f>
        <v>Scaridae</v>
      </c>
      <c r="L1693" s="54" t="str">
        <f>VLOOKUP(H1693,'Fish Species List'!$A$2:$I$107,5,0)</f>
        <v>Herbivores</v>
      </c>
      <c r="M1693">
        <v>5</v>
      </c>
      <c r="N1693">
        <v>3</v>
      </c>
      <c r="O1693" t="s">
        <v>284</v>
      </c>
      <c r="P1693">
        <f>VLOOKUP(H1693,'Fish Species List'!$A$2:$I$107,6,0)</f>
        <v>1.0959999999999999E-2</v>
      </c>
      <c r="Q1693">
        <f>VLOOKUP(H1693,'Fish Species List'!$A$2:$I$107,7,0)</f>
        <v>3.01</v>
      </c>
      <c r="R1693">
        <f t="shared" si="26"/>
        <v>1.3922276900362347</v>
      </c>
    </row>
    <row r="1694" spans="1:18">
      <c r="A1694" s="2">
        <v>42959</v>
      </c>
      <c r="B1694" s="18">
        <v>0.5</v>
      </c>
      <c r="C1694" t="s">
        <v>450</v>
      </c>
      <c r="D1694" t="s">
        <v>457</v>
      </c>
      <c r="E1694" t="s">
        <v>10</v>
      </c>
      <c r="F1694">
        <v>3</v>
      </c>
      <c r="G1694">
        <v>21</v>
      </c>
      <c r="H1694" t="s">
        <v>35</v>
      </c>
      <c r="I1694" t="str">
        <f>VLOOKUP(H1694,'Fish Species List'!$A$2:$I$107,2,0)</f>
        <v>Yellowhead Wrasse</v>
      </c>
      <c r="J1694" s="54" t="str">
        <f>VLOOKUP(H1694,'Fish Species List'!$A$2:$I$107,3,0)</f>
        <v>Halichoeres garnoti</v>
      </c>
      <c r="K1694" s="54" t="str">
        <f>VLOOKUP(H1694,'Fish Species List'!$A$2:$I$107,4,0)</f>
        <v>Labridae</v>
      </c>
      <c r="L1694" s="54" t="str">
        <f>VLOOKUP(H1694,'Fish Species List'!$A$2:$I$107,5,0)</f>
        <v>Carnivores</v>
      </c>
      <c r="M1694">
        <v>6</v>
      </c>
      <c r="N1694">
        <v>2</v>
      </c>
      <c r="P1694">
        <f>VLOOKUP(H1694,'Fish Species List'!$A$2:$I$107,6,0)</f>
        <v>0.01</v>
      </c>
      <c r="Q1694">
        <f>VLOOKUP(H1694,'Fish Species List'!$A$2:$I$107,7,0)</f>
        <v>3.13</v>
      </c>
      <c r="R1694">
        <f t="shared" si="26"/>
        <v>2.7265496699528886</v>
      </c>
    </row>
    <row r="1695" spans="1:18">
      <c r="A1695" s="2">
        <v>42959</v>
      </c>
      <c r="B1695" s="18">
        <v>0.5</v>
      </c>
      <c r="C1695" t="s">
        <v>450</v>
      </c>
      <c r="D1695" t="s">
        <v>457</v>
      </c>
      <c r="E1695" t="s">
        <v>10</v>
      </c>
      <c r="F1695">
        <v>3</v>
      </c>
      <c r="G1695">
        <v>21</v>
      </c>
      <c r="H1695" t="s">
        <v>35</v>
      </c>
      <c r="I1695" t="str">
        <f>VLOOKUP(H1695,'Fish Species List'!$A$2:$I$107,2,0)</f>
        <v>Yellowhead Wrasse</v>
      </c>
      <c r="J1695" s="54" t="str">
        <f>VLOOKUP(H1695,'Fish Species List'!$A$2:$I$107,3,0)</f>
        <v>Halichoeres garnoti</v>
      </c>
      <c r="K1695" s="54" t="str">
        <f>VLOOKUP(H1695,'Fish Species List'!$A$2:$I$107,4,0)</f>
        <v>Labridae</v>
      </c>
      <c r="L1695" s="54" t="str">
        <f>VLOOKUP(H1695,'Fish Species List'!$A$2:$I$107,5,0)</f>
        <v>Carnivores</v>
      </c>
      <c r="M1695">
        <v>5</v>
      </c>
      <c r="N1695">
        <v>5</v>
      </c>
      <c r="P1695">
        <f>VLOOKUP(H1695,'Fish Species List'!$A$2:$I$107,6,0)</f>
        <v>0.01</v>
      </c>
      <c r="Q1695">
        <f>VLOOKUP(H1695,'Fish Species List'!$A$2:$I$107,7,0)</f>
        <v>3.13</v>
      </c>
      <c r="R1695">
        <f t="shared" si="26"/>
        <v>1.540905884130453</v>
      </c>
    </row>
    <row r="1696" spans="1:18">
      <c r="A1696" s="2">
        <v>42959</v>
      </c>
      <c r="B1696" s="18">
        <v>0.5</v>
      </c>
      <c r="C1696" t="s">
        <v>450</v>
      </c>
      <c r="D1696" t="s">
        <v>457</v>
      </c>
      <c r="E1696" t="s">
        <v>10</v>
      </c>
      <c r="F1696">
        <v>3</v>
      </c>
      <c r="G1696">
        <v>21</v>
      </c>
      <c r="H1696" t="s">
        <v>35</v>
      </c>
      <c r="I1696" t="str">
        <f>VLOOKUP(H1696,'Fish Species List'!$A$2:$I$107,2,0)</f>
        <v>Yellowhead Wrasse</v>
      </c>
      <c r="J1696" s="54" t="str">
        <f>VLOOKUP(H1696,'Fish Species List'!$A$2:$I$107,3,0)</f>
        <v>Halichoeres garnoti</v>
      </c>
      <c r="K1696" s="54" t="str">
        <f>VLOOKUP(H1696,'Fish Species List'!$A$2:$I$107,4,0)</f>
        <v>Labridae</v>
      </c>
      <c r="L1696" s="54" t="str">
        <f>VLOOKUP(H1696,'Fish Species List'!$A$2:$I$107,5,0)</f>
        <v>Carnivores</v>
      </c>
      <c r="M1696">
        <v>3</v>
      </c>
      <c r="N1696">
        <v>4</v>
      </c>
      <c r="P1696">
        <f>VLOOKUP(H1696,'Fish Species List'!$A$2:$I$107,6,0)</f>
        <v>0.01</v>
      </c>
      <c r="Q1696">
        <f>VLOOKUP(H1696,'Fish Species List'!$A$2:$I$107,7,0)</f>
        <v>3.13</v>
      </c>
      <c r="R1696">
        <f t="shared" si="26"/>
        <v>0.3114508548769428</v>
      </c>
    </row>
    <row r="1697" spans="1:18">
      <c r="A1697" s="2">
        <v>42959</v>
      </c>
      <c r="B1697" s="18">
        <v>0.5</v>
      </c>
      <c r="C1697" t="s">
        <v>450</v>
      </c>
      <c r="D1697" t="s">
        <v>457</v>
      </c>
      <c r="E1697" t="s">
        <v>10</v>
      </c>
      <c r="F1697">
        <v>3</v>
      </c>
      <c r="G1697">
        <v>21</v>
      </c>
      <c r="H1697" t="s">
        <v>35</v>
      </c>
      <c r="I1697" t="str">
        <f>VLOOKUP(H1697,'Fish Species List'!$A$2:$I$107,2,0)</f>
        <v>Yellowhead Wrasse</v>
      </c>
      <c r="J1697" s="54" t="str">
        <f>VLOOKUP(H1697,'Fish Species List'!$A$2:$I$107,3,0)</f>
        <v>Halichoeres garnoti</v>
      </c>
      <c r="K1697" s="54" t="str">
        <f>VLOOKUP(H1697,'Fish Species List'!$A$2:$I$107,4,0)</f>
        <v>Labridae</v>
      </c>
      <c r="L1697" s="54" t="str">
        <f>VLOOKUP(H1697,'Fish Species List'!$A$2:$I$107,5,0)</f>
        <v>Carnivores</v>
      </c>
      <c r="M1697">
        <v>4</v>
      </c>
      <c r="N1697">
        <v>3</v>
      </c>
      <c r="P1697">
        <f>VLOOKUP(H1697,'Fish Species List'!$A$2:$I$107,6,0)</f>
        <v>0.01</v>
      </c>
      <c r="Q1697">
        <f>VLOOKUP(H1697,'Fish Species List'!$A$2:$I$107,7,0)</f>
        <v>3.13</v>
      </c>
      <c r="R1697">
        <f t="shared" si="26"/>
        <v>0.76638637095611406</v>
      </c>
    </row>
    <row r="1698" spans="1:18">
      <c r="A1698" s="2">
        <v>42959</v>
      </c>
      <c r="B1698" s="18">
        <v>0.5</v>
      </c>
      <c r="C1698" t="s">
        <v>450</v>
      </c>
      <c r="D1698" t="s">
        <v>457</v>
      </c>
      <c r="E1698" t="s">
        <v>10</v>
      </c>
      <c r="F1698">
        <v>3</v>
      </c>
      <c r="G1698">
        <v>21</v>
      </c>
      <c r="H1698" t="s">
        <v>283</v>
      </c>
      <c r="I1698" t="str">
        <f>VLOOKUP(H1698,'Fish Species List'!$A$2:$I$107,2,0)</f>
        <v>Stoplight Parrotfish</v>
      </c>
      <c r="J1698" s="54" t="str">
        <f>VLOOKUP(H1698,'Fish Species List'!$A$2:$I$107,3,0)</f>
        <v>Sparisoma viride</v>
      </c>
      <c r="K1698" s="54" t="str">
        <f>VLOOKUP(H1698,'Fish Species List'!$A$2:$I$107,4,0)</f>
        <v>Scaridae</v>
      </c>
      <c r="L1698" s="54" t="str">
        <f>VLOOKUP(H1698,'Fish Species List'!$A$2:$I$107,5,0)</f>
        <v>Herbivores</v>
      </c>
      <c r="M1698">
        <v>5</v>
      </c>
      <c r="N1698">
        <v>5</v>
      </c>
      <c r="O1698" t="s">
        <v>284</v>
      </c>
      <c r="P1698">
        <f>VLOOKUP(H1698,'Fish Species List'!$A$2:$I$107,6,0)</f>
        <v>1.38E-2</v>
      </c>
      <c r="Q1698">
        <f>VLOOKUP(H1698,'Fish Species List'!$A$2:$I$107,7,0)</f>
        <v>3.04</v>
      </c>
      <c r="R1698">
        <f t="shared" si="26"/>
        <v>1.8397037753094332</v>
      </c>
    </row>
    <row r="1699" spans="1:18">
      <c r="A1699" s="2">
        <v>42959</v>
      </c>
      <c r="B1699" s="18">
        <v>0.5</v>
      </c>
      <c r="C1699" t="s">
        <v>450</v>
      </c>
      <c r="D1699" t="s">
        <v>457</v>
      </c>
      <c r="E1699" t="s">
        <v>10</v>
      </c>
      <c r="F1699">
        <v>3</v>
      </c>
      <c r="G1699">
        <v>21</v>
      </c>
      <c r="H1699" t="s">
        <v>283</v>
      </c>
      <c r="I1699" t="str">
        <f>VLOOKUP(H1699,'Fish Species List'!$A$2:$I$107,2,0)</f>
        <v>Stoplight Parrotfish</v>
      </c>
      <c r="J1699" s="54" t="str">
        <f>VLOOKUP(H1699,'Fish Species List'!$A$2:$I$107,3,0)</f>
        <v>Sparisoma viride</v>
      </c>
      <c r="K1699" s="54" t="str">
        <f>VLOOKUP(H1699,'Fish Species List'!$A$2:$I$107,4,0)</f>
        <v>Scaridae</v>
      </c>
      <c r="L1699" s="54" t="str">
        <f>VLOOKUP(H1699,'Fish Species List'!$A$2:$I$107,5,0)</f>
        <v>Herbivores</v>
      </c>
      <c r="M1699">
        <v>4</v>
      </c>
      <c r="N1699">
        <v>2</v>
      </c>
      <c r="O1699" t="s">
        <v>284</v>
      </c>
      <c r="P1699">
        <f>VLOOKUP(H1699,'Fish Species List'!$A$2:$I$107,6,0)</f>
        <v>1.38E-2</v>
      </c>
      <c r="Q1699">
        <f>VLOOKUP(H1699,'Fish Species List'!$A$2:$I$107,7,0)</f>
        <v>3.04</v>
      </c>
      <c r="R1699">
        <f t="shared" si="26"/>
        <v>0.933558333423811</v>
      </c>
    </row>
    <row r="1700" spans="1:18">
      <c r="A1700" s="2">
        <v>42959</v>
      </c>
      <c r="B1700" s="18">
        <v>0.5</v>
      </c>
      <c r="C1700" t="s">
        <v>450</v>
      </c>
      <c r="D1700" t="s">
        <v>457</v>
      </c>
      <c r="E1700" t="s">
        <v>10</v>
      </c>
      <c r="F1700">
        <v>3</v>
      </c>
      <c r="G1700">
        <v>21</v>
      </c>
      <c r="H1700" t="s">
        <v>423</v>
      </c>
      <c r="I1700" t="str">
        <f>VLOOKUP(H1700,'Fish Species List'!$A$2:$I$107,2,0)</f>
        <v>Rock Hind</v>
      </c>
      <c r="J1700" s="54" t="str">
        <f>VLOOKUP(H1700,'Fish Species List'!$A$2:$I$107,3,0)</f>
        <v>Epinephelus ascensionis</v>
      </c>
      <c r="K1700" s="54" t="str">
        <f>VLOOKUP(H1700,'Fish Species List'!$A$2:$I$107,4,0)</f>
        <v>Serranidae</v>
      </c>
      <c r="L1700" s="54" t="str">
        <f>VLOOKUP(H1700,'Fish Species List'!$A$2:$I$107,5,0)</f>
        <v>Carnivores</v>
      </c>
      <c r="M1700">
        <v>25</v>
      </c>
      <c r="N1700">
        <f>1</f>
        <v>1</v>
      </c>
      <c r="P1700">
        <f>VLOOKUP(H1700,'Fish Species List'!$A$2:$I$107,6,0)</f>
        <v>1.349E-2</v>
      </c>
      <c r="Q1700">
        <f>VLOOKUP(H1700,'Fish Species List'!$A$2:$I$107,7,0)</f>
        <v>3.09</v>
      </c>
      <c r="R1700">
        <f t="shared" si="26"/>
        <v>281.6090298730349</v>
      </c>
    </row>
    <row r="1701" spans="1:18">
      <c r="A1701" s="2">
        <v>42959</v>
      </c>
      <c r="B1701" s="18">
        <v>0.5</v>
      </c>
      <c r="C1701" t="s">
        <v>450</v>
      </c>
      <c r="D1701" t="s">
        <v>457</v>
      </c>
      <c r="E1701" t="s">
        <v>10</v>
      </c>
      <c r="F1701">
        <v>3</v>
      </c>
      <c r="G1701">
        <v>21</v>
      </c>
      <c r="H1701" t="s">
        <v>452</v>
      </c>
      <c r="I1701" t="str">
        <f>VLOOKUP(H1701,'Fish Species List'!$A$2:$I$107,2,0)</f>
        <v>Hamlet spp.</v>
      </c>
      <c r="J1701" s="54" t="str">
        <f>VLOOKUP(H1701,'Fish Species List'!$A$2:$I$107,3,0)</f>
        <v>Hypoplectrus puella</v>
      </c>
      <c r="K1701" s="54" t="str">
        <f>VLOOKUP(H1701,'Fish Species List'!$A$2:$I$107,4,0)</f>
        <v>Serranidae</v>
      </c>
      <c r="L1701" s="54" t="str">
        <f>VLOOKUP(H1701,'Fish Species List'!$A$2:$I$107,5,0)</f>
        <v>Carnivores</v>
      </c>
      <c r="M1701">
        <v>5</v>
      </c>
      <c r="N1701">
        <f>1</f>
        <v>1</v>
      </c>
      <c r="P1701">
        <f>VLOOKUP(H1701,'Fish Species List'!$A$2:$I$107,6,0)</f>
        <v>1.7780000000000001E-2</v>
      </c>
      <c r="Q1701">
        <f>VLOOKUP(H1701,'Fish Species List'!$A$2:$I$107,7,0)</f>
        <v>3.03</v>
      </c>
      <c r="R1701">
        <f t="shared" si="26"/>
        <v>2.3324420895012303</v>
      </c>
    </row>
    <row r="1702" spans="1:18">
      <c r="A1702" s="2">
        <v>42959</v>
      </c>
      <c r="B1702" s="18">
        <v>0.5</v>
      </c>
      <c r="C1702" t="s">
        <v>450</v>
      </c>
      <c r="D1702" t="s">
        <v>457</v>
      </c>
      <c r="E1702" t="s">
        <v>10</v>
      </c>
      <c r="F1702">
        <v>3</v>
      </c>
      <c r="G1702">
        <v>21</v>
      </c>
      <c r="H1702" t="s">
        <v>408</v>
      </c>
      <c r="I1702" t="str">
        <f>VLOOKUP(H1702,'Fish Species List'!$A$2:$I$107,2,0)</f>
        <v>Trumpet Fish</v>
      </c>
      <c r="J1702" s="54" t="str">
        <f>VLOOKUP(H1702,'Fish Species List'!$A$2:$I$107,3,0)</f>
        <v>Aulostomus maculatus</v>
      </c>
      <c r="K1702" s="54" t="str">
        <f>VLOOKUP(H1702,'Fish Species List'!$A$2:$I$107,4,0)</f>
        <v>Aulostomidae</v>
      </c>
      <c r="L1702" s="54" t="str">
        <f>VLOOKUP(H1702,'Fish Species List'!$A$2:$I$107,5,0)</f>
        <v>Carnivores</v>
      </c>
      <c r="M1702">
        <v>32</v>
      </c>
      <c r="N1702">
        <f>1</f>
        <v>1</v>
      </c>
      <c r="P1702">
        <f>VLOOKUP(H1702,'Fish Species List'!$A$2:$I$107,6,0)</f>
        <v>1E-4</v>
      </c>
      <c r="Q1702">
        <f>VLOOKUP(H1702,'Fish Species List'!$A$2:$I$107,7,0)</f>
        <v>3.5539999999999998</v>
      </c>
      <c r="R1702">
        <f t="shared" si="26"/>
        <v>22.351312106761924</v>
      </c>
    </row>
    <row r="1703" spans="1:18">
      <c r="A1703" s="2">
        <v>42959</v>
      </c>
      <c r="B1703" s="18">
        <v>0.5</v>
      </c>
      <c r="C1703" t="s">
        <v>450</v>
      </c>
      <c r="D1703" t="s">
        <v>457</v>
      </c>
      <c r="E1703" t="s">
        <v>10</v>
      </c>
      <c r="F1703">
        <v>3</v>
      </c>
      <c r="G1703">
        <v>21</v>
      </c>
      <c r="H1703" t="s">
        <v>31</v>
      </c>
      <c r="I1703" t="str">
        <f>VLOOKUP(H1703,'Fish Species List'!$A$2:$I$107,2,0)</f>
        <v>Striped Parrotfish</v>
      </c>
      <c r="J1703" s="54" t="str">
        <f>VLOOKUP(H1703,'Fish Species List'!$A$2:$I$107,3,0)</f>
        <v>Scarus iserti</v>
      </c>
      <c r="K1703" s="54" t="str">
        <f>VLOOKUP(H1703,'Fish Species List'!$A$2:$I$107,4,0)</f>
        <v>Scaridae</v>
      </c>
      <c r="L1703" s="54" t="str">
        <f>VLOOKUP(H1703,'Fish Species List'!$A$2:$I$107,5,0)</f>
        <v>Herbivores</v>
      </c>
      <c r="M1703">
        <v>2</v>
      </c>
      <c r="N1703">
        <v>15</v>
      </c>
      <c r="O1703" t="s">
        <v>284</v>
      </c>
      <c r="P1703">
        <f>VLOOKUP(H1703,'Fish Species List'!$A$2:$I$107,6,0)</f>
        <v>1.0959999999999999E-2</v>
      </c>
      <c r="Q1703">
        <f>VLOOKUP(H1703,'Fish Species List'!$A$2:$I$107,7,0)</f>
        <v>3.01</v>
      </c>
      <c r="R1703">
        <f t="shared" si="26"/>
        <v>8.8289862628973065E-2</v>
      </c>
    </row>
    <row r="1704" spans="1:18">
      <c r="A1704" s="2">
        <v>42959</v>
      </c>
      <c r="B1704" s="18">
        <v>0.5</v>
      </c>
      <c r="C1704" t="s">
        <v>450</v>
      </c>
      <c r="D1704" t="s">
        <v>457</v>
      </c>
      <c r="E1704" t="s">
        <v>10</v>
      </c>
      <c r="F1704">
        <v>3</v>
      </c>
      <c r="G1704">
        <v>21</v>
      </c>
      <c r="H1704" t="s">
        <v>31</v>
      </c>
      <c r="I1704" t="str">
        <f>VLOOKUP(H1704,'Fish Species List'!$A$2:$I$107,2,0)</f>
        <v>Striped Parrotfish</v>
      </c>
      <c r="J1704" s="54" t="str">
        <f>VLOOKUP(H1704,'Fish Species List'!$A$2:$I$107,3,0)</f>
        <v>Scarus iserti</v>
      </c>
      <c r="K1704" s="54" t="str">
        <f>VLOOKUP(H1704,'Fish Species List'!$A$2:$I$107,4,0)</f>
        <v>Scaridae</v>
      </c>
      <c r="L1704" s="54" t="str">
        <f>VLOOKUP(H1704,'Fish Species List'!$A$2:$I$107,5,0)</f>
        <v>Herbivores</v>
      </c>
      <c r="M1704">
        <v>4</v>
      </c>
      <c r="N1704">
        <v>5</v>
      </c>
      <c r="O1704" t="s">
        <v>284</v>
      </c>
      <c r="P1704">
        <f>VLOOKUP(H1704,'Fish Species List'!$A$2:$I$107,6,0)</f>
        <v>1.0959999999999999E-2</v>
      </c>
      <c r="Q1704">
        <f>VLOOKUP(H1704,'Fish Species List'!$A$2:$I$107,7,0)</f>
        <v>3.01</v>
      </c>
      <c r="R1704">
        <f t="shared" si="26"/>
        <v>0.71123173750391744</v>
      </c>
    </row>
    <row r="1705" spans="1:18">
      <c r="A1705" s="2">
        <v>42959</v>
      </c>
      <c r="B1705" s="18">
        <v>0.5</v>
      </c>
      <c r="C1705" t="s">
        <v>450</v>
      </c>
      <c r="D1705" t="s">
        <v>457</v>
      </c>
      <c r="E1705" t="s">
        <v>10</v>
      </c>
      <c r="F1705">
        <v>3</v>
      </c>
      <c r="G1705">
        <v>21</v>
      </c>
      <c r="H1705" t="s">
        <v>407</v>
      </c>
      <c r="I1705" t="str">
        <f>VLOOKUP(H1705,'Fish Species List'!$A$2:$I$107,2,0)</f>
        <v>Fairy Basslet</v>
      </c>
      <c r="J1705" s="54" t="str">
        <f>VLOOKUP(H1705,'Fish Species List'!$A$2:$I$107,3,0)</f>
        <v>Gramma loreto</v>
      </c>
      <c r="K1705" s="54" t="str">
        <f>VLOOKUP(H1705,'Fish Species List'!$A$2:$I$107,4,0)</f>
        <v>Serranidae</v>
      </c>
      <c r="L1705" s="54" t="str">
        <f>VLOOKUP(H1705,'Fish Species List'!$A$2:$I$107,5,0)</f>
        <v>Carnivores</v>
      </c>
      <c r="M1705">
        <v>2</v>
      </c>
      <c r="N1705">
        <v>2</v>
      </c>
      <c r="P1705">
        <f>VLOOKUP(H1705,'Fish Species List'!$A$2:$I$107,6,0)</f>
        <v>0</v>
      </c>
      <c r="Q1705">
        <f>VLOOKUP(H1705,'Fish Species List'!$A$2:$I$107,7,0)</f>
        <v>0</v>
      </c>
      <c r="R1705">
        <f t="shared" si="26"/>
        <v>0</v>
      </c>
    </row>
    <row r="1706" spans="1:18">
      <c r="A1706" s="2">
        <v>42959</v>
      </c>
      <c r="B1706" s="18">
        <v>0.5</v>
      </c>
      <c r="C1706" t="s">
        <v>450</v>
      </c>
      <c r="D1706" t="s">
        <v>457</v>
      </c>
      <c r="E1706" t="s">
        <v>10</v>
      </c>
      <c r="F1706">
        <v>3</v>
      </c>
      <c r="G1706">
        <v>21</v>
      </c>
      <c r="H1706" t="s">
        <v>23</v>
      </c>
      <c r="I1706" t="str">
        <f>VLOOKUP(H1706,'Fish Species List'!$A$2:$I$107,2,0)</f>
        <v>Blue Tang</v>
      </c>
      <c r="J1706" s="54" t="str">
        <f>VLOOKUP(H1706,'Fish Species List'!$A$2:$I$107,3,0)</f>
        <v>Acanthurus coeruleus</v>
      </c>
      <c r="K1706" s="54" t="str">
        <f>VLOOKUP(H1706,'Fish Species List'!$A$2:$I$107,4,0)</f>
        <v>Acanthuridae</v>
      </c>
      <c r="L1706" s="54" t="str">
        <f>VLOOKUP(H1706,'Fish Species List'!$A$2:$I$107,5,0)</f>
        <v>Herbivores</v>
      </c>
      <c r="M1706">
        <v>5</v>
      </c>
      <c r="N1706">
        <f>1</f>
        <v>1</v>
      </c>
      <c r="P1706">
        <f>VLOOKUP(H1706,'Fish Species List'!$A$2:$I$107,6,0)</f>
        <v>2.512E-2</v>
      </c>
      <c r="Q1706">
        <f>VLOOKUP(H1706,'Fish Species List'!$A$2:$I$107,7,0)</f>
        <v>2.96</v>
      </c>
      <c r="R1706">
        <f t="shared" si="26"/>
        <v>2.944223995566329</v>
      </c>
    </row>
    <row r="1707" spans="1:18">
      <c r="A1707" s="2">
        <v>42959</v>
      </c>
      <c r="B1707" s="18">
        <v>0.5</v>
      </c>
      <c r="C1707" t="s">
        <v>450</v>
      </c>
      <c r="D1707" t="s">
        <v>457</v>
      </c>
      <c r="E1707" t="s">
        <v>10</v>
      </c>
      <c r="F1707">
        <v>3</v>
      </c>
      <c r="G1707">
        <v>21</v>
      </c>
      <c r="H1707" t="s">
        <v>19</v>
      </c>
      <c r="I1707" t="str">
        <f>VLOOKUP(H1707,'Fish Species List'!$A$2:$I$107,2,0)</f>
        <v>Ocean Surgeonfish</v>
      </c>
      <c r="J1707" s="54" t="str">
        <f>VLOOKUP(H1707,'Fish Species List'!$A$2:$I$107,3,0)</f>
        <v>Acanthurus bahianus</v>
      </c>
      <c r="K1707" s="54" t="str">
        <f>VLOOKUP(H1707,'Fish Species List'!$A$2:$I$107,4,0)</f>
        <v>Acanthuridae</v>
      </c>
      <c r="L1707" s="54" t="str">
        <f>VLOOKUP(H1707,'Fish Species List'!$A$2:$I$107,5,0)</f>
        <v>Herbivores</v>
      </c>
      <c r="M1707">
        <v>6</v>
      </c>
      <c r="N1707">
        <f>1</f>
        <v>1</v>
      </c>
      <c r="P1707">
        <f>VLOOKUP(H1707,'Fish Species List'!$A$2:$I$107,6,0)</f>
        <v>1.8620000000000001E-2</v>
      </c>
      <c r="Q1707">
        <f>VLOOKUP(H1707,'Fish Species List'!$A$2:$I$107,7,0)</f>
        <v>2.91</v>
      </c>
      <c r="R1707">
        <f t="shared" si="26"/>
        <v>3.4229441671231959</v>
      </c>
    </row>
    <row r="1708" spans="1:18">
      <c r="A1708" s="2">
        <v>42959</v>
      </c>
      <c r="B1708" s="18">
        <v>0.5</v>
      </c>
      <c r="C1708" t="s">
        <v>450</v>
      </c>
      <c r="D1708" t="s">
        <v>457</v>
      </c>
      <c r="E1708" t="s">
        <v>10</v>
      </c>
      <c r="F1708">
        <v>3</v>
      </c>
      <c r="G1708">
        <v>21</v>
      </c>
      <c r="H1708" t="s">
        <v>12</v>
      </c>
      <c r="I1708" t="str">
        <f>VLOOKUP(H1708,'Fish Species List'!$A$2:$I$107,2,0)</f>
        <v>Doctorfish</v>
      </c>
      <c r="J1708" s="54" t="str">
        <f>VLOOKUP(H1708,'Fish Species List'!$A$2:$I$107,3,0)</f>
        <v>Acanthurus chirurgus</v>
      </c>
      <c r="K1708" s="54" t="str">
        <f>VLOOKUP(H1708,'Fish Species List'!$A$2:$I$107,4,0)</f>
        <v>Acanthuridae</v>
      </c>
      <c r="L1708" s="54" t="str">
        <f>VLOOKUP(H1708,'Fish Species List'!$A$2:$I$107,5,0)</f>
        <v>Herbivores</v>
      </c>
      <c r="M1708">
        <v>6</v>
      </c>
      <c r="N1708">
        <v>2</v>
      </c>
      <c r="P1708">
        <f>VLOOKUP(H1708,'Fish Species List'!$A$2:$I$107,6,0)</f>
        <v>2.0889999999999999E-2</v>
      </c>
      <c r="Q1708">
        <f>VLOOKUP(H1708,'Fish Species List'!$A$2:$I$107,7,0)</f>
        <v>2.96</v>
      </c>
      <c r="R1708">
        <f t="shared" si="26"/>
        <v>4.2001629640521401</v>
      </c>
    </row>
    <row r="1709" spans="1:18">
      <c r="A1709" s="2">
        <v>42959</v>
      </c>
      <c r="B1709" s="18">
        <v>0.5</v>
      </c>
      <c r="C1709" t="s">
        <v>450</v>
      </c>
      <c r="D1709" t="s">
        <v>457</v>
      </c>
      <c r="E1709" t="s">
        <v>10</v>
      </c>
      <c r="F1709">
        <v>3</v>
      </c>
      <c r="G1709">
        <v>21</v>
      </c>
      <c r="H1709" t="s">
        <v>31</v>
      </c>
      <c r="I1709" t="str">
        <f>VLOOKUP(H1709,'Fish Species List'!$A$2:$I$107,2,0)</f>
        <v>Striped Parrotfish</v>
      </c>
      <c r="J1709" s="54" t="str">
        <f>VLOOKUP(H1709,'Fish Species List'!$A$2:$I$107,3,0)</f>
        <v>Scarus iserti</v>
      </c>
      <c r="K1709" s="54" t="str">
        <f>VLOOKUP(H1709,'Fish Species List'!$A$2:$I$107,4,0)</f>
        <v>Scaridae</v>
      </c>
      <c r="L1709" s="54" t="str">
        <f>VLOOKUP(H1709,'Fish Species List'!$A$2:$I$107,5,0)</f>
        <v>Herbivores</v>
      </c>
      <c r="M1709">
        <v>10</v>
      </c>
      <c r="N1709">
        <v>6</v>
      </c>
      <c r="O1709" t="s">
        <v>16</v>
      </c>
      <c r="P1709">
        <f>VLOOKUP(H1709,'Fish Species List'!$A$2:$I$107,6,0)</f>
        <v>1.0959999999999999E-2</v>
      </c>
      <c r="Q1709">
        <f>VLOOKUP(H1709,'Fish Species List'!$A$2:$I$107,7,0)</f>
        <v>3.01</v>
      </c>
      <c r="R1709">
        <f t="shared" si="26"/>
        <v>11.21529119539707</v>
      </c>
    </row>
    <row r="1710" spans="1:18">
      <c r="A1710" s="2">
        <v>42959</v>
      </c>
      <c r="B1710" s="18">
        <v>0.5</v>
      </c>
      <c r="C1710" t="s">
        <v>450</v>
      </c>
      <c r="D1710" t="s">
        <v>457</v>
      </c>
      <c r="E1710" t="s">
        <v>10</v>
      </c>
      <c r="F1710">
        <v>3</v>
      </c>
      <c r="G1710">
        <v>21</v>
      </c>
      <c r="H1710" t="s">
        <v>35</v>
      </c>
      <c r="I1710" t="str">
        <f>VLOOKUP(H1710,'Fish Species List'!$A$2:$I$107,2,0)</f>
        <v>Yellowhead Wrasse</v>
      </c>
      <c r="J1710" s="54" t="str">
        <f>VLOOKUP(H1710,'Fish Species List'!$A$2:$I$107,3,0)</f>
        <v>Halichoeres garnoti</v>
      </c>
      <c r="K1710" s="54" t="str">
        <f>VLOOKUP(H1710,'Fish Species List'!$A$2:$I$107,4,0)</f>
        <v>Labridae</v>
      </c>
      <c r="L1710" s="54" t="str">
        <f>VLOOKUP(H1710,'Fish Species List'!$A$2:$I$107,5,0)</f>
        <v>Carnivores</v>
      </c>
      <c r="M1710">
        <v>10</v>
      </c>
      <c r="N1710">
        <v>15</v>
      </c>
      <c r="P1710">
        <f>VLOOKUP(H1710,'Fish Species List'!$A$2:$I$107,6,0)</f>
        <v>0.01</v>
      </c>
      <c r="Q1710">
        <f>VLOOKUP(H1710,'Fish Species List'!$A$2:$I$107,7,0)</f>
        <v>3.13</v>
      </c>
      <c r="R1710">
        <f t="shared" si="26"/>
        <v>13.48962882591654</v>
      </c>
    </row>
    <row r="1711" spans="1:18">
      <c r="A1711" s="2">
        <v>42959</v>
      </c>
      <c r="B1711" s="18">
        <v>0.5</v>
      </c>
      <c r="C1711" t="s">
        <v>450</v>
      </c>
      <c r="D1711" t="s">
        <v>457</v>
      </c>
      <c r="E1711" t="s">
        <v>10</v>
      </c>
      <c r="F1711">
        <v>3</v>
      </c>
      <c r="G1711">
        <v>21</v>
      </c>
      <c r="H1711" t="s">
        <v>35</v>
      </c>
      <c r="I1711" t="str">
        <f>VLOOKUP(H1711,'Fish Species List'!$A$2:$I$107,2,0)</f>
        <v>Yellowhead Wrasse</v>
      </c>
      <c r="J1711" s="54" t="str">
        <f>VLOOKUP(H1711,'Fish Species List'!$A$2:$I$107,3,0)</f>
        <v>Halichoeres garnoti</v>
      </c>
      <c r="K1711" s="54" t="str">
        <f>VLOOKUP(H1711,'Fish Species List'!$A$2:$I$107,4,0)</f>
        <v>Labridae</v>
      </c>
      <c r="L1711" s="54" t="str">
        <f>VLOOKUP(H1711,'Fish Species List'!$A$2:$I$107,5,0)</f>
        <v>Carnivores</v>
      </c>
      <c r="M1711">
        <v>5</v>
      </c>
      <c r="N1711">
        <v>3</v>
      </c>
      <c r="P1711">
        <f>VLOOKUP(H1711,'Fish Species List'!$A$2:$I$107,6,0)</f>
        <v>0.01</v>
      </c>
      <c r="Q1711">
        <f>VLOOKUP(H1711,'Fish Species List'!$A$2:$I$107,7,0)</f>
        <v>3.13</v>
      </c>
      <c r="R1711">
        <f t="shared" si="26"/>
        <v>1.540905884130453</v>
      </c>
    </row>
    <row r="1712" spans="1:18">
      <c r="A1712" s="2">
        <v>42959</v>
      </c>
      <c r="B1712" s="18">
        <v>0.5</v>
      </c>
      <c r="C1712" t="s">
        <v>450</v>
      </c>
      <c r="D1712" t="s">
        <v>457</v>
      </c>
      <c r="E1712" t="s">
        <v>10</v>
      </c>
      <c r="F1712">
        <v>3</v>
      </c>
      <c r="G1712">
        <v>21</v>
      </c>
      <c r="H1712" t="s">
        <v>35</v>
      </c>
      <c r="I1712" t="str">
        <f>VLOOKUP(H1712,'Fish Species List'!$A$2:$I$107,2,0)</f>
        <v>Yellowhead Wrasse</v>
      </c>
      <c r="J1712" s="54" t="str">
        <f>VLOOKUP(H1712,'Fish Species List'!$A$2:$I$107,3,0)</f>
        <v>Halichoeres garnoti</v>
      </c>
      <c r="K1712" s="54" t="str">
        <f>VLOOKUP(H1712,'Fish Species List'!$A$2:$I$107,4,0)</f>
        <v>Labridae</v>
      </c>
      <c r="L1712" s="54" t="str">
        <f>VLOOKUP(H1712,'Fish Species List'!$A$2:$I$107,5,0)</f>
        <v>Carnivores</v>
      </c>
      <c r="M1712">
        <v>8</v>
      </c>
      <c r="N1712">
        <f>1</f>
        <v>1</v>
      </c>
      <c r="P1712">
        <f>VLOOKUP(H1712,'Fish Species List'!$A$2:$I$107,6,0)</f>
        <v>0.01</v>
      </c>
      <c r="Q1712">
        <f>VLOOKUP(H1712,'Fish Species List'!$A$2:$I$107,7,0)</f>
        <v>3.13</v>
      </c>
      <c r="R1712">
        <f t="shared" si="26"/>
        <v>6.7092142277548126</v>
      </c>
    </row>
    <row r="1713" spans="1:18">
      <c r="A1713" s="2">
        <v>42959</v>
      </c>
      <c r="B1713" s="18">
        <v>0.5</v>
      </c>
      <c r="C1713" t="s">
        <v>450</v>
      </c>
      <c r="D1713" t="s">
        <v>457</v>
      </c>
      <c r="E1713" t="s">
        <v>10</v>
      </c>
      <c r="F1713">
        <v>3</v>
      </c>
      <c r="G1713">
        <v>21</v>
      </c>
      <c r="H1713" t="s">
        <v>35</v>
      </c>
      <c r="I1713" t="str">
        <f>VLOOKUP(H1713,'Fish Species List'!$A$2:$I$107,2,0)</f>
        <v>Yellowhead Wrasse</v>
      </c>
      <c r="J1713" s="54" t="str">
        <f>VLOOKUP(H1713,'Fish Species List'!$A$2:$I$107,3,0)</f>
        <v>Halichoeres garnoti</v>
      </c>
      <c r="K1713" s="54" t="str">
        <f>VLOOKUP(H1713,'Fish Species List'!$A$2:$I$107,4,0)</f>
        <v>Labridae</v>
      </c>
      <c r="L1713" s="54" t="str">
        <f>VLOOKUP(H1713,'Fish Species List'!$A$2:$I$107,5,0)</f>
        <v>Carnivores</v>
      </c>
      <c r="M1713">
        <v>3</v>
      </c>
      <c r="N1713">
        <f>1</f>
        <v>1</v>
      </c>
      <c r="P1713">
        <f>VLOOKUP(H1713,'Fish Species List'!$A$2:$I$107,6,0)</f>
        <v>0.01</v>
      </c>
      <c r="Q1713">
        <f>VLOOKUP(H1713,'Fish Species List'!$A$2:$I$107,7,0)</f>
        <v>3.13</v>
      </c>
      <c r="R1713">
        <f t="shared" si="26"/>
        <v>0.3114508548769428</v>
      </c>
    </row>
    <row r="1714" spans="1:18">
      <c r="A1714" s="2">
        <v>42959</v>
      </c>
      <c r="B1714" s="18">
        <v>0.5</v>
      </c>
      <c r="C1714" t="s">
        <v>450</v>
      </c>
      <c r="D1714" t="s">
        <v>457</v>
      </c>
      <c r="E1714" t="s">
        <v>10</v>
      </c>
      <c r="F1714">
        <v>3</v>
      </c>
      <c r="G1714">
        <v>21</v>
      </c>
      <c r="H1714" t="s">
        <v>20</v>
      </c>
      <c r="I1714" t="str">
        <f>VLOOKUP(H1714,'Fish Species List'!$A$2:$I$107,2,0)</f>
        <v>French Grunt</v>
      </c>
      <c r="J1714" s="54" t="str">
        <f>VLOOKUP(H1714,'Fish Species List'!$A$2:$I$107,3,0)</f>
        <v>Haemulon flavolineatum</v>
      </c>
      <c r="K1714" s="54" t="str">
        <f>VLOOKUP(H1714,'Fish Species List'!$A$2:$I$107,4,0)</f>
        <v>Haemulidae</v>
      </c>
      <c r="L1714" s="54" t="str">
        <f>VLOOKUP(H1714,'Fish Species List'!$A$2:$I$107,5,0)</f>
        <v>Carnivores</v>
      </c>
      <c r="M1714">
        <v>16</v>
      </c>
      <c r="N1714">
        <f>1</f>
        <v>1</v>
      </c>
      <c r="P1714">
        <f>VLOOKUP(H1714,'Fish Species List'!$A$2:$I$107,6,0)</f>
        <v>1.349E-2</v>
      </c>
      <c r="Q1714">
        <f>VLOOKUP(H1714,'Fish Species List'!$A$2:$I$107,7,0)</f>
        <v>3</v>
      </c>
      <c r="R1714">
        <f t="shared" si="26"/>
        <v>55.255040000000001</v>
      </c>
    </row>
    <row r="1715" spans="1:18">
      <c r="A1715" s="2">
        <v>42959</v>
      </c>
      <c r="B1715" s="18">
        <v>0.5</v>
      </c>
      <c r="C1715" t="s">
        <v>450</v>
      </c>
      <c r="D1715" t="s">
        <v>457</v>
      </c>
      <c r="E1715" t="s">
        <v>10</v>
      </c>
      <c r="F1715">
        <v>3</v>
      </c>
      <c r="G1715">
        <v>21</v>
      </c>
      <c r="H1715" t="s">
        <v>286</v>
      </c>
      <c r="I1715" t="str">
        <f>VLOOKUP(H1715,'Fish Species List'!$A$2:$I$107,2,0)</f>
        <v>Princess Parrotfish</v>
      </c>
      <c r="J1715" s="54" t="str">
        <f>VLOOKUP(H1715,'Fish Species List'!$A$2:$I$107,3,0)</f>
        <v>Scarus taeniopterus</v>
      </c>
      <c r="K1715" s="54" t="str">
        <f>VLOOKUP(H1715,'Fish Species List'!$A$2:$I$107,4,0)</f>
        <v>Scaridae</v>
      </c>
      <c r="L1715" s="54" t="str">
        <f>VLOOKUP(H1715,'Fish Species List'!$A$2:$I$107,5,0)</f>
        <v>Herbivores</v>
      </c>
      <c r="M1715">
        <v>4</v>
      </c>
      <c r="N1715">
        <v>5</v>
      </c>
      <c r="O1715" t="s">
        <v>284</v>
      </c>
      <c r="P1715">
        <f>VLOOKUP(H1715,'Fish Species List'!$A$2:$I$107,6,0)</f>
        <v>3.3500000000000002E-2</v>
      </c>
      <c r="Q1715">
        <f>VLOOKUP(H1715,'Fish Species List'!$A$2:$I$107,7,0)</f>
        <v>2.7086000000000001</v>
      </c>
      <c r="R1715">
        <f t="shared" si="26"/>
        <v>1.4314774122851688</v>
      </c>
    </row>
    <row r="1716" spans="1:18">
      <c r="A1716" s="2">
        <v>42959</v>
      </c>
      <c r="B1716" s="18">
        <v>0.5</v>
      </c>
      <c r="C1716" t="s">
        <v>450</v>
      </c>
      <c r="D1716" t="s">
        <v>457</v>
      </c>
      <c r="E1716" t="s">
        <v>10</v>
      </c>
      <c r="F1716">
        <v>3</v>
      </c>
      <c r="G1716">
        <v>21</v>
      </c>
      <c r="H1716" t="s">
        <v>17</v>
      </c>
      <c r="I1716" t="str">
        <f>VLOOKUP(H1716,'Fish Species List'!$A$2:$I$107,2,0)</f>
        <v>Bluehead Wrasse</v>
      </c>
      <c r="J1716" s="54" t="str">
        <f>VLOOKUP(H1716,'Fish Species List'!$A$2:$I$107,3,0)</f>
        <v>Thalassoma bifasciatum</v>
      </c>
      <c r="K1716" s="54" t="str">
        <f>VLOOKUP(H1716,'Fish Species List'!$A$2:$I$107,4,0)</f>
        <v>Labridae</v>
      </c>
      <c r="L1716" s="54" t="str">
        <f>VLOOKUP(H1716,'Fish Species List'!$A$2:$I$107,5,0)</f>
        <v>Carnivores</v>
      </c>
      <c r="M1716">
        <v>12</v>
      </c>
      <c r="N1716">
        <f>1</f>
        <v>1</v>
      </c>
      <c r="P1716">
        <f>VLOOKUP(H1716,'Fish Species List'!$A$2:$I$107,6,0)</f>
        <v>8.9099999999999995E-3</v>
      </c>
      <c r="Q1716">
        <f>VLOOKUP(H1716,'Fish Species List'!$A$2:$I$107,7,0)</f>
        <v>3.01</v>
      </c>
      <c r="R1716">
        <f t="shared" si="26"/>
        <v>15.783861253601465</v>
      </c>
    </row>
    <row r="1717" spans="1:18">
      <c r="A1717" s="2">
        <v>42959</v>
      </c>
      <c r="B1717" s="18">
        <v>0.5</v>
      </c>
      <c r="C1717" t="s">
        <v>450</v>
      </c>
      <c r="D1717" t="s">
        <v>457</v>
      </c>
      <c r="E1717" t="s">
        <v>10</v>
      </c>
      <c r="F1717">
        <v>3</v>
      </c>
      <c r="G1717">
        <v>21</v>
      </c>
      <c r="H1717" t="s">
        <v>25</v>
      </c>
      <c r="I1717" t="str">
        <f>VLOOKUP(H1717,'Fish Species List'!$A$2:$I$107,2,0)</f>
        <v>Redband Parrotfish</v>
      </c>
      <c r="J1717" s="54" t="str">
        <f>VLOOKUP(H1717,'Fish Species List'!$A$2:$I$107,3,0)</f>
        <v>Sparisoma aurofrenatum</v>
      </c>
      <c r="K1717" s="54" t="str">
        <f>VLOOKUP(H1717,'Fish Species List'!$A$2:$I$107,4,0)</f>
        <v>Scaridae</v>
      </c>
      <c r="L1717" s="54" t="str">
        <f>VLOOKUP(H1717,'Fish Species List'!$A$2:$I$107,5,0)</f>
        <v>Herbivores</v>
      </c>
      <c r="M1717">
        <v>6</v>
      </c>
      <c r="N1717">
        <f>1</f>
        <v>1</v>
      </c>
      <c r="O1717" t="s">
        <v>284</v>
      </c>
      <c r="P1717">
        <f>VLOOKUP(H1717,'Fish Species List'!$A$2:$I$107,6,0)</f>
        <v>1.072E-2</v>
      </c>
      <c r="Q1717">
        <f>VLOOKUP(H1717,'Fish Species List'!$A$2:$I$107,7,0)</f>
        <v>3.12</v>
      </c>
      <c r="R1717">
        <f t="shared" si="26"/>
        <v>2.8709569913443227</v>
      </c>
    </row>
    <row r="1718" spans="1:18">
      <c r="A1718" s="2">
        <v>42959</v>
      </c>
      <c r="B1718" s="18">
        <v>0.5</v>
      </c>
      <c r="C1718" t="s">
        <v>450</v>
      </c>
      <c r="D1718" t="s">
        <v>457</v>
      </c>
      <c r="E1718" t="s">
        <v>10</v>
      </c>
      <c r="F1718">
        <v>3</v>
      </c>
      <c r="G1718">
        <v>21</v>
      </c>
      <c r="H1718" t="s">
        <v>25</v>
      </c>
      <c r="I1718" t="str">
        <f>VLOOKUP(H1718,'Fish Species List'!$A$2:$I$107,2,0)</f>
        <v>Redband Parrotfish</v>
      </c>
      <c r="J1718" s="54" t="str">
        <f>VLOOKUP(H1718,'Fish Species List'!$A$2:$I$107,3,0)</f>
        <v>Sparisoma aurofrenatum</v>
      </c>
      <c r="K1718" s="54" t="str">
        <f>VLOOKUP(H1718,'Fish Species List'!$A$2:$I$107,4,0)</f>
        <v>Scaridae</v>
      </c>
      <c r="L1718" s="54" t="str">
        <f>VLOOKUP(H1718,'Fish Species List'!$A$2:$I$107,5,0)</f>
        <v>Herbivores</v>
      </c>
      <c r="M1718">
        <v>3</v>
      </c>
      <c r="N1718">
        <v>2</v>
      </c>
      <c r="O1718" t="s">
        <v>284</v>
      </c>
      <c r="P1718">
        <f>VLOOKUP(H1718,'Fish Species List'!$A$2:$I$107,6,0)</f>
        <v>1.072E-2</v>
      </c>
      <c r="Q1718">
        <f>VLOOKUP(H1718,'Fish Species List'!$A$2:$I$107,7,0)</f>
        <v>3.12</v>
      </c>
      <c r="R1718">
        <f t="shared" si="26"/>
        <v>0.33022739611377439</v>
      </c>
    </row>
    <row r="1719" spans="1:18">
      <c r="A1719" s="2">
        <v>42959</v>
      </c>
      <c r="B1719" s="18">
        <v>0.5</v>
      </c>
      <c r="C1719" t="s">
        <v>450</v>
      </c>
      <c r="D1719" t="s">
        <v>457</v>
      </c>
      <c r="E1719" t="s">
        <v>10</v>
      </c>
      <c r="F1719">
        <v>3</v>
      </c>
      <c r="G1719">
        <v>21</v>
      </c>
      <c r="H1719" t="s">
        <v>283</v>
      </c>
      <c r="I1719" t="str">
        <f>VLOOKUP(H1719,'Fish Species List'!$A$2:$I$107,2,0)</f>
        <v>Stoplight Parrotfish</v>
      </c>
      <c r="J1719" s="54" t="str">
        <f>VLOOKUP(H1719,'Fish Species List'!$A$2:$I$107,3,0)</f>
        <v>Sparisoma viride</v>
      </c>
      <c r="K1719" s="54" t="str">
        <f>VLOOKUP(H1719,'Fish Species List'!$A$2:$I$107,4,0)</f>
        <v>Scaridae</v>
      </c>
      <c r="L1719" s="54" t="str">
        <f>VLOOKUP(H1719,'Fish Species List'!$A$2:$I$107,5,0)</f>
        <v>Herbivores</v>
      </c>
      <c r="M1719">
        <v>4</v>
      </c>
      <c r="N1719">
        <f>1</f>
        <v>1</v>
      </c>
      <c r="O1719" t="s">
        <v>284</v>
      </c>
      <c r="P1719">
        <f>VLOOKUP(H1719,'Fish Species List'!$A$2:$I$107,6,0)</f>
        <v>1.38E-2</v>
      </c>
      <c r="Q1719">
        <f>VLOOKUP(H1719,'Fish Species List'!$A$2:$I$107,7,0)</f>
        <v>3.04</v>
      </c>
      <c r="R1719">
        <f t="shared" si="26"/>
        <v>0.933558333423811</v>
      </c>
    </row>
    <row r="1720" spans="1:18">
      <c r="A1720" s="2">
        <v>42959</v>
      </c>
      <c r="B1720" s="18">
        <v>0.5</v>
      </c>
      <c r="C1720" t="s">
        <v>450</v>
      </c>
      <c r="D1720" t="s">
        <v>457</v>
      </c>
      <c r="E1720" t="s">
        <v>10</v>
      </c>
      <c r="F1720">
        <v>3</v>
      </c>
      <c r="G1720">
        <v>21</v>
      </c>
      <c r="H1720" t="s">
        <v>399</v>
      </c>
      <c r="I1720" t="str">
        <f>VLOOKUP(H1720,'Fish Species List'!$A$2:$I$107,2,0)</f>
        <v>Grunt (juvenile)</v>
      </c>
      <c r="J1720" s="54" t="str">
        <f>VLOOKUP(H1720,'Fish Species List'!$A$2:$I$107,3,0)</f>
        <v>Haemulon spp.</v>
      </c>
      <c r="K1720" s="54" t="str">
        <f>VLOOKUP(H1720,'Fish Species List'!$A$2:$I$107,4,0)</f>
        <v>Haemulidae</v>
      </c>
      <c r="L1720" s="54" t="str">
        <f>VLOOKUP(H1720,'Fish Species List'!$A$2:$I$107,5,0)</f>
        <v>Carnivores</v>
      </c>
      <c r="M1720">
        <v>1</v>
      </c>
      <c r="N1720">
        <v>15</v>
      </c>
      <c r="P1720">
        <f>VLOOKUP(H1720,'Fish Species List'!$A$2:$I$107,6,0)</f>
        <v>1.349E-2</v>
      </c>
      <c r="Q1720">
        <f>VLOOKUP(H1720,'Fish Species List'!$A$2:$I$107,7,0)</f>
        <v>3</v>
      </c>
      <c r="R1720">
        <f t="shared" si="26"/>
        <v>1.349E-2</v>
      </c>
    </row>
    <row r="1721" spans="1:18">
      <c r="A1721" s="2">
        <v>42959</v>
      </c>
      <c r="B1721" s="18">
        <v>0.5</v>
      </c>
      <c r="C1721" t="s">
        <v>450</v>
      </c>
      <c r="D1721" t="s">
        <v>457</v>
      </c>
      <c r="E1721" t="s">
        <v>10</v>
      </c>
      <c r="F1721">
        <v>4</v>
      </c>
      <c r="G1721">
        <v>24</v>
      </c>
      <c r="H1721" t="s">
        <v>283</v>
      </c>
      <c r="I1721" t="str">
        <f>VLOOKUP(H1721,'Fish Species List'!$A$2:$I$107,2,0)</f>
        <v>Stoplight Parrotfish</v>
      </c>
      <c r="J1721" s="54" t="str">
        <f>VLOOKUP(H1721,'Fish Species List'!$A$2:$I$107,3,0)</f>
        <v>Sparisoma viride</v>
      </c>
      <c r="K1721" s="54" t="str">
        <f>VLOOKUP(H1721,'Fish Species List'!$A$2:$I$107,4,0)</f>
        <v>Scaridae</v>
      </c>
      <c r="L1721" s="54" t="str">
        <f>VLOOKUP(H1721,'Fish Species List'!$A$2:$I$107,5,0)</f>
        <v>Herbivores</v>
      </c>
      <c r="M1721">
        <v>20</v>
      </c>
      <c r="N1721">
        <f>1</f>
        <v>1</v>
      </c>
      <c r="O1721" t="s">
        <v>16</v>
      </c>
      <c r="P1721">
        <f>VLOOKUP(H1721,'Fish Species List'!$A$2:$I$107,6,0)</f>
        <v>1.38E-2</v>
      </c>
      <c r="Q1721">
        <f>VLOOKUP(H1721,'Fish Species List'!$A$2:$I$107,7,0)</f>
        <v>3.04</v>
      </c>
      <c r="R1721">
        <f t="shared" si="26"/>
        <v>124.45440510662077</v>
      </c>
    </row>
    <row r="1722" spans="1:18">
      <c r="A1722" s="2">
        <v>42959</v>
      </c>
      <c r="B1722" s="18">
        <v>0.5</v>
      </c>
      <c r="C1722" t="s">
        <v>450</v>
      </c>
      <c r="D1722" t="s">
        <v>457</v>
      </c>
      <c r="E1722" t="s">
        <v>10</v>
      </c>
      <c r="F1722">
        <v>4</v>
      </c>
      <c r="G1722">
        <v>24</v>
      </c>
      <c r="H1722" t="s">
        <v>283</v>
      </c>
      <c r="I1722" t="str">
        <f>VLOOKUP(H1722,'Fish Species List'!$A$2:$I$107,2,0)</f>
        <v>Stoplight Parrotfish</v>
      </c>
      <c r="J1722" s="54" t="str">
        <f>VLOOKUP(H1722,'Fish Species List'!$A$2:$I$107,3,0)</f>
        <v>Sparisoma viride</v>
      </c>
      <c r="K1722" s="54" t="str">
        <f>VLOOKUP(H1722,'Fish Species List'!$A$2:$I$107,4,0)</f>
        <v>Scaridae</v>
      </c>
      <c r="L1722" s="54" t="str">
        <f>VLOOKUP(H1722,'Fish Species List'!$A$2:$I$107,5,0)</f>
        <v>Herbivores</v>
      </c>
      <c r="M1722">
        <v>19</v>
      </c>
      <c r="N1722">
        <f>1</f>
        <v>1</v>
      </c>
      <c r="O1722" t="s">
        <v>16</v>
      </c>
      <c r="P1722">
        <f>VLOOKUP(H1722,'Fish Species List'!$A$2:$I$107,6,0)</f>
        <v>1.38E-2</v>
      </c>
      <c r="Q1722">
        <f>VLOOKUP(H1722,'Fish Species List'!$A$2:$I$107,7,0)</f>
        <v>3.04</v>
      </c>
      <c r="R1722">
        <f t="shared" si="26"/>
        <v>106.48539183224881</v>
      </c>
    </row>
    <row r="1723" spans="1:18">
      <c r="A1723" s="2">
        <v>42959</v>
      </c>
      <c r="B1723" s="18">
        <v>0.5</v>
      </c>
      <c r="C1723" t="s">
        <v>450</v>
      </c>
      <c r="D1723" t="s">
        <v>457</v>
      </c>
      <c r="E1723" t="s">
        <v>10</v>
      </c>
      <c r="F1723">
        <v>4</v>
      </c>
      <c r="G1723">
        <v>24</v>
      </c>
      <c r="H1723" t="s">
        <v>289</v>
      </c>
      <c r="I1723" t="str">
        <f>VLOOKUP(H1723,'Fish Species List'!$A$2:$I$107,2,0)</f>
        <v>Longspine squirrelfish</v>
      </c>
      <c r="J1723" s="54" t="str">
        <f>VLOOKUP(H1723,'Fish Species List'!$A$2:$I$107,3,0)</f>
        <v>Holocentrus rufus</v>
      </c>
      <c r="K1723" s="54" t="str">
        <f>VLOOKUP(H1723,'Fish Species List'!$A$2:$I$107,4,0)</f>
        <v>Holocentridae</v>
      </c>
      <c r="L1723" s="54" t="str">
        <f>VLOOKUP(H1723,'Fish Species List'!$A$2:$I$107,5,0)</f>
        <v>Carnivores</v>
      </c>
      <c r="M1723">
        <v>17</v>
      </c>
      <c r="N1723">
        <f>1</f>
        <v>1</v>
      </c>
      <c r="P1723">
        <f>VLOOKUP(H1723,'Fish Species List'!$A$2:$I$107,6,0)</f>
        <v>1.1480000000000001E-2</v>
      </c>
      <c r="Q1723">
        <f>VLOOKUP(H1723,'Fish Species List'!$A$2:$I$107,7,0)</f>
        <v>2.89</v>
      </c>
      <c r="R1723">
        <f t="shared" si="26"/>
        <v>41.298974792459425</v>
      </c>
    </row>
    <row r="1724" spans="1:18">
      <c r="A1724" s="2">
        <v>42959</v>
      </c>
      <c r="B1724" s="18">
        <v>0.5</v>
      </c>
      <c r="C1724" t="s">
        <v>450</v>
      </c>
      <c r="D1724" t="s">
        <v>457</v>
      </c>
      <c r="E1724" t="s">
        <v>10</v>
      </c>
      <c r="F1724">
        <v>4</v>
      </c>
      <c r="G1724">
        <v>24</v>
      </c>
      <c r="H1724" t="s">
        <v>289</v>
      </c>
      <c r="I1724" t="str">
        <f>VLOOKUP(H1724,'Fish Species List'!$A$2:$I$107,2,0)</f>
        <v>Longspine squirrelfish</v>
      </c>
      <c r="J1724" s="54" t="str">
        <f>VLOOKUP(H1724,'Fish Species List'!$A$2:$I$107,3,0)</f>
        <v>Holocentrus rufus</v>
      </c>
      <c r="K1724" s="54" t="str">
        <f>VLOOKUP(H1724,'Fish Species List'!$A$2:$I$107,4,0)</f>
        <v>Holocentridae</v>
      </c>
      <c r="L1724" s="54" t="str">
        <f>VLOOKUP(H1724,'Fish Species List'!$A$2:$I$107,5,0)</f>
        <v>Carnivores</v>
      </c>
      <c r="M1724">
        <v>27</v>
      </c>
      <c r="N1724">
        <f>1</f>
        <v>1</v>
      </c>
      <c r="P1724">
        <f>VLOOKUP(H1724,'Fish Species List'!$A$2:$I$107,6,0)</f>
        <v>1.1480000000000001E-2</v>
      </c>
      <c r="Q1724">
        <f>VLOOKUP(H1724,'Fish Species List'!$A$2:$I$107,7,0)</f>
        <v>2.89</v>
      </c>
      <c r="R1724">
        <f t="shared" si="26"/>
        <v>157.24728888889675</v>
      </c>
    </row>
    <row r="1725" spans="1:18">
      <c r="A1725" s="2">
        <v>42959</v>
      </c>
      <c r="B1725" s="18">
        <v>0.5</v>
      </c>
      <c r="C1725" t="s">
        <v>450</v>
      </c>
      <c r="D1725" t="s">
        <v>457</v>
      </c>
      <c r="E1725" t="s">
        <v>10</v>
      </c>
      <c r="F1725">
        <v>4</v>
      </c>
      <c r="G1725">
        <v>24</v>
      </c>
      <c r="H1725" t="s">
        <v>20</v>
      </c>
      <c r="I1725" t="str">
        <f>VLOOKUP(H1725,'Fish Species List'!$A$2:$I$107,2,0)</f>
        <v>French Grunt</v>
      </c>
      <c r="J1725" s="54" t="str">
        <f>VLOOKUP(H1725,'Fish Species List'!$A$2:$I$107,3,0)</f>
        <v>Haemulon flavolineatum</v>
      </c>
      <c r="K1725" s="54" t="str">
        <f>VLOOKUP(H1725,'Fish Species List'!$A$2:$I$107,4,0)</f>
        <v>Haemulidae</v>
      </c>
      <c r="L1725" s="54" t="str">
        <f>VLOOKUP(H1725,'Fish Species List'!$A$2:$I$107,5,0)</f>
        <v>Carnivores</v>
      </c>
      <c r="M1725">
        <v>17</v>
      </c>
      <c r="N1725">
        <f>1</f>
        <v>1</v>
      </c>
      <c r="P1725">
        <f>VLOOKUP(H1725,'Fish Species List'!$A$2:$I$107,6,0)</f>
        <v>1.349E-2</v>
      </c>
      <c r="Q1725">
        <f>VLOOKUP(H1725,'Fish Species List'!$A$2:$I$107,7,0)</f>
        <v>3</v>
      </c>
      <c r="R1725">
        <f t="shared" si="26"/>
        <v>66.27637</v>
      </c>
    </row>
    <row r="1726" spans="1:18">
      <c r="A1726" s="2">
        <v>42959</v>
      </c>
      <c r="B1726" s="18">
        <v>0.5</v>
      </c>
      <c r="C1726" t="s">
        <v>450</v>
      </c>
      <c r="D1726" t="s">
        <v>457</v>
      </c>
      <c r="E1726" t="s">
        <v>10</v>
      </c>
      <c r="F1726">
        <v>4</v>
      </c>
      <c r="G1726">
        <v>24</v>
      </c>
      <c r="H1726" t="s">
        <v>19</v>
      </c>
      <c r="I1726" t="str">
        <f>VLOOKUP(H1726,'Fish Species List'!$A$2:$I$107,2,0)</f>
        <v>Ocean Surgeonfish</v>
      </c>
      <c r="J1726" s="54" t="str">
        <f>VLOOKUP(H1726,'Fish Species List'!$A$2:$I$107,3,0)</f>
        <v>Acanthurus bahianus</v>
      </c>
      <c r="K1726" s="54" t="str">
        <f>VLOOKUP(H1726,'Fish Species List'!$A$2:$I$107,4,0)</f>
        <v>Acanthuridae</v>
      </c>
      <c r="L1726" s="54" t="str">
        <f>VLOOKUP(H1726,'Fish Species List'!$A$2:$I$107,5,0)</f>
        <v>Herbivores</v>
      </c>
      <c r="M1726">
        <v>13</v>
      </c>
      <c r="N1726">
        <f>1</f>
        <v>1</v>
      </c>
      <c r="P1726">
        <f>VLOOKUP(H1726,'Fish Species List'!$A$2:$I$107,6,0)</f>
        <v>1.8620000000000001E-2</v>
      </c>
      <c r="Q1726">
        <f>VLOOKUP(H1726,'Fish Species List'!$A$2:$I$107,7,0)</f>
        <v>2.91</v>
      </c>
      <c r="R1726">
        <f t="shared" si="26"/>
        <v>32.475424143260469</v>
      </c>
    </row>
    <row r="1727" spans="1:18">
      <c r="A1727" s="2">
        <v>42959</v>
      </c>
      <c r="B1727" s="18">
        <v>0.5</v>
      </c>
      <c r="C1727" t="s">
        <v>450</v>
      </c>
      <c r="D1727" t="s">
        <v>457</v>
      </c>
      <c r="E1727" t="s">
        <v>10</v>
      </c>
      <c r="F1727">
        <v>4</v>
      </c>
      <c r="G1727">
        <v>24</v>
      </c>
      <c r="H1727" t="s">
        <v>19</v>
      </c>
      <c r="I1727" t="str">
        <f>VLOOKUP(H1727,'Fish Species List'!$A$2:$I$107,2,0)</f>
        <v>Ocean Surgeonfish</v>
      </c>
      <c r="J1727" s="54" t="str">
        <f>VLOOKUP(H1727,'Fish Species List'!$A$2:$I$107,3,0)</f>
        <v>Acanthurus bahianus</v>
      </c>
      <c r="K1727" s="54" t="str">
        <f>VLOOKUP(H1727,'Fish Species List'!$A$2:$I$107,4,0)</f>
        <v>Acanthuridae</v>
      </c>
      <c r="L1727" s="54" t="str">
        <f>VLOOKUP(H1727,'Fish Species List'!$A$2:$I$107,5,0)</f>
        <v>Herbivores</v>
      </c>
      <c r="M1727">
        <v>15</v>
      </c>
      <c r="N1727">
        <v>4</v>
      </c>
      <c r="P1727">
        <f>VLOOKUP(H1727,'Fish Species List'!$A$2:$I$107,6,0)</f>
        <v>1.8620000000000001E-2</v>
      </c>
      <c r="Q1727">
        <f>VLOOKUP(H1727,'Fish Species List'!$A$2:$I$107,7,0)</f>
        <v>2.91</v>
      </c>
      <c r="R1727">
        <f t="shared" si="26"/>
        <v>49.249887240092868</v>
      </c>
    </row>
    <row r="1728" spans="1:18">
      <c r="A1728" s="2">
        <v>42959</v>
      </c>
      <c r="B1728" s="18">
        <v>0.5</v>
      </c>
      <c r="C1728" t="s">
        <v>450</v>
      </c>
      <c r="D1728" t="s">
        <v>457</v>
      </c>
      <c r="E1728" t="s">
        <v>10</v>
      </c>
      <c r="F1728">
        <v>4</v>
      </c>
      <c r="G1728">
        <v>24</v>
      </c>
      <c r="H1728" t="s">
        <v>25</v>
      </c>
      <c r="I1728" t="str">
        <f>VLOOKUP(H1728,'Fish Species List'!$A$2:$I$107,2,0)</f>
        <v>Redband Parrotfish</v>
      </c>
      <c r="J1728" s="54" t="str">
        <f>VLOOKUP(H1728,'Fish Species List'!$A$2:$I$107,3,0)</f>
        <v>Sparisoma aurofrenatum</v>
      </c>
      <c r="K1728" s="54" t="str">
        <f>VLOOKUP(H1728,'Fish Species List'!$A$2:$I$107,4,0)</f>
        <v>Scaridae</v>
      </c>
      <c r="L1728" s="54" t="str">
        <f>VLOOKUP(H1728,'Fish Species List'!$A$2:$I$107,5,0)</f>
        <v>Herbivores</v>
      </c>
      <c r="M1728">
        <v>20</v>
      </c>
      <c r="N1728">
        <v>1</v>
      </c>
      <c r="O1728" t="s">
        <v>22</v>
      </c>
      <c r="P1728">
        <f>VLOOKUP(H1728,'Fish Species List'!$A$2:$I$107,6,0)</f>
        <v>1.072E-2</v>
      </c>
      <c r="Q1728">
        <f>VLOOKUP(H1728,'Fish Species List'!$A$2:$I$107,7,0)</f>
        <v>3.12</v>
      </c>
      <c r="R1728">
        <f t="shared" si="26"/>
        <v>122.85939484389488</v>
      </c>
    </row>
    <row r="1729" spans="1:18">
      <c r="A1729" s="2">
        <v>42959</v>
      </c>
      <c r="B1729" s="18">
        <v>0.5</v>
      </c>
      <c r="C1729" t="s">
        <v>450</v>
      </c>
      <c r="D1729" t="s">
        <v>457</v>
      </c>
      <c r="E1729" t="s">
        <v>10</v>
      </c>
      <c r="F1729">
        <v>4</v>
      </c>
      <c r="G1729">
        <v>24</v>
      </c>
      <c r="H1729" t="s">
        <v>25</v>
      </c>
      <c r="I1729" t="str">
        <f>VLOOKUP(H1729,'Fish Species List'!$A$2:$I$107,2,0)</f>
        <v>Redband Parrotfish</v>
      </c>
      <c r="J1729" s="54" t="str">
        <f>VLOOKUP(H1729,'Fish Species List'!$A$2:$I$107,3,0)</f>
        <v>Sparisoma aurofrenatum</v>
      </c>
      <c r="K1729" s="54" t="str">
        <f>VLOOKUP(H1729,'Fish Species List'!$A$2:$I$107,4,0)</f>
        <v>Scaridae</v>
      </c>
      <c r="L1729" s="54" t="str">
        <f>VLOOKUP(H1729,'Fish Species List'!$A$2:$I$107,5,0)</f>
        <v>Herbivores</v>
      </c>
      <c r="M1729">
        <v>19</v>
      </c>
      <c r="N1729">
        <v>1</v>
      </c>
      <c r="O1729" t="s">
        <v>22</v>
      </c>
      <c r="P1729">
        <f>VLOOKUP(H1729,'Fish Species List'!$A$2:$I$107,6,0)</f>
        <v>1.072E-2</v>
      </c>
      <c r="Q1729">
        <f>VLOOKUP(H1729,'Fish Species List'!$A$2:$I$107,7,0)</f>
        <v>3.12</v>
      </c>
      <c r="R1729">
        <f t="shared" si="26"/>
        <v>104.69019779399261</v>
      </c>
    </row>
    <row r="1730" spans="1:18">
      <c r="A1730" s="2">
        <v>42959</v>
      </c>
      <c r="B1730" s="18">
        <v>0.5</v>
      </c>
      <c r="C1730" t="s">
        <v>450</v>
      </c>
      <c r="D1730" t="s">
        <v>457</v>
      </c>
      <c r="E1730" t="s">
        <v>10</v>
      </c>
      <c r="F1730">
        <v>4</v>
      </c>
      <c r="G1730">
        <v>24</v>
      </c>
      <c r="H1730" t="s">
        <v>23</v>
      </c>
      <c r="I1730" t="str">
        <f>VLOOKUP(H1730,'Fish Species List'!$A$2:$I$107,2,0)</f>
        <v>Blue Tang</v>
      </c>
      <c r="J1730" s="54" t="str">
        <f>VLOOKUP(H1730,'Fish Species List'!$A$2:$I$107,3,0)</f>
        <v>Acanthurus coeruleus</v>
      </c>
      <c r="K1730" s="54" t="str">
        <f>VLOOKUP(H1730,'Fish Species List'!$A$2:$I$107,4,0)</f>
        <v>Acanthuridae</v>
      </c>
      <c r="L1730" s="54" t="str">
        <f>VLOOKUP(H1730,'Fish Species List'!$A$2:$I$107,5,0)</f>
        <v>Herbivores</v>
      </c>
      <c r="M1730">
        <v>15</v>
      </c>
      <c r="N1730">
        <v>6</v>
      </c>
      <c r="P1730">
        <f>VLOOKUP(H1730,'Fish Species List'!$A$2:$I$107,6,0)</f>
        <v>2.512E-2</v>
      </c>
      <c r="Q1730">
        <f>VLOOKUP(H1730,'Fish Species List'!$A$2:$I$107,7,0)</f>
        <v>2.96</v>
      </c>
      <c r="R1730">
        <f t="shared" si="26"/>
        <v>76.076366478829684</v>
      </c>
    </row>
    <row r="1731" spans="1:18">
      <c r="A1731" s="2">
        <v>42959</v>
      </c>
      <c r="B1731" s="18">
        <v>0.5</v>
      </c>
      <c r="C1731" t="s">
        <v>450</v>
      </c>
      <c r="D1731" t="s">
        <v>457</v>
      </c>
      <c r="E1731" t="s">
        <v>10</v>
      </c>
      <c r="F1731">
        <v>4</v>
      </c>
      <c r="G1731">
        <v>24</v>
      </c>
      <c r="H1731" t="s">
        <v>23</v>
      </c>
      <c r="I1731" t="str">
        <f>VLOOKUP(H1731,'Fish Species List'!$A$2:$I$107,2,0)</f>
        <v>Blue Tang</v>
      </c>
      <c r="J1731" s="54" t="str">
        <f>VLOOKUP(H1731,'Fish Species List'!$A$2:$I$107,3,0)</f>
        <v>Acanthurus coeruleus</v>
      </c>
      <c r="K1731" s="54" t="str">
        <f>VLOOKUP(H1731,'Fish Species List'!$A$2:$I$107,4,0)</f>
        <v>Acanthuridae</v>
      </c>
      <c r="L1731" s="54" t="str">
        <f>VLOOKUP(H1731,'Fish Species List'!$A$2:$I$107,5,0)</f>
        <v>Herbivores</v>
      </c>
      <c r="M1731">
        <v>12</v>
      </c>
      <c r="N1731">
        <f>1</f>
        <v>1</v>
      </c>
      <c r="P1731">
        <f>VLOOKUP(H1731,'Fish Species List'!$A$2:$I$107,6,0)</f>
        <v>2.512E-2</v>
      </c>
      <c r="Q1731">
        <f>VLOOKUP(H1731,'Fish Species List'!$A$2:$I$107,7,0)</f>
        <v>2.96</v>
      </c>
      <c r="R1731">
        <f t="shared" ref="R1731:R1794" si="27">(P1731*M1731^Q1731)</f>
        <v>39.300323326954469</v>
      </c>
    </row>
    <row r="1732" spans="1:18">
      <c r="A1732" s="2">
        <v>42959</v>
      </c>
      <c r="B1732" s="18">
        <v>0.5</v>
      </c>
      <c r="C1732" t="s">
        <v>450</v>
      </c>
      <c r="D1732" t="s">
        <v>457</v>
      </c>
      <c r="E1732" t="s">
        <v>10</v>
      </c>
      <c r="F1732">
        <v>4</v>
      </c>
      <c r="G1732">
        <v>24</v>
      </c>
      <c r="H1732" t="s">
        <v>283</v>
      </c>
      <c r="I1732" t="str">
        <f>VLOOKUP(H1732,'Fish Species List'!$A$2:$I$107,2,0)</f>
        <v>Stoplight Parrotfish</v>
      </c>
      <c r="J1732" s="54" t="str">
        <f>VLOOKUP(H1732,'Fish Species List'!$A$2:$I$107,3,0)</f>
        <v>Sparisoma viride</v>
      </c>
      <c r="K1732" s="54" t="str">
        <f>VLOOKUP(H1732,'Fish Species List'!$A$2:$I$107,4,0)</f>
        <v>Scaridae</v>
      </c>
      <c r="L1732" s="54" t="str">
        <f>VLOOKUP(H1732,'Fish Species List'!$A$2:$I$107,5,0)</f>
        <v>Herbivores</v>
      </c>
      <c r="M1732">
        <v>12</v>
      </c>
      <c r="N1732">
        <f>1</f>
        <v>1</v>
      </c>
      <c r="O1732" t="s">
        <v>16</v>
      </c>
      <c r="P1732">
        <f>VLOOKUP(H1732,'Fish Species List'!$A$2:$I$107,6,0)</f>
        <v>1.38E-2</v>
      </c>
      <c r="Q1732">
        <f>VLOOKUP(H1732,'Fish Species List'!$A$2:$I$107,7,0)</f>
        <v>3.04</v>
      </c>
      <c r="R1732">
        <f t="shared" si="27"/>
        <v>26.338441566816869</v>
      </c>
    </row>
    <row r="1733" spans="1:18">
      <c r="A1733" s="2">
        <v>42959</v>
      </c>
      <c r="B1733" s="18">
        <v>0.5</v>
      </c>
      <c r="C1733" t="s">
        <v>450</v>
      </c>
      <c r="D1733" t="s">
        <v>457</v>
      </c>
      <c r="E1733" t="s">
        <v>10</v>
      </c>
      <c r="F1733">
        <v>4</v>
      </c>
      <c r="G1733">
        <v>24</v>
      </c>
      <c r="H1733" t="s">
        <v>283</v>
      </c>
      <c r="I1733" t="str">
        <f>VLOOKUP(H1733,'Fish Species List'!$A$2:$I$107,2,0)</f>
        <v>Stoplight Parrotfish</v>
      </c>
      <c r="J1733" s="54" t="str">
        <f>VLOOKUP(H1733,'Fish Species List'!$A$2:$I$107,3,0)</f>
        <v>Sparisoma viride</v>
      </c>
      <c r="K1733" s="54" t="str">
        <f>VLOOKUP(H1733,'Fish Species List'!$A$2:$I$107,4,0)</f>
        <v>Scaridae</v>
      </c>
      <c r="L1733" s="54" t="str">
        <f>VLOOKUP(H1733,'Fish Species List'!$A$2:$I$107,5,0)</f>
        <v>Herbivores</v>
      </c>
      <c r="M1733">
        <v>26</v>
      </c>
      <c r="N1733">
        <f>1</f>
        <v>1</v>
      </c>
      <c r="O1733" t="s">
        <v>22</v>
      </c>
      <c r="P1733">
        <f>VLOOKUP(H1733,'Fish Species List'!$A$2:$I$107,6,0)</f>
        <v>1.38E-2</v>
      </c>
      <c r="Q1733">
        <f>VLOOKUP(H1733,'Fish Species List'!$A$2:$I$107,7,0)</f>
        <v>3.04</v>
      </c>
      <c r="R1733">
        <f t="shared" si="27"/>
        <v>276.31092977022331</v>
      </c>
    </row>
    <row r="1734" spans="1:18">
      <c r="A1734" s="2">
        <v>42959</v>
      </c>
      <c r="B1734" s="18">
        <v>0.5</v>
      </c>
      <c r="C1734" t="s">
        <v>450</v>
      </c>
      <c r="D1734" t="s">
        <v>457</v>
      </c>
      <c r="E1734" t="s">
        <v>10</v>
      </c>
      <c r="F1734">
        <v>4</v>
      </c>
      <c r="G1734">
        <v>24</v>
      </c>
      <c r="H1734" t="s">
        <v>390</v>
      </c>
      <c r="I1734" t="str">
        <f>VLOOKUP(H1734,'Fish Species List'!$A$2:$I$107,2,0)</f>
        <v>Pluma Porgy</v>
      </c>
      <c r="J1734" s="54" t="str">
        <f>VLOOKUP(H1734,'Fish Species List'!$A$2:$I$107,3,0)</f>
        <v>Calamus pennatula</v>
      </c>
      <c r="K1734" s="54" t="str">
        <f>VLOOKUP(H1734,'Fish Species List'!$A$2:$I$107,4,0)</f>
        <v>Sparidae</v>
      </c>
      <c r="L1734" s="54" t="str">
        <f>VLOOKUP(H1734,'Fish Species List'!$A$2:$I$107,5,0)</f>
        <v>Carnivores</v>
      </c>
      <c r="M1734">
        <v>25</v>
      </c>
      <c r="N1734">
        <f>1</f>
        <v>1</v>
      </c>
      <c r="P1734">
        <f>VLOOKUP(H1734,'Fish Species List'!$A$2:$I$107,6,0)</f>
        <v>2.0420000000000001E-2</v>
      </c>
      <c r="Q1734">
        <f>VLOOKUP(H1734,'Fish Species List'!$A$2:$I$107,7,0)</f>
        <v>2.94</v>
      </c>
      <c r="R1734">
        <f t="shared" si="27"/>
        <v>263.02641354553094</v>
      </c>
    </row>
    <row r="1735" spans="1:18">
      <c r="A1735" s="2">
        <v>42959</v>
      </c>
      <c r="B1735" s="18">
        <v>0.5</v>
      </c>
      <c r="C1735" t="s">
        <v>450</v>
      </c>
      <c r="D1735" t="s">
        <v>457</v>
      </c>
      <c r="E1735" t="s">
        <v>10</v>
      </c>
      <c r="F1735">
        <v>4</v>
      </c>
      <c r="G1735">
        <v>24</v>
      </c>
      <c r="H1735" t="s">
        <v>31</v>
      </c>
      <c r="I1735" t="str">
        <f>VLOOKUP(H1735,'Fish Species List'!$A$2:$I$107,2,0)</f>
        <v>Striped Parrotfish</v>
      </c>
      <c r="J1735" s="54" t="str">
        <f>VLOOKUP(H1735,'Fish Species List'!$A$2:$I$107,3,0)</f>
        <v>Scarus iserti</v>
      </c>
      <c r="K1735" s="54" t="str">
        <f>VLOOKUP(H1735,'Fish Species List'!$A$2:$I$107,4,0)</f>
        <v>Scaridae</v>
      </c>
      <c r="L1735" s="54" t="str">
        <f>VLOOKUP(H1735,'Fish Species List'!$A$2:$I$107,5,0)</f>
        <v>Herbivores</v>
      </c>
      <c r="M1735">
        <v>6</v>
      </c>
      <c r="N1735">
        <v>8</v>
      </c>
      <c r="O1735" t="s">
        <v>284</v>
      </c>
      <c r="P1735">
        <f>VLOOKUP(H1735,'Fish Species List'!$A$2:$I$107,6,0)</f>
        <v>1.0959999999999999E-2</v>
      </c>
      <c r="Q1735">
        <f>VLOOKUP(H1735,'Fish Species List'!$A$2:$I$107,7,0)</f>
        <v>3.01</v>
      </c>
      <c r="R1735">
        <f t="shared" si="27"/>
        <v>2.4101596856521104</v>
      </c>
    </row>
    <row r="1736" spans="1:18">
      <c r="A1736" s="2">
        <v>42959</v>
      </c>
      <c r="B1736" s="18">
        <v>0.5</v>
      </c>
      <c r="C1736" t="s">
        <v>450</v>
      </c>
      <c r="D1736" t="s">
        <v>457</v>
      </c>
      <c r="E1736" t="s">
        <v>10</v>
      </c>
      <c r="F1736">
        <v>4</v>
      </c>
      <c r="G1736">
        <v>24</v>
      </c>
      <c r="H1736" t="s">
        <v>295</v>
      </c>
      <c r="I1736" t="str">
        <f>VLOOKUP(H1736,'Fish Species List'!$A$2:$I$107,2,0)</f>
        <v>Clown Wrasse</v>
      </c>
      <c r="J1736" s="54" t="str">
        <f>VLOOKUP(H1736,'Fish Species List'!$A$2:$I$107,3,0)</f>
        <v>Halichoeres maculipinna </v>
      </c>
      <c r="K1736" s="54" t="str">
        <f>VLOOKUP(H1736,'Fish Species List'!$A$2:$I$107,4,0)</f>
        <v>Labridae</v>
      </c>
      <c r="L1736" s="54" t="str">
        <f>VLOOKUP(H1736,'Fish Species List'!$A$2:$I$107,5,0)</f>
        <v>Carnivores</v>
      </c>
      <c r="M1736">
        <v>12</v>
      </c>
      <c r="N1736">
        <f>1</f>
        <v>1</v>
      </c>
      <c r="P1736">
        <f>VLOOKUP(H1736,'Fish Species List'!$A$2:$I$107,6,0)</f>
        <v>1.047E-2</v>
      </c>
      <c r="Q1736">
        <f>VLOOKUP(H1736,'Fish Species List'!$A$2:$I$107,7,0)</f>
        <v>3.2</v>
      </c>
      <c r="R1736">
        <f t="shared" si="27"/>
        <v>29.739021099918382</v>
      </c>
    </row>
    <row r="1737" spans="1:18">
      <c r="A1737" s="2">
        <v>42959</v>
      </c>
      <c r="B1737" s="18">
        <v>0.5</v>
      </c>
      <c r="C1737" t="s">
        <v>450</v>
      </c>
      <c r="D1737" t="s">
        <v>457</v>
      </c>
      <c r="E1737" t="s">
        <v>10</v>
      </c>
      <c r="F1737">
        <v>4</v>
      </c>
      <c r="G1737">
        <v>24</v>
      </c>
      <c r="H1737" t="s">
        <v>473</v>
      </c>
      <c r="I1737" t="str">
        <f>VLOOKUP(H1737,'Fish Species List'!$A$2:$I$107,2,0)</f>
        <v>Greenblotch Parrotfish</v>
      </c>
      <c r="J1737" s="54" t="str">
        <f>VLOOKUP(H1737,'Fish Species List'!$A$2:$I$107,3,0)</f>
        <v>Sparisoma atomarium</v>
      </c>
      <c r="K1737" s="54" t="str">
        <f>VLOOKUP(H1737,'Fish Species List'!$A$2:$I$107,4,0)</f>
        <v>Scaridae</v>
      </c>
      <c r="L1737" s="54" t="str">
        <f>VLOOKUP(H1737,'Fish Species List'!$A$2:$I$107,5,0)</f>
        <v>Herbivores</v>
      </c>
      <c r="M1737">
        <v>6</v>
      </c>
      <c r="N1737">
        <v>2</v>
      </c>
      <c r="O1737" t="s">
        <v>284</v>
      </c>
      <c r="P1737">
        <f>VLOOKUP(H1737,'Fish Species List'!$A$2:$I$107,6,0)</f>
        <v>1.072E-2</v>
      </c>
      <c r="Q1737">
        <f>VLOOKUP(H1737,'Fish Species List'!$A$2:$I$107,7,0)</f>
        <v>3.12</v>
      </c>
      <c r="R1737">
        <f t="shared" si="27"/>
        <v>2.8709569913443227</v>
      </c>
    </row>
    <row r="1738" spans="1:18">
      <c r="A1738" s="2">
        <v>42959</v>
      </c>
      <c r="B1738" s="18">
        <v>0.5</v>
      </c>
      <c r="C1738" t="s">
        <v>450</v>
      </c>
      <c r="D1738" t="s">
        <v>457</v>
      </c>
      <c r="E1738" t="s">
        <v>10</v>
      </c>
      <c r="F1738">
        <v>4</v>
      </c>
      <c r="G1738">
        <v>24</v>
      </c>
      <c r="H1738" t="s">
        <v>473</v>
      </c>
      <c r="I1738" t="str">
        <f>VLOOKUP(H1738,'Fish Species List'!$A$2:$I$107,2,0)</f>
        <v>Greenblotch Parrotfish</v>
      </c>
      <c r="J1738" s="54" t="str">
        <f>VLOOKUP(H1738,'Fish Species List'!$A$2:$I$107,3,0)</f>
        <v>Sparisoma atomarium</v>
      </c>
      <c r="K1738" s="54" t="str">
        <f>VLOOKUP(H1738,'Fish Species List'!$A$2:$I$107,4,0)</f>
        <v>Scaridae</v>
      </c>
      <c r="L1738" s="54" t="str">
        <f>VLOOKUP(H1738,'Fish Species List'!$A$2:$I$107,5,0)</f>
        <v>Herbivores</v>
      </c>
      <c r="M1738">
        <v>5</v>
      </c>
      <c r="N1738">
        <f>1</f>
        <v>1</v>
      </c>
      <c r="O1738" t="s">
        <v>284</v>
      </c>
      <c r="P1738">
        <f>VLOOKUP(H1738,'Fish Species List'!$A$2:$I$107,6,0)</f>
        <v>1.072E-2</v>
      </c>
      <c r="Q1738">
        <f>VLOOKUP(H1738,'Fish Species List'!$A$2:$I$107,7,0)</f>
        <v>3.12</v>
      </c>
      <c r="R1738">
        <f t="shared" si="27"/>
        <v>1.6254783853713242</v>
      </c>
    </row>
    <row r="1739" spans="1:18">
      <c r="A1739" s="2">
        <v>42959</v>
      </c>
      <c r="B1739" s="18">
        <v>0.5</v>
      </c>
      <c r="C1739" t="s">
        <v>450</v>
      </c>
      <c r="D1739" t="s">
        <v>457</v>
      </c>
      <c r="E1739" t="s">
        <v>10</v>
      </c>
      <c r="F1739">
        <v>4</v>
      </c>
      <c r="G1739">
        <v>24</v>
      </c>
      <c r="H1739" t="s">
        <v>18</v>
      </c>
      <c r="I1739" t="str">
        <f>VLOOKUP(H1739,'Fish Species List'!$A$2:$I$107,2,0)</f>
        <v>Bicolour Damselfish</v>
      </c>
      <c r="J1739" s="54" t="str">
        <f>VLOOKUP(H1739,'Fish Species List'!$A$2:$I$107,3,0)</f>
        <v>Stegastes partitus</v>
      </c>
      <c r="K1739" s="54" t="str">
        <f>VLOOKUP(H1739,'Fish Species List'!$A$2:$I$107,4,0)</f>
        <v>Pomacentridae</v>
      </c>
      <c r="L1739" s="54" t="str">
        <f>VLOOKUP(H1739,'Fish Species List'!$A$2:$I$107,5,0)</f>
        <v>Herbivores</v>
      </c>
      <c r="M1739">
        <v>6</v>
      </c>
      <c r="N1739">
        <f>1</f>
        <v>1</v>
      </c>
      <c r="P1739">
        <f>VLOOKUP(H1739,'Fish Species List'!$A$2:$I$107,6,0)</f>
        <v>1.4789999999999999E-2</v>
      </c>
      <c r="Q1739">
        <f>VLOOKUP(H1739,'Fish Species List'!$A$2:$I$107,7,0)</f>
        <v>3.01</v>
      </c>
      <c r="R1739">
        <f t="shared" si="27"/>
        <v>3.2523961451455032</v>
      </c>
    </row>
    <row r="1740" spans="1:18">
      <c r="A1740" s="2">
        <v>42959</v>
      </c>
      <c r="B1740" s="18">
        <v>0.5</v>
      </c>
      <c r="C1740" t="s">
        <v>450</v>
      </c>
      <c r="D1740" t="s">
        <v>457</v>
      </c>
      <c r="E1740" t="s">
        <v>10</v>
      </c>
      <c r="F1740">
        <v>4</v>
      </c>
      <c r="G1740">
        <v>24</v>
      </c>
      <c r="H1740" t="s">
        <v>35</v>
      </c>
      <c r="I1740" t="str">
        <f>VLOOKUP(H1740,'Fish Species List'!$A$2:$I$107,2,0)</f>
        <v>Yellowhead Wrasse</v>
      </c>
      <c r="J1740" s="54" t="str">
        <f>VLOOKUP(H1740,'Fish Species List'!$A$2:$I$107,3,0)</f>
        <v>Halichoeres garnoti</v>
      </c>
      <c r="K1740" s="54" t="str">
        <f>VLOOKUP(H1740,'Fish Species List'!$A$2:$I$107,4,0)</f>
        <v>Labridae</v>
      </c>
      <c r="L1740" s="54" t="str">
        <f>VLOOKUP(H1740,'Fish Species List'!$A$2:$I$107,5,0)</f>
        <v>Carnivores</v>
      </c>
      <c r="M1740">
        <v>5</v>
      </c>
      <c r="N1740">
        <v>3</v>
      </c>
      <c r="P1740">
        <f>VLOOKUP(H1740,'Fish Species List'!$A$2:$I$107,6,0)</f>
        <v>0.01</v>
      </c>
      <c r="Q1740">
        <f>VLOOKUP(H1740,'Fish Species List'!$A$2:$I$107,7,0)</f>
        <v>3.13</v>
      </c>
      <c r="R1740">
        <f t="shared" si="27"/>
        <v>1.540905884130453</v>
      </c>
    </row>
    <row r="1741" spans="1:18">
      <c r="A1741" s="2">
        <v>42959</v>
      </c>
      <c r="B1741" s="18">
        <v>0.5</v>
      </c>
      <c r="C1741" t="s">
        <v>450</v>
      </c>
      <c r="D1741" t="s">
        <v>457</v>
      </c>
      <c r="E1741" t="s">
        <v>10</v>
      </c>
      <c r="F1741">
        <v>4</v>
      </c>
      <c r="G1741">
        <v>24</v>
      </c>
      <c r="H1741" t="s">
        <v>15</v>
      </c>
      <c r="I1741" t="str">
        <f>VLOOKUP(H1741,'Fish Species List'!$A$2:$I$107,2,0)</f>
        <v>Queen Parrotfish</v>
      </c>
      <c r="J1741" s="54" t="str">
        <f>VLOOKUP(H1741,'Fish Species List'!$A$2:$I$107,3,0)</f>
        <v>Scarus vetula</v>
      </c>
      <c r="K1741" s="54" t="str">
        <f>VLOOKUP(H1741,'Fish Species List'!$A$2:$I$107,4,0)</f>
        <v>Scaridae</v>
      </c>
      <c r="L1741" s="54" t="str">
        <f>VLOOKUP(H1741,'Fish Species List'!$A$2:$I$107,5,0)</f>
        <v>Herbivores</v>
      </c>
      <c r="M1741">
        <v>5</v>
      </c>
      <c r="N1741">
        <v>2</v>
      </c>
      <c r="O1741" t="s">
        <v>284</v>
      </c>
      <c r="P1741">
        <f>VLOOKUP(H1741,'Fish Species List'!$A$2:$I$107,6,0)</f>
        <v>1.38E-2</v>
      </c>
      <c r="Q1741">
        <f>VLOOKUP(H1741,'Fish Species List'!$A$2:$I$107,7,0)</f>
        <v>3.03</v>
      </c>
      <c r="R1741">
        <f t="shared" si="27"/>
        <v>1.8103318804902686</v>
      </c>
    </row>
    <row r="1742" spans="1:18">
      <c r="A1742" s="2">
        <v>42959</v>
      </c>
      <c r="B1742" s="18">
        <v>0.5</v>
      </c>
      <c r="C1742" t="s">
        <v>450</v>
      </c>
      <c r="D1742" t="s">
        <v>457</v>
      </c>
      <c r="E1742" t="s">
        <v>10</v>
      </c>
      <c r="F1742">
        <v>4</v>
      </c>
      <c r="G1742">
        <v>24</v>
      </c>
      <c r="H1742" t="s">
        <v>25</v>
      </c>
      <c r="I1742" t="str">
        <f>VLOOKUP(H1742,'Fish Species List'!$A$2:$I$107,2,0)</f>
        <v>Redband Parrotfish</v>
      </c>
      <c r="J1742" s="54" t="str">
        <f>VLOOKUP(H1742,'Fish Species List'!$A$2:$I$107,3,0)</f>
        <v>Sparisoma aurofrenatum</v>
      </c>
      <c r="K1742" s="54" t="str">
        <f>VLOOKUP(H1742,'Fish Species List'!$A$2:$I$107,4,0)</f>
        <v>Scaridae</v>
      </c>
      <c r="L1742" s="54" t="str">
        <f>VLOOKUP(H1742,'Fish Species List'!$A$2:$I$107,5,0)</f>
        <v>Herbivores</v>
      </c>
      <c r="M1742">
        <v>5</v>
      </c>
      <c r="N1742">
        <v>3</v>
      </c>
      <c r="O1742" t="s">
        <v>284</v>
      </c>
      <c r="P1742">
        <f>VLOOKUP(H1742,'Fish Species List'!$A$2:$I$107,6,0)</f>
        <v>1.072E-2</v>
      </c>
      <c r="Q1742">
        <f>VLOOKUP(H1742,'Fish Species List'!$A$2:$I$107,7,0)</f>
        <v>3.12</v>
      </c>
      <c r="R1742">
        <f t="shared" si="27"/>
        <v>1.6254783853713242</v>
      </c>
    </row>
    <row r="1743" spans="1:18">
      <c r="A1743" s="2">
        <v>42959</v>
      </c>
      <c r="B1743" s="18">
        <v>0.5</v>
      </c>
      <c r="C1743" t="s">
        <v>450</v>
      </c>
      <c r="D1743" t="s">
        <v>457</v>
      </c>
      <c r="E1743" t="s">
        <v>10</v>
      </c>
      <c r="F1743">
        <v>4</v>
      </c>
      <c r="G1743">
        <v>24</v>
      </c>
      <c r="H1743" t="s">
        <v>25</v>
      </c>
      <c r="I1743" t="str">
        <f>VLOOKUP(H1743,'Fish Species List'!$A$2:$I$107,2,0)</f>
        <v>Redband Parrotfish</v>
      </c>
      <c r="J1743" s="54" t="str">
        <f>VLOOKUP(H1743,'Fish Species List'!$A$2:$I$107,3,0)</f>
        <v>Sparisoma aurofrenatum</v>
      </c>
      <c r="K1743" s="54" t="str">
        <f>VLOOKUP(H1743,'Fish Species List'!$A$2:$I$107,4,0)</f>
        <v>Scaridae</v>
      </c>
      <c r="L1743" s="54" t="str">
        <f>VLOOKUP(H1743,'Fish Species List'!$A$2:$I$107,5,0)</f>
        <v>Herbivores</v>
      </c>
      <c r="M1743">
        <v>4</v>
      </c>
      <c r="N1743">
        <v>3</v>
      </c>
      <c r="O1743" t="s">
        <v>284</v>
      </c>
      <c r="P1743">
        <f>VLOOKUP(H1743,'Fish Species List'!$A$2:$I$107,6,0)</f>
        <v>1.072E-2</v>
      </c>
      <c r="Q1743">
        <f>VLOOKUP(H1743,'Fish Species List'!$A$2:$I$107,7,0)</f>
        <v>3.12</v>
      </c>
      <c r="R1743">
        <f t="shared" si="27"/>
        <v>0.81025544515357217</v>
      </c>
    </row>
    <row r="1744" spans="1:18">
      <c r="A1744" s="2">
        <v>42959</v>
      </c>
      <c r="B1744" s="18">
        <v>0.5</v>
      </c>
      <c r="C1744" t="s">
        <v>450</v>
      </c>
      <c r="D1744" t="s">
        <v>457</v>
      </c>
      <c r="E1744" t="s">
        <v>10</v>
      </c>
      <c r="F1744">
        <v>4</v>
      </c>
      <c r="G1744">
        <v>24</v>
      </c>
      <c r="H1744" t="s">
        <v>25</v>
      </c>
      <c r="I1744" t="str">
        <f>VLOOKUP(H1744,'Fish Species List'!$A$2:$I$107,2,0)</f>
        <v>Redband Parrotfish</v>
      </c>
      <c r="J1744" s="54" t="str">
        <f>VLOOKUP(H1744,'Fish Species List'!$A$2:$I$107,3,0)</f>
        <v>Sparisoma aurofrenatum</v>
      </c>
      <c r="K1744" s="54" t="str">
        <f>VLOOKUP(H1744,'Fish Species List'!$A$2:$I$107,4,0)</f>
        <v>Scaridae</v>
      </c>
      <c r="L1744" s="54" t="str">
        <f>VLOOKUP(H1744,'Fish Species List'!$A$2:$I$107,5,0)</f>
        <v>Herbivores</v>
      </c>
      <c r="M1744">
        <v>6</v>
      </c>
      <c r="N1744">
        <v>3</v>
      </c>
      <c r="O1744" t="s">
        <v>284</v>
      </c>
      <c r="P1744">
        <f>VLOOKUP(H1744,'Fish Species List'!$A$2:$I$107,6,0)</f>
        <v>1.072E-2</v>
      </c>
      <c r="Q1744">
        <f>VLOOKUP(H1744,'Fish Species List'!$A$2:$I$107,7,0)</f>
        <v>3.12</v>
      </c>
      <c r="R1744">
        <f t="shared" si="27"/>
        <v>2.8709569913443227</v>
      </c>
    </row>
    <row r="1745" spans="1:18">
      <c r="A1745" s="2">
        <v>42959</v>
      </c>
      <c r="B1745" s="18">
        <v>0.5</v>
      </c>
      <c r="C1745" t="s">
        <v>450</v>
      </c>
      <c r="D1745" t="s">
        <v>457</v>
      </c>
      <c r="E1745" t="s">
        <v>10</v>
      </c>
      <c r="F1745">
        <v>4</v>
      </c>
      <c r="G1745">
        <v>24</v>
      </c>
      <c r="H1745" t="s">
        <v>404</v>
      </c>
      <c r="I1745" t="str">
        <f>VLOOKUP(H1745,'Fish Species List'!$A$2:$I$107,2,0)</f>
        <v>Cocoa Damselfish</v>
      </c>
      <c r="J1745" s="54" t="str">
        <f>VLOOKUP(H1745,'Fish Species List'!$A$2:$I$107,3,0)</f>
        <v>Stegastes variabilis</v>
      </c>
      <c r="K1745" s="54" t="str">
        <f>VLOOKUP(H1745,'Fish Species List'!$A$2:$I$107,4,0)</f>
        <v>Pomacentridae</v>
      </c>
      <c r="L1745" s="54" t="str">
        <f>VLOOKUP(H1745,'Fish Species List'!$A$2:$I$107,5,0)</f>
        <v>Herbivores</v>
      </c>
      <c r="M1745">
        <v>8</v>
      </c>
      <c r="N1745">
        <f>1</f>
        <v>1</v>
      </c>
      <c r="P1745">
        <f>VLOOKUP(H1745,'Fish Species List'!$A$2:$I$107,6,0)</f>
        <v>0</v>
      </c>
      <c r="Q1745">
        <f>VLOOKUP(H1745,'Fish Species List'!$A$2:$I$107,7,0)</f>
        <v>0</v>
      </c>
      <c r="R1745">
        <f t="shared" si="27"/>
        <v>0</v>
      </c>
    </row>
    <row r="1746" spans="1:18">
      <c r="A1746" s="2">
        <v>42959</v>
      </c>
      <c r="B1746" s="18">
        <v>0.5</v>
      </c>
      <c r="C1746" t="s">
        <v>450</v>
      </c>
      <c r="D1746" t="s">
        <v>457</v>
      </c>
      <c r="E1746" t="s">
        <v>10</v>
      </c>
      <c r="F1746">
        <v>4</v>
      </c>
      <c r="G1746">
        <v>24</v>
      </c>
      <c r="H1746" t="s">
        <v>31</v>
      </c>
      <c r="I1746" t="str">
        <f>VLOOKUP(H1746,'Fish Species List'!$A$2:$I$107,2,0)</f>
        <v>Striped Parrotfish</v>
      </c>
      <c r="J1746" s="54" t="str">
        <f>VLOOKUP(H1746,'Fish Species List'!$A$2:$I$107,3,0)</f>
        <v>Scarus iserti</v>
      </c>
      <c r="K1746" s="54" t="str">
        <f>VLOOKUP(H1746,'Fish Species List'!$A$2:$I$107,4,0)</f>
        <v>Scaridae</v>
      </c>
      <c r="L1746" s="54" t="str">
        <f>VLOOKUP(H1746,'Fish Species List'!$A$2:$I$107,5,0)</f>
        <v>Herbivores</v>
      </c>
      <c r="M1746">
        <v>8</v>
      </c>
      <c r="N1746">
        <f>1</f>
        <v>1</v>
      </c>
      <c r="O1746" t="s">
        <v>16</v>
      </c>
      <c r="P1746">
        <f>VLOOKUP(H1746,'Fish Species List'!$A$2:$I$107,6,0)</f>
        <v>1.0959999999999999E-2</v>
      </c>
      <c r="Q1746">
        <f>VLOOKUP(H1746,'Fish Species List'!$A$2:$I$107,7,0)</f>
        <v>3.01</v>
      </c>
      <c r="R1746">
        <f t="shared" si="27"/>
        <v>5.7294299636484229</v>
      </c>
    </row>
    <row r="1747" spans="1:18">
      <c r="A1747" s="2">
        <v>42959</v>
      </c>
      <c r="B1747" s="18">
        <v>0.5</v>
      </c>
      <c r="C1747" t="s">
        <v>450</v>
      </c>
      <c r="D1747" t="s">
        <v>457</v>
      </c>
      <c r="E1747" t="s">
        <v>10</v>
      </c>
      <c r="F1747">
        <v>4</v>
      </c>
      <c r="G1747">
        <v>24</v>
      </c>
      <c r="H1747" t="s">
        <v>31</v>
      </c>
      <c r="I1747" t="str">
        <f>VLOOKUP(H1747,'Fish Species List'!$A$2:$I$107,2,0)</f>
        <v>Striped Parrotfish</v>
      </c>
      <c r="J1747" s="54" t="str">
        <f>VLOOKUP(H1747,'Fish Species List'!$A$2:$I$107,3,0)</f>
        <v>Scarus iserti</v>
      </c>
      <c r="K1747" s="54" t="str">
        <f>VLOOKUP(H1747,'Fish Species List'!$A$2:$I$107,4,0)</f>
        <v>Scaridae</v>
      </c>
      <c r="L1747" s="54" t="str">
        <f>VLOOKUP(H1747,'Fish Species List'!$A$2:$I$107,5,0)</f>
        <v>Herbivores</v>
      </c>
      <c r="M1747">
        <v>6</v>
      </c>
      <c r="N1747">
        <v>5</v>
      </c>
      <c r="O1747" t="s">
        <v>284</v>
      </c>
      <c r="P1747">
        <f>VLOOKUP(H1747,'Fish Species List'!$A$2:$I$107,6,0)</f>
        <v>1.0959999999999999E-2</v>
      </c>
      <c r="Q1747">
        <f>VLOOKUP(H1747,'Fish Species List'!$A$2:$I$107,7,0)</f>
        <v>3.01</v>
      </c>
      <c r="R1747">
        <f t="shared" si="27"/>
        <v>2.4101596856521104</v>
      </c>
    </row>
    <row r="1748" spans="1:18">
      <c r="A1748" s="2">
        <v>42959</v>
      </c>
      <c r="B1748" s="18">
        <v>0.5</v>
      </c>
      <c r="C1748" t="s">
        <v>450</v>
      </c>
      <c r="D1748" t="s">
        <v>457</v>
      </c>
      <c r="E1748" t="s">
        <v>10</v>
      </c>
      <c r="F1748">
        <v>4</v>
      </c>
      <c r="G1748">
        <v>24</v>
      </c>
      <c r="H1748" t="s">
        <v>31</v>
      </c>
      <c r="I1748" t="str">
        <f>VLOOKUP(H1748,'Fish Species List'!$A$2:$I$107,2,0)</f>
        <v>Striped Parrotfish</v>
      </c>
      <c r="J1748" s="54" t="str">
        <f>VLOOKUP(H1748,'Fish Species List'!$A$2:$I$107,3,0)</f>
        <v>Scarus iserti</v>
      </c>
      <c r="K1748" s="54" t="str">
        <f>VLOOKUP(H1748,'Fish Species List'!$A$2:$I$107,4,0)</f>
        <v>Scaridae</v>
      </c>
      <c r="L1748" s="54" t="str">
        <f>VLOOKUP(H1748,'Fish Species List'!$A$2:$I$107,5,0)</f>
        <v>Herbivores</v>
      </c>
      <c r="M1748">
        <v>4</v>
      </c>
      <c r="N1748">
        <v>30</v>
      </c>
      <c r="O1748" t="s">
        <v>284</v>
      </c>
      <c r="P1748">
        <f>VLOOKUP(H1748,'Fish Species List'!$A$2:$I$107,6,0)</f>
        <v>1.0959999999999999E-2</v>
      </c>
      <c r="Q1748">
        <f>VLOOKUP(H1748,'Fish Species List'!$A$2:$I$107,7,0)</f>
        <v>3.01</v>
      </c>
      <c r="R1748">
        <f t="shared" si="27"/>
        <v>0.71123173750391744</v>
      </c>
    </row>
    <row r="1749" spans="1:18">
      <c r="A1749" s="2">
        <v>42959</v>
      </c>
      <c r="B1749" s="18">
        <v>0.5</v>
      </c>
      <c r="C1749" t="s">
        <v>450</v>
      </c>
      <c r="D1749" t="s">
        <v>457</v>
      </c>
      <c r="E1749" t="s">
        <v>10</v>
      </c>
      <c r="F1749">
        <v>4</v>
      </c>
      <c r="G1749">
        <v>24</v>
      </c>
      <c r="H1749" t="s">
        <v>31</v>
      </c>
      <c r="I1749" t="str">
        <f>VLOOKUP(H1749,'Fish Species List'!$A$2:$I$107,2,0)</f>
        <v>Striped Parrotfish</v>
      </c>
      <c r="J1749" s="54" t="str">
        <f>VLOOKUP(H1749,'Fish Species List'!$A$2:$I$107,3,0)</f>
        <v>Scarus iserti</v>
      </c>
      <c r="K1749" s="54" t="str">
        <f>VLOOKUP(H1749,'Fish Species List'!$A$2:$I$107,4,0)</f>
        <v>Scaridae</v>
      </c>
      <c r="L1749" s="54" t="str">
        <f>VLOOKUP(H1749,'Fish Species List'!$A$2:$I$107,5,0)</f>
        <v>Herbivores</v>
      </c>
      <c r="M1749">
        <v>1</v>
      </c>
      <c r="N1749">
        <v>5</v>
      </c>
      <c r="O1749" t="s">
        <v>284</v>
      </c>
      <c r="P1749">
        <f>VLOOKUP(H1749,'Fish Species List'!$A$2:$I$107,6,0)</f>
        <v>1.0959999999999999E-2</v>
      </c>
      <c r="Q1749">
        <f>VLOOKUP(H1749,'Fish Species List'!$A$2:$I$107,7,0)</f>
        <v>3.01</v>
      </c>
      <c r="R1749">
        <f t="shared" si="27"/>
        <v>1.0959999999999999E-2</v>
      </c>
    </row>
    <row r="1750" spans="1:18">
      <c r="A1750" s="2">
        <v>42959</v>
      </c>
      <c r="B1750" s="18">
        <v>0.5</v>
      </c>
      <c r="C1750" t="s">
        <v>450</v>
      </c>
      <c r="D1750" t="s">
        <v>457</v>
      </c>
      <c r="E1750" t="s">
        <v>10</v>
      </c>
      <c r="F1750">
        <v>4</v>
      </c>
      <c r="G1750">
        <v>24</v>
      </c>
      <c r="H1750" t="s">
        <v>31</v>
      </c>
      <c r="I1750" t="str">
        <f>VLOOKUP(H1750,'Fish Species List'!$A$2:$I$107,2,0)</f>
        <v>Striped Parrotfish</v>
      </c>
      <c r="J1750" s="54" t="str">
        <f>VLOOKUP(H1750,'Fish Species List'!$A$2:$I$107,3,0)</f>
        <v>Scarus iserti</v>
      </c>
      <c r="K1750" s="54" t="str">
        <f>VLOOKUP(H1750,'Fish Species List'!$A$2:$I$107,4,0)</f>
        <v>Scaridae</v>
      </c>
      <c r="L1750" s="54" t="str">
        <f>VLOOKUP(H1750,'Fish Species List'!$A$2:$I$107,5,0)</f>
        <v>Herbivores</v>
      </c>
      <c r="M1750">
        <v>5</v>
      </c>
      <c r="N1750">
        <v>4</v>
      </c>
      <c r="O1750" t="s">
        <v>284</v>
      </c>
      <c r="P1750">
        <f>VLOOKUP(H1750,'Fish Species List'!$A$2:$I$107,6,0)</f>
        <v>1.0959999999999999E-2</v>
      </c>
      <c r="Q1750">
        <f>VLOOKUP(H1750,'Fish Species List'!$A$2:$I$107,7,0)</f>
        <v>3.01</v>
      </c>
      <c r="R1750">
        <f t="shared" si="27"/>
        <v>1.3922276900362347</v>
      </c>
    </row>
    <row r="1751" spans="1:18">
      <c r="A1751" s="2">
        <v>42959</v>
      </c>
      <c r="B1751" s="18">
        <v>0.5</v>
      </c>
      <c r="C1751" t="s">
        <v>450</v>
      </c>
      <c r="D1751" t="s">
        <v>457</v>
      </c>
      <c r="E1751" t="s">
        <v>10</v>
      </c>
      <c r="F1751">
        <v>4</v>
      </c>
      <c r="G1751">
        <v>24</v>
      </c>
      <c r="H1751" t="s">
        <v>417</v>
      </c>
      <c r="I1751" t="str">
        <f>VLOOKUP(H1751,'Fish Species List'!$A$2:$I$107,2,0)</f>
        <v>3-spot Damselfish</v>
      </c>
      <c r="J1751" s="54" t="str">
        <f>VLOOKUP(H1751,'Fish Species List'!$A$2:$I$107,3,0)</f>
        <v>Stegastes planifrons</v>
      </c>
      <c r="K1751" s="54" t="str">
        <f>VLOOKUP(H1751,'Fish Species List'!$A$2:$I$107,4,0)</f>
        <v>Pomacentridae</v>
      </c>
      <c r="L1751" s="54" t="str">
        <f>VLOOKUP(H1751,'Fish Species List'!$A$2:$I$107,5,0)</f>
        <v>Omnivores</v>
      </c>
      <c r="M1751">
        <v>6</v>
      </c>
      <c r="N1751">
        <f>1</f>
        <v>1</v>
      </c>
      <c r="P1751">
        <f>VLOOKUP(H1751,'Fish Species List'!$A$2:$I$107,6,0)</f>
        <v>2.188E-2</v>
      </c>
      <c r="Q1751">
        <f>VLOOKUP(H1751,'Fish Species List'!$A$2:$I$107,7,0)</f>
        <v>2.96</v>
      </c>
      <c r="R1751">
        <f t="shared" si="27"/>
        <v>4.3992132912140169</v>
      </c>
    </row>
    <row r="1752" spans="1:18">
      <c r="A1752" s="2">
        <v>42959</v>
      </c>
      <c r="B1752" s="18">
        <v>0.5</v>
      </c>
      <c r="C1752" t="s">
        <v>450</v>
      </c>
      <c r="D1752" t="s">
        <v>457</v>
      </c>
      <c r="E1752" t="s">
        <v>10</v>
      </c>
      <c r="F1752">
        <v>4</v>
      </c>
      <c r="G1752">
        <v>24</v>
      </c>
      <c r="H1752" t="s">
        <v>286</v>
      </c>
      <c r="I1752" t="str">
        <f>VLOOKUP(H1752,'Fish Species List'!$A$2:$I$107,2,0)</f>
        <v>Princess Parrotfish</v>
      </c>
      <c r="J1752" s="54" t="str">
        <f>VLOOKUP(H1752,'Fish Species List'!$A$2:$I$107,3,0)</f>
        <v>Scarus taeniopterus</v>
      </c>
      <c r="K1752" s="54" t="str">
        <f>VLOOKUP(H1752,'Fish Species List'!$A$2:$I$107,4,0)</f>
        <v>Scaridae</v>
      </c>
      <c r="L1752" s="54" t="str">
        <f>VLOOKUP(H1752,'Fish Species List'!$A$2:$I$107,5,0)</f>
        <v>Herbivores</v>
      </c>
      <c r="M1752">
        <v>3</v>
      </c>
      <c r="N1752">
        <v>10</v>
      </c>
      <c r="O1752" t="s">
        <v>284</v>
      </c>
      <c r="P1752">
        <f>VLOOKUP(H1752,'Fish Species List'!$A$2:$I$107,6,0)</f>
        <v>3.3500000000000002E-2</v>
      </c>
      <c r="Q1752">
        <f>VLOOKUP(H1752,'Fish Species List'!$A$2:$I$107,7,0)</f>
        <v>2.7086000000000001</v>
      </c>
      <c r="R1752">
        <f t="shared" si="27"/>
        <v>0.65671273400963648</v>
      </c>
    </row>
    <row r="1753" spans="1:18">
      <c r="A1753" s="2">
        <v>42959</v>
      </c>
      <c r="B1753" s="18">
        <v>0.5</v>
      </c>
      <c r="C1753" t="s">
        <v>450</v>
      </c>
      <c r="D1753" t="s">
        <v>457</v>
      </c>
      <c r="E1753" t="s">
        <v>10</v>
      </c>
      <c r="F1753">
        <v>4</v>
      </c>
      <c r="G1753">
        <v>24</v>
      </c>
      <c r="H1753" t="s">
        <v>286</v>
      </c>
      <c r="I1753" t="str">
        <f>VLOOKUP(H1753,'Fish Species List'!$A$2:$I$107,2,0)</f>
        <v>Princess Parrotfish</v>
      </c>
      <c r="J1753" s="54" t="str">
        <f>VLOOKUP(H1753,'Fish Species List'!$A$2:$I$107,3,0)</f>
        <v>Scarus taeniopterus</v>
      </c>
      <c r="K1753" s="54" t="str">
        <f>VLOOKUP(H1753,'Fish Species List'!$A$2:$I$107,4,0)</f>
        <v>Scaridae</v>
      </c>
      <c r="L1753" s="54" t="str">
        <f>VLOOKUP(H1753,'Fish Species List'!$A$2:$I$107,5,0)</f>
        <v>Herbivores</v>
      </c>
      <c r="M1753">
        <v>4</v>
      </c>
      <c r="N1753">
        <v>16</v>
      </c>
      <c r="O1753" t="s">
        <v>284</v>
      </c>
      <c r="P1753">
        <f>VLOOKUP(H1753,'Fish Species List'!$A$2:$I$107,6,0)</f>
        <v>3.3500000000000002E-2</v>
      </c>
      <c r="Q1753">
        <f>VLOOKUP(H1753,'Fish Species List'!$A$2:$I$107,7,0)</f>
        <v>2.7086000000000001</v>
      </c>
      <c r="R1753">
        <f t="shared" si="27"/>
        <v>1.4314774122851688</v>
      </c>
    </row>
    <row r="1754" spans="1:18">
      <c r="A1754" s="2">
        <v>42959</v>
      </c>
      <c r="B1754" s="18">
        <v>0.5</v>
      </c>
      <c r="C1754" t="s">
        <v>450</v>
      </c>
      <c r="D1754" t="s">
        <v>457</v>
      </c>
      <c r="E1754" t="s">
        <v>10</v>
      </c>
      <c r="F1754">
        <v>4</v>
      </c>
      <c r="G1754">
        <v>24</v>
      </c>
      <c r="H1754" t="s">
        <v>286</v>
      </c>
      <c r="I1754" t="str">
        <f>VLOOKUP(H1754,'Fish Species List'!$A$2:$I$107,2,0)</f>
        <v>Princess Parrotfish</v>
      </c>
      <c r="J1754" s="54" t="str">
        <f>VLOOKUP(H1754,'Fish Species List'!$A$2:$I$107,3,0)</f>
        <v>Scarus taeniopterus</v>
      </c>
      <c r="K1754" s="54" t="str">
        <f>VLOOKUP(H1754,'Fish Species List'!$A$2:$I$107,4,0)</f>
        <v>Scaridae</v>
      </c>
      <c r="L1754" s="54" t="str">
        <f>VLOOKUP(H1754,'Fish Species List'!$A$2:$I$107,5,0)</f>
        <v>Herbivores</v>
      </c>
      <c r="M1754">
        <v>5</v>
      </c>
      <c r="N1754">
        <v>2</v>
      </c>
      <c r="O1754" t="s">
        <v>284</v>
      </c>
      <c r="P1754">
        <f>VLOOKUP(H1754,'Fish Species List'!$A$2:$I$107,6,0)</f>
        <v>3.3500000000000002E-2</v>
      </c>
      <c r="Q1754">
        <f>VLOOKUP(H1754,'Fish Species List'!$A$2:$I$107,7,0)</f>
        <v>2.7086000000000001</v>
      </c>
      <c r="R1754">
        <f t="shared" si="27"/>
        <v>2.6198411586557824</v>
      </c>
    </row>
    <row r="1755" spans="1:18">
      <c r="A1755" s="2">
        <v>42959</v>
      </c>
      <c r="B1755" s="18">
        <v>0.5</v>
      </c>
      <c r="C1755" t="s">
        <v>450</v>
      </c>
      <c r="D1755" t="s">
        <v>457</v>
      </c>
      <c r="E1755" t="s">
        <v>10</v>
      </c>
      <c r="F1755">
        <v>4</v>
      </c>
      <c r="G1755">
        <v>24</v>
      </c>
      <c r="H1755" t="s">
        <v>286</v>
      </c>
      <c r="I1755" t="str">
        <f>VLOOKUP(H1755,'Fish Species List'!$A$2:$I$107,2,0)</f>
        <v>Princess Parrotfish</v>
      </c>
      <c r="J1755" s="54" t="str">
        <f>VLOOKUP(H1755,'Fish Species List'!$A$2:$I$107,3,0)</f>
        <v>Scarus taeniopterus</v>
      </c>
      <c r="K1755" s="54" t="str">
        <f>VLOOKUP(H1755,'Fish Species List'!$A$2:$I$107,4,0)</f>
        <v>Scaridae</v>
      </c>
      <c r="L1755" s="54" t="str">
        <f>VLOOKUP(H1755,'Fish Species List'!$A$2:$I$107,5,0)</f>
        <v>Herbivores</v>
      </c>
      <c r="M1755">
        <v>4</v>
      </c>
      <c r="N1755">
        <v>16</v>
      </c>
      <c r="O1755" t="s">
        <v>284</v>
      </c>
      <c r="P1755">
        <f>VLOOKUP(H1755,'Fish Species List'!$A$2:$I$107,6,0)</f>
        <v>3.3500000000000002E-2</v>
      </c>
      <c r="Q1755">
        <f>VLOOKUP(H1755,'Fish Species List'!$A$2:$I$107,7,0)</f>
        <v>2.7086000000000001</v>
      </c>
      <c r="R1755">
        <f t="shared" si="27"/>
        <v>1.4314774122851688</v>
      </c>
    </row>
    <row r="1756" spans="1:18">
      <c r="A1756" s="2">
        <v>42959</v>
      </c>
      <c r="B1756" s="18">
        <v>0.5</v>
      </c>
      <c r="C1756" t="s">
        <v>450</v>
      </c>
      <c r="D1756" t="s">
        <v>457</v>
      </c>
      <c r="E1756" t="s">
        <v>10</v>
      </c>
      <c r="F1756">
        <v>4</v>
      </c>
      <c r="G1756">
        <v>24</v>
      </c>
      <c r="H1756" t="s">
        <v>286</v>
      </c>
      <c r="I1756" t="str">
        <f>VLOOKUP(H1756,'Fish Species List'!$A$2:$I$107,2,0)</f>
        <v>Princess Parrotfish</v>
      </c>
      <c r="J1756" s="54" t="str">
        <f>VLOOKUP(H1756,'Fish Species List'!$A$2:$I$107,3,0)</f>
        <v>Scarus taeniopterus</v>
      </c>
      <c r="K1756" s="54" t="str">
        <f>VLOOKUP(H1756,'Fish Species List'!$A$2:$I$107,4,0)</f>
        <v>Scaridae</v>
      </c>
      <c r="L1756" s="54" t="str">
        <f>VLOOKUP(H1756,'Fish Species List'!$A$2:$I$107,5,0)</f>
        <v>Herbivores</v>
      </c>
      <c r="M1756">
        <v>6</v>
      </c>
      <c r="N1756">
        <f>1</f>
        <v>1</v>
      </c>
      <c r="O1756" t="s">
        <v>284</v>
      </c>
      <c r="P1756">
        <f>VLOOKUP(H1756,'Fish Species List'!$A$2:$I$107,6,0)</f>
        <v>3.3500000000000002E-2</v>
      </c>
      <c r="Q1756">
        <f>VLOOKUP(H1756,'Fish Species List'!$A$2:$I$107,7,0)</f>
        <v>2.7086000000000001</v>
      </c>
      <c r="R1756">
        <f t="shared" si="27"/>
        <v>4.2928457508060323</v>
      </c>
    </row>
    <row r="1757" spans="1:18">
      <c r="A1757" s="2">
        <v>42959</v>
      </c>
      <c r="B1757" s="18">
        <v>0.5</v>
      </c>
      <c r="C1757" t="s">
        <v>450</v>
      </c>
      <c r="D1757" t="s">
        <v>457</v>
      </c>
      <c r="E1757" t="s">
        <v>10</v>
      </c>
      <c r="F1757">
        <v>4</v>
      </c>
      <c r="G1757">
        <v>24</v>
      </c>
      <c r="H1757" t="s">
        <v>35</v>
      </c>
      <c r="I1757" t="str">
        <f>VLOOKUP(H1757,'Fish Species List'!$A$2:$I$107,2,0)</f>
        <v>Yellowhead Wrasse</v>
      </c>
      <c r="J1757" s="54" t="str">
        <f>VLOOKUP(H1757,'Fish Species List'!$A$2:$I$107,3,0)</f>
        <v>Halichoeres garnoti</v>
      </c>
      <c r="K1757" s="54" t="str">
        <f>VLOOKUP(H1757,'Fish Species List'!$A$2:$I$107,4,0)</f>
        <v>Labridae</v>
      </c>
      <c r="L1757" s="54" t="str">
        <f>VLOOKUP(H1757,'Fish Species List'!$A$2:$I$107,5,0)</f>
        <v>Carnivores</v>
      </c>
      <c r="M1757">
        <v>3</v>
      </c>
      <c r="N1757">
        <v>14</v>
      </c>
      <c r="P1757">
        <f>VLOOKUP(H1757,'Fish Species List'!$A$2:$I$107,6,0)</f>
        <v>0.01</v>
      </c>
      <c r="Q1757">
        <f>VLOOKUP(H1757,'Fish Species List'!$A$2:$I$107,7,0)</f>
        <v>3.13</v>
      </c>
      <c r="R1757">
        <f t="shared" si="27"/>
        <v>0.3114508548769428</v>
      </c>
    </row>
    <row r="1758" spans="1:18">
      <c r="A1758" s="2">
        <v>42959</v>
      </c>
      <c r="B1758" s="18">
        <v>0.5</v>
      </c>
      <c r="C1758" t="s">
        <v>450</v>
      </c>
      <c r="D1758" t="s">
        <v>457</v>
      </c>
      <c r="E1758" t="s">
        <v>10</v>
      </c>
      <c r="F1758">
        <v>4</v>
      </c>
      <c r="G1758">
        <v>24</v>
      </c>
      <c r="H1758" t="s">
        <v>283</v>
      </c>
      <c r="I1758" t="str">
        <f>VLOOKUP(H1758,'Fish Species List'!$A$2:$I$107,2,0)</f>
        <v>Stoplight Parrotfish</v>
      </c>
      <c r="J1758" s="54" t="str">
        <f>VLOOKUP(H1758,'Fish Species List'!$A$2:$I$107,3,0)</f>
        <v>Sparisoma viride</v>
      </c>
      <c r="K1758" s="54" t="str">
        <f>VLOOKUP(H1758,'Fish Species List'!$A$2:$I$107,4,0)</f>
        <v>Scaridae</v>
      </c>
      <c r="L1758" s="54" t="str">
        <f>VLOOKUP(H1758,'Fish Species List'!$A$2:$I$107,5,0)</f>
        <v>Herbivores</v>
      </c>
      <c r="M1758">
        <v>3</v>
      </c>
      <c r="N1758">
        <v>1</v>
      </c>
      <c r="O1758" t="s">
        <v>284</v>
      </c>
      <c r="P1758">
        <f>VLOOKUP(H1758,'Fish Species List'!$A$2:$I$107,6,0)</f>
        <v>1.38E-2</v>
      </c>
      <c r="Q1758">
        <f>VLOOKUP(H1758,'Fish Species List'!$A$2:$I$107,7,0)</f>
        <v>3.04</v>
      </c>
      <c r="R1758">
        <f t="shared" si="27"/>
        <v>0.38933881323628722</v>
      </c>
    </row>
    <row r="1759" spans="1:18">
      <c r="A1759" s="2">
        <v>42959</v>
      </c>
      <c r="B1759" s="18">
        <v>0.5</v>
      </c>
      <c r="C1759" t="s">
        <v>450</v>
      </c>
      <c r="D1759" t="s">
        <v>457</v>
      </c>
      <c r="E1759" t="s">
        <v>10</v>
      </c>
      <c r="F1759">
        <v>4</v>
      </c>
      <c r="G1759">
        <v>24</v>
      </c>
      <c r="H1759" t="s">
        <v>31</v>
      </c>
      <c r="I1759" t="str">
        <f>VLOOKUP(H1759,'Fish Species List'!$A$2:$I$107,2,0)</f>
        <v>Striped Parrotfish</v>
      </c>
      <c r="J1759" s="54" t="str">
        <f>VLOOKUP(H1759,'Fish Species List'!$A$2:$I$107,3,0)</f>
        <v>Scarus iserti</v>
      </c>
      <c r="K1759" s="54" t="str">
        <f>VLOOKUP(H1759,'Fish Species List'!$A$2:$I$107,4,0)</f>
        <v>Scaridae</v>
      </c>
      <c r="L1759" s="54" t="str">
        <f>VLOOKUP(H1759,'Fish Species List'!$A$2:$I$107,5,0)</f>
        <v>Herbivores</v>
      </c>
      <c r="M1759">
        <v>2</v>
      </c>
      <c r="N1759">
        <v>1</v>
      </c>
      <c r="O1759" t="s">
        <v>284</v>
      </c>
      <c r="P1759">
        <f>VLOOKUP(H1759,'Fish Species List'!$A$2:$I$107,6,0)</f>
        <v>1.0959999999999999E-2</v>
      </c>
      <c r="Q1759">
        <f>VLOOKUP(H1759,'Fish Species List'!$A$2:$I$107,7,0)</f>
        <v>3.01</v>
      </c>
      <c r="R1759">
        <f t="shared" si="27"/>
        <v>8.8289862628973065E-2</v>
      </c>
    </row>
    <row r="1760" spans="1:18">
      <c r="A1760" s="2">
        <v>42959</v>
      </c>
      <c r="B1760" s="18">
        <v>0.5</v>
      </c>
      <c r="C1760" t="s">
        <v>450</v>
      </c>
      <c r="D1760" t="s">
        <v>457</v>
      </c>
      <c r="E1760" t="s">
        <v>10</v>
      </c>
      <c r="F1760">
        <v>4</v>
      </c>
      <c r="G1760">
        <v>24</v>
      </c>
      <c r="H1760" t="s">
        <v>449</v>
      </c>
      <c r="I1760" t="str">
        <f>VLOOKUP(H1760,'Fish Species List'!$A$2:$I$107,2,0)</f>
        <v>Caesar Grunt</v>
      </c>
      <c r="J1760" s="54" t="str">
        <f>VLOOKUP(H1760,'Fish Species List'!$A$2:$I$107,3,0)</f>
        <v>Haemulon carbonarium</v>
      </c>
      <c r="K1760" s="54" t="str">
        <f>VLOOKUP(H1760,'Fish Species List'!$A$2:$I$107,4,0)</f>
        <v>Haemulidae</v>
      </c>
      <c r="L1760" s="54" t="str">
        <f>VLOOKUP(H1760,'Fish Species List'!$A$2:$I$107,5,0)</f>
        <v>Carnivores</v>
      </c>
      <c r="M1760">
        <v>25</v>
      </c>
      <c r="N1760">
        <f>1</f>
        <v>1</v>
      </c>
      <c r="P1760">
        <f>VLOOKUP(H1760,'Fish Species List'!$A$2:$I$107,6,0)</f>
        <v>1.738E-2</v>
      </c>
      <c r="Q1760">
        <f>VLOOKUP(H1760,'Fish Species List'!$A$2:$I$107,7,0)</f>
        <v>2.98</v>
      </c>
      <c r="R1760">
        <f t="shared" si="27"/>
        <v>254.630837196172</v>
      </c>
    </row>
    <row r="1761" spans="1:18">
      <c r="A1761" s="2">
        <v>42959</v>
      </c>
      <c r="B1761" s="18">
        <v>0.5</v>
      </c>
      <c r="C1761" t="s">
        <v>450</v>
      </c>
      <c r="D1761" t="s">
        <v>457</v>
      </c>
      <c r="E1761" t="s">
        <v>10</v>
      </c>
      <c r="F1761">
        <v>4</v>
      </c>
      <c r="G1761">
        <v>24</v>
      </c>
      <c r="H1761" t="s">
        <v>18</v>
      </c>
      <c r="I1761" t="str">
        <f>VLOOKUP(H1761,'Fish Species List'!$A$2:$I$107,2,0)</f>
        <v>Bicolour Damselfish</v>
      </c>
      <c r="J1761" s="54" t="str">
        <f>VLOOKUP(H1761,'Fish Species List'!$A$2:$I$107,3,0)</f>
        <v>Stegastes partitus</v>
      </c>
      <c r="K1761" s="54" t="str">
        <f>VLOOKUP(H1761,'Fish Species List'!$A$2:$I$107,4,0)</f>
        <v>Pomacentridae</v>
      </c>
      <c r="L1761" s="54" t="str">
        <f>VLOOKUP(H1761,'Fish Species List'!$A$2:$I$107,5,0)</f>
        <v>Herbivores</v>
      </c>
      <c r="M1761">
        <v>3</v>
      </c>
      <c r="N1761">
        <f>1</f>
        <v>1</v>
      </c>
      <c r="P1761">
        <f>VLOOKUP(H1761,'Fish Species List'!$A$2:$I$107,6,0)</f>
        <v>1.4789999999999999E-2</v>
      </c>
      <c r="Q1761">
        <f>VLOOKUP(H1761,'Fish Species List'!$A$2:$I$107,7,0)</f>
        <v>3.01</v>
      </c>
      <c r="R1761">
        <f t="shared" si="27"/>
        <v>0.40374127549154315</v>
      </c>
    </row>
    <row r="1762" spans="1:18">
      <c r="A1762" s="2">
        <v>42959</v>
      </c>
      <c r="B1762" s="18">
        <v>0.5</v>
      </c>
      <c r="C1762" t="s">
        <v>450</v>
      </c>
      <c r="D1762" t="s">
        <v>457</v>
      </c>
      <c r="E1762" t="s">
        <v>10</v>
      </c>
      <c r="F1762">
        <v>4</v>
      </c>
      <c r="G1762">
        <v>24</v>
      </c>
      <c r="H1762" t="s">
        <v>18</v>
      </c>
      <c r="I1762" t="str">
        <f>VLOOKUP(H1762,'Fish Species List'!$A$2:$I$107,2,0)</f>
        <v>Bicolour Damselfish</v>
      </c>
      <c r="J1762" s="54" t="str">
        <f>VLOOKUP(H1762,'Fish Species List'!$A$2:$I$107,3,0)</f>
        <v>Stegastes partitus</v>
      </c>
      <c r="K1762" s="54" t="str">
        <f>VLOOKUP(H1762,'Fish Species List'!$A$2:$I$107,4,0)</f>
        <v>Pomacentridae</v>
      </c>
      <c r="L1762" s="54" t="str">
        <f>VLOOKUP(H1762,'Fish Species List'!$A$2:$I$107,5,0)</f>
        <v>Herbivores</v>
      </c>
      <c r="M1762">
        <v>5</v>
      </c>
      <c r="N1762">
        <f>1</f>
        <v>1</v>
      </c>
      <c r="P1762">
        <f>VLOOKUP(H1762,'Fish Species List'!$A$2:$I$107,6,0)</f>
        <v>1.4789999999999999E-2</v>
      </c>
      <c r="Q1762">
        <f>VLOOKUP(H1762,'Fish Species List'!$A$2:$I$107,7,0)</f>
        <v>3.01</v>
      </c>
      <c r="R1762">
        <f t="shared" si="27"/>
        <v>1.8787452131054665</v>
      </c>
    </row>
    <row r="1763" spans="1:18">
      <c r="A1763" s="2">
        <v>42959</v>
      </c>
      <c r="B1763" s="18">
        <v>0.5</v>
      </c>
      <c r="C1763" t="s">
        <v>450</v>
      </c>
      <c r="D1763" t="s">
        <v>457</v>
      </c>
      <c r="E1763" t="s">
        <v>10</v>
      </c>
      <c r="F1763">
        <v>4</v>
      </c>
      <c r="G1763">
        <v>24</v>
      </c>
      <c r="H1763" t="s">
        <v>18</v>
      </c>
      <c r="I1763" t="str">
        <f>VLOOKUP(H1763,'Fish Species List'!$A$2:$I$107,2,0)</f>
        <v>Bicolour Damselfish</v>
      </c>
      <c r="J1763" s="54" t="str">
        <f>VLOOKUP(H1763,'Fish Species List'!$A$2:$I$107,3,0)</f>
        <v>Stegastes partitus</v>
      </c>
      <c r="K1763" s="54" t="str">
        <f>VLOOKUP(H1763,'Fish Species List'!$A$2:$I$107,4,0)</f>
        <v>Pomacentridae</v>
      </c>
      <c r="L1763" s="54" t="str">
        <f>VLOOKUP(H1763,'Fish Species List'!$A$2:$I$107,5,0)</f>
        <v>Herbivores</v>
      </c>
      <c r="M1763">
        <v>6</v>
      </c>
      <c r="N1763">
        <f>1</f>
        <v>1</v>
      </c>
      <c r="P1763">
        <f>VLOOKUP(H1763,'Fish Species List'!$A$2:$I$107,6,0)</f>
        <v>1.4789999999999999E-2</v>
      </c>
      <c r="Q1763">
        <f>VLOOKUP(H1763,'Fish Species List'!$A$2:$I$107,7,0)</f>
        <v>3.01</v>
      </c>
      <c r="R1763">
        <f t="shared" si="27"/>
        <v>3.2523961451455032</v>
      </c>
    </row>
    <row r="1764" spans="1:18">
      <c r="A1764" s="2">
        <v>42959</v>
      </c>
      <c r="B1764" s="18">
        <v>0.5</v>
      </c>
      <c r="C1764" t="s">
        <v>450</v>
      </c>
      <c r="D1764" t="s">
        <v>457</v>
      </c>
      <c r="E1764" t="s">
        <v>10</v>
      </c>
      <c r="F1764">
        <v>4</v>
      </c>
      <c r="G1764">
        <v>24</v>
      </c>
      <c r="H1764" t="s">
        <v>36</v>
      </c>
      <c r="I1764" t="str">
        <f>VLOOKUP(H1764,'Fish Species List'!$A$2:$I$107,2,0)</f>
        <v>Blue Chromis</v>
      </c>
      <c r="J1764" s="54" t="str">
        <f>VLOOKUP(H1764,'Fish Species List'!$A$2:$I$107,3,0)</f>
        <v>Chromis cyanea</v>
      </c>
      <c r="K1764" s="54" t="str">
        <f>VLOOKUP(H1764,'Fish Species List'!$A$2:$I$107,4,0)</f>
        <v>Pomacentridae</v>
      </c>
      <c r="L1764" s="54" t="str">
        <f>VLOOKUP(H1764,'Fish Species List'!$A$2:$I$107,5,0)</f>
        <v>Planktivore</v>
      </c>
      <c r="M1764">
        <v>4</v>
      </c>
      <c r="N1764">
        <f>1</f>
        <v>1</v>
      </c>
      <c r="P1764">
        <f>VLOOKUP(H1764,'Fish Species List'!$A$2:$I$107,6,0)</f>
        <v>1.4789999999999999E-2</v>
      </c>
      <c r="Q1764">
        <f>VLOOKUP(H1764,'Fish Species List'!$A$2:$I$107,7,0)</f>
        <v>2.98</v>
      </c>
      <c r="R1764">
        <f t="shared" si="27"/>
        <v>0.92067626702257244</v>
      </c>
    </row>
    <row r="1765" spans="1:18">
      <c r="A1765" s="2">
        <v>42959</v>
      </c>
      <c r="B1765" s="18">
        <v>0.5</v>
      </c>
      <c r="C1765" t="s">
        <v>450</v>
      </c>
      <c r="D1765" t="s">
        <v>457</v>
      </c>
      <c r="E1765" t="s">
        <v>10</v>
      </c>
      <c r="F1765">
        <v>4</v>
      </c>
      <c r="G1765">
        <v>24</v>
      </c>
      <c r="H1765" t="s">
        <v>36</v>
      </c>
      <c r="I1765" t="str">
        <f>VLOOKUP(H1765,'Fish Species List'!$A$2:$I$107,2,0)</f>
        <v>Blue Chromis</v>
      </c>
      <c r="J1765" s="54" t="str">
        <f>VLOOKUP(H1765,'Fish Species List'!$A$2:$I$107,3,0)</f>
        <v>Chromis cyanea</v>
      </c>
      <c r="K1765" s="54" t="str">
        <f>VLOOKUP(H1765,'Fish Species List'!$A$2:$I$107,4,0)</f>
        <v>Pomacentridae</v>
      </c>
      <c r="L1765" s="54" t="str">
        <f>VLOOKUP(H1765,'Fish Species List'!$A$2:$I$107,5,0)</f>
        <v>Planktivore</v>
      </c>
      <c r="M1765">
        <v>2</v>
      </c>
      <c r="N1765">
        <v>10</v>
      </c>
      <c r="P1765">
        <f>VLOOKUP(H1765,'Fish Species List'!$A$2:$I$107,6,0)</f>
        <v>1.4789999999999999E-2</v>
      </c>
      <c r="Q1765">
        <f>VLOOKUP(H1765,'Fish Species List'!$A$2:$I$107,7,0)</f>
        <v>2.98</v>
      </c>
      <c r="R1765">
        <f t="shared" si="27"/>
        <v>0.11669105359565421</v>
      </c>
    </row>
    <row r="1766" spans="1:18">
      <c r="A1766" s="2">
        <v>42959</v>
      </c>
      <c r="B1766" s="18">
        <v>0.5</v>
      </c>
      <c r="C1766" t="s">
        <v>450</v>
      </c>
      <c r="D1766" t="s">
        <v>457</v>
      </c>
      <c r="E1766" t="s">
        <v>10</v>
      </c>
      <c r="F1766">
        <v>4</v>
      </c>
      <c r="G1766">
        <v>24</v>
      </c>
      <c r="H1766" t="s">
        <v>396</v>
      </c>
      <c r="I1766" t="str">
        <f>VLOOKUP(H1766,'Fish Species List'!$A$2:$I$107,2,0)</f>
        <v>Beaugregory</v>
      </c>
      <c r="J1766" s="54" t="str">
        <f>VLOOKUP(H1766,'Fish Species List'!$A$2:$I$107,3,0)</f>
        <v>Stegastes leucostictus</v>
      </c>
      <c r="K1766" s="54" t="str">
        <f>VLOOKUP(H1766,'Fish Species List'!$A$2:$I$107,4,0)</f>
        <v>Pomacentridae</v>
      </c>
      <c r="L1766" s="54" t="str">
        <f>VLOOKUP(H1766,'Fish Species List'!$A$2:$I$107,5,0)</f>
        <v>Omnivores</v>
      </c>
      <c r="M1766">
        <v>4</v>
      </c>
      <c r="N1766">
        <f>1</f>
        <v>1</v>
      </c>
      <c r="P1766">
        <f>VLOOKUP(H1766,'Fish Species List'!$A$2:$I$107,6,0)</f>
        <v>1.9949999999999999E-2</v>
      </c>
      <c r="Q1766">
        <f>VLOOKUP(H1766,'Fish Species List'!$A$2:$I$107,7,0)</f>
        <v>2.95</v>
      </c>
      <c r="R1766">
        <f t="shared" si="27"/>
        <v>1.1912965235941961</v>
      </c>
    </row>
    <row r="1767" spans="1:18">
      <c r="A1767" s="2">
        <v>42959</v>
      </c>
      <c r="B1767" s="18">
        <v>0.5</v>
      </c>
      <c r="C1767" t="s">
        <v>450</v>
      </c>
      <c r="D1767" t="s">
        <v>457</v>
      </c>
      <c r="E1767" t="s">
        <v>10</v>
      </c>
      <c r="F1767">
        <v>4</v>
      </c>
      <c r="G1767">
        <v>24</v>
      </c>
      <c r="H1767" t="s">
        <v>31</v>
      </c>
      <c r="I1767" t="str">
        <f>VLOOKUP(H1767,'Fish Species List'!$A$2:$I$107,2,0)</f>
        <v>Striped Parrotfish</v>
      </c>
      <c r="J1767" s="54" t="str">
        <f>VLOOKUP(H1767,'Fish Species List'!$A$2:$I$107,3,0)</f>
        <v>Scarus iserti</v>
      </c>
      <c r="K1767" s="54" t="str">
        <f>VLOOKUP(H1767,'Fish Species List'!$A$2:$I$107,4,0)</f>
        <v>Scaridae</v>
      </c>
      <c r="L1767" s="54" t="str">
        <f>VLOOKUP(H1767,'Fish Species List'!$A$2:$I$107,5,0)</f>
        <v>Herbivores</v>
      </c>
      <c r="M1767">
        <v>6</v>
      </c>
      <c r="N1767">
        <v>7</v>
      </c>
      <c r="P1767">
        <f>VLOOKUP(H1767,'Fish Species List'!$A$2:$I$107,6,0)</f>
        <v>1.0959999999999999E-2</v>
      </c>
      <c r="Q1767">
        <f>VLOOKUP(H1767,'Fish Species List'!$A$2:$I$107,7,0)</f>
        <v>3.01</v>
      </c>
      <c r="R1767">
        <f t="shared" si="27"/>
        <v>2.4101596856521104</v>
      </c>
    </row>
    <row r="1768" spans="1:18">
      <c r="A1768" s="2">
        <v>42959</v>
      </c>
      <c r="B1768" s="18">
        <v>0.5</v>
      </c>
      <c r="C1768" t="s">
        <v>450</v>
      </c>
      <c r="D1768" t="s">
        <v>457</v>
      </c>
      <c r="E1768" t="s">
        <v>10</v>
      </c>
      <c r="F1768">
        <v>4</v>
      </c>
      <c r="G1768">
        <v>24</v>
      </c>
      <c r="H1768" t="s">
        <v>31</v>
      </c>
      <c r="I1768" t="str">
        <f>VLOOKUP(H1768,'Fish Species List'!$A$2:$I$107,2,0)</f>
        <v>Striped Parrotfish</v>
      </c>
      <c r="J1768" s="54" t="str">
        <f>VLOOKUP(H1768,'Fish Species List'!$A$2:$I$107,3,0)</f>
        <v>Scarus iserti</v>
      </c>
      <c r="K1768" s="54" t="str">
        <f>VLOOKUP(H1768,'Fish Species List'!$A$2:$I$107,4,0)</f>
        <v>Scaridae</v>
      </c>
      <c r="L1768" s="54" t="str">
        <f>VLOOKUP(H1768,'Fish Species List'!$A$2:$I$107,5,0)</f>
        <v>Herbivores</v>
      </c>
      <c r="M1768">
        <v>6</v>
      </c>
      <c r="N1768">
        <v>7</v>
      </c>
      <c r="O1768" t="s">
        <v>284</v>
      </c>
      <c r="P1768">
        <f>VLOOKUP(H1768,'Fish Species List'!$A$2:$I$107,6,0)</f>
        <v>1.0959999999999999E-2</v>
      </c>
      <c r="Q1768">
        <f>VLOOKUP(H1768,'Fish Species List'!$A$2:$I$107,7,0)</f>
        <v>3.01</v>
      </c>
      <c r="R1768">
        <f t="shared" si="27"/>
        <v>2.4101596856521104</v>
      </c>
    </row>
    <row r="1769" spans="1:18">
      <c r="A1769" s="2">
        <v>42959</v>
      </c>
      <c r="B1769" s="18">
        <v>0.5</v>
      </c>
      <c r="C1769" t="s">
        <v>450</v>
      </c>
      <c r="D1769" t="s">
        <v>457</v>
      </c>
      <c r="E1769" t="s">
        <v>10</v>
      </c>
      <c r="F1769">
        <v>4</v>
      </c>
      <c r="G1769">
        <v>24</v>
      </c>
      <c r="H1769" t="s">
        <v>31</v>
      </c>
      <c r="I1769" t="str">
        <f>VLOOKUP(H1769,'Fish Species List'!$A$2:$I$107,2,0)</f>
        <v>Striped Parrotfish</v>
      </c>
      <c r="J1769" s="54" t="str">
        <f>VLOOKUP(H1769,'Fish Species List'!$A$2:$I$107,3,0)</f>
        <v>Scarus iserti</v>
      </c>
      <c r="K1769" s="54" t="str">
        <f>VLOOKUP(H1769,'Fish Species List'!$A$2:$I$107,4,0)</f>
        <v>Scaridae</v>
      </c>
      <c r="L1769" s="54" t="str">
        <f>VLOOKUP(H1769,'Fish Species List'!$A$2:$I$107,5,0)</f>
        <v>Herbivores</v>
      </c>
      <c r="M1769">
        <v>5</v>
      </c>
      <c r="N1769">
        <f>1</f>
        <v>1</v>
      </c>
      <c r="O1769" t="s">
        <v>284</v>
      </c>
      <c r="P1769">
        <f>VLOOKUP(H1769,'Fish Species List'!$A$2:$I$107,6,0)</f>
        <v>1.0959999999999999E-2</v>
      </c>
      <c r="Q1769">
        <f>VLOOKUP(H1769,'Fish Species List'!$A$2:$I$107,7,0)</f>
        <v>3.01</v>
      </c>
      <c r="R1769">
        <f t="shared" si="27"/>
        <v>1.3922276900362347</v>
      </c>
    </row>
    <row r="1770" spans="1:18">
      <c r="A1770" s="2">
        <v>42959</v>
      </c>
      <c r="B1770" s="18">
        <v>0.5</v>
      </c>
      <c r="C1770" t="s">
        <v>450</v>
      </c>
      <c r="D1770" t="s">
        <v>457</v>
      </c>
      <c r="E1770" t="s">
        <v>10</v>
      </c>
      <c r="F1770">
        <v>4</v>
      </c>
      <c r="G1770">
        <v>24</v>
      </c>
      <c r="H1770" t="s">
        <v>31</v>
      </c>
      <c r="I1770" t="str">
        <f>VLOOKUP(H1770,'Fish Species List'!$A$2:$I$107,2,0)</f>
        <v>Striped Parrotfish</v>
      </c>
      <c r="J1770" s="54" t="str">
        <f>VLOOKUP(H1770,'Fish Species List'!$A$2:$I$107,3,0)</f>
        <v>Scarus iserti</v>
      </c>
      <c r="K1770" s="54" t="str">
        <f>VLOOKUP(H1770,'Fish Species List'!$A$2:$I$107,4,0)</f>
        <v>Scaridae</v>
      </c>
      <c r="L1770" s="54" t="str">
        <f>VLOOKUP(H1770,'Fish Species List'!$A$2:$I$107,5,0)</f>
        <v>Herbivores</v>
      </c>
      <c r="M1770">
        <v>3</v>
      </c>
      <c r="N1770">
        <f>1</f>
        <v>1</v>
      </c>
      <c r="O1770" t="s">
        <v>284</v>
      </c>
      <c r="P1770">
        <f>VLOOKUP(H1770,'Fish Species List'!$A$2:$I$107,6,0)</f>
        <v>1.0959999999999999E-2</v>
      </c>
      <c r="Q1770">
        <f>VLOOKUP(H1770,'Fish Species List'!$A$2:$I$107,7,0)</f>
        <v>3.01</v>
      </c>
      <c r="R1770">
        <f t="shared" si="27"/>
        <v>0.29918893707824967</v>
      </c>
    </row>
    <row r="1771" spans="1:18">
      <c r="A1771" s="2">
        <v>42959</v>
      </c>
      <c r="B1771" s="18">
        <v>0.5</v>
      </c>
      <c r="C1771" t="s">
        <v>450</v>
      </c>
      <c r="D1771" t="s">
        <v>457</v>
      </c>
      <c r="E1771" t="s">
        <v>10</v>
      </c>
      <c r="F1771">
        <v>4</v>
      </c>
      <c r="G1771">
        <v>24</v>
      </c>
      <c r="H1771" t="s">
        <v>35</v>
      </c>
      <c r="I1771" t="str">
        <f>VLOOKUP(H1771,'Fish Species List'!$A$2:$I$107,2,0)</f>
        <v>Yellowhead Wrasse</v>
      </c>
      <c r="J1771" s="54" t="str">
        <f>VLOOKUP(H1771,'Fish Species List'!$A$2:$I$107,3,0)</f>
        <v>Halichoeres garnoti</v>
      </c>
      <c r="K1771" s="54" t="str">
        <f>VLOOKUP(H1771,'Fish Species List'!$A$2:$I$107,4,0)</f>
        <v>Labridae</v>
      </c>
      <c r="L1771" s="54" t="str">
        <f>VLOOKUP(H1771,'Fish Species List'!$A$2:$I$107,5,0)</f>
        <v>Carnivores</v>
      </c>
      <c r="M1771">
        <v>4</v>
      </c>
      <c r="N1771">
        <v>4</v>
      </c>
      <c r="P1771">
        <f>VLOOKUP(H1771,'Fish Species List'!$A$2:$I$107,6,0)</f>
        <v>0.01</v>
      </c>
      <c r="Q1771">
        <f>VLOOKUP(H1771,'Fish Species List'!$A$2:$I$107,7,0)</f>
        <v>3.13</v>
      </c>
      <c r="R1771">
        <f t="shared" si="27"/>
        <v>0.76638637095611406</v>
      </c>
    </row>
    <row r="1772" spans="1:18">
      <c r="A1772" s="2">
        <v>42959</v>
      </c>
      <c r="B1772" s="18">
        <v>0.5</v>
      </c>
      <c r="C1772" t="s">
        <v>450</v>
      </c>
      <c r="D1772" t="s">
        <v>457</v>
      </c>
      <c r="E1772" t="s">
        <v>10</v>
      </c>
      <c r="F1772">
        <v>4</v>
      </c>
      <c r="G1772">
        <v>24</v>
      </c>
      <c r="H1772" t="s">
        <v>35</v>
      </c>
      <c r="I1772" t="str">
        <f>VLOOKUP(H1772,'Fish Species List'!$A$2:$I$107,2,0)</f>
        <v>Yellowhead Wrasse</v>
      </c>
      <c r="J1772" s="54" t="str">
        <f>VLOOKUP(H1772,'Fish Species List'!$A$2:$I$107,3,0)</f>
        <v>Halichoeres garnoti</v>
      </c>
      <c r="K1772" s="54" t="str">
        <f>VLOOKUP(H1772,'Fish Species List'!$A$2:$I$107,4,0)</f>
        <v>Labridae</v>
      </c>
      <c r="L1772" s="54" t="str">
        <f>VLOOKUP(H1772,'Fish Species List'!$A$2:$I$107,5,0)</f>
        <v>Carnivores</v>
      </c>
      <c r="M1772">
        <v>6</v>
      </c>
      <c r="N1772">
        <f>1</f>
        <v>1</v>
      </c>
      <c r="P1772">
        <f>VLOOKUP(H1772,'Fish Species List'!$A$2:$I$107,6,0)</f>
        <v>0.01</v>
      </c>
      <c r="Q1772">
        <f>VLOOKUP(H1772,'Fish Species List'!$A$2:$I$107,7,0)</f>
        <v>3.13</v>
      </c>
      <c r="R1772">
        <f t="shared" si="27"/>
        <v>2.7265496699528886</v>
      </c>
    </row>
    <row r="1773" spans="1:18">
      <c r="A1773" s="2">
        <v>42959</v>
      </c>
      <c r="B1773" s="18">
        <v>0.5</v>
      </c>
      <c r="C1773" t="s">
        <v>450</v>
      </c>
      <c r="D1773" t="s">
        <v>457</v>
      </c>
      <c r="E1773" t="s">
        <v>10</v>
      </c>
      <c r="F1773">
        <v>4</v>
      </c>
      <c r="G1773">
        <v>24</v>
      </c>
      <c r="H1773" t="s">
        <v>393</v>
      </c>
      <c r="I1773" t="str">
        <f>VLOOKUP(H1773,'Fish Species List'!$A$2:$I$107,2,0)</f>
        <v xml:space="preserve">Caribbean sharp-nose puffer </v>
      </c>
      <c r="J1773" s="54" t="str">
        <f>VLOOKUP(H1773,'Fish Species List'!$A$2:$I$107,3,0)</f>
        <v>Canthigaster rostrata</v>
      </c>
      <c r="K1773" s="54" t="str">
        <f>VLOOKUP(H1773,'Fish Species List'!$A$2:$I$107,4,0)</f>
        <v>Tetraodontidae</v>
      </c>
      <c r="L1773" s="54" t="str">
        <f>VLOOKUP(H1773,'Fish Species List'!$A$2:$I$107,5,0)</f>
        <v>Omnivores</v>
      </c>
      <c r="M1773">
        <v>3</v>
      </c>
      <c r="N1773">
        <v>2</v>
      </c>
      <c r="P1773">
        <f>VLOOKUP(H1773,'Fish Species List'!$A$2:$I$107,6,0)</f>
        <v>2.239E-2</v>
      </c>
      <c r="Q1773">
        <f>VLOOKUP(H1773,'Fish Species List'!$A$2:$I$107,7,0)</f>
        <v>2.96</v>
      </c>
      <c r="R1773">
        <f t="shared" si="27"/>
        <v>0.57853948885208784</v>
      </c>
    </row>
    <row r="1774" spans="1:18">
      <c r="A1774" s="2">
        <v>42959</v>
      </c>
      <c r="B1774" s="18">
        <v>0.5</v>
      </c>
      <c r="C1774" t="s">
        <v>450</v>
      </c>
      <c r="D1774" t="s">
        <v>457</v>
      </c>
      <c r="E1774" t="s">
        <v>10</v>
      </c>
      <c r="F1774">
        <v>4</v>
      </c>
      <c r="G1774">
        <v>24</v>
      </c>
      <c r="H1774" t="s">
        <v>286</v>
      </c>
      <c r="I1774" t="str">
        <f>VLOOKUP(H1774,'Fish Species List'!$A$2:$I$107,2,0)</f>
        <v>Princess Parrotfish</v>
      </c>
      <c r="J1774" s="54" t="str">
        <f>VLOOKUP(H1774,'Fish Species List'!$A$2:$I$107,3,0)</f>
        <v>Scarus taeniopterus</v>
      </c>
      <c r="K1774" s="54" t="str">
        <f>VLOOKUP(H1774,'Fish Species List'!$A$2:$I$107,4,0)</f>
        <v>Scaridae</v>
      </c>
      <c r="L1774" s="54" t="str">
        <f>VLOOKUP(H1774,'Fish Species List'!$A$2:$I$107,5,0)</f>
        <v>Herbivores</v>
      </c>
      <c r="M1774">
        <v>5</v>
      </c>
      <c r="N1774">
        <v>2</v>
      </c>
      <c r="O1774" t="s">
        <v>284</v>
      </c>
      <c r="P1774">
        <f>VLOOKUP(H1774,'Fish Species List'!$A$2:$I$107,6,0)</f>
        <v>3.3500000000000002E-2</v>
      </c>
      <c r="Q1774">
        <f>VLOOKUP(H1774,'Fish Species List'!$A$2:$I$107,7,0)</f>
        <v>2.7086000000000001</v>
      </c>
      <c r="R1774">
        <f t="shared" si="27"/>
        <v>2.6198411586557824</v>
      </c>
    </row>
    <row r="1775" spans="1:18">
      <c r="A1775" s="2">
        <v>42959</v>
      </c>
      <c r="B1775" s="18">
        <v>0.5</v>
      </c>
      <c r="C1775" t="s">
        <v>450</v>
      </c>
      <c r="D1775" t="s">
        <v>457</v>
      </c>
      <c r="E1775" t="s">
        <v>10</v>
      </c>
      <c r="F1775">
        <v>4</v>
      </c>
      <c r="G1775">
        <v>24</v>
      </c>
      <c r="H1775" t="s">
        <v>286</v>
      </c>
      <c r="I1775" t="str">
        <f>VLOOKUP(H1775,'Fish Species List'!$A$2:$I$107,2,0)</f>
        <v>Princess Parrotfish</v>
      </c>
      <c r="J1775" s="54" t="str">
        <f>VLOOKUP(H1775,'Fish Species List'!$A$2:$I$107,3,0)</f>
        <v>Scarus taeniopterus</v>
      </c>
      <c r="K1775" s="54" t="str">
        <f>VLOOKUP(H1775,'Fish Species List'!$A$2:$I$107,4,0)</f>
        <v>Scaridae</v>
      </c>
      <c r="L1775" s="54" t="str">
        <f>VLOOKUP(H1775,'Fish Species List'!$A$2:$I$107,5,0)</f>
        <v>Herbivores</v>
      </c>
      <c r="M1775">
        <v>3</v>
      </c>
      <c r="N1775">
        <f>1</f>
        <v>1</v>
      </c>
      <c r="O1775" t="s">
        <v>284</v>
      </c>
      <c r="P1775">
        <f>VLOOKUP(H1775,'Fish Species List'!$A$2:$I$107,6,0)</f>
        <v>3.3500000000000002E-2</v>
      </c>
      <c r="Q1775">
        <f>VLOOKUP(H1775,'Fish Species List'!$A$2:$I$107,7,0)</f>
        <v>2.7086000000000001</v>
      </c>
      <c r="R1775">
        <f t="shared" si="27"/>
        <v>0.65671273400963648</v>
      </c>
    </row>
    <row r="1776" spans="1:18">
      <c r="A1776" s="2">
        <v>42959</v>
      </c>
      <c r="B1776" s="18">
        <v>0.5</v>
      </c>
      <c r="C1776" t="s">
        <v>450</v>
      </c>
      <c r="D1776" t="s">
        <v>457</v>
      </c>
      <c r="E1776" t="s">
        <v>10</v>
      </c>
      <c r="F1776">
        <v>4</v>
      </c>
      <c r="G1776">
        <v>24</v>
      </c>
      <c r="H1776" t="s">
        <v>426</v>
      </c>
      <c r="I1776" t="str">
        <f>VLOOKUP(H1776,'Fish Species List'!$A$2:$I$107,2,0)</f>
        <v>Creole Wrasse</v>
      </c>
      <c r="J1776" s="54" t="str">
        <f>VLOOKUP(H1776,'Fish Species List'!$A$2:$I$107,3,0)</f>
        <v>Clepticus parrae</v>
      </c>
      <c r="K1776" s="54" t="str">
        <f>VLOOKUP(H1776,'Fish Species List'!$A$2:$I$107,4,0)</f>
        <v>Labridae</v>
      </c>
      <c r="L1776" s="54" t="str">
        <f>VLOOKUP(H1776,'Fish Species List'!$A$2:$I$107,5,0)</f>
        <v>Planktivore</v>
      </c>
      <c r="M1776">
        <v>3</v>
      </c>
      <c r="N1776">
        <v>15</v>
      </c>
      <c r="P1776">
        <f>VLOOKUP(H1776,'Fish Species List'!$A$2:$I$107,6,0)</f>
        <v>9.5499999999999995E-3</v>
      </c>
      <c r="Q1776">
        <f>VLOOKUP(H1776,'Fish Species List'!$A$2:$I$107,7,0)</f>
        <v>3.05</v>
      </c>
      <c r="R1776">
        <f t="shared" si="27"/>
        <v>0.27241009550949841</v>
      </c>
    </row>
    <row r="1777" spans="1:18">
      <c r="A1777" s="2">
        <v>42959</v>
      </c>
      <c r="B1777" s="18">
        <v>0.5</v>
      </c>
      <c r="C1777" t="s">
        <v>450</v>
      </c>
      <c r="D1777" t="s">
        <v>457</v>
      </c>
      <c r="E1777" t="s">
        <v>10</v>
      </c>
      <c r="F1777">
        <v>4</v>
      </c>
      <c r="G1777">
        <v>24</v>
      </c>
      <c r="H1777" t="s">
        <v>286</v>
      </c>
      <c r="I1777" t="str">
        <f>VLOOKUP(H1777,'Fish Species List'!$A$2:$I$107,2,0)</f>
        <v>Princess Parrotfish</v>
      </c>
      <c r="J1777" s="54" t="str">
        <f>VLOOKUP(H1777,'Fish Species List'!$A$2:$I$107,3,0)</f>
        <v>Scarus taeniopterus</v>
      </c>
      <c r="K1777" s="54" t="str">
        <f>VLOOKUP(H1777,'Fish Species List'!$A$2:$I$107,4,0)</f>
        <v>Scaridae</v>
      </c>
      <c r="L1777" s="54" t="str">
        <f>VLOOKUP(H1777,'Fish Species List'!$A$2:$I$107,5,0)</f>
        <v>Herbivores</v>
      </c>
      <c r="M1777">
        <v>3</v>
      </c>
      <c r="N1777">
        <f>1</f>
        <v>1</v>
      </c>
      <c r="O1777" t="s">
        <v>284</v>
      </c>
      <c r="P1777">
        <f>VLOOKUP(H1777,'Fish Species List'!$A$2:$I$107,6,0)</f>
        <v>3.3500000000000002E-2</v>
      </c>
      <c r="Q1777">
        <f>VLOOKUP(H1777,'Fish Species List'!$A$2:$I$107,7,0)</f>
        <v>2.7086000000000001</v>
      </c>
      <c r="R1777">
        <f t="shared" si="27"/>
        <v>0.65671273400963648</v>
      </c>
    </row>
    <row r="1778" spans="1:18">
      <c r="A1778" s="2">
        <v>42959</v>
      </c>
      <c r="B1778" s="18">
        <v>0.5</v>
      </c>
      <c r="C1778" t="s">
        <v>450</v>
      </c>
      <c r="D1778" t="s">
        <v>457</v>
      </c>
      <c r="E1778" t="s">
        <v>10</v>
      </c>
      <c r="F1778">
        <v>4</v>
      </c>
      <c r="G1778">
        <v>24</v>
      </c>
      <c r="H1778" t="s">
        <v>286</v>
      </c>
      <c r="I1778" t="str">
        <f>VLOOKUP(H1778,'Fish Species List'!$A$2:$I$107,2,0)</f>
        <v>Princess Parrotfish</v>
      </c>
      <c r="J1778" s="54" t="str">
        <f>VLOOKUP(H1778,'Fish Species List'!$A$2:$I$107,3,0)</f>
        <v>Scarus taeniopterus</v>
      </c>
      <c r="K1778" s="54" t="str">
        <f>VLOOKUP(H1778,'Fish Species List'!$A$2:$I$107,4,0)</f>
        <v>Scaridae</v>
      </c>
      <c r="L1778" s="54" t="str">
        <f>VLOOKUP(H1778,'Fish Species List'!$A$2:$I$107,5,0)</f>
        <v>Herbivores</v>
      </c>
      <c r="M1778">
        <v>4</v>
      </c>
      <c r="N1778">
        <v>16</v>
      </c>
      <c r="O1778" t="s">
        <v>284</v>
      </c>
      <c r="P1778">
        <f>VLOOKUP(H1778,'Fish Species List'!$A$2:$I$107,6,0)</f>
        <v>3.3500000000000002E-2</v>
      </c>
      <c r="Q1778">
        <f>VLOOKUP(H1778,'Fish Species List'!$A$2:$I$107,7,0)</f>
        <v>2.7086000000000001</v>
      </c>
      <c r="R1778">
        <f t="shared" si="27"/>
        <v>1.4314774122851688</v>
      </c>
    </row>
    <row r="1779" spans="1:18">
      <c r="A1779" s="2">
        <v>42959</v>
      </c>
      <c r="B1779" s="18">
        <v>0.5</v>
      </c>
      <c r="C1779" t="s">
        <v>450</v>
      </c>
      <c r="D1779" t="s">
        <v>457</v>
      </c>
      <c r="E1779" t="s">
        <v>10</v>
      </c>
      <c r="F1779">
        <v>4</v>
      </c>
      <c r="G1779">
        <v>24</v>
      </c>
      <c r="H1779" t="s">
        <v>286</v>
      </c>
      <c r="I1779" t="str">
        <f>VLOOKUP(H1779,'Fish Species List'!$A$2:$I$107,2,0)</f>
        <v>Princess Parrotfish</v>
      </c>
      <c r="J1779" s="54" t="str">
        <f>VLOOKUP(H1779,'Fish Species List'!$A$2:$I$107,3,0)</f>
        <v>Scarus taeniopterus</v>
      </c>
      <c r="K1779" s="54" t="str">
        <f>VLOOKUP(H1779,'Fish Species List'!$A$2:$I$107,4,0)</f>
        <v>Scaridae</v>
      </c>
      <c r="L1779" s="54" t="str">
        <f>VLOOKUP(H1779,'Fish Species List'!$A$2:$I$107,5,0)</f>
        <v>Herbivores</v>
      </c>
      <c r="M1779">
        <v>5</v>
      </c>
      <c r="N1779">
        <f>1</f>
        <v>1</v>
      </c>
      <c r="O1779" t="s">
        <v>284</v>
      </c>
      <c r="P1779">
        <f>VLOOKUP(H1779,'Fish Species List'!$A$2:$I$107,6,0)</f>
        <v>3.3500000000000002E-2</v>
      </c>
      <c r="Q1779">
        <f>VLOOKUP(H1779,'Fish Species List'!$A$2:$I$107,7,0)</f>
        <v>2.7086000000000001</v>
      </c>
      <c r="R1779">
        <f t="shared" si="27"/>
        <v>2.6198411586557824</v>
      </c>
    </row>
    <row r="1780" spans="1:18">
      <c r="A1780" s="2">
        <v>42959</v>
      </c>
      <c r="B1780" s="18">
        <v>0.5</v>
      </c>
      <c r="C1780" t="s">
        <v>450</v>
      </c>
      <c r="D1780" t="s">
        <v>457</v>
      </c>
      <c r="E1780" t="s">
        <v>10</v>
      </c>
      <c r="F1780">
        <v>4</v>
      </c>
      <c r="G1780">
        <v>24</v>
      </c>
      <c r="H1780" t="s">
        <v>17</v>
      </c>
      <c r="I1780" t="str">
        <f>VLOOKUP(H1780,'Fish Species List'!$A$2:$I$107,2,0)</f>
        <v>Bluehead Wrasse</v>
      </c>
      <c r="J1780" s="54" t="str">
        <f>VLOOKUP(H1780,'Fish Species List'!$A$2:$I$107,3,0)</f>
        <v>Thalassoma bifasciatum</v>
      </c>
      <c r="K1780" s="54" t="str">
        <f>VLOOKUP(H1780,'Fish Species List'!$A$2:$I$107,4,0)</f>
        <v>Labridae</v>
      </c>
      <c r="L1780" s="54" t="str">
        <f>VLOOKUP(H1780,'Fish Species List'!$A$2:$I$107,5,0)</f>
        <v>Carnivores</v>
      </c>
      <c r="M1780">
        <v>3</v>
      </c>
      <c r="N1780">
        <f>1</f>
        <v>1</v>
      </c>
      <c r="P1780">
        <f>VLOOKUP(H1780,'Fish Species List'!$A$2:$I$107,6,0)</f>
        <v>8.9099999999999995E-3</v>
      </c>
      <c r="Q1780">
        <f>VLOOKUP(H1780,'Fish Species List'!$A$2:$I$107,7,0)</f>
        <v>3.01</v>
      </c>
      <c r="R1780">
        <f t="shared" si="27"/>
        <v>0.24322750267948948</v>
      </c>
    </row>
    <row r="1781" spans="1:18">
      <c r="A1781" s="2">
        <v>42959</v>
      </c>
      <c r="B1781" s="18">
        <v>0.5</v>
      </c>
      <c r="C1781" t="s">
        <v>450</v>
      </c>
      <c r="D1781" t="s">
        <v>457</v>
      </c>
      <c r="E1781" t="s">
        <v>10</v>
      </c>
      <c r="F1781">
        <v>4</v>
      </c>
      <c r="G1781">
        <v>24</v>
      </c>
      <c r="H1781" t="s">
        <v>31</v>
      </c>
      <c r="I1781" t="str">
        <f>VLOOKUP(H1781,'Fish Species List'!$A$2:$I$107,2,0)</f>
        <v>Striped Parrotfish</v>
      </c>
      <c r="J1781" s="54" t="str">
        <f>VLOOKUP(H1781,'Fish Species List'!$A$2:$I$107,3,0)</f>
        <v>Scarus iserti</v>
      </c>
      <c r="K1781" s="54" t="str">
        <f>VLOOKUP(H1781,'Fish Species List'!$A$2:$I$107,4,0)</f>
        <v>Scaridae</v>
      </c>
      <c r="L1781" s="54" t="str">
        <f>VLOOKUP(H1781,'Fish Species List'!$A$2:$I$107,5,0)</f>
        <v>Herbivores</v>
      </c>
      <c r="M1781">
        <v>4</v>
      </c>
      <c r="N1781">
        <v>5</v>
      </c>
      <c r="O1781" t="s">
        <v>284</v>
      </c>
      <c r="P1781">
        <f>VLOOKUP(H1781,'Fish Species List'!$A$2:$I$107,6,0)</f>
        <v>1.0959999999999999E-2</v>
      </c>
      <c r="Q1781">
        <f>VLOOKUP(H1781,'Fish Species List'!$A$2:$I$107,7,0)</f>
        <v>3.01</v>
      </c>
      <c r="R1781">
        <f t="shared" si="27"/>
        <v>0.71123173750391744</v>
      </c>
    </row>
    <row r="1782" spans="1:18">
      <c r="A1782" s="2">
        <v>42959</v>
      </c>
      <c r="B1782" s="18">
        <v>0.5</v>
      </c>
      <c r="C1782" t="s">
        <v>450</v>
      </c>
      <c r="D1782" t="s">
        <v>457</v>
      </c>
      <c r="E1782" t="s">
        <v>10</v>
      </c>
      <c r="F1782">
        <v>4</v>
      </c>
      <c r="G1782">
        <v>24</v>
      </c>
      <c r="H1782" t="s">
        <v>25</v>
      </c>
      <c r="I1782" t="str">
        <f>VLOOKUP(H1782,'Fish Species List'!$A$2:$I$107,2,0)</f>
        <v>Redband Parrotfish</v>
      </c>
      <c r="J1782" s="54" t="str">
        <f>VLOOKUP(H1782,'Fish Species List'!$A$2:$I$107,3,0)</f>
        <v>Sparisoma aurofrenatum</v>
      </c>
      <c r="K1782" s="54" t="str">
        <f>VLOOKUP(H1782,'Fish Species List'!$A$2:$I$107,4,0)</f>
        <v>Scaridae</v>
      </c>
      <c r="L1782" s="54" t="str">
        <f>VLOOKUP(H1782,'Fish Species List'!$A$2:$I$107,5,0)</f>
        <v>Herbivores</v>
      </c>
      <c r="M1782">
        <v>4</v>
      </c>
      <c r="N1782">
        <f>1</f>
        <v>1</v>
      </c>
      <c r="O1782" t="s">
        <v>284</v>
      </c>
      <c r="P1782">
        <f>VLOOKUP(H1782,'Fish Species List'!$A$2:$I$107,6,0)</f>
        <v>1.072E-2</v>
      </c>
      <c r="Q1782">
        <f>VLOOKUP(H1782,'Fish Species List'!$A$2:$I$107,7,0)</f>
        <v>3.12</v>
      </c>
      <c r="R1782">
        <f t="shared" si="27"/>
        <v>0.81025544515357217</v>
      </c>
    </row>
    <row r="1783" spans="1:18">
      <c r="A1783" s="2">
        <v>42959</v>
      </c>
      <c r="B1783" s="18">
        <v>0.5</v>
      </c>
      <c r="C1783" t="s">
        <v>450</v>
      </c>
      <c r="D1783" t="s">
        <v>457</v>
      </c>
      <c r="E1783" t="s">
        <v>10</v>
      </c>
      <c r="F1783">
        <v>5</v>
      </c>
      <c r="G1783">
        <v>19</v>
      </c>
      <c r="H1783" t="s">
        <v>19</v>
      </c>
      <c r="I1783" t="str">
        <f>VLOOKUP(H1783,'Fish Species List'!$A$2:$I$107,2,0)</f>
        <v>Ocean Surgeonfish</v>
      </c>
      <c r="J1783" s="54" t="str">
        <f>VLOOKUP(H1783,'Fish Species List'!$A$2:$I$107,3,0)</f>
        <v>Acanthurus bahianus</v>
      </c>
      <c r="K1783" s="54" t="str">
        <f>VLOOKUP(H1783,'Fish Species List'!$A$2:$I$107,4,0)</f>
        <v>Acanthuridae</v>
      </c>
      <c r="L1783" s="54" t="str">
        <f>VLOOKUP(H1783,'Fish Species List'!$A$2:$I$107,5,0)</f>
        <v>Herbivores</v>
      </c>
      <c r="M1783">
        <v>7</v>
      </c>
      <c r="N1783">
        <f>1</f>
        <v>1</v>
      </c>
      <c r="P1783">
        <f>VLOOKUP(H1783,'Fish Species List'!$A$2:$I$107,6,0)</f>
        <v>1.8620000000000001E-2</v>
      </c>
      <c r="Q1783">
        <f>VLOOKUP(H1783,'Fish Species List'!$A$2:$I$107,7,0)</f>
        <v>2.91</v>
      </c>
      <c r="R1783">
        <f t="shared" si="27"/>
        <v>5.3606193920129481</v>
      </c>
    </row>
    <row r="1784" spans="1:18">
      <c r="A1784" s="2">
        <v>42959</v>
      </c>
      <c r="B1784" s="18">
        <v>0.5</v>
      </c>
      <c r="C1784" t="s">
        <v>450</v>
      </c>
      <c r="D1784" t="s">
        <v>457</v>
      </c>
      <c r="E1784" t="s">
        <v>10</v>
      </c>
      <c r="F1784">
        <v>5</v>
      </c>
      <c r="G1784">
        <v>19</v>
      </c>
      <c r="H1784" t="s">
        <v>25</v>
      </c>
      <c r="I1784" t="str">
        <f>VLOOKUP(H1784,'Fish Species List'!$A$2:$I$107,2,0)</f>
        <v>Redband Parrotfish</v>
      </c>
      <c r="J1784" s="54" t="str">
        <f>VLOOKUP(H1784,'Fish Species List'!$A$2:$I$107,3,0)</f>
        <v>Sparisoma aurofrenatum</v>
      </c>
      <c r="K1784" s="54" t="str">
        <f>VLOOKUP(H1784,'Fish Species List'!$A$2:$I$107,4,0)</f>
        <v>Scaridae</v>
      </c>
      <c r="L1784" s="54" t="str">
        <f>VLOOKUP(H1784,'Fish Species List'!$A$2:$I$107,5,0)</f>
        <v>Herbivores</v>
      </c>
      <c r="M1784">
        <v>16</v>
      </c>
      <c r="N1784">
        <f>1</f>
        <v>1</v>
      </c>
      <c r="O1784" t="s">
        <v>16</v>
      </c>
      <c r="P1784">
        <f>VLOOKUP(H1784,'Fish Species List'!$A$2:$I$107,6,0)</f>
        <v>1.072E-2</v>
      </c>
      <c r="Q1784">
        <f>VLOOKUP(H1784,'Fish Species List'!$A$2:$I$107,7,0)</f>
        <v>3.12</v>
      </c>
      <c r="R1784">
        <f t="shared" si="27"/>
        <v>61.241967015019895</v>
      </c>
    </row>
    <row r="1785" spans="1:18">
      <c r="A1785" s="2">
        <v>42959</v>
      </c>
      <c r="B1785" s="18">
        <v>0.5</v>
      </c>
      <c r="C1785" t="s">
        <v>450</v>
      </c>
      <c r="D1785" t="s">
        <v>457</v>
      </c>
      <c r="E1785" t="s">
        <v>10</v>
      </c>
      <c r="F1785">
        <v>5</v>
      </c>
      <c r="G1785">
        <v>19</v>
      </c>
      <c r="H1785" t="s">
        <v>283</v>
      </c>
      <c r="I1785" t="str">
        <f>VLOOKUP(H1785,'Fish Species List'!$A$2:$I$107,2,0)</f>
        <v>Stoplight Parrotfish</v>
      </c>
      <c r="J1785" s="54" t="str">
        <f>VLOOKUP(H1785,'Fish Species List'!$A$2:$I$107,3,0)</f>
        <v>Sparisoma viride</v>
      </c>
      <c r="K1785" s="54" t="str">
        <f>VLOOKUP(H1785,'Fish Species List'!$A$2:$I$107,4,0)</f>
        <v>Scaridae</v>
      </c>
      <c r="L1785" s="54" t="str">
        <f>VLOOKUP(H1785,'Fish Species List'!$A$2:$I$107,5,0)</f>
        <v>Herbivores</v>
      </c>
      <c r="M1785">
        <v>10</v>
      </c>
      <c r="N1785">
        <f>1</f>
        <v>1</v>
      </c>
      <c r="O1785" t="s">
        <v>16</v>
      </c>
      <c r="P1785">
        <f>VLOOKUP(H1785,'Fish Species List'!$A$2:$I$107,6,0)</f>
        <v>1.38E-2</v>
      </c>
      <c r="Q1785">
        <f>VLOOKUP(H1785,'Fish Species List'!$A$2:$I$107,7,0)</f>
        <v>3.04</v>
      </c>
      <c r="R1785">
        <f t="shared" si="27"/>
        <v>15.131399106775971</v>
      </c>
    </row>
    <row r="1786" spans="1:18">
      <c r="A1786" s="2">
        <v>42959</v>
      </c>
      <c r="B1786" s="18">
        <v>0.5</v>
      </c>
      <c r="C1786" t="s">
        <v>450</v>
      </c>
      <c r="D1786" t="s">
        <v>457</v>
      </c>
      <c r="E1786" t="s">
        <v>10</v>
      </c>
      <c r="F1786">
        <v>5</v>
      </c>
      <c r="G1786">
        <v>19</v>
      </c>
      <c r="H1786" t="s">
        <v>23</v>
      </c>
      <c r="I1786" t="str">
        <f>VLOOKUP(H1786,'Fish Species List'!$A$2:$I$107,2,0)</f>
        <v>Blue Tang</v>
      </c>
      <c r="J1786" s="54" t="str">
        <f>VLOOKUP(H1786,'Fish Species List'!$A$2:$I$107,3,0)</f>
        <v>Acanthurus coeruleus</v>
      </c>
      <c r="K1786" s="54" t="str">
        <f>VLOOKUP(H1786,'Fish Species List'!$A$2:$I$107,4,0)</f>
        <v>Acanthuridae</v>
      </c>
      <c r="L1786" s="54" t="str">
        <f>VLOOKUP(H1786,'Fish Species List'!$A$2:$I$107,5,0)</f>
        <v>Herbivores</v>
      </c>
      <c r="M1786">
        <v>15</v>
      </c>
      <c r="N1786">
        <v>5</v>
      </c>
      <c r="P1786">
        <f>VLOOKUP(H1786,'Fish Species List'!$A$2:$I$107,6,0)</f>
        <v>2.512E-2</v>
      </c>
      <c r="Q1786">
        <f>VLOOKUP(H1786,'Fish Species List'!$A$2:$I$107,7,0)</f>
        <v>2.96</v>
      </c>
      <c r="R1786">
        <f t="shared" si="27"/>
        <v>76.076366478829684</v>
      </c>
    </row>
    <row r="1787" spans="1:18">
      <c r="A1787" s="2">
        <v>42959</v>
      </c>
      <c r="B1787" s="18">
        <v>0.5</v>
      </c>
      <c r="C1787" t="s">
        <v>450</v>
      </c>
      <c r="D1787" t="s">
        <v>457</v>
      </c>
      <c r="E1787" t="s">
        <v>10</v>
      </c>
      <c r="F1787">
        <v>5</v>
      </c>
      <c r="G1787">
        <v>19</v>
      </c>
      <c r="H1787" t="s">
        <v>379</v>
      </c>
      <c r="I1787" t="str">
        <f>VLOOKUP(H1787,'Fish Species List'!$A$2:$I$107,2,0)</f>
        <v>Goatfish</v>
      </c>
      <c r="J1787" s="54" t="str">
        <f>VLOOKUP(H1787,'Fish Species List'!$A$2:$I$107,3,0)</f>
        <v>Mulloidichthys martinicus</v>
      </c>
      <c r="K1787" s="54" t="str">
        <f>VLOOKUP(H1787,'Fish Species List'!$A$2:$I$107,4,0)</f>
        <v>Mullidae</v>
      </c>
      <c r="L1787" s="54" t="str">
        <f>VLOOKUP(H1787,'Fish Species List'!$A$2:$I$107,5,0)</f>
        <v>Carnivores</v>
      </c>
      <c r="M1787">
        <v>20</v>
      </c>
      <c r="N1787">
        <f>1</f>
        <v>1</v>
      </c>
      <c r="P1787">
        <f>VLOOKUP(H1787,'Fish Species List'!$A$2:$I$107,6,0)</f>
        <v>9.7699999999999992E-3</v>
      </c>
      <c r="Q1787">
        <f>VLOOKUP(H1787,'Fish Species List'!$A$2:$I$107,7,0)</f>
        <v>3.12</v>
      </c>
      <c r="R1787">
        <f t="shared" si="27"/>
        <v>111.97166862172135</v>
      </c>
    </row>
    <row r="1788" spans="1:18">
      <c r="A1788" s="2">
        <v>42959</v>
      </c>
      <c r="B1788" s="18">
        <v>0.5</v>
      </c>
      <c r="C1788" t="s">
        <v>450</v>
      </c>
      <c r="D1788" t="s">
        <v>457</v>
      </c>
      <c r="E1788" t="s">
        <v>10</v>
      </c>
      <c r="F1788">
        <v>5</v>
      </c>
      <c r="G1788">
        <v>19</v>
      </c>
      <c r="H1788" t="s">
        <v>20</v>
      </c>
      <c r="I1788" t="str">
        <f>VLOOKUP(H1788,'Fish Species List'!$A$2:$I$107,2,0)</f>
        <v>French Grunt</v>
      </c>
      <c r="J1788" s="54" t="str">
        <f>VLOOKUP(H1788,'Fish Species List'!$A$2:$I$107,3,0)</f>
        <v>Haemulon flavolineatum</v>
      </c>
      <c r="K1788" s="54" t="str">
        <f>VLOOKUP(H1788,'Fish Species List'!$A$2:$I$107,4,0)</f>
        <v>Haemulidae</v>
      </c>
      <c r="L1788" s="54" t="str">
        <f>VLOOKUP(H1788,'Fish Species List'!$A$2:$I$107,5,0)</f>
        <v>Carnivores</v>
      </c>
      <c r="M1788">
        <v>15</v>
      </c>
      <c r="N1788">
        <f>1</f>
        <v>1</v>
      </c>
      <c r="P1788">
        <f>VLOOKUP(H1788,'Fish Species List'!$A$2:$I$107,6,0)</f>
        <v>1.349E-2</v>
      </c>
      <c r="Q1788">
        <f>VLOOKUP(H1788,'Fish Species List'!$A$2:$I$107,7,0)</f>
        <v>3</v>
      </c>
      <c r="R1788">
        <f t="shared" si="27"/>
        <v>45.528750000000002</v>
      </c>
    </row>
    <row r="1789" spans="1:18">
      <c r="A1789" s="2">
        <v>42959</v>
      </c>
      <c r="B1789" s="18">
        <v>0.5</v>
      </c>
      <c r="C1789" t="s">
        <v>450</v>
      </c>
      <c r="D1789" t="s">
        <v>457</v>
      </c>
      <c r="E1789" t="s">
        <v>10</v>
      </c>
      <c r="F1789">
        <v>5</v>
      </c>
      <c r="G1789">
        <v>19</v>
      </c>
      <c r="H1789" t="s">
        <v>283</v>
      </c>
      <c r="I1789" t="str">
        <f>VLOOKUP(H1789,'Fish Species List'!$A$2:$I$107,2,0)</f>
        <v>Stoplight Parrotfish</v>
      </c>
      <c r="J1789" s="54" t="str">
        <f>VLOOKUP(H1789,'Fish Species List'!$A$2:$I$107,3,0)</f>
        <v>Sparisoma viride</v>
      </c>
      <c r="K1789" s="54" t="str">
        <f>VLOOKUP(H1789,'Fish Species List'!$A$2:$I$107,4,0)</f>
        <v>Scaridae</v>
      </c>
      <c r="L1789" s="54" t="str">
        <f>VLOOKUP(H1789,'Fish Species List'!$A$2:$I$107,5,0)</f>
        <v>Herbivores</v>
      </c>
      <c r="M1789">
        <v>22</v>
      </c>
      <c r="N1789">
        <f>1</f>
        <v>1</v>
      </c>
      <c r="O1789" t="s">
        <v>22</v>
      </c>
      <c r="P1789">
        <f>VLOOKUP(H1789,'Fish Species List'!$A$2:$I$107,6,0)</f>
        <v>1.38E-2</v>
      </c>
      <c r="Q1789">
        <f>VLOOKUP(H1789,'Fish Species List'!$A$2:$I$107,7,0)</f>
        <v>3.04</v>
      </c>
      <c r="R1789">
        <f t="shared" si="27"/>
        <v>166.28153926206005</v>
      </c>
    </row>
    <row r="1790" spans="1:18">
      <c r="A1790" s="2">
        <v>42959</v>
      </c>
      <c r="B1790" s="18">
        <v>0.5</v>
      </c>
      <c r="C1790" t="s">
        <v>450</v>
      </c>
      <c r="D1790" t="s">
        <v>457</v>
      </c>
      <c r="E1790" t="s">
        <v>10</v>
      </c>
      <c r="F1790">
        <v>5</v>
      </c>
      <c r="G1790">
        <v>19</v>
      </c>
      <c r="H1790" t="s">
        <v>283</v>
      </c>
      <c r="I1790" t="str">
        <f>VLOOKUP(H1790,'Fish Species List'!$A$2:$I$107,2,0)</f>
        <v>Stoplight Parrotfish</v>
      </c>
      <c r="J1790" s="54" t="str">
        <f>VLOOKUP(H1790,'Fish Species List'!$A$2:$I$107,3,0)</f>
        <v>Sparisoma viride</v>
      </c>
      <c r="K1790" s="54" t="str">
        <f>VLOOKUP(H1790,'Fish Species List'!$A$2:$I$107,4,0)</f>
        <v>Scaridae</v>
      </c>
      <c r="L1790" s="54" t="str">
        <f>VLOOKUP(H1790,'Fish Species List'!$A$2:$I$107,5,0)</f>
        <v>Herbivores</v>
      </c>
      <c r="M1790">
        <v>15</v>
      </c>
      <c r="N1790">
        <f>1</f>
        <v>1</v>
      </c>
      <c r="O1790" t="s">
        <v>16</v>
      </c>
      <c r="P1790">
        <f>VLOOKUP(H1790,'Fish Species List'!$A$2:$I$107,6,0)</f>
        <v>1.38E-2</v>
      </c>
      <c r="Q1790">
        <f>VLOOKUP(H1790,'Fish Species List'!$A$2:$I$107,7,0)</f>
        <v>3.04</v>
      </c>
      <c r="R1790">
        <f t="shared" si="27"/>
        <v>51.903484390238546</v>
      </c>
    </row>
    <row r="1791" spans="1:18">
      <c r="A1791" s="2">
        <v>42959</v>
      </c>
      <c r="B1791" s="18">
        <v>0.5</v>
      </c>
      <c r="C1791" t="s">
        <v>450</v>
      </c>
      <c r="D1791" t="s">
        <v>457</v>
      </c>
      <c r="E1791" t="s">
        <v>10</v>
      </c>
      <c r="F1791">
        <v>5</v>
      </c>
      <c r="G1791">
        <v>19</v>
      </c>
      <c r="H1791" t="s">
        <v>283</v>
      </c>
      <c r="I1791" t="str">
        <f>VLOOKUP(H1791,'Fish Species List'!$A$2:$I$107,2,0)</f>
        <v>Stoplight Parrotfish</v>
      </c>
      <c r="J1791" s="54" t="str">
        <f>VLOOKUP(H1791,'Fish Species List'!$A$2:$I$107,3,0)</f>
        <v>Sparisoma viride</v>
      </c>
      <c r="K1791" s="54" t="str">
        <f>VLOOKUP(H1791,'Fish Species List'!$A$2:$I$107,4,0)</f>
        <v>Scaridae</v>
      </c>
      <c r="L1791" s="54" t="str">
        <f>VLOOKUP(H1791,'Fish Species List'!$A$2:$I$107,5,0)</f>
        <v>Herbivores</v>
      </c>
      <c r="M1791">
        <v>16</v>
      </c>
      <c r="N1791">
        <f>1</f>
        <v>1</v>
      </c>
      <c r="O1791" t="s">
        <v>16</v>
      </c>
      <c r="P1791">
        <f>VLOOKUP(H1791,'Fish Species List'!$A$2:$I$107,6,0)</f>
        <v>1.38E-2</v>
      </c>
      <c r="Q1791">
        <f>VLOOKUP(H1791,'Fish Species List'!$A$2:$I$107,7,0)</f>
        <v>3.04</v>
      </c>
      <c r="R1791">
        <f t="shared" si="27"/>
        <v>63.154432022104622</v>
      </c>
    </row>
    <row r="1792" spans="1:18">
      <c r="A1792" s="2">
        <v>42959</v>
      </c>
      <c r="B1792" s="18">
        <v>0.5</v>
      </c>
      <c r="C1792" t="s">
        <v>450</v>
      </c>
      <c r="D1792" t="s">
        <v>457</v>
      </c>
      <c r="E1792" t="s">
        <v>10</v>
      </c>
      <c r="F1792">
        <v>5</v>
      </c>
      <c r="G1792">
        <v>19</v>
      </c>
      <c r="H1792" t="s">
        <v>293</v>
      </c>
      <c r="I1792" t="str">
        <f>VLOOKUP(H1792,'Fish Species List'!$A$2:$I$107,2,0)</f>
        <v>Spanish Hogfish</v>
      </c>
      <c r="J1792" s="54" t="str">
        <f>VLOOKUP(H1792,'Fish Species List'!$A$2:$I$107,3,0)</f>
        <v>Bodianus rufus</v>
      </c>
      <c r="K1792" s="54" t="str">
        <f>VLOOKUP(H1792,'Fish Species List'!$A$2:$I$107,4,0)</f>
        <v>Labridae</v>
      </c>
      <c r="L1792" s="54" t="str">
        <f>VLOOKUP(H1792,'Fish Species List'!$A$2:$I$107,5,0)</f>
        <v>Carnivores</v>
      </c>
      <c r="M1792">
        <v>18</v>
      </c>
      <c r="N1792">
        <f>1</f>
        <v>1</v>
      </c>
      <c r="P1792">
        <f>VLOOKUP(H1792,'Fish Species List'!$A$2:$I$107,6,0)</f>
        <v>1.44E-2</v>
      </c>
      <c r="Q1792">
        <f>VLOOKUP(H1792,'Fish Species List'!$A$2:$I$107,7,0)</f>
        <v>3.0531999999999999</v>
      </c>
      <c r="R1792">
        <f t="shared" si="27"/>
        <v>97.940091332443728</v>
      </c>
    </row>
    <row r="1793" spans="1:18">
      <c r="A1793" s="2">
        <v>42959</v>
      </c>
      <c r="B1793" s="18">
        <v>0.5</v>
      </c>
      <c r="C1793" t="s">
        <v>450</v>
      </c>
      <c r="D1793" t="s">
        <v>457</v>
      </c>
      <c r="E1793" t="s">
        <v>10</v>
      </c>
      <c r="F1793">
        <v>5</v>
      </c>
      <c r="G1793">
        <v>19</v>
      </c>
      <c r="H1793" t="s">
        <v>19</v>
      </c>
      <c r="I1793" t="str">
        <f>VLOOKUP(H1793,'Fish Species List'!$A$2:$I$107,2,0)</f>
        <v>Ocean Surgeonfish</v>
      </c>
      <c r="J1793" s="54" t="str">
        <f>VLOOKUP(H1793,'Fish Species List'!$A$2:$I$107,3,0)</f>
        <v>Acanthurus bahianus</v>
      </c>
      <c r="K1793" s="54" t="str">
        <f>VLOOKUP(H1793,'Fish Species List'!$A$2:$I$107,4,0)</f>
        <v>Acanthuridae</v>
      </c>
      <c r="L1793" s="54" t="str">
        <f>VLOOKUP(H1793,'Fish Species List'!$A$2:$I$107,5,0)</f>
        <v>Herbivores</v>
      </c>
      <c r="M1793">
        <v>18</v>
      </c>
      <c r="N1793">
        <f>1</f>
        <v>1</v>
      </c>
      <c r="P1793">
        <f>VLOOKUP(H1793,'Fish Species List'!$A$2:$I$107,6,0)</f>
        <v>1.8620000000000001E-2</v>
      </c>
      <c r="Q1793">
        <f>VLOOKUP(H1793,'Fish Species List'!$A$2:$I$107,7,0)</f>
        <v>2.91</v>
      </c>
      <c r="R1793">
        <f t="shared" si="27"/>
        <v>83.718736738929394</v>
      </c>
    </row>
    <row r="1794" spans="1:18">
      <c r="A1794" s="2">
        <v>42959</v>
      </c>
      <c r="B1794" s="18">
        <v>0.5</v>
      </c>
      <c r="C1794" t="s">
        <v>450</v>
      </c>
      <c r="D1794" t="s">
        <v>457</v>
      </c>
      <c r="E1794" t="s">
        <v>10</v>
      </c>
      <c r="F1794">
        <v>5</v>
      </c>
      <c r="G1794">
        <v>19</v>
      </c>
      <c r="H1794" t="s">
        <v>19</v>
      </c>
      <c r="I1794" t="str">
        <f>VLOOKUP(H1794,'Fish Species List'!$A$2:$I$107,2,0)</f>
        <v>Ocean Surgeonfish</v>
      </c>
      <c r="J1794" s="54" t="str">
        <f>VLOOKUP(H1794,'Fish Species List'!$A$2:$I$107,3,0)</f>
        <v>Acanthurus bahianus</v>
      </c>
      <c r="K1794" s="54" t="str">
        <f>VLOOKUP(H1794,'Fish Species List'!$A$2:$I$107,4,0)</f>
        <v>Acanthuridae</v>
      </c>
      <c r="L1794" s="54" t="str">
        <f>VLOOKUP(H1794,'Fish Species List'!$A$2:$I$107,5,0)</f>
        <v>Herbivores</v>
      </c>
      <c r="M1794">
        <v>13</v>
      </c>
      <c r="N1794">
        <v>2</v>
      </c>
      <c r="P1794">
        <f>VLOOKUP(H1794,'Fish Species List'!$A$2:$I$107,6,0)</f>
        <v>1.8620000000000001E-2</v>
      </c>
      <c r="Q1794">
        <f>VLOOKUP(H1794,'Fish Species List'!$A$2:$I$107,7,0)</f>
        <v>2.91</v>
      </c>
      <c r="R1794">
        <f t="shared" si="27"/>
        <v>32.475424143260469</v>
      </c>
    </row>
    <row r="1795" spans="1:18">
      <c r="A1795" s="2">
        <v>42959</v>
      </c>
      <c r="B1795" s="18">
        <v>0.5</v>
      </c>
      <c r="C1795" t="s">
        <v>450</v>
      </c>
      <c r="D1795" t="s">
        <v>457</v>
      </c>
      <c r="E1795" t="s">
        <v>10</v>
      </c>
      <c r="F1795">
        <v>5</v>
      </c>
      <c r="G1795">
        <v>19</v>
      </c>
      <c r="H1795" t="s">
        <v>440</v>
      </c>
      <c r="I1795" t="str">
        <f>VLOOKUP(H1795,'Fish Species List'!$A$2:$I$107,2,0)</f>
        <v>Orangespotted Filefish</v>
      </c>
      <c r="J1795" s="54" t="str">
        <f>VLOOKUP(H1795,'Fish Species List'!$A$2:$I$107,3,0)</f>
        <v>Cantherhines pullus</v>
      </c>
      <c r="K1795" s="54" t="str">
        <f>VLOOKUP(H1795,'Fish Species List'!$A$2:$I$107,4,0)</f>
        <v>Monacanthidae</v>
      </c>
      <c r="L1795" s="54" t="str">
        <f>VLOOKUP(H1795,'Fish Species List'!$A$2:$I$107,5,0)</f>
        <v>Omnivores</v>
      </c>
      <c r="M1795">
        <v>15</v>
      </c>
      <c r="N1795">
        <f>1</f>
        <v>1</v>
      </c>
      <c r="P1795">
        <f>VLOOKUP(H1795,'Fish Species List'!$A$2:$I$107,6,0)</f>
        <v>2.291E-2</v>
      </c>
      <c r="Q1795">
        <f>VLOOKUP(H1795,'Fish Species List'!$A$2:$I$107,7,0)</f>
        <v>2.87</v>
      </c>
      <c r="R1795">
        <f t="shared" ref="R1795:R1858" si="28">(P1795*M1795^Q1795)</f>
        <v>54.375968168422517</v>
      </c>
    </row>
    <row r="1796" spans="1:18">
      <c r="A1796" s="2">
        <v>42959</v>
      </c>
      <c r="B1796" s="18">
        <v>0.5</v>
      </c>
      <c r="C1796" t="s">
        <v>450</v>
      </c>
      <c r="D1796" t="s">
        <v>457</v>
      </c>
      <c r="E1796" t="s">
        <v>10</v>
      </c>
      <c r="F1796">
        <v>5</v>
      </c>
      <c r="G1796">
        <v>19</v>
      </c>
      <c r="H1796" t="s">
        <v>289</v>
      </c>
      <c r="I1796" t="str">
        <f>VLOOKUP(H1796,'Fish Species List'!$A$2:$I$107,2,0)</f>
        <v>Longspine squirrelfish</v>
      </c>
      <c r="J1796" s="54" t="str">
        <f>VLOOKUP(H1796,'Fish Species List'!$A$2:$I$107,3,0)</f>
        <v>Holocentrus rufus</v>
      </c>
      <c r="K1796" s="54" t="str">
        <f>VLOOKUP(H1796,'Fish Species List'!$A$2:$I$107,4,0)</f>
        <v>Holocentridae</v>
      </c>
      <c r="L1796" s="54" t="str">
        <f>VLOOKUP(H1796,'Fish Species List'!$A$2:$I$107,5,0)</f>
        <v>Carnivores</v>
      </c>
      <c r="M1796">
        <v>22</v>
      </c>
      <c r="N1796">
        <f>1</f>
        <v>1</v>
      </c>
      <c r="P1796">
        <f>VLOOKUP(H1796,'Fish Species List'!$A$2:$I$107,6,0)</f>
        <v>1.1480000000000001E-2</v>
      </c>
      <c r="Q1796">
        <f>VLOOKUP(H1796,'Fish Species List'!$A$2:$I$107,7,0)</f>
        <v>2.89</v>
      </c>
      <c r="R1796">
        <f t="shared" si="28"/>
        <v>87.004844595920929</v>
      </c>
    </row>
    <row r="1797" spans="1:18">
      <c r="A1797" s="2">
        <v>42959</v>
      </c>
      <c r="B1797" s="18">
        <v>0.5</v>
      </c>
      <c r="C1797" t="s">
        <v>450</v>
      </c>
      <c r="D1797" t="s">
        <v>457</v>
      </c>
      <c r="E1797" t="s">
        <v>10</v>
      </c>
      <c r="F1797">
        <v>5</v>
      </c>
      <c r="G1797">
        <v>19</v>
      </c>
      <c r="H1797" t="s">
        <v>20</v>
      </c>
      <c r="I1797" t="str">
        <f>VLOOKUP(H1797,'Fish Species List'!$A$2:$I$107,2,0)</f>
        <v>French Grunt</v>
      </c>
      <c r="J1797" s="54" t="str">
        <f>VLOOKUP(H1797,'Fish Species List'!$A$2:$I$107,3,0)</f>
        <v>Haemulon flavolineatum</v>
      </c>
      <c r="K1797" s="54" t="str">
        <f>VLOOKUP(H1797,'Fish Species List'!$A$2:$I$107,4,0)</f>
        <v>Haemulidae</v>
      </c>
      <c r="L1797" s="54" t="str">
        <f>VLOOKUP(H1797,'Fish Species List'!$A$2:$I$107,5,0)</f>
        <v>Carnivores</v>
      </c>
      <c r="M1797">
        <v>22</v>
      </c>
      <c r="N1797">
        <f>1</f>
        <v>1</v>
      </c>
      <c r="P1797">
        <f>VLOOKUP(H1797,'Fish Species List'!$A$2:$I$107,6,0)</f>
        <v>1.349E-2</v>
      </c>
      <c r="Q1797">
        <f>VLOOKUP(H1797,'Fish Species List'!$A$2:$I$107,7,0)</f>
        <v>3</v>
      </c>
      <c r="R1797">
        <f t="shared" si="28"/>
        <v>143.64152000000001</v>
      </c>
    </row>
    <row r="1798" spans="1:18">
      <c r="A1798" s="2">
        <v>42959</v>
      </c>
      <c r="B1798" s="18">
        <v>0.5</v>
      </c>
      <c r="C1798" t="s">
        <v>450</v>
      </c>
      <c r="D1798" t="s">
        <v>457</v>
      </c>
      <c r="E1798" t="s">
        <v>10</v>
      </c>
      <c r="F1798">
        <v>5</v>
      </c>
      <c r="G1798">
        <v>19</v>
      </c>
      <c r="H1798" t="s">
        <v>20</v>
      </c>
      <c r="I1798" t="str">
        <f>VLOOKUP(H1798,'Fish Species List'!$A$2:$I$107,2,0)</f>
        <v>French Grunt</v>
      </c>
      <c r="J1798" s="54" t="str">
        <f>VLOOKUP(H1798,'Fish Species List'!$A$2:$I$107,3,0)</f>
        <v>Haemulon flavolineatum</v>
      </c>
      <c r="K1798" s="54" t="str">
        <f>VLOOKUP(H1798,'Fish Species List'!$A$2:$I$107,4,0)</f>
        <v>Haemulidae</v>
      </c>
      <c r="L1798" s="54" t="str">
        <f>VLOOKUP(H1798,'Fish Species List'!$A$2:$I$107,5,0)</f>
        <v>Carnivores</v>
      </c>
      <c r="M1798">
        <v>11</v>
      </c>
      <c r="N1798">
        <v>12</v>
      </c>
      <c r="P1798">
        <f>VLOOKUP(H1798,'Fish Species List'!$A$2:$I$107,6,0)</f>
        <v>1.349E-2</v>
      </c>
      <c r="Q1798">
        <f>VLOOKUP(H1798,'Fish Species List'!$A$2:$I$107,7,0)</f>
        <v>3</v>
      </c>
      <c r="R1798">
        <f t="shared" si="28"/>
        <v>17.955190000000002</v>
      </c>
    </row>
    <row r="1799" spans="1:18">
      <c r="A1799" s="2">
        <v>42959</v>
      </c>
      <c r="B1799" s="18">
        <v>0.5</v>
      </c>
      <c r="C1799" t="s">
        <v>450</v>
      </c>
      <c r="D1799" t="s">
        <v>457</v>
      </c>
      <c r="E1799" t="s">
        <v>10</v>
      </c>
      <c r="F1799">
        <v>5</v>
      </c>
      <c r="G1799">
        <v>19</v>
      </c>
      <c r="H1799" t="s">
        <v>25</v>
      </c>
      <c r="I1799" t="str">
        <f>VLOOKUP(H1799,'Fish Species List'!$A$2:$I$107,2,0)</f>
        <v>Redband Parrotfish</v>
      </c>
      <c r="J1799" s="54" t="str">
        <f>VLOOKUP(H1799,'Fish Species List'!$A$2:$I$107,3,0)</f>
        <v>Sparisoma aurofrenatum</v>
      </c>
      <c r="K1799" s="54" t="str">
        <f>VLOOKUP(H1799,'Fish Species List'!$A$2:$I$107,4,0)</f>
        <v>Scaridae</v>
      </c>
      <c r="L1799" s="54" t="str">
        <f>VLOOKUP(H1799,'Fish Species List'!$A$2:$I$107,5,0)</f>
        <v>Herbivores</v>
      </c>
      <c r="M1799">
        <v>22</v>
      </c>
      <c r="N1799">
        <f>1</f>
        <v>1</v>
      </c>
      <c r="O1799" t="s">
        <v>22</v>
      </c>
      <c r="P1799">
        <f>VLOOKUP(H1799,'Fish Species List'!$A$2:$I$107,6,0)</f>
        <v>1.072E-2</v>
      </c>
      <c r="Q1799">
        <f>VLOOKUP(H1799,'Fish Species List'!$A$2:$I$107,7,0)</f>
        <v>3.12</v>
      </c>
      <c r="R1799">
        <f t="shared" si="28"/>
        <v>165.40687227274944</v>
      </c>
    </row>
    <row r="1800" spans="1:18">
      <c r="A1800" s="2">
        <v>42959</v>
      </c>
      <c r="B1800" s="18">
        <v>0.5</v>
      </c>
      <c r="C1800" t="s">
        <v>450</v>
      </c>
      <c r="D1800" t="s">
        <v>457</v>
      </c>
      <c r="E1800" t="s">
        <v>10</v>
      </c>
      <c r="F1800">
        <v>5</v>
      </c>
      <c r="G1800">
        <v>19</v>
      </c>
      <c r="H1800" t="s">
        <v>283</v>
      </c>
      <c r="I1800" t="str">
        <f>VLOOKUP(H1800,'Fish Species List'!$A$2:$I$107,2,0)</f>
        <v>Stoplight Parrotfish</v>
      </c>
      <c r="J1800" s="54" t="str">
        <f>VLOOKUP(H1800,'Fish Species List'!$A$2:$I$107,3,0)</f>
        <v>Sparisoma viride</v>
      </c>
      <c r="K1800" s="54" t="str">
        <f>VLOOKUP(H1800,'Fish Species List'!$A$2:$I$107,4,0)</f>
        <v>Scaridae</v>
      </c>
      <c r="L1800" s="54" t="str">
        <f>VLOOKUP(H1800,'Fish Species List'!$A$2:$I$107,5,0)</f>
        <v>Herbivores</v>
      </c>
      <c r="M1800">
        <v>26</v>
      </c>
      <c r="N1800">
        <f>1</f>
        <v>1</v>
      </c>
      <c r="O1800" t="s">
        <v>22</v>
      </c>
      <c r="P1800">
        <f>VLOOKUP(H1800,'Fish Species List'!$A$2:$I$107,6,0)</f>
        <v>1.38E-2</v>
      </c>
      <c r="Q1800">
        <f>VLOOKUP(H1800,'Fish Species List'!$A$2:$I$107,7,0)</f>
        <v>3.04</v>
      </c>
      <c r="R1800">
        <f t="shared" si="28"/>
        <v>276.31092977022331</v>
      </c>
    </row>
    <row r="1801" spans="1:18">
      <c r="A1801" s="2">
        <v>42959</v>
      </c>
      <c r="B1801" s="18">
        <v>0.5</v>
      </c>
      <c r="C1801" t="s">
        <v>450</v>
      </c>
      <c r="D1801" t="s">
        <v>457</v>
      </c>
      <c r="E1801" t="s">
        <v>10</v>
      </c>
      <c r="F1801">
        <v>5</v>
      </c>
      <c r="G1801">
        <v>19</v>
      </c>
      <c r="H1801" t="s">
        <v>25</v>
      </c>
      <c r="I1801" t="str">
        <f>VLOOKUP(H1801,'Fish Species List'!$A$2:$I$107,2,0)</f>
        <v>Redband Parrotfish</v>
      </c>
      <c r="J1801" s="54" t="str">
        <f>VLOOKUP(H1801,'Fish Species List'!$A$2:$I$107,3,0)</f>
        <v>Sparisoma aurofrenatum</v>
      </c>
      <c r="K1801" s="54" t="str">
        <f>VLOOKUP(H1801,'Fish Species List'!$A$2:$I$107,4,0)</f>
        <v>Scaridae</v>
      </c>
      <c r="L1801" s="54" t="str">
        <f>VLOOKUP(H1801,'Fish Species List'!$A$2:$I$107,5,0)</f>
        <v>Herbivores</v>
      </c>
      <c r="M1801">
        <v>20</v>
      </c>
      <c r="N1801">
        <f>1</f>
        <v>1</v>
      </c>
      <c r="O1801" t="s">
        <v>16</v>
      </c>
      <c r="P1801">
        <f>VLOOKUP(H1801,'Fish Species List'!$A$2:$I$107,6,0)</f>
        <v>1.072E-2</v>
      </c>
      <c r="Q1801">
        <f>VLOOKUP(H1801,'Fish Species List'!$A$2:$I$107,7,0)</f>
        <v>3.12</v>
      </c>
      <c r="R1801">
        <f t="shared" si="28"/>
        <v>122.85939484389488</v>
      </c>
    </row>
    <row r="1802" spans="1:18">
      <c r="A1802" s="2">
        <v>42959</v>
      </c>
      <c r="B1802" s="18">
        <v>0.5</v>
      </c>
      <c r="C1802" t="s">
        <v>450</v>
      </c>
      <c r="D1802" t="s">
        <v>457</v>
      </c>
      <c r="E1802" t="s">
        <v>10</v>
      </c>
      <c r="F1802">
        <v>5</v>
      </c>
      <c r="G1802">
        <v>19</v>
      </c>
      <c r="H1802" t="s">
        <v>25</v>
      </c>
      <c r="I1802" t="str">
        <f>VLOOKUP(H1802,'Fish Species List'!$A$2:$I$107,2,0)</f>
        <v>Redband Parrotfish</v>
      </c>
      <c r="J1802" s="54" t="str">
        <f>VLOOKUP(H1802,'Fish Species List'!$A$2:$I$107,3,0)</f>
        <v>Sparisoma aurofrenatum</v>
      </c>
      <c r="K1802" s="54" t="str">
        <f>VLOOKUP(H1802,'Fish Species List'!$A$2:$I$107,4,0)</f>
        <v>Scaridae</v>
      </c>
      <c r="L1802" s="54" t="str">
        <f>VLOOKUP(H1802,'Fish Species List'!$A$2:$I$107,5,0)</f>
        <v>Herbivores</v>
      </c>
      <c r="M1802">
        <v>10</v>
      </c>
      <c r="N1802">
        <f>1</f>
        <v>1</v>
      </c>
      <c r="O1802" t="s">
        <v>16</v>
      </c>
      <c r="P1802">
        <f>VLOOKUP(H1802,'Fish Species List'!$A$2:$I$107,6,0)</f>
        <v>1.072E-2</v>
      </c>
      <c r="Q1802">
        <f>VLOOKUP(H1802,'Fish Species List'!$A$2:$I$107,7,0)</f>
        <v>3.12</v>
      </c>
      <c r="R1802">
        <f t="shared" si="28"/>
        <v>14.131712237324704</v>
      </c>
    </row>
    <row r="1803" spans="1:18">
      <c r="A1803" s="2">
        <v>42959</v>
      </c>
      <c r="B1803" s="18">
        <v>0.5</v>
      </c>
      <c r="C1803" t="s">
        <v>450</v>
      </c>
      <c r="D1803" t="s">
        <v>457</v>
      </c>
      <c r="E1803" t="s">
        <v>10</v>
      </c>
      <c r="F1803">
        <v>5</v>
      </c>
      <c r="G1803">
        <v>19</v>
      </c>
      <c r="H1803" t="s">
        <v>23</v>
      </c>
      <c r="I1803" t="str">
        <f>VLOOKUP(H1803,'Fish Species List'!$A$2:$I$107,2,0)</f>
        <v>Blue Tang</v>
      </c>
      <c r="J1803" s="54" t="str">
        <f>VLOOKUP(H1803,'Fish Species List'!$A$2:$I$107,3,0)</f>
        <v>Acanthurus coeruleus</v>
      </c>
      <c r="K1803" s="54" t="str">
        <f>VLOOKUP(H1803,'Fish Species List'!$A$2:$I$107,4,0)</f>
        <v>Acanthuridae</v>
      </c>
      <c r="L1803" s="54" t="str">
        <f>VLOOKUP(H1803,'Fish Species List'!$A$2:$I$107,5,0)</f>
        <v>Herbivores</v>
      </c>
      <c r="M1803">
        <v>16</v>
      </c>
      <c r="N1803">
        <v>4</v>
      </c>
      <c r="P1803">
        <f>VLOOKUP(H1803,'Fish Species List'!$A$2:$I$107,6,0)</f>
        <v>2.512E-2</v>
      </c>
      <c r="Q1803">
        <f>VLOOKUP(H1803,'Fish Species List'!$A$2:$I$107,7,0)</f>
        <v>2.96</v>
      </c>
      <c r="R1803">
        <f t="shared" si="28"/>
        <v>92.090489985886919</v>
      </c>
    </row>
    <row r="1804" spans="1:18">
      <c r="A1804" s="2">
        <v>42959</v>
      </c>
      <c r="B1804" s="18">
        <v>0.5</v>
      </c>
      <c r="C1804" t="s">
        <v>450</v>
      </c>
      <c r="D1804" t="s">
        <v>457</v>
      </c>
      <c r="E1804" t="s">
        <v>10</v>
      </c>
      <c r="F1804">
        <v>5</v>
      </c>
      <c r="G1804">
        <v>19</v>
      </c>
      <c r="H1804" t="s">
        <v>12</v>
      </c>
      <c r="I1804" t="str">
        <f>VLOOKUP(H1804,'Fish Species List'!$A$2:$I$107,2,0)</f>
        <v>Doctorfish</v>
      </c>
      <c r="J1804" s="54" t="str">
        <f>VLOOKUP(H1804,'Fish Species List'!$A$2:$I$107,3,0)</f>
        <v>Acanthurus chirurgus</v>
      </c>
      <c r="K1804" s="54" t="str">
        <f>VLOOKUP(H1804,'Fish Species List'!$A$2:$I$107,4,0)</f>
        <v>Acanthuridae</v>
      </c>
      <c r="L1804" s="54" t="str">
        <f>VLOOKUP(H1804,'Fish Species List'!$A$2:$I$107,5,0)</f>
        <v>Herbivores</v>
      </c>
      <c r="M1804">
        <v>12</v>
      </c>
      <c r="N1804">
        <f>1</f>
        <v>1</v>
      </c>
      <c r="P1804">
        <f>VLOOKUP(H1804,'Fish Species List'!$A$2:$I$107,6,0)</f>
        <v>2.0889999999999999E-2</v>
      </c>
      <c r="Q1804">
        <f>VLOOKUP(H1804,'Fish Species List'!$A$2:$I$107,7,0)</f>
        <v>2.96</v>
      </c>
      <c r="R1804">
        <f t="shared" si="28"/>
        <v>32.682474295385305</v>
      </c>
    </row>
    <row r="1805" spans="1:18">
      <c r="A1805" s="2">
        <v>42959</v>
      </c>
      <c r="B1805" s="18">
        <v>0.5</v>
      </c>
      <c r="C1805" t="s">
        <v>450</v>
      </c>
      <c r="D1805" t="s">
        <v>457</v>
      </c>
      <c r="E1805" t="s">
        <v>10</v>
      </c>
      <c r="F1805">
        <v>5</v>
      </c>
      <c r="G1805">
        <v>19</v>
      </c>
      <c r="H1805" t="s">
        <v>12</v>
      </c>
      <c r="I1805" t="str">
        <f>VLOOKUP(H1805,'Fish Species List'!$A$2:$I$107,2,0)</f>
        <v>Doctorfish</v>
      </c>
      <c r="J1805" s="54" t="str">
        <f>VLOOKUP(H1805,'Fish Species List'!$A$2:$I$107,3,0)</f>
        <v>Acanthurus chirurgus</v>
      </c>
      <c r="K1805" s="54" t="str">
        <f>VLOOKUP(H1805,'Fish Species List'!$A$2:$I$107,4,0)</f>
        <v>Acanthuridae</v>
      </c>
      <c r="L1805" s="54" t="str">
        <f>VLOOKUP(H1805,'Fish Species List'!$A$2:$I$107,5,0)</f>
        <v>Herbivores</v>
      </c>
      <c r="M1805">
        <v>15</v>
      </c>
      <c r="N1805">
        <v>2</v>
      </c>
      <c r="P1805">
        <f>VLOOKUP(H1805,'Fish Species List'!$A$2:$I$107,6,0)</f>
        <v>2.0889999999999999E-2</v>
      </c>
      <c r="Q1805">
        <f>VLOOKUP(H1805,'Fish Species List'!$A$2:$I$107,7,0)</f>
        <v>2.96</v>
      </c>
      <c r="R1805">
        <f t="shared" si="28"/>
        <v>63.265736295491713</v>
      </c>
    </row>
    <row r="1806" spans="1:18">
      <c r="A1806" s="2">
        <v>42959</v>
      </c>
      <c r="B1806" s="18">
        <v>0.5</v>
      </c>
      <c r="C1806" t="s">
        <v>450</v>
      </c>
      <c r="D1806" t="s">
        <v>457</v>
      </c>
      <c r="E1806" t="s">
        <v>10</v>
      </c>
      <c r="F1806">
        <v>5</v>
      </c>
      <c r="G1806">
        <v>19</v>
      </c>
      <c r="H1806" t="s">
        <v>453</v>
      </c>
      <c r="I1806" t="str">
        <f>VLOOKUP(H1806,'Fish Species List'!$A$2:$I$107,2,0)</f>
        <v>White Grunt</v>
      </c>
      <c r="J1806" s="54" t="str">
        <f>VLOOKUP(H1806,'Fish Species List'!$A$2:$I$107,3,0)</f>
        <v>Haemulon plumieri</v>
      </c>
      <c r="K1806" s="54" t="str">
        <f>VLOOKUP(H1806,'Fish Species List'!$A$2:$I$107,4,0)</f>
        <v>Haemulidae</v>
      </c>
      <c r="L1806" s="54" t="str">
        <f>VLOOKUP(H1806,'Fish Species List'!$A$2:$I$107,5,0)</f>
        <v>Carnivores</v>
      </c>
      <c r="M1806">
        <v>18</v>
      </c>
      <c r="N1806">
        <f>1</f>
        <v>1</v>
      </c>
      <c r="P1806">
        <f>VLOOKUP(H1806,'Fish Species List'!$A$2:$I$107,6,0)</f>
        <v>1.4789999999999999E-2</v>
      </c>
      <c r="Q1806">
        <f>VLOOKUP(H1806,'Fish Species List'!$A$2:$I$107,7,0)</f>
        <v>2.98</v>
      </c>
      <c r="R1806">
        <f t="shared" si="28"/>
        <v>81.410465722318747</v>
      </c>
    </row>
    <row r="1807" spans="1:18">
      <c r="A1807" s="2">
        <v>42959</v>
      </c>
      <c r="B1807" s="18">
        <v>0.5</v>
      </c>
      <c r="C1807" t="s">
        <v>450</v>
      </c>
      <c r="D1807" t="s">
        <v>457</v>
      </c>
      <c r="E1807" t="s">
        <v>10</v>
      </c>
      <c r="F1807">
        <v>5</v>
      </c>
      <c r="G1807">
        <v>19</v>
      </c>
      <c r="H1807" t="s">
        <v>379</v>
      </c>
      <c r="I1807" t="str">
        <f>VLOOKUP(H1807,'Fish Species List'!$A$2:$I$107,2,0)</f>
        <v>Goatfish</v>
      </c>
      <c r="J1807" s="54" t="str">
        <f>VLOOKUP(H1807,'Fish Species List'!$A$2:$I$107,3,0)</f>
        <v>Mulloidichthys martinicus</v>
      </c>
      <c r="K1807" s="54" t="str">
        <f>VLOOKUP(H1807,'Fish Species List'!$A$2:$I$107,4,0)</f>
        <v>Mullidae</v>
      </c>
      <c r="L1807" s="54" t="str">
        <f>VLOOKUP(H1807,'Fish Species List'!$A$2:$I$107,5,0)</f>
        <v>Carnivores</v>
      </c>
      <c r="M1807">
        <v>18</v>
      </c>
      <c r="N1807">
        <v>3</v>
      </c>
      <c r="P1807">
        <f>VLOOKUP(H1807,'Fish Species List'!$A$2:$I$107,6,0)</f>
        <v>9.7699999999999992E-3</v>
      </c>
      <c r="Q1807">
        <f>VLOOKUP(H1807,'Fish Species List'!$A$2:$I$107,7,0)</f>
        <v>3.12</v>
      </c>
      <c r="R1807">
        <f t="shared" si="28"/>
        <v>80.601807249259167</v>
      </c>
    </row>
    <row r="1808" spans="1:18">
      <c r="A1808" s="2">
        <v>42959</v>
      </c>
      <c r="B1808" s="18">
        <v>0.5</v>
      </c>
      <c r="C1808" t="s">
        <v>450</v>
      </c>
      <c r="D1808" t="s">
        <v>457</v>
      </c>
      <c r="E1808" t="s">
        <v>10</v>
      </c>
      <c r="F1808">
        <v>5</v>
      </c>
      <c r="G1808">
        <v>19</v>
      </c>
      <c r="H1808" t="s">
        <v>31</v>
      </c>
      <c r="I1808" t="str">
        <f>VLOOKUP(H1808,'Fish Species List'!$A$2:$I$107,2,0)</f>
        <v>Striped Parrotfish</v>
      </c>
      <c r="J1808" s="54" t="str">
        <f>VLOOKUP(H1808,'Fish Species List'!$A$2:$I$107,3,0)</f>
        <v>Scarus iserti</v>
      </c>
      <c r="K1808" s="54" t="str">
        <f>VLOOKUP(H1808,'Fish Species List'!$A$2:$I$107,4,0)</f>
        <v>Scaridae</v>
      </c>
      <c r="L1808" s="54" t="str">
        <f>VLOOKUP(H1808,'Fish Species List'!$A$2:$I$107,5,0)</f>
        <v>Herbivores</v>
      </c>
      <c r="M1808">
        <v>12</v>
      </c>
      <c r="N1808">
        <f>1</f>
        <v>1</v>
      </c>
      <c r="O1808" t="s">
        <v>16</v>
      </c>
      <c r="P1808">
        <f>VLOOKUP(H1808,'Fish Species List'!$A$2:$I$107,6,0)</f>
        <v>1.0959999999999999E-2</v>
      </c>
      <c r="Q1808">
        <f>VLOOKUP(H1808,'Fish Species List'!$A$2:$I$107,7,0)</f>
        <v>3.01</v>
      </c>
      <c r="R1808">
        <f t="shared" si="28"/>
        <v>19.415389375922789</v>
      </c>
    </row>
    <row r="1809" spans="1:18">
      <c r="A1809" s="2">
        <v>42959</v>
      </c>
      <c r="B1809" s="18">
        <v>0.5</v>
      </c>
      <c r="C1809" t="s">
        <v>450</v>
      </c>
      <c r="D1809" t="s">
        <v>457</v>
      </c>
      <c r="E1809" t="s">
        <v>10</v>
      </c>
      <c r="F1809">
        <v>5</v>
      </c>
      <c r="G1809">
        <v>19</v>
      </c>
      <c r="H1809" t="s">
        <v>283</v>
      </c>
      <c r="I1809" t="str">
        <f>VLOOKUP(H1809,'Fish Species List'!$A$2:$I$107,2,0)</f>
        <v>Stoplight Parrotfish</v>
      </c>
      <c r="J1809" s="54" t="str">
        <f>VLOOKUP(H1809,'Fish Species List'!$A$2:$I$107,3,0)</f>
        <v>Sparisoma viride</v>
      </c>
      <c r="K1809" s="54" t="str">
        <f>VLOOKUP(H1809,'Fish Species List'!$A$2:$I$107,4,0)</f>
        <v>Scaridae</v>
      </c>
      <c r="L1809" s="54" t="str">
        <f>VLOOKUP(H1809,'Fish Species List'!$A$2:$I$107,5,0)</f>
        <v>Herbivores</v>
      </c>
      <c r="M1809">
        <v>10</v>
      </c>
      <c r="N1809">
        <f>1</f>
        <v>1</v>
      </c>
      <c r="O1809" t="s">
        <v>16</v>
      </c>
      <c r="P1809">
        <f>VLOOKUP(H1809,'Fish Species List'!$A$2:$I$107,6,0)</f>
        <v>1.38E-2</v>
      </c>
      <c r="Q1809">
        <f>VLOOKUP(H1809,'Fish Species List'!$A$2:$I$107,7,0)</f>
        <v>3.04</v>
      </c>
      <c r="R1809">
        <f t="shared" si="28"/>
        <v>15.131399106775971</v>
      </c>
    </row>
    <row r="1810" spans="1:18">
      <c r="A1810" s="2">
        <v>42959</v>
      </c>
      <c r="B1810" s="18">
        <v>0.5</v>
      </c>
      <c r="C1810" t="s">
        <v>450</v>
      </c>
      <c r="D1810" t="s">
        <v>457</v>
      </c>
      <c r="E1810" t="s">
        <v>10</v>
      </c>
      <c r="F1810">
        <v>5</v>
      </c>
      <c r="G1810">
        <v>19</v>
      </c>
      <c r="H1810" t="s">
        <v>283</v>
      </c>
      <c r="I1810" t="str">
        <f>VLOOKUP(H1810,'Fish Species List'!$A$2:$I$107,2,0)</f>
        <v>Stoplight Parrotfish</v>
      </c>
      <c r="J1810" s="54" t="str">
        <f>VLOOKUP(H1810,'Fish Species List'!$A$2:$I$107,3,0)</f>
        <v>Sparisoma viride</v>
      </c>
      <c r="K1810" s="54" t="str">
        <f>VLOOKUP(H1810,'Fish Species List'!$A$2:$I$107,4,0)</f>
        <v>Scaridae</v>
      </c>
      <c r="L1810" s="54" t="str">
        <f>VLOOKUP(H1810,'Fish Species List'!$A$2:$I$107,5,0)</f>
        <v>Herbivores</v>
      </c>
      <c r="M1810">
        <v>3</v>
      </c>
      <c r="N1810">
        <v>2</v>
      </c>
      <c r="O1810" t="s">
        <v>284</v>
      </c>
      <c r="P1810">
        <f>VLOOKUP(H1810,'Fish Species List'!$A$2:$I$107,6,0)</f>
        <v>1.38E-2</v>
      </c>
      <c r="Q1810">
        <f>VLOOKUP(H1810,'Fish Species List'!$A$2:$I$107,7,0)</f>
        <v>3.04</v>
      </c>
      <c r="R1810">
        <f t="shared" si="28"/>
        <v>0.38933881323628722</v>
      </c>
    </row>
    <row r="1811" spans="1:18">
      <c r="A1811" s="2">
        <v>42959</v>
      </c>
      <c r="B1811" s="18">
        <v>0.5</v>
      </c>
      <c r="C1811" t="s">
        <v>450</v>
      </c>
      <c r="D1811" t="s">
        <v>457</v>
      </c>
      <c r="E1811" t="s">
        <v>10</v>
      </c>
      <c r="F1811">
        <v>5</v>
      </c>
      <c r="G1811">
        <v>19</v>
      </c>
      <c r="H1811" t="s">
        <v>283</v>
      </c>
      <c r="I1811" t="str">
        <f>VLOOKUP(H1811,'Fish Species List'!$A$2:$I$107,2,0)</f>
        <v>Stoplight Parrotfish</v>
      </c>
      <c r="J1811" s="54" t="str">
        <f>VLOOKUP(H1811,'Fish Species List'!$A$2:$I$107,3,0)</f>
        <v>Sparisoma viride</v>
      </c>
      <c r="K1811" s="54" t="str">
        <f>VLOOKUP(H1811,'Fish Species List'!$A$2:$I$107,4,0)</f>
        <v>Scaridae</v>
      </c>
      <c r="L1811" s="54" t="str">
        <f>VLOOKUP(H1811,'Fish Species List'!$A$2:$I$107,5,0)</f>
        <v>Herbivores</v>
      </c>
      <c r="M1811">
        <v>6</v>
      </c>
      <c r="N1811">
        <f>1</f>
        <v>1</v>
      </c>
      <c r="O1811" t="s">
        <v>284</v>
      </c>
      <c r="P1811">
        <f>VLOOKUP(H1811,'Fish Species List'!$A$2:$I$107,6,0)</f>
        <v>1.38E-2</v>
      </c>
      <c r="Q1811">
        <f>VLOOKUP(H1811,'Fish Species List'!$A$2:$I$107,7,0)</f>
        <v>3.04</v>
      </c>
      <c r="R1811">
        <f t="shared" si="28"/>
        <v>3.2022769371367255</v>
      </c>
    </row>
    <row r="1812" spans="1:18">
      <c r="A1812" s="2">
        <v>42959</v>
      </c>
      <c r="B1812" s="18">
        <v>0.5</v>
      </c>
      <c r="C1812" t="s">
        <v>450</v>
      </c>
      <c r="D1812" t="s">
        <v>457</v>
      </c>
      <c r="E1812" t="s">
        <v>10</v>
      </c>
      <c r="F1812">
        <v>5</v>
      </c>
      <c r="G1812">
        <v>19</v>
      </c>
      <c r="H1812" t="s">
        <v>283</v>
      </c>
      <c r="I1812" t="str">
        <f>VLOOKUP(H1812,'Fish Species List'!$A$2:$I$107,2,0)</f>
        <v>Stoplight Parrotfish</v>
      </c>
      <c r="J1812" s="54" t="str">
        <f>VLOOKUP(H1812,'Fish Species List'!$A$2:$I$107,3,0)</f>
        <v>Sparisoma viride</v>
      </c>
      <c r="K1812" s="54" t="str">
        <f>VLOOKUP(H1812,'Fish Species List'!$A$2:$I$107,4,0)</f>
        <v>Scaridae</v>
      </c>
      <c r="L1812" s="54" t="str">
        <f>VLOOKUP(H1812,'Fish Species List'!$A$2:$I$107,5,0)</f>
        <v>Herbivores</v>
      </c>
      <c r="M1812">
        <v>2</v>
      </c>
      <c r="N1812">
        <f>1</f>
        <v>1</v>
      </c>
      <c r="O1812" t="s">
        <v>284</v>
      </c>
      <c r="P1812">
        <f>VLOOKUP(H1812,'Fish Species List'!$A$2:$I$107,6,0)</f>
        <v>1.38E-2</v>
      </c>
      <c r="Q1812">
        <f>VLOOKUP(H1812,'Fish Species List'!$A$2:$I$107,7,0)</f>
        <v>3.04</v>
      </c>
      <c r="R1812">
        <f t="shared" si="28"/>
        <v>0.11350376646282974</v>
      </c>
    </row>
    <row r="1813" spans="1:18">
      <c r="A1813" s="2">
        <v>42959</v>
      </c>
      <c r="B1813" s="18">
        <v>0.5</v>
      </c>
      <c r="C1813" t="s">
        <v>450</v>
      </c>
      <c r="D1813" t="s">
        <v>457</v>
      </c>
      <c r="E1813" t="s">
        <v>10</v>
      </c>
      <c r="F1813">
        <v>5</v>
      </c>
      <c r="G1813">
        <v>19</v>
      </c>
      <c r="H1813" t="s">
        <v>31</v>
      </c>
      <c r="I1813" t="str">
        <f>VLOOKUP(H1813,'Fish Species List'!$A$2:$I$107,2,0)</f>
        <v>Striped Parrotfish</v>
      </c>
      <c r="J1813" s="54" t="str">
        <f>VLOOKUP(H1813,'Fish Species List'!$A$2:$I$107,3,0)</f>
        <v>Scarus iserti</v>
      </c>
      <c r="K1813" s="54" t="str">
        <f>VLOOKUP(H1813,'Fish Species List'!$A$2:$I$107,4,0)</f>
        <v>Scaridae</v>
      </c>
      <c r="L1813" s="54" t="str">
        <f>VLOOKUP(H1813,'Fish Species List'!$A$2:$I$107,5,0)</f>
        <v>Herbivores</v>
      </c>
      <c r="M1813">
        <v>3</v>
      </c>
      <c r="N1813">
        <v>10</v>
      </c>
      <c r="O1813" t="s">
        <v>284</v>
      </c>
      <c r="P1813">
        <f>VLOOKUP(H1813,'Fish Species List'!$A$2:$I$107,6,0)</f>
        <v>1.0959999999999999E-2</v>
      </c>
      <c r="Q1813">
        <f>VLOOKUP(H1813,'Fish Species List'!$A$2:$I$107,7,0)</f>
        <v>3.01</v>
      </c>
      <c r="R1813">
        <f t="shared" si="28"/>
        <v>0.29918893707824967</v>
      </c>
    </row>
    <row r="1814" spans="1:18">
      <c r="A1814" s="2">
        <v>42959</v>
      </c>
      <c r="B1814" s="18">
        <v>0.5</v>
      </c>
      <c r="C1814" t="s">
        <v>450</v>
      </c>
      <c r="D1814" t="s">
        <v>457</v>
      </c>
      <c r="E1814" t="s">
        <v>10</v>
      </c>
      <c r="F1814">
        <v>5</v>
      </c>
      <c r="G1814">
        <v>19</v>
      </c>
      <c r="H1814" t="s">
        <v>31</v>
      </c>
      <c r="I1814" t="str">
        <f>VLOOKUP(H1814,'Fish Species List'!$A$2:$I$107,2,0)</f>
        <v>Striped Parrotfish</v>
      </c>
      <c r="J1814" s="54" t="str">
        <f>VLOOKUP(H1814,'Fish Species List'!$A$2:$I$107,3,0)</f>
        <v>Scarus iserti</v>
      </c>
      <c r="K1814" s="54" t="str">
        <f>VLOOKUP(H1814,'Fish Species List'!$A$2:$I$107,4,0)</f>
        <v>Scaridae</v>
      </c>
      <c r="L1814" s="54" t="str">
        <f>VLOOKUP(H1814,'Fish Species List'!$A$2:$I$107,5,0)</f>
        <v>Herbivores</v>
      </c>
      <c r="M1814">
        <v>2</v>
      </c>
      <c r="N1814">
        <v>8</v>
      </c>
      <c r="O1814" t="s">
        <v>284</v>
      </c>
      <c r="P1814">
        <f>VLOOKUP(H1814,'Fish Species List'!$A$2:$I$107,6,0)</f>
        <v>1.0959999999999999E-2</v>
      </c>
      <c r="Q1814">
        <f>VLOOKUP(H1814,'Fish Species List'!$A$2:$I$107,7,0)</f>
        <v>3.01</v>
      </c>
      <c r="R1814">
        <f t="shared" si="28"/>
        <v>8.8289862628973065E-2</v>
      </c>
    </row>
    <row r="1815" spans="1:18">
      <c r="A1815" s="2">
        <v>42959</v>
      </c>
      <c r="B1815" s="18">
        <v>0.5</v>
      </c>
      <c r="C1815" t="s">
        <v>450</v>
      </c>
      <c r="D1815" t="s">
        <v>457</v>
      </c>
      <c r="E1815" t="s">
        <v>10</v>
      </c>
      <c r="F1815">
        <v>5</v>
      </c>
      <c r="G1815">
        <v>19</v>
      </c>
      <c r="H1815" t="s">
        <v>31</v>
      </c>
      <c r="I1815" t="str">
        <f>VLOOKUP(H1815,'Fish Species List'!$A$2:$I$107,2,0)</f>
        <v>Striped Parrotfish</v>
      </c>
      <c r="J1815" s="54" t="str">
        <f>VLOOKUP(H1815,'Fish Species List'!$A$2:$I$107,3,0)</f>
        <v>Scarus iserti</v>
      </c>
      <c r="K1815" s="54" t="str">
        <f>VLOOKUP(H1815,'Fish Species List'!$A$2:$I$107,4,0)</f>
        <v>Scaridae</v>
      </c>
      <c r="L1815" s="54" t="str">
        <f>VLOOKUP(H1815,'Fish Species List'!$A$2:$I$107,5,0)</f>
        <v>Herbivores</v>
      </c>
      <c r="M1815">
        <v>6</v>
      </c>
      <c r="N1815">
        <v>5</v>
      </c>
      <c r="O1815" t="s">
        <v>284</v>
      </c>
      <c r="P1815">
        <f>VLOOKUP(H1815,'Fish Species List'!$A$2:$I$107,6,0)</f>
        <v>1.0959999999999999E-2</v>
      </c>
      <c r="Q1815">
        <f>VLOOKUP(H1815,'Fish Species List'!$A$2:$I$107,7,0)</f>
        <v>3.01</v>
      </c>
      <c r="R1815">
        <f t="shared" si="28"/>
        <v>2.4101596856521104</v>
      </c>
    </row>
    <row r="1816" spans="1:18">
      <c r="A1816" s="2">
        <v>42959</v>
      </c>
      <c r="B1816" s="18">
        <v>0.5</v>
      </c>
      <c r="C1816" t="s">
        <v>450</v>
      </c>
      <c r="D1816" t="s">
        <v>457</v>
      </c>
      <c r="E1816" t="s">
        <v>10</v>
      </c>
      <c r="F1816">
        <v>5</v>
      </c>
      <c r="G1816">
        <v>19</v>
      </c>
      <c r="H1816" t="s">
        <v>25</v>
      </c>
      <c r="I1816" t="str">
        <f>VLOOKUP(H1816,'Fish Species List'!$A$2:$I$107,2,0)</f>
        <v>Redband Parrotfish</v>
      </c>
      <c r="J1816" s="54" t="str">
        <f>VLOOKUP(H1816,'Fish Species List'!$A$2:$I$107,3,0)</f>
        <v>Sparisoma aurofrenatum</v>
      </c>
      <c r="K1816" s="54" t="str">
        <f>VLOOKUP(H1816,'Fish Species List'!$A$2:$I$107,4,0)</f>
        <v>Scaridae</v>
      </c>
      <c r="L1816" s="54" t="str">
        <f>VLOOKUP(H1816,'Fish Species List'!$A$2:$I$107,5,0)</f>
        <v>Herbivores</v>
      </c>
      <c r="M1816">
        <v>8</v>
      </c>
      <c r="N1816">
        <f>1</f>
        <v>1</v>
      </c>
      <c r="O1816" t="s">
        <v>284</v>
      </c>
      <c r="P1816">
        <f>VLOOKUP(H1816,'Fish Species List'!$A$2:$I$107,6,0)</f>
        <v>1.072E-2</v>
      </c>
      <c r="Q1816">
        <f>VLOOKUP(H1816,'Fish Species List'!$A$2:$I$107,7,0)</f>
        <v>3.12</v>
      </c>
      <c r="R1816">
        <f t="shared" si="28"/>
        <v>7.0442627183996569</v>
      </c>
    </row>
    <row r="1817" spans="1:18">
      <c r="A1817" s="2">
        <v>42959</v>
      </c>
      <c r="B1817" s="18">
        <v>0.5</v>
      </c>
      <c r="C1817" t="s">
        <v>450</v>
      </c>
      <c r="D1817" t="s">
        <v>457</v>
      </c>
      <c r="E1817" t="s">
        <v>10</v>
      </c>
      <c r="F1817">
        <v>5</v>
      </c>
      <c r="G1817">
        <v>19</v>
      </c>
      <c r="H1817" t="s">
        <v>25</v>
      </c>
      <c r="I1817" t="str">
        <f>VLOOKUP(H1817,'Fish Species List'!$A$2:$I$107,2,0)</f>
        <v>Redband Parrotfish</v>
      </c>
      <c r="J1817" s="54" t="str">
        <f>VLOOKUP(H1817,'Fish Species List'!$A$2:$I$107,3,0)</f>
        <v>Sparisoma aurofrenatum</v>
      </c>
      <c r="K1817" s="54" t="str">
        <f>VLOOKUP(H1817,'Fish Species List'!$A$2:$I$107,4,0)</f>
        <v>Scaridae</v>
      </c>
      <c r="L1817" s="54" t="str">
        <f>VLOOKUP(H1817,'Fish Species List'!$A$2:$I$107,5,0)</f>
        <v>Herbivores</v>
      </c>
      <c r="M1817">
        <v>3</v>
      </c>
      <c r="N1817">
        <v>2</v>
      </c>
      <c r="O1817" t="s">
        <v>284</v>
      </c>
      <c r="P1817">
        <f>VLOOKUP(H1817,'Fish Species List'!$A$2:$I$107,6,0)</f>
        <v>1.072E-2</v>
      </c>
      <c r="Q1817">
        <f>VLOOKUP(H1817,'Fish Species List'!$A$2:$I$107,7,0)</f>
        <v>3.12</v>
      </c>
      <c r="R1817">
        <f t="shared" si="28"/>
        <v>0.33022739611377439</v>
      </c>
    </row>
    <row r="1818" spans="1:18">
      <c r="A1818" s="2">
        <v>42959</v>
      </c>
      <c r="B1818" s="18">
        <v>0.5</v>
      </c>
      <c r="C1818" t="s">
        <v>450</v>
      </c>
      <c r="D1818" t="s">
        <v>457</v>
      </c>
      <c r="E1818" t="s">
        <v>10</v>
      </c>
      <c r="F1818">
        <v>5</v>
      </c>
      <c r="G1818">
        <v>19</v>
      </c>
      <c r="H1818" t="s">
        <v>25</v>
      </c>
      <c r="I1818" t="str">
        <f>VLOOKUP(H1818,'Fish Species List'!$A$2:$I$107,2,0)</f>
        <v>Redband Parrotfish</v>
      </c>
      <c r="J1818" s="54" t="str">
        <f>VLOOKUP(H1818,'Fish Species List'!$A$2:$I$107,3,0)</f>
        <v>Sparisoma aurofrenatum</v>
      </c>
      <c r="K1818" s="54" t="str">
        <f>VLOOKUP(H1818,'Fish Species List'!$A$2:$I$107,4,0)</f>
        <v>Scaridae</v>
      </c>
      <c r="L1818" s="54" t="str">
        <f>VLOOKUP(H1818,'Fish Species List'!$A$2:$I$107,5,0)</f>
        <v>Herbivores</v>
      </c>
      <c r="M1818">
        <v>6</v>
      </c>
      <c r="N1818">
        <f>1</f>
        <v>1</v>
      </c>
      <c r="O1818" t="s">
        <v>284</v>
      </c>
      <c r="P1818">
        <f>VLOOKUP(H1818,'Fish Species List'!$A$2:$I$107,6,0)</f>
        <v>1.072E-2</v>
      </c>
      <c r="Q1818">
        <f>VLOOKUP(H1818,'Fish Species List'!$A$2:$I$107,7,0)</f>
        <v>3.12</v>
      </c>
      <c r="R1818">
        <f t="shared" si="28"/>
        <v>2.8709569913443227</v>
      </c>
    </row>
    <row r="1819" spans="1:18">
      <c r="A1819" s="2">
        <v>42959</v>
      </c>
      <c r="B1819" s="18">
        <v>0.5</v>
      </c>
      <c r="C1819" t="s">
        <v>450</v>
      </c>
      <c r="D1819" t="s">
        <v>457</v>
      </c>
      <c r="E1819" t="s">
        <v>10</v>
      </c>
      <c r="F1819">
        <v>5</v>
      </c>
      <c r="G1819">
        <v>19</v>
      </c>
      <c r="H1819" t="s">
        <v>25</v>
      </c>
      <c r="I1819" t="str">
        <f>VLOOKUP(H1819,'Fish Species List'!$A$2:$I$107,2,0)</f>
        <v>Redband Parrotfish</v>
      </c>
      <c r="J1819" s="54" t="str">
        <f>VLOOKUP(H1819,'Fish Species List'!$A$2:$I$107,3,0)</f>
        <v>Sparisoma aurofrenatum</v>
      </c>
      <c r="K1819" s="54" t="str">
        <f>VLOOKUP(H1819,'Fish Species List'!$A$2:$I$107,4,0)</f>
        <v>Scaridae</v>
      </c>
      <c r="L1819" s="54" t="str">
        <f>VLOOKUP(H1819,'Fish Species List'!$A$2:$I$107,5,0)</f>
        <v>Herbivores</v>
      </c>
      <c r="M1819">
        <v>4</v>
      </c>
      <c r="N1819">
        <v>3</v>
      </c>
      <c r="O1819" t="s">
        <v>284</v>
      </c>
      <c r="P1819">
        <f>VLOOKUP(H1819,'Fish Species List'!$A$2:$I$107,6,0)</f>
        <v>1.072E-2</v>
      </c>
      <c r="Q1819">
        <f>VLOOKUP(H1819,'Fish Species List'!$A$2:$I$107,7,0)</f>
        <v>3.12</v>
      </c>
      <c r="R1819">
        <f t="shared" si="28"/>
        <v>0.81025544515357217</v>
      </c>
    </row>
    <row r="1820" spans="1:18">
      <c r="A1820" s="2">
        <v>42959</v>
      </c>
      <c r="B1820" s="18">
        <v>0.5</v>
      </c>
      <c r="C1820" t="s">
        <v>450</v>
      </c>
      <c r="D1820" t="s">
        <v>457</v>
      </c>
      <c r="E1820" t="s">
        <v>10</v>
      </c>
      <c r="F1820">
        <v>5</v>
      </c>
      <c r="G1820">
        <v>19</v>
      </c>
      <c r="H1820" t="s">
        <v>23</v>
      </c>
      <c r="I1820" t="str">
        <f>VLOOKUP(H1820,'Fish Species List'!$A$2:$I$107,2,0)</f>
        <v>Blue Tang</v>
      </c>
      <c r="J1820" s="54" t="str">
        <f>VLOOKUP(H1820,'Fish Species List'!$A$2:$I$107,3,0)</f>
        <v>Acanthurus coeruleus</v>
      </c>
      <c r="K1820" s="54" t="str">
        <f>VLOOKUP(H1820,'Fish Species List'!$A$2:$I$107,4,0)</f>
        <v>Acanthuridae</v>
      </c>
      <c r="L1820" s="54" t="str">
        <f>VLOOKUP(H1820,'Fish Species List'!$A$2:$I$107,5,0)</f>
        <v>Herbivores</v>
      </c>
      <c r="M1820">
        <v>4</v>
      </c>
      <c r="N1820">
        <f>1</f>
        <v>1</v>
      </c>
      <c r="P1820">
        <f>VLOOKUP(H1820,'Fish Species List'!$A$2:$I$107,6,0)</f>
        <v>2.512E-2</v>
      </c>
      <c r="Q1820">
        <f>VLOOKUP(H1820,'Fish Species List'!$A$2:$I$107,7,0)</f>
        <v>2.96</v>
      </c>
      <c r="R1820">
        <f t="shared" si="28"/>
        <v>1.5209579574878063</v>
      </c>
    </row>
    <row r="1821" spans="1:18">
      <c r="A1821" s="2">
        <v>42959</v>
      </c>
      <c r="B1821" s="18">
        <v>0.5</v>
      </c>
      <c r="C1821" t="s">
        <v>450</v>
      </c>
      <c r="D1821" t="s">
        <v>457</v>
      </c>
      <c r="E1821" t="s">
        <v>10</v>
      </c>
      <c r="F1821">
        <v>5</v>
      </c>
      <c r="G1821">
        <v>19</v>
      </c>
      <c r="H1821" t="s">
        <v>393</v>
      </c>
      <c r="I1821" t="str">
        <f>VLOOKUP(H1821,'Fish Species List'!$A$2:$I$107,2,0)</f>
        <v xml:space="preserve">Caribbean sharp-nose puffer </v>
      </c>
      <c r="J1821" s="54" t="str">
        <f>VLOOKUP(H1821,'Fish Species List'!$A$2:$I$107,3,0)</f>
        <v>Canthigaster rostrata</v>
      </c>
      <c r="K1821" s="54" t="str">
        <f>VLOOKUP(H1821,'Fish Species List'!$A$2:$I$107,4,0)</f>
        <v>Tetraodontidae</v>
      </c>
      <c r="L1821" s="54" t="str">
        <f>VLOOKUP(H1821,'Fish Species List'!$A$2:$I$107,5,0)</f>
        <v>Omnivores</v>
      </c>
      <c r="M1821">
        <v>5</v>
      </c>
      <c r="N1821">
        <f>1</f>
        <v>1</v>
      </c>
      <c r="P1821">
        <f>VLOOKUP(H1821,'Fish Species List'!$A$2:$I$107,6,0)</f>
        <v>2.239E-2</v>
      </c>
      <c r="Q1821">
        <f>VLOOKUP(H1821,'Fish Species List'!$A$2:$I$107,7,0)</f>
        <v>2.96</v>
      </c>
      <c r="R1821">
        <f t="shared" si="28"/>
        <v>2.6242506075131411</v>
      </c>
    </row>
    <row r="1822" spans="1:18">
      <c r="A1822" s="2">
        <v>42959</v>
      </c>
      <c r="B1822" s="18">
        <v>0.5</v>
      </c>
      <c r="C1822" t="s">
        <v>450</v>
      </c>
      <c r="D1822" t="s">
        <v>457</v>
      </c>
      <c r="E1822" t="s">
        <v>10</v>
      </c>
      <c r="F1822">
        <v>5</v>
      </c>
      <c r="G1822">
        <v>19</v>
      </c>
      <c r="H1822" t="s">
        <v>35</v>
      </c>
      <c r="I1822" t="str">
        <f>VLOOKUP(H1822,'Fish Species List'!$A$2:$I$107,2,0)</f>
        <v>Yellowhead Wrasse</v>
      </c>
      <c r="J1822" s="54" t="str">
        <f>VLOOKUP(H1822,'Fish Species List'!$A$2:$I$107,3,0)</f>
        <v>Halichoeres garnoti</v>
      </c>
      <c r="K1822" s="54" t="str">
        <f>VLOOKUP(H1822,'Fish Species List'!$A$2:$I$107,4,0)</f>
        <v>Labridae</v>
      </c>
      <c r="L1822" s="54" t="str">
        <f>VLOOKUP(H1822,'Fish Species List'!$A$2:$I$107,5,0)</f>
        <v>Carnivores</v>
      </c>
      <c r="M1822">
        <v>12</v>
      </c>
      <c r="N1822">
        <f>1</f>
        <v>1</v>
      </c>
      <c r="P1822">
        <f>VLOOKUP(H1822,'Fish Species List'!$A$2:$I$107,6,0)</f>
        <v>0.01</v>
      </c>
      <c r="Q1822">
        <f>VLOOKUP(H1822,'Fish Species List'!$A$2:$I$107,7,0)</f>
        <v>3.13</v>
      </c>
      <c r="R1822">
        <f t="shared" si="28"/>
        <v>23.869169040031956</v>
      </c>
    </row>
    <row r="1823" spans="1:18">
      <c r="A1823" s="2">
        <v>42959</v>
      </c>
      <c r="B1823" s="18">
        <v>0.5</v>
      </c>
      <c r="C1823" t="s">
        <v>450</v>
      </c>
      <c r="D1823" t="s">
        <v>457</v>
      </c>
      <c r="E1823" t="s">
        <v>10</v>
      </c>
      <c r="F1823">
        <v>5</v>
      </c>
      <c r="G1823">
        <v>19</v>
      </c>
      <c r="H1823" t="s">
        <v>286</v>
      </c>
      <c r="I1823" t="str">
        <f>VLOOKUP(H1823,'Fish Species List'!$A$2:$I$107,2,0)</f>
        <v>Princess Parrotfish</v>
      </c>
      <c r="J1823" s="54" t="str">
        <f>VLOOKUP(H1823,'Fish Species List'!$A$2:$I$107,3,0)</f>
        <v>Scarus taeniopterus</v>
      </c>
      <c r="K1823" s="54" t="str">
        <f>VLOOKUP(H1823,'Fish Species List'!$A$2:$I$107,4,0)</f>
        <v>Scaridae</v>
      </c>
      <c r="L1823" s="54" t="str">
        <f>VLOOKUP(H1823,'Fish Species List'!$A$2:$I$107,5,0)</f>
        <v>Herbivores</v>
      </c>
      <c r="M1823">
        <v>4</v>
      </c>
      <c r="N1823">
        <v>10</v>
      </c>
      <c r="O1823" t="s">
        <v>284</v>
      </c>
      <c r="P1823">
        <f>VLOOKUP(H1823,'Fish Species List'!$A$2:$I$107,6,0)</f>
        <v>3.3500000000000002E-2</v>
      </c>
      <c r="Q1823">
        <f>VLOOKUP(H1823,'Fish Species List'!$A$2:$I$107,7,0)</f>
        <v>2.7086000000000001</v>
      </c>
      <c r="R1823">
        <f t="shared" si="28"/>
        <v>1.4314774122851688</v>
      </c>
    </row>
    <row r="1824" spans="1:18">
      <c r="A1824" s="2">
        <v>42959</v>
      </c>
      <c r="B1824" s="18">
        <v>0.5</v>
      </c>
      <c r="C1824" t="s">
        <v>450</v>
      </c>
      <c r="D1824" t="s">
        <v>457</v>
      </c>
      <c r="E1824" t="s">
        <v>10</v>
      </c>
      <c r="F1824">
        <v>5</v>
      </c>
      <c r="G1824">
        <v>19</v>
      </c>
      <c r="H1824" t="s">
        <v>286</v>
      </c>
      <c r="I1824" t="str">
        <f>VLOOKUP(H1824,'Fish Species List'!$A$2:$I$107,2,0)</f>
        <v>Princess Parrotfish</v>
      </c>
      <c r="J1824" s="54" t="str">
        <f>VLOOKUP(H1824,'Fish Species List'!$A$2:$I$107,3,0)</f>
        <v>Scarus taeniopterus</v>
      </c>
      <c r="K1824" s="54" t="str">
        <f>VLOOKUP(H1824,'Fish Species List'!$A$2:$I$107,4,0)</f>
        <v>Scaridae</v>
      </c>
      <c r="L1824" s="54" t="str">
        <f>VLOOKUP(H1824,'Fish Species List'!$A$2:$I$107,5,0)</f>
        <v>Herbivores</v>
      </c>
      <c r="M1824">
        <v>3</v>
      </c>
      <c r="N1824">
        <v>5</v>
      </c>
      <c r="O1824" t="s">
        <v>284</v>
      </c>
      <c r="P1824">
        <f>VLOOKUP(H1824,'Fish Species List'!$A$2:$I$107,6,0)</f>
        <v>3.3500000000000002E-2</v>
      </c>
      <c r="Q1824">
        <f>VLOOKUP(H1824,'Fish Species List'!$A$2:$I$107,7,0)</f>
        <v>2.7086000000000001</v>
      </c>
      <c r="R1824">
        <f t="shared" si="28"/>
        <v>0.65671273400963648</v>
      </c>
    </row>
    <row r="1825" spans="1:18">
      <c r="A1825" s="2">
        <v>42959</v>
      </c>
      <c r="B1825" s="18">
        <v>0.5</v>
      </c>
      <c r="C1825" t="s">
        <v>450</v>
      </c>
      <c r="D1825" t="s">
        <v>457</v>
      </c>
      <c r="E1825" t="s">
        <v>10</v>
      </c>
      <c r="F1825">
        <v>5</v>
      </c>
      <c r="G1825">
        <v>19</v>
      </c>
      <c r="H1825" t="s">
        <v>31</v>
      </c>
      <c r="I1825" t="str">
        <f>VLOOKUP(H1825,'Fish Species List'!$A$2:$I$107,2,0)</f>
        <v>Striped Parrotfish</v>
      </c>
      <c r="J1825" s="54" t="str">
        <f>VLOOKUP(H1825,'Fish Species List'!$A$2:$I$107,3,0)</f>
        <v>Scarus iserti</v>
      </c>
      <c r="K1825" s="54" t="str">
        <f>VLOOKUP(H1825,'Fish Species List'!$A$2:$I$107,4,0)</f>
        <v>Scaridae</v>
      </c>
      <c r="L1825" s="54" t="str">
        <f>VLOOKUP(H1825,'Fish Species List'!$A$2:$I$107,5,0)</f>
        <v>Herbivores</v>
      </c>
      <c r="M1825">
        <v>4</v>
      </c>
      <c r="N1825">
        <v>10</v>
      </c>
      <c r="O1825" t="s">
        <v>284</v>
      </c>
      <c r="P1825">
        <f>VLOOKUP(H1825,'Fish Species List'!$A$2:$I$107,6,0)</f>
        <v>1.0959999999999999E-2</v>
      </c>
      <c r="Q1825">
        <f>VLOOKUP(H1825,'Fish Species List'!$A$2:$I$107,7,0)</f>
        <v>3.01</v>
      </c>
      <c r="R1825">
        <f t="shared" si="28"/>
        <v>0.71123173750391744</v>
      </c>
    </row>
    <row r="1826" spans="1:18">
      <c r="A1826" s="2">
        <v>42959</v>
      </c>
      <c r="B1826" s="18">
        <v>0.5</v>
      </c>
      <c r="C1826" t="s">
        <v>450</v>
      </c>
      <c r="D1826" t="s">
        <v>457</v>
      </c>
      <c r="E1826" t="s">
        <v>10</v>
      </c>
      <c r="F1826">
        <v>5</v>
      </c>
      <c r="G1826">
        <v>19</v>
      </c>
      <c r="H1826" t="s">
        <v>31</v>
      </c>
      <c r="I1826" t="str">
        <f>VLOOKUP(H1826,'Fish Species List'!$A$2:$I$107,2,0)</f>
        <v>Striped Parrotfish</v>
      </c>
      <c r="J1826" s="54" t="str">
        <f>VLOOKUP(H1826,'Fish Species List'!$A$2:$I$107,3,0)</f>
        <v>Scarus iserti</v>
      </c>
      <c r="K1826" s="54" t="str">
        <f>VLOOKUP(H1826,'Fish Species List'!$A$2:$I$107,4,0)</f>
        <v>Scaridae</v>
      </c>
      <c r="L1826" s="54" t="str">
        <f>VLOOKUP(H1826,'Fish Species List'!$A$2:$I$107,5,0)</f>
        <v>Herbivores</v>
      </c>
      <c r="M1826">
        <v>3</v>
      </c>
      <c r="N1826">
        <v>5</v>
      </c>
      <c r="O1826" t="s">
        <v>284</v>
      </c>
      <c r="P1826">
        <f>VLOOKUP(H1826,'Fish Species List'!$A$2:$I$107,6,0)</f>
        <v>1.0959999999999999E-2</v>
      </c>
      <c r="Q1826">
        <f>VLOOKUP(H1826,'Fish Species List'!$A$2:$I$107,7,0)</f>
        <v>3.01</v>
      </c>
      <c r="R1826">
        <f t="shared" si="28"/>
        <v>0.29918893707824967</v>
      </c>
    </row>
    <row r="1827" spans="1:18">
      <c r="A1827" s="2">
        <v>42959</v>
      </c>
      <c r="B1827" s="18">
        <v>0.5</v>
      </c>
      <c r="C1827" t="s">
        <v>450</v>
      </c>
      <c r="D1827" t="s">
        <v>457</v>
      </c>
      <c r="E1827" t="s">
        <v>10</v>
      </c>
      <c r="F1827">
        <v>5</v>
      </c>
      <c r="G1827">
        <v>19</v>
      </c>
      <c r="H1827" t="s">
        <v>31</v>
      </c>
      <c r="I1827" t="str">
        <f>VLOOKUP(H1827,'Fish Species List'!$A$2:$I$107,2,0)</f>
        <v>Striped Parrotfish</v>
      </c>
      <c r="J1827" s="54" t="str">
        <f>VLOOKUP(H1827,'Fish Species List'!$A$2:$I$107,3,0)</f>
        <v>Scarus iserti</v>
      </c>
      <c r="K1827" s="54" t="str">
        <f>VLOOKUP(H1827,'Fish Species List'!$A$2:$I$107,4,0)</f>
        <v>Scaridae</v>
      </c>
      <c r="L1827" s="54" t="str">
        <f>VLOOKUP(H1827,'Fish Species List'!$A$2:$I$107,5,0)</f>
        <v>Herbivores</v>
      </c>
      <c r="M1827">
        <v>2</v>
      </c>
      <c r="N1827">
        <v>5</v>
      </c>
      <c r="O1827" t="s">
        <v>284</v>
      </c>
      <c r="P1827">
        <f>VLOOKUP(H1827,'Fish Species List'!$A$2:$I$107,6,0)</f>
        <v>1.0959999999999999E-2</v>
      </c>
      <c r="Q1827">
        <f>VLOOKUP(H1827,'Fish Species List'!$A$2:$I$107,7,0)</f>
        <v>3.01</v>
      </c>
      <c r="R1827">
        <f t="shared" si="28"/>
        <v>8.8289862628973065E-2</v>
      </c>
    </row>
    <row r="1828" spans="1:18">
      <c r="A1828" s="2">
        <v>42959</v>
      </c>
      <c r="B1828" s="18">
        <v>0.5</v>
      </c>
      <c r="C1828" t="s">
        <v>450</v>
      </c>
      <c r="D1828" t="s">
        <v>457</v>
      </c>
      <c r="E1828" t="s">
        <v>10</v>
      </c>
      <c r="F1828">
        <v>5</v>
      </c>
      <c r="G1828">
        <v>19</v>
      </c>
      <c r="H1828" t="s">
        <v>417</v>
      </c>
      <c r="I1828" t="str">
        <f>VLOOKUP(H1828,'Fish Species List'!$A$2:$I$107,2,0)</f>
        <v>3-spot Damselfish</v>
      </c>
      <c r="J1828" s="54" t="str">
        <f>VLOOKUP(H1828,'Fish Species List'!$A$2:$I$107,3,0)</f>
        <v>Stegastes planifrons</v>
      </c>
      <c r="K1828" s="54" t="str">
        <f>VLOOKUP(H1828,'Fish Species List'!$A$2:$I$107,4,0)</f>
        <v>Pomacentridae</v>
      </c>
      <c r="L1828" s="54" t="str">
        <f>VLOOKUP(H1828,'Fish Species List'!$A$2:$I$107,5,0)</f>
        <v>Omnivores</v>
      </c>
      <c r="M1828">
        <v>10</v>
      </c>
      <c r="N1828">
        <v>2</v>
      </c>
      <c r="P1828">
        <f>VLOOKUP(H1828,'Fish Species List'!$A$2:$I$107,6,0)</f>
        <v>2.188E-2</v>
      </c>
      <c r="Q1828">
        <f>VLOOKUP(H1828,'Fish Species List'!$A$2:$I$107,7,0)</f>
        <v>2.96</v>
      </c>
      <c r="R1828">
        <f t="shared" si="28"/>
        <v>19.954797165107308</v>
      </c>
    </row>
    <row r="1829" spans="1:18">
      <c r="A1829" s="2">
        <v>42959</v>
      </c>
      <c r="B1829" s="18">
        <v>0.5</v>
      </c>
      <c r="C1829" t="s">
        <v>450</v>
      </c>
      <c r="D1829" t="s">
        <v>457</v>
      </c>
      <c r="E1829" t="s">
        <v>10</v>
      </c>
      <c r="F1829">
        <v>5</v>
      </c>
      <c r="G1829">
        <v>19</v>
      </c>
      <c r="H1829" t="s">
        <v>35</v>
      </c>
      <c r="I1829" t="str">
        <f>VLOOKUP(H1829,'Fish Species List'!$A$2:$I$107,2,0)</f>
        <v>Yellowhead Wrasse</v>
      </c>
      <c r="J1829" s="54" t="str">
        <f>VLOOKUP(H1829,'Fish Species List'!$A$2:$I$107,3,0)</f>
        <v>Halichoeres garnoti</v>
      </c>
      <c r="K1829" s="54" t="str">
        <f>VLOOKUP(H1829,'Fish Species List'!$A$2:$I$107,4,0)</f>
        <v>Labridae</v>
      </c>
      <c r="L1829" s="54" t="str">
        <f>VLOOKUP(H1829,'Fish Species List'!$A$2:$I$107,5,0)</f>
        <v>Carnivores</v>
      </c>
      <c r="M1829">
        <v>3</v>
      </c>
      <c r="N1829">
        <v>2</v>
      </c>
      <c r="P1829">
        <f>VLOOKUP(H1829,'Fish Species List'!$A$2:$I$107,6,0)</f>
        <v>0.01</v>
      </c>
      <c r="Q1829">
        <f>VLOOKUP(H1829,'Fish Species List'!$A$2:$I$107,7,0)</f>
        <v>3.13</v>
      </c>
      <c r="R1829">
        <f t="shared" si="28"/>
        <v>0.3114508548769428</v>
      </c>
    </row>
    <row r="1830" spans="1:18">
      <c r="A1830" s="2">
        <v>42959</v>
      </c>
      <c r="B1830" s="18">
        <v>0.5</v>
      </c>
      <c r="C1830" t="s">
        <v>450</v>
      </c>
      <c r="D1830" t="s">
        <v>457</v>
      </c>
      <c r="E1830" t="s">
        <v>10</v>
      </c>
      <c r="F1830">
        <v>5</v>
      </c>
      <c r="G1830">
        <v>19</v>
      </c>
      <c r="H1830" t="s">
        <v>283</v>
      </c>
      <c r="I1830" t="str">
        <f>VLOOKUP(H1830,'Fish Species List'!$A$2:$I$107,2,0)</f>
        <v>Stoplight Parrotfish</v>
      </c>
      <c r="J1830" s="54" t="str">
        <f>VLOOKUP(H1830,'Fish Species List'!$A$2:$I$107,3,0)</f>
        <v>Sparisoma viride</v>
      </c>
      <c r="K1830" s="54" t="str">
        <f>VLOOKUP(H1830,'Fish Species List'!$A$2:$I$107,4,0)</f>
        <v>Scaridae</v>
      </c>
      <c r="L1830" s="54" t="str">
        <f>VLOOKUP(H1830,'Fish Species List'!$A$2:$I$107,5,0)</f>
        <v>Herbivores</v>
      </c>
      <c r="M1830">
        <v>6</v>
      </c>
      <c r="N1830">
        <v>2</v>
      </c>
      <c r="O1830" t="s">
        <v>284</v>
      </c>
      <c r="P1830">
        <f>VLOOKUP(H1830,'Fish Species List'!$A$2:$I$107,6,0)</f>
        <v>1.38E-2</v>
      </c>
      <c r="Q1830">
        <f>VLOOKUP(H1830,'Fish Species List'!$A$2:$I$107,7,0)</f>
        <v>3.04</v>
      </c>
      <c r="R1830">
        <f t="shared" si="28"/>
        <v>3.2022769371367255</v>
      </c>
    </row>
    <row r="1831" spans="1:18">
      <c r="A1831" s="2">
        <v>42959</v>
      </c>
      <c r="B1831" s="18">
        <v>0.5</v>
      </c>
      <c r="C1831" t="s">
        <v>450</v>
      </c>
      <c r="D1831" t="s">
        <v>457</v>
      </c>
      <c r="E1831" t="s">
        <v>10</v>
      </c>
      <c r="F1831">
        <v>5</v>
      </c>
      <c r="G1831">
        <v>19</v>
      </c>
      <c r="H1831" t="s">
        <v>25</v>
      </c>
      <c r="I1831" t="str">
        <f>VLOOKUP(H1831,'Fish Species List'!$A$2:$I$107,2,0)</f>
        <v>Redband Parrotfish</v>
      </c>
      <c r="J1831" s="54" t="str">
        <f>VLOOKUP(H1831,'Fish Species List'!$A$2:$I$107,3,0)</f>
        <v>Sparisoma aurofrenatum</v>
      </c>
      <c r="K1831" s="54" t="str">
        <f>VLOOKUP(H1831,'Fish Species List'!$A$2:$I$107,4,0)</f>
        <v>Scaridae</v>
      </c>
      <c r="L1831" s="54" t="str">
        <f>VLOOKUP(H1831,'Fish Species List'!$A$2:$I$107,5,0)</f>
        <v>Herbivores</v>
      </c>
      <c r="M1831">
        <v>5</v>
      </c>
      <c r="N1831">
        <v>2</v>
      </c>
      <c r="O1831" t="s">
        <v>284</v>
      </c>
      <c r="P1831">
        <f>VLOOKUP(H1831,'Fish Species List'!$A$2:$I$107,6,0)</f>
        <v>1.072E-2</v>
      </c>
      <c r="Q1831">
        <f>VLOOKUP(H1831,'Fish Species List'!$A$2:$I$107,7,0)</f>
        <v>3.12</v>
      </c>
      <c r="R1831">
        <f t="shared" si="28"/>
        <v>1.6254783853713242</v>
      </c>
    </row>
    <row r="1832" spans="1:18">
      <c r="A1832" s="2">
        <v>42959</v>
      </c>
      <c r="B1832" s="18">
        <v>0.5</v>
      </c>
      <c r="C1832" t="s">
        <v>450</v>
      </c>
      <c r="D1832" t="s">
        <v>457</v>
      </c>
      <c r="E1832" t="s">
        <v>10</v>
      </c>
      <c r="F1832">
        <v>5</v>
      </c>
      <c r="G1832">
        <v>19</v>
      </c>
      <c r="H1832" t="s">
        <v>25</v>
      </c>
      <c r="I1832" t="str">
        <f>VLOOKUP(H1832,'Fish Species List'!$A$2:$I$107,2,0)</f>
        <v>Redband Parrotfish</v>
      </c>
      <c r="J1832" s="54" t="str">
        <f>VLOOKUP(H1832,'Fish Species List'!$A$2:$I$107,3,0)</f>
        <v>Sparisoma aurofrenatum</v>
      </c>
      <c r="K1832" s="54" t="str">
        <f>VLOOKUP(H1832,'Fish Species List'!$A$2:$I$107,4,0)</f>
        <v>Scaridae</v>
      </c>
      <c r="L1832" s="54" t="str">
        <f>VLOOKUP(H1832,'Fish Species List'!$A$2:$I$107,5,0)</f>
        <v>Herbivores</v>
      </c>
      <c r="M1832">
        <v>3</v>
      </c>
      <c r="N1832">
        <f>1</f>
        <v>1</v>
      </c>
      <c r="O1832" t="s">
        <v>284</v>
      </c>
      <c r="P1832">
        <f>VLOOKUP(H1832,'Fish Species List'!$A$2:$I$107,6,0)</f>
        <v>1.072E-2</v>
      </c>
      <c r="Q1832">
        <f>VLOOKUP(H1832,'Fish Species List'!$A$2:$I$107,7,0)</f>
        <v>3.12</v>
      </c>
      <c r="R1832">
        <f t="shared" si="28"/>
        <v>0.33022739611377439</v>
      </c>
    </row>
    <row r="1833" spans="1:18">
      <c r="A1833" s="2">
        <v>42959</v>
      </c>
      <c r="B1833" s="18">
        <v>0.5</v>
      </c>
      <c r="C1833" t="s">
        <v>450</v>
      </c>
      <c r="D1833" t="s">
        <v>457</v>
      </c>
      <c r="E1833" t="s">
        <v>10</v>
      </c>
      <c r="F1833">
        <v>5</v>
      </c>
      <c r="G1833">
        <v>19</v>
      </c>
      <c r="H1833" t="s">
        <v>25</v>
      </c>
      <c r="I1833" t="str">
        <f>VLOOKUP(H1833,'Fish Species List'!$A$2:$I$107,2,0)</f>
        <v>Redband Parrotfish</v>
      </c>
      <c r="J1833" s="54" t="str">
        <f>VLOOKUP(H1833,'Fish Species List'!$A$2:$I$107,3,0)</f>
        <v>Sparisoma aurofrenatum</v>
      </c>
      <c r="K1833" s="54" t="str">
        <f>VLOOKUP(H1833,'Fish Species List'!$A$2:$I$107,4,0)</f>
        <v>Scaridae</v>
      </c>
      <c r="L1833" s="54" t="str">
        <f>VLOOKUP(H1833,'Fish Species List'!$A$2:$I$107,5,0)</f>
        <v>Herbivores</v>
      </c>
      <c r="M1833">
        <v>2</v>
      </c>
      <c r="N1833">
        <f>1</f>
        <v>1</v>
      </c>
      <c r="O1833" t="s">
        <v>284</v>
      </c>
      <c r="P1833">
        <f>VLOOKUP(H1833,'Fish Species List'!$A$2:$I$107,6,0)</f>
        <v>1.072E-2</v>
      </c>
      <c r="Q1833">
        <f>VLOOKUP(H1833,'Fish Species List'!$A$2:$I$107,7,0)</f>
        <v>3.12</v>
      </c>
      <c r="R1833">
        <f t="shared" si="28"/>
        <v>9.3198381810234737E-2</v>
      </c>
    </row>
    <row r="1834" spans="1:18">
      <c r="A1834" s="2">
        <v>42959</v>
      </c>
      <c r="B1834" s="18">
        <v>0.5</v>
      </c>
      <c r="C1834" t="s">
        <v>450</v>
      </c>
      <c r="D1834" t="s">
        <v>457</v>
      </c>
      <c r="E1834" t="s">
        <v>10</v>
      </c>
      <c r="F1834">
        <v>5</v>
      </c>
      <c r="G1834">
        <v>19</v>
      </c>
      <c r="H1834" t="s">
        <v>286</v>
      </c>
      <c r="I1834" t="str">
        <f>VLOOKUP(H1834,'Fish Species List'!$A$2:$I$107,2,0)</f>
        <v>Princess Parrotfish</v>
      </c>
      <c r="J1834" s="54" t="str">
        <f>VLOOKUP(H1834,'Fish Species List'!$A$2:$I$107,3,0)</f>
        <v>Scarus taeniopterus</v>
      </c>
      <c r="K1834" s="54" t="str">
        <f>VLOOKUP(H1834,'Fish Species List'!$A$2:$I$107,4,0)</f>
        <v>Scaridae</v>
      </c>
      <c r="L1834" s="54" t="str">
        <f>VLOOKUP(H1834,'Fish Species List'!$A$2:$I$107,5,0)</f>
        <v>Herbivores</v>
      </c>
      <c r="M1834">
        <v>3</v>
      </c>
      <c r="N1834">
        <v>5</v>
      </c>
      <c r="O1834" t="s">
        <v>284</v>
      </c>
      <c r="P1834">
        <f>VLOOKUP(H1834,'Fish Species List'!$A$2:$I$107,6,0)</f>
        <v>3.3500000000000002E-2</v>
      </c>
      <c r="Q1834">
        <f>VLOOKUP(H1834,'Fish Species List'!$A$2:$I$107,7,0)</f>
        <v>2.7086000000000001</v>
      </c>
      <c r="R1834">
        <f t="shared" si="28"/>
        <v>0.65671273400963648</v>
      </c>
    </row>
    <row r="1835" spans="1:18">
      <c r="A1835" s="2">
        <v>42959</v>
      </c>
      <c r="B1835" s="18">
        <v>0.5</v>
      </c>
      <c r="C1835" t="s">
        <v>450</v>
      </c>
      <c r="D1835" t="s">
        <v>457</v>
      </c>
      <c r="E1835" t="s">
        <v>10</v>
      </c>
      <c r="F1835">
        <v>5</v>
      </c>
      <c r="G1835">
        <v>19</v>
      </c>
      <c r="H1835" t="s">
        <v>391</v>
      </c>
      <c r="I1835" t="str">
        <f>VLOOKUP(H1835,'Fish Species List'!$A$2:$I$107,2,0)</f>
        <v>Harlequin Basslet</v>
      </c>
      <c r="J1835" s="54" t="str">
        <f>VLOOKUP(H1835,'Fish Species List'!$A$2:$I$107,3,0)</f>
        <v>Serranus tigrinus</v>
      </c>
      <c r="K1835" s="54" t="str">
        <f>VLOOKUP(H1835,'Fish Species List'!$A$2:$I$107,4,0)</f>
        <v>Serranidae</v>
      </c>
      <c r="L1835" s="54" t="str">
        <f>VLOOKUP(H1835,'Fish Species List'!$A$2:$I$107,5,0)</f>
        <v>Carnivores</v>
      </c>
      <c r="M1835">
        <v>10</v>
      </c>
      <c r="N1835">
        <f>1</f>
        <v>1</v>
      </c>
      <c r="P1835">
        <f>VLOOKUP(H1835,'Fish Species List'!$A$2:$I$107,6,0)</f>
        <v>0</v>
      </c>
      <c r="Q1835">
        <f>VLOOKUP(H1835,'Fish Species List'!$A$2:$I$107,7,0)</f>
        <v>0</v>
      </c>
      <c r="R1835">
        <f t="shared" si="28"/>
        <v>0</v>
      </c>
    </row>
    <row r="1836" spans="1:18">
      <c r="A1836" s="2">
        <v>42959</v>
      </c>
      <c r="B1836" s="18">
        <v>0.5</v>
      </c>
      <c r="C1836" t="s">
        <v>450</v>
      </c>
      <c r="D1836" t="s">
        <v>457</v>
      </c>
      <c r="E1836" t="s">
        <v>10</v>
      </c>
      <c r="F1836">
        <v>5</v>
      </c>
      <c r="G1836">
        <v>19</v>
      </c>
      <c r="H1836" t="s">
        <v>423</v>
      </c>
      <c r="I1836" t="str">
        <f>VLOOKUP(H1836,'Fish Species List'!$A$2:$I$107,2,0)</f>
        <v>Rock Hind</v>
      </c>
      <c r="J1836" s="54" t="str">
        <f>VLOOKUP(H1836,'Fish Species List'!$A$2:$I$107,3,0)</f>
        <v>Epinephelus ascensionis</v>
      </c>
      <c r="K1836" s="54" t="str">
        <f>VLOOKUP(H1836,'Fish Species List'!$A$2:$I$107,4,0)</f>
        <v>Serranidae</v>
      </c>
      <c r="L1836" s="54" t="str">
        <f>VLOOKUP(H1836,'Fish Species List'!$A$2:$I$107,5,0)</f>
        <v>Carnivores</v>
      </c>
      <c r="M1836">
        <v>15</v>
      </c>
      <c r="N1836">
        <f>1</f>
        <v>1</v>
      </c>
      <c r="P1836">
        <f>VLOOKUP(H1836,'Fish Species List'!$A$2:$I$107,6,0)</f>
        <v>1.349E-2</v>
      </c>
      <c r="Q1836">
        <f>VLOOKUP(H1836,'Fish Species List'!$A$2:$I$107,7,0)</f>
        <v>3.09</v>
      </c>
      <c r="R1836">
        <f t="shared" si="28"/>
        <v>58.094355788612461</v>
      </c>
    </row>
    <row r="1837" spans="1:18">
      <c r="A1837" s="2">
        <v>42959</v>
      </c>
      <c r="B1837" s="18">
        <v>0.5</v>
      </c>
      <c r="C1837" t="s">
        <v>450</v>
      </c>
      <c r="D1837" t="s">
        <v>457</v>
      </c>
      <c r="E1837" t="s">
        <v>10</v>
      </c>
      <c r="F1837">
        <v>5</v>
      </c>
      <c r="G1837">
        <v>19</v>
      </c>
      <c r="H1837" t="s">
        <v>393</v>
      </c>
      <c r="I1837" t="str">
        <f>VLOOKUP(H1837,'Fish Species List'!$A$2:$I$107,2,0)</f>
        <v xml:space="preserve">Caribbean sharp-nose puffer </v>
      </c>
      <c r="J1837" s="54" t="str">
        <f>VLOOKUP(H1837,'Fish Species List'!$A$2:$I$107,3,0)</f>
        <v>Canthigaster rostrata</v>
      </c>
      <c r="K1837" s="54" t="str">
        <f>VLOOKUP(H1837,'Fish Species List'!$A$2:$I$107,4,0)</f>
        <v>Tetraodontidae</v>
      </c>
      <c r="L1837" s="54" t="str">
        <f>VLOOKUP(H1837,'Fish Species List'!$A$2:$I$107,5,0)</f>
        <v>Omnivores</v>
      </c>
      <c r="M1837">
        <v>3</v>
      </c>
      <c r="N1837">
        <f>1</f>
        <v>1</v>
      </c>
      <c r="P1837">
        <f>VLOOKUP(H1837,'Fish Species List'!$A$2:$I$107,6,0)</f>
        <v>2.239E-2</v>
      </c>
      <c r="Q1837">
        <f>VLOOKUP(H1837,'Fish Species List'!$A$2:$I$107,7,0)</f>
        <v>2.96</v>
      </c>
      <c r="R1837">
        <f t="shared" si="28"/>
        <v>0.57853948885208784</v>
      </c>
    </row>
    <row r="1838" spans="1:18">
      <c r="A1838" s="2">
        <v>42959</v>
      </c>
      <c r="B1838" s="18">
        <v>0.5</v>
      </c>
      <c r="C1838" t="s">
        <v>450</v>
      </c>
      <c r="D1838" t="s">
        <v>457</v>
      </c>
      <c r="E1838" t="s">
        <v>10</v>
      </c>
      <c r="F1838">
        <v>5</v>
      </c>
      <c r="G1838">
        <v>19</v>
      </c>
      <c r="H1838" t="s">
        <v>31</v>
      </c>
      <c r="I1838" t="str">
        <f>VLOOKUP(H1838,'Fish Species List'!$A$2:$I$107,2,0)</f>
        <v>Striped Parrotfish</v>
      </c>
      <c r="J1838" s="54" t="str">
        <f>VLOOKUP(H1838,'Fish Species List'!$A$2:$I$107,3,0)</f>
        <v>Scarus iserti</v>
      </c>
      <c r="K1838" s="54" t="str">
        <f>VLOOKUP(H1838,'Fish Species List'!$A$2:$I$107,4,0)</f>
        <v>Scaridae</v>
      </c>
      <c r="L1838" s="54" t="str">
        <f>VLOOKUP(H1838,'Fish Species List'!$A$2:$I$107,5,0)</f>
        <v>Herbivores</v>
      </c>
      <c r="M1838">
        <v>1</v>
      </c>
      <c r="N1838">
        <v>10</v>
      </c>
      <c r="O1838" t="s">
        <v>284</v>
      </c>
      <c r="P1838">
        <f>VLOOKUP(H1838,'Fish Species List'!$A$2:$I$107,6,0)</f>
        <v>1.0959999999999999E-2</v>
      </c>
      <c r="Q1838">
        <f>VLOOKUP(H1838,'Fish Species List'!$A$2:$I$107,7,0)</f>
        <v>3.01</v>
      </c>
      <c r="R1838">
        <f t="shared" si="28"/>
        <v>1.0959999999999999E-2</v>
      </c>
    </row>
    <row r="1839" spans="1:18">
      <c r="A1839" s="2">
        <v>42959</v>
      </c>
      <c r="B1839" s="18">
        <v>0.5</v>
      </c>
      <c r="C1839" t="s">
        <v>450</v>
      </c>
      <c r="D1839" t="s">
        <v>457</v>
      </c>
      <c r="E1839" t="s">
        <v>10</v>
      </c>
      <c r="F1839">
        <v>5</v>
      </c>
      <c r="G1839">
        <v>19</v>
      </c>
      <c r="H1839" t="s">
        <v>35</v>
      </c>
      <c r="I1839" t="str">
        <f>VLOOKUP(H1839,'Fish Species List'!$A$2:$I$107,2,0)</f>
        <v>Yellowhead Wrasse</v>
      </c>
      <c r="J1839" s="54" t="str">
        <f>VLOOKUP(H1839,'Fish Species List'!$A$2:$I$107,3,0)</f>
        <v>Halichoeres garnoti</v>
      </c>
      <c r="K1839" s="54" t="str">
        <f>VLOOKUP(H1839,'Fish Species List'!$A$2:$I$107,4,0)</f>
        <v>Labridae</v>
      </c>
      <c r="L1839" s="54" t="str">
        <f>VLOOKUP(H1839,'Fish Species List'!$A$2:$I$107,5,0)</f>
        <v>Carnivores</v>
      </c>
      <c r="M1839">
        <v>3</v>
      </c>
      <c r="N1839">
        <f>1</f>
        <v>1</v>
      </c>
      <c r="P1839">
        <f>VLOOKUP(H1839,'Fish Species List'!$A$2:$I$107,6,0)</f>
        <v>0.01</v>
      </c>
      <c r="Q1839">
        <f>VLOOKUP(H1839,'Fish Species List'!$A$2:$I$107,7,0)</f>
        <v>3.13</v>
      </c>
      <c r="R1839">
        <f t="shared" si="28"/>
        <v>0.3114508548769428</v>
      </c>
    </row>
    <row r="1840" spans="1:18">
      <c r="A1840" s="2">
        <v>42959</v>
      </c>
      <c r="B1840" s="18">
        <v>0.375</v>
      </c>
      <c r="C1840" t="s">
        <v>450</v>
      </c>
      <c r="D1840" t="s">
        <v>454</v>
      </c>
      <c r="E1840" t="s">
        <v>10</v>
      </c>
      <c r="F1840">
        <v>1</v>
      </c>
      <c r="G1840">
        <v>24</v>
      </c>
      <c r="H1840" t="s">
        <v>15</v>
      </c>
      <c r="I1840" t="str">
        <f>VLOOKUP(H1840,'Fish Species List'!$A$2:$I$107,2,0)</f>
        <v>Queen Parrotfish</v>
      </c>
      <c r="J1840" s="54" t="str">
        <f>VLOOKUP(H1840,'Fish Species List'!$A$2:$I$107,3,0)</f>
        <v>Scarus vetula</v>
      </c>
      <c r="K1840" s="54" t="str">
        <f>VLOOKUP(H1840,'Fish Species List'!$A$2:$I$107,4,0)</f>
        <v>Scaridae</v>
      </c>
      <c r="L1840" s="54" t="str">
        <f>VLOOKUP(H1840,'Fish Species List'!$A$2:$I$107,5,0)</f>
        <v>Herbivores</v>
      </c>
      <c r="M1840">
        <v>15</v>
      </c>
      <c r="N1840">
        <f>1</f>
        <v>1</v>
      </c>
      <c r="O1840" t="s">
        <v>16</v>
      </c>
      <c r="P1840">
        <f>VLOOKUP(H1840,'Fish Species List'!$A$2:$I$107,6,0)</f>
        <v>1.38E-2</v>
      </c>
      <c r="Q1840">
        <f>VLOOKUP(H1840,'Fish Species List'!$A$2:$I$107,7,0)</f>
        <v>3.03</v>
      </c>
      <c r="R1840">
        <f t="shared" si="28"/>
        <v>50.516773140000247</v>
      </c>
    </row>
    <row r="1841" spans="1:18">
      <c r="A1841" s="2">
        <v>42959</v>
      </c>
      <c r="B1841" s="18">
        <v>0.375</v>
      </c>
      <c r="C1841" t="s">
        <v>450</v>
      </c>
      <c r="D1841" t="s">
        <v>454</v>
      </c>
      <c r="E1841" t="s">
        <v>10</v>
      </c>
      <c r="F1841">
        <v>1</v>
      </c>
      <c r="G1841">
        <v>24</v>
      </c>
      <c r="H1841" t="s">
        <v>15</v>
      </c>
      <c r="I1841" t="str">
        <f>VLOOKUP(H1841,'Fish Species List'!$A$2:$I$107,2,0)</f>
        <v>Queen Parrotfish</v>
      </c>
      <c r="J1841" s="54" t="str">
        <f>VLOOKUP(H1841,'Fish Species List'!$A$2:$I$107,3,0)</f>
        <v>Scarus vetula</v>
      </c>
      <c r="K1841" s="54" t="str">
        <f>VLOOKUP(H1841,'Fish Species List'!$A$2:$I$107,4,0)</f>
        <v>Scaridae</v>
      </c>
      <c r="L1841" s="54" t="str">
        <f>VLOOKUP(H1841,'Fish Species List'!$A$2:$I$107,5,0)</f>
        <v>Herbivores</v>
      </c>
      <c r="M1841">
        <v>16</v>
      </c>
      <c r="N1841">
        <f>1</f>
        <v>1</v>
      </c>
      <c r="O1841" t="s">
        <v>16</v>
      </c>
      <c r="P1841">
        <f>VLOOKUP(H1841,'Fish Species List'!$A$2:$I$107,6,0)</f>
        <v>1.38E-2</v>
      </c>
      <c r="Q1841">
        <f>VLOOKUP(H1841,'Fish Species List'!$A$2:$I$107,7,0)</f>
        <v>3.03</v>
      </c>
      <c r="R1841">
        <f t="shared" si="28"/>
        <v>61.427470757312861</v>
      </c>
    </row>
    <row r="1842" spans="1:18">
      <c r="A1842" s="2">
        <v>42959</v>
      </c>
      <c r="B1842" s="18">
        <v>0.375</v>
      </c>
      <c r="C1842" t="s">
        <v>450</v>
      </c>
      <c r="D1842" t="s">
        <v>454</v>
      </c>
      <c r="E1842" t="s">
        <v>10</v>
      </c>
      <c r="F1842">
        <v>1</v>
      </c>
      <c r="G1842">
        <v>24</v>
      </c>
      <c r="H1842" t="s">
        <v>283</v>
      </c>
      <c r="I1842" t="str">
        <f>VLOOKUP(H1842,'Fish Species List'!$A$2:$I$107,2,0)</f>
        <v>Stoplight Parrotfish</v>
      </c>
      <c r="J1842" s="54" t="str">
        <f>VLOOKUP(H1842,'Fish Species List'!$A$2:$I$107,3,0)</f>
        <v>Sparisoma viride</v>
      </c>
      <c r="K1842" s="54" t="str">
        <f>VLOOKUP(H1842,'Fish Species List'!$A$2:$I$107,4,0)</f>
        <v>Scaridae</v>
      </c>
      <c r="L1842" s="54" t="str">
        <f>VLOOKUP(H1842,'Fish Species List'!$A$2:$I$107,5,0)</f>
        <v>Herbivores</v>
      </c>
      <c r="M1842">
        <v>15</v>
      </c>
      <c r="N1842">
        <f>1</f>
        <v>1</v>
      </c>
      <c r="O1842" t="s">
        <v>16</v>
      </c>
      <c r="P1842">
        <f>VLOOKUP(H1842,'Fish Species List'!$A$2:$I$107,6,0)</f>
        <v>1.38E-2</v>
      </c>
      <c r="Q1842">
        <f>VLOOKUP(H1842,'Fish Species List'!$A$2:$I$107,7,0)</f>
        <v>3.04</v>
      </c>
      <c r="R1842">
        <f t="shared" si="28"/>
        <v>51.903484390238546</v>
      </c>
    </row>
    <row r="1843" spans="1:18">
      <c r="A1843" s="2">
        <v>42959</v>
      </c>
      <c r="B1843" s="18">
        <v>0.375</v>
      </c>
      <c r="C1843" t="s">
        <v>450</v>
      </c>
      <c r="D1843" t="s">
        <v>454</v>
      </c>
      <c r="E1843" t="s">
        <v>10</v>
      </c>
      <c r="F1843">
        <v>1</v>
      </c>
      <c r="G1843">
        <v>24</v>
      </c>
      <c r="H1843" t="s">
        <v>283</v>
      </c>
      <c r="I1843" t="str">
        <f>VLOOKUP(H1843,'Fish Species List'!$A$2:$I$107,2,0)</f>
        <v>Stoplight Parrotfish</v>
      </c>
      <c r="J1843" s="54" t="str">
        <f>VLOOKUP(H1843,'Fish Species List'!$A$2:$I$107,3,0)</f>
        <v>Sparisoma viride</v>
      </c>
      <c r="K1843" s="54" t="str">
        <f>VLOOKUP(H1843,'Fish Species List'!$A$2:$I$107,4,0)</f>
        <v>Scaridae</v>
      </c>
      <c r="L1843" s="54" t="str">
        <f>VLOOKUP(H1843,'Fish Species List'!$A$2:$I$107,5,0)</f>
        <v>Herbivores</v>
      </c>
      <c r="M1843">
        <v>17</v>
      </c>
      <c r="N1843">
        <v>2</v>
      </c>
      <c r="O1843" t="s">
        <v>16</v>
      </c>
      <c r="P1843">
        <f>VLOOKUP(H1843,'Fish Species List'!$A$2:$I$107,6,0)</f>
        <v>1.38E-2</v>
      </c>
      <c r="Q1843">
        <f>VLOOKUP(H1843,'Fish Species List'!$A$2:$I$107,7,0)</f>
        <v>3.04</v>
      </c>
      <c r="R1843">
        <f t="shared" si="28"/>
        <v>75.935316492400261</v>
      </c>
    </row>
    <row r="1844" spans="1:18">
      <c r="A1844" s="2">
        <v>42959</v>
      </c>
      <c r="B1844" s="18">
        <v>0.375</v>
      </c>
      <c r="C1844" t="s">
        <v>450</v>
      </c>
      <c r="D1844" t="s">
        <v>454</v>
      </c>
      <c r="E1844" t="s">
        <v>10</v>
      </c>
      <c r="F1844">
        <v>1</v>
      </c>
      <c r="G1844">
        <v>24</v>
      </c>
      <c r="H1844" t="s">
        <v>23</v>
      </c>
      <c r="I1844" t="str">
        <f>VLOOKUP(H1844,'Fish Species List'!$A$2:$I$107,2,0)</f>
        <v>Blue Tang</v>
      </c>
      <c r="J1844" s="54" t="str">
        <f>VLOOKUP(H1844,'Fish Species List'!$A$2:$I$107,3,0)</f>
        <v>Acanthurus coeruleus</v>
      </c>
      <c r="K1844" s="54" t="str">
        <f>VLOOKUP(H1844,'Fish Species List'!$A$2:$I$107,4,0)</f>
        <v>Acanthuridae</v>
      </c>
      <c r="L1844" s="54" t="str">
        <f>VLOOKUP(H1844,'Fish Species List'!$A$2:$I$107,5,0)</f>
        <v>Herbivores</v>
      </c>
      <c r="M1844">
        <v>16</v>
      </c>
      <c r="N1844">
        <v>5</v>
      </c>
      <c r="P1844">
        <f>VLOOKUP(H1844,'Fish Species List'!$A$2:$I$107,6,0)</f>
        <v>2.512E-2</v>
      </c>
      <c r="Q1844">
        <f>VLOOKUP(H1844,'Fish Species List'!$A$2:$I$107,7,0)</f>
        <v>2.96</v>
      </c>
      <c r="R1844">
        <f t="shared" si="28"/>
        <v>92.090489985886919</v>
      </c>
    </row>
    <row r="1845" spans="1:18">
      <c r="A1845" s="2">
        <v>42959</v>
      </c>
      <c r="B1845" s="18">
        <v>0.375</v>
      </c>
      <c r="C1845" t="s">
        <v>450</v>
      </c>
      <c r="D1845" t="s">
        <v>454</v>
      </c>
      <c r="E1845" t="s">
        <v>10</v>
      </c>
      <c r="F1845">
        <v>1</v>
      </c>
      <c r="G1845">
        <v>24</v>
      </c>
      <c r="H1845" t="s">
        <v>23</v>
      </c>
      <c r="I1845" t="str">
        <f>VLOOKUP(H1845,'Fish Species List'!$A$2:$I$107,2,0)</f>
        <v>Blue Tang</v>
      </c>
      <c r="J1845" s="54" t="str">
        <f>VLOOKUP(H1845,'Fish Species List'!$A$2:$I$107,3,0)</f>
        <v>Acanthurus coeruleus</v>
      </c>
      <c r="K1845" s="54" t="str">
        <f>VLOOKUP(H1845,'Fish Species List'!$A$2:$I$107,4,0)</f>
        <v>Acanthuridae</v>
      </c>
      <c r="L1845" s="54" t="str">
        <f>VLOOKUP(H1845,'Fish Species List'!$A$2:$I$107,5,0)</f>
        <v>Herbivores</v>
      </c>
      <c r="M1845">
        <v>5</v>
      </c>
      <c r="N1845">
        <f>1</f>
        <v>1</v>
      </c>
      <c r="P1845">
        <f>VLOOKUP(H1845,'Fish Species List'!$A$2:$I$107,6,0)</f>
        <v>2.512E-2</v>
      </c>
      <c r="Q1845">
        <f>VLOOKUP(H1845,'Fish Species List'!$A$2:$I$107,7,0)</f>
        <v>2.96</v>
      </c>
      <c r="R1845">
        <f t="shared" si="28"/>
        <v>2.944223995566329</v>
      </c>
    </row>
    <row r="1846" spans="1:18">
      <c r="A1846" s="2">
        <v>42959</v>
      </c>
      <c r="B1846" s="18">
        <v>0.375</v>
      </c>
      <c r="C1846" t="s">
        <v>450</v>
      </c>
      <c r="D1846" t="s">
        <v>454</v>
      </c>
      <c r="E1846" t="s">
        <v>10</v>
      </c>
      <c r="F1846">
        <v>1</v>
      </c>
      <c r="G1846">
        <v>24</v>
      </c>
      <c r="H1846" t="s">
        <v>23</v>
      </c>
      <c r="I1846" t="str">
        <f>VLOOKUP(H1846,'Fish Species List'!$A$2:$I$107,2,0)</f>
        <v>Blue Tang</v>
      </c>
      <c r="J1846" s="54" t="str">
        <f>VLOOKUP(H1846,'Fish Species List'!$A$2:$I$107,3,0)</f>
        <v>Acanthurus coeruleus</v>
      </c>
      <c r="K1846" s="54" t="str">
        <f>VLOOKUP(H1846,'Fish Species List'!$A$2:$I$107,4,0)</f>
        <v>Acanthuridae</v>
      </c>
      <c r="L1846" s="54" t="str">
        <f>VLOOKUP(H1846,'Fish Species List'!$A$2:$I$107,5,0)</f>
        <v>Herbivores</v>
      </c>
      <c r="M1846">
        <v>8</v>
      </c>
      <c r="N1846">
        <f>1</f>
        <v>1</v>
      </c>
      <c r="P1846">
        <f>VLOOKUP(H1846,'Fish Species List'!$A$2:$I$107,6,0)</f>
        <v>2.512E-2</v>
      </c>
      <c r="Q1846">
        <f>VLOOKUP(H1846,'Fish Species List'!$A$2:$I$107,7,0)</f>
        <v>2.96</v>
      </c>
      <c r="R1846">
        <f t="shared" si="28"/>
        <v>11.834938257252785</v>
      </c>
    </row>
    <row r="1847" spans="1:18">
      <c r="A1847" s="2">
        <v>42959</v>
      </c>
      <c r="B1847" s="18">
        <v>0.375</v>
      </c>
      <c r="C1847" t="s">
        <v>450</v>
      </c>
      <c r="D1847" t="s">
        <v>454</v>
      </c>
      <c r="E1847" t="s">
        <v>10</v>
      </c>
      <c r="F1847">
        <v>1</v>
      </c>
      <c r="G1847">
        <v>24</v>
      </c>
      <c r="H1847" t="s">
        <v>12</v>
      </c>
      <c r="I1847" t="str">
        <f>VLOOKUP(H1847,'Fish Species List'!$A$2:$I$107,2,0)</f>
        <v>Doctorfish</v>
      </c>
      <c r="J1847" s="54" t="str">
        <f>VLOOKUP(H1847,'Fish Species List'!$A$2:$I$107,3,0)</f>
        <v>Acanthurus chirurgus</v>
      </c>
      <c r="K1847" s="54" t="str">
        <f>VLOOKUP(H1847,'Fish Species List'!$A$2:$I$107,4,0)</f>
        <v>Acanthuridae</v>
      </c>
      <c r="L1847" s="54" t="str">
        <f>VLOOKUP(H1847,'Fish Species List'!$A$2:$I$107,5,0)</f>
        <v>Herbivores</v>
      </c>
      <c r="M1847">
        <v>16</v>
      </c>
      <c r="N1847">
        <v>2</v>
      </c>
      <c r="P1847">
        <f>VLOOKUP(H1847,'Fish Species List'!$A$2:$I$107,6,0)</f>
        <v>2.0889999999999999E-2</v>
      </c>
      <c r="Q1847">
        <f>VLOOKUP(H1847,'Fish Species List'!$A$2:$I$107,7,0)</f>
        <v>2.96</v>
      </c>
      <c r="R1847">
        <f t="shared" si="28"/>
        <v>76.583214004983191</v>
      </c>
    </row>
    <row r="1848" spans="1:18">
      <c r="A1848" s="2">
        <v>42959</v>
      </c>
      <c r="B1848" s="18">
        <v>0.375</v>
      </c>
      <c r="C1848" t="s">
        <v>450</v>
      </c>
      <c r="D1848" t="s">
        <v>454</v>
      </c>
      <c r="E1848" t="s">
        <v>10</v>
      </c>
      <c r="F1848">
        <v>1</v>
      </c>
      <c r="G1848">
        <v>24</v>
      </c>
      <c r="H1848" t="s">
        <v>12</v>
      </c>
      <c r="I1848" t="str">
        <f>VLOOKUP(H1848,'Fish Species List'!$A$2:$I$107,2,0)</f>
        <v>Doctorfish</v>
      </c>
      <c r="J1848" s="54" t="str">
        <f>VLOOKUP(H1848,'Fish Species List'!$A$2:$I$107,3,0)</f>
        <v>Acanthurus chirurgus</v>
      </c>
      <c r="K1848" s="54" t="str">
        <f>VLOOKUP(H1848,'Fish Species List'!$A$2:$I$107,4,0)</f>
        <v>Acanthuridae</v>
      </c>
      <c r="L1848" s="54" t="str">
        <f>VLOOKUP(H1848,'Fish Species List'!$A$2:$I$107,5,0)</f>
        <v>Herbivores</v>
      </c>
      <c r="M1848">
        <v>18</v>
      </c>
      <c r="N1848">
        <f>1</f>
        <v>1</v>
      </c>
      <c r="P1848">
        <f>VLOOKUP(H1848,'Fish Species List'!$A$2:$I$107,6,0)</f>
        <v>2.0889999999999999E-2</v>
      </c>
      <c r="Q1848">
        <f>VLOOKUP(H1848,'Fish Species List'!$A$2:$I$107,7,0)</f>
        <v>2.96</v>
      </c>
      <c r="R1848">
        <f t="shared" si="28"/>
        <v>108.5288135023759</v>
      </c>
    </row>
    <row r="1849" spans="1:18">
      <c r="A1849" s="2">
        <v>42959</v>
      </c>
      <c r="B1849" s="18">
        <v>0.375</v>
      </c>
      <c r="C1849" t="s">
        <v>450</v>
      </c>
      <c r="D1849" t="s">
        <v>454</v>
      </c>
      <c r="E1849" t="s">
        <v>10</v>
      </c>
      <c r="F1849">
        <v>1</v>
      </c>
      <c r="G1849">
        <v>24</v>
      </c>
      <c r="H1849" t="s">
        <v>25</v>
      </c>
      <c r="I1849" t="str">
        <f>VLOOKUP(H1849,'Fish Species List'!$A$2:$I$107,2,0)</f>
        <v>Redband Parrotfish</v>
      </c>
      <c r="J1849" s="54" t="str">
        <f>VLOOKUP(H1849,'Fish Species List'!$A$2:$I$107,3,0)</f>
        <v>Sparisoma aurofrenatum</v>
      </c>
      <c r="K1849" s="54" t="str">
        <f>VLOOKUP(H1849,'Fish Species List'!$A$2:$I$107,4,0)</f>
        <v>Scaridae</v>
      </c>
      <c r="L1849" s="54" t="str">
        <f>VLOOKUP(H1849,'Fish Species List'!$A$2:$I$107,5,0)</f>
        <v>Herbivores</v>
      </c>
      <c r="M1849">
        <v>21</v>
      </c>
      <c r="N1849">
        <f>1</f>
        <v>1</v>
      </c>
      <c r="O1849" t="s">
        <v>22</v>
      </c>
      <c r="P1849">
        <f>VLOOKUP(H1849,'Fish Species List'!$A$2:$I$107,6,0)</f>
        <v>1.072E-2</v>
      </c>
      <c r="Q1849">
        <f>VLOOKUP(H1849,'Fish Species List'!$A$2:$I$107,7,0)</f>
        <v>3.12</v>
      </c>
      <c r="R1849">
        <f t="shared" si="28"/>
        <v>143.06025173966486</v>
      </c>
    </row>
    <row r="1850" spans="1:18">
      <c r="A1850" s="2">
        <v>42959</v>
      </c>
      <c r="B1850" s="18">
        <v>0.375</v>
      </c>
      <c r="C1850" t="s">
        <v>450</v>
      </c>
      <c r="D1850" t="s">
        <v>454</v>
      </c>
      <c r="E1850" t="s">
        <v>10</v>
      </c>
      <c r="F1850">
        <v>1</v>
      </c>
      <c r="G1850">
        <v>24</v>
      </c>
      <c r="H1850" t="s">
        <v>25</v>
      </c>
      <c r="I1850" t="str">
        <f>VLOOKUP(H1850,'Fish Species List'!$A$2:$I$107,2,0)</f>
        <v>Redband Parrotfish</v>
      </c>
      <c r="J1850" s="54" t="str">
        <f>VLOOKUP(H1850,'Fish Species List'!$A$2:$I$107,3,0)</f>
        <v>Sparisoma aurofrenatum</v>
      </c>
      <c r="K1850" s="54" t="str">
        <f>VLOOKUP(H1850,'Fish Species List'!$A$2:$I$107,4,0)</f>
        <v>Scaridae</v>
      </c>
      <c r="L1850" s="54" t="str">
        <f>VLOOKUP(H1850,'Fish Species List'!$A$2:$I$107,5,0)</f>
        <v>Herbivores</v>
      </c>
      <c r="M1850">
        <v>18</v>
      </c>
      <c r="N1850">
        <f>1</f>
        <v>1</v>
      </c>
      <c r="O1850" t="s">
        <v>22</v>
      </c>
      <c r="P1850">
        <f>VLOOKUP(H1850,'Fish Species List'!$A$2:$I$107,6,0)</f>
        <v>1.072E-2</v>
      </c>
      <c r="Q1850">
        <f>VLOOKUP(H1850,'Fish Species List'!$A$2:$I$107,7,0)</f>
        <v>3.12</v>
      </c>
      <c r="R1850">
        <f t="shared" si="28"/>
        <v>88.43923988864465</v>
      </c>
    </row>
    <row r="1851" spans="1:18">
      <c r="A1851" s="2">
        <v>42959</v>
      </c>
      <c r="B1851" s="18">
        <v>0.375</v>
      </c>
      <c r="C1851" t="s">
        <v>450</v>
      </c>
      <c r="D1851" t="s">
        <v>454</v>
      </c>
      <c r="E1851" t="s">
        <v>10</v>
      </c>
      <c r="F1851">
        <v>1</v>
      </c>
      <c r="G1851">
        <v>24</v>
      </c>
      <c r="H1851" t="s">
        <v>25</v>
      </c>
      <c r="I1851" t="str">
        <f>VLOOKUP(H1851,'Fish Species List'!$A$2:$I$107,2,0)</f>
        <v>Redband Parrotfish</v>
      </c>
      <c r="J1851" s="54" t="str">
        <f>VLOOKUP(H1851,'Fish Species List'!$A$2:$I$107,3,0)</f>
        <v>Sparisoma aurofrenatum</v>
      </c>
      <c r="K1851" s="54" t="str">
        <f>VLOOKUP(H1851,'Fish Species List'!$A$2:$I$107,4,0)</f>
        <v>Scaridae</v>
      </c>
      <c r="L1851" s="54" t="str">
        <f>VLOOKUP(H1851,'Fish Species List'!$A$2:$I$107,5,0)</f>
        <v>Herbivores</v>
      </c>
      <c r="M1851">
        <v>10</v>
      </c>
      <c r="N1851">
        <v>2</v>
      </c>
      <c r="O1851" t="s">
        <v>16</v>
      </c>
      <c r="P1851">
        <f>VLOOKUP(H1851,'Fish Species List'!$A$2:$I$107,6,0)</f>
        <v>1.072E-2</v>
      </c>
      <c r="Q1851">
        <f>VLOOKUP(H1851,'Fish Species List'!$A$2:$I$107,7,0)</f>
        <v>3.12</v>
      </c>
      <c r="R1851">
        <f t="shared" si="28"/>
        <v>14.131712237324704</v>
      </c>
    </row>
    <row r="1852" spans="1:18">
      <c r="A1852" s="2">
        <v>42959</v>
      </c>
      <c r="B1852" s="18">
        <v>0.375</v>
      </c>
      <c r="C1852" t="s">
        <v>450</v>
      </c>
      <c r="D1852" t="s">
        <v>454</v>
      </c>
      <c r="E1852" t="s">
        <v>10</v>
      </c>
      <c r="F1852">
        <v>1</v>
      </c>
      <c r="G1852">
        <v>24</v>
      </c>
      <c r="H1852" t="s">
        <v>25</v>
      </c>
      <c r="I1852" t="str">
        <f>VLOOKUP(H1852,'Fish Species List'!$A$2:$I$107,2,0)</f>
        <v>Redband Parrotfish</v>
      </c>
      <c r="J1852" s="54" t="str">
        <f>VLOOKUP(H1852,'Fish Species List'!$A$2:$I$107,3,0)</f>
        <v>Sparisoma aurofrenatum</v>
      </c>
      <c r="K1852" s="54" t="str">
        <f>VLOOKUP(H1852,'Fish Species List'!$A$2:$I$107,4,0)</f>
        <v>Scaridae</v>
      </c>
      <c r="L1852" s="54" t="str">
        <f>VLOOKUP(H1852,'Fish Species List'!$A$2:$I$107,5,0)</f>
        <v>Herbivores</v>
      </c>
      <c r="M1852">
        <v>12</v>
      </c>
      <c r="N1852">
        <v>2</v>
      </c>
      <c r="O1852" t="s">
        <v>16</v>
      </c>
      <c r="P1852">
        <f>VLOOKUP(H1852,'Fish Species List'!$A$2:$I$107,6,0)</f>
        <v>1.072E-2</v>
      </c>
      <c r="Q1852">
        <f>VLOOKUP(H1852,'Fish Species List'!$A$2:$I$107,7,0)</f>
        <v>3.12</v>
      </c>
      <c r="R1852">
        <f t="shared" si="28"/>
        <v>24.959752410454403</v>
      </c>
    </row>
    <row r="1853" spans="1:18">
      <c r="A1853" s="2">
        <v>42959</v>
      </c>
      <c r="B1853" s="18">
        <v>0.375</v>
      </c>
      <c r="C1853" t="s">
        <v>450</v>
      </c>
      <c r="D1853" t="s">
        <v>454</v>
      </c>
      <c r="E1853" t="s">
        <v>10</v>
      </c>
      <c r="F1853">
        <v>1</v>
      </c>
      <c r="G1853">
        <v>24</v>
      </c>
      <c r="H1853" t="s">
        <v>25</v>
      </c>
      <c r="I1853" t="str">
        <f>VLOOKUP(H1853,'Fish Species List'!$A$2:$I$107,2,0)</f>
        <v>Redband Parrotfish</v>
      </c>
      <c r="J1853" s="54" t="str">
        <f>VLOOKUP(H1853,'Fish Species List'!$A$2:$I$107,3,0)</f>
        <v>Sparisoma aurofrenatum</v>
      </c>
      <c r="K1853" s="54" t="str">
        <f>VLOOKUP(H1853,'Fish Species List'!$A$2:$I$107,4,0)</f>
        <v>Scaridae</v>
      </c>
      <c r="L1853" s="54" t="str">
        <f>VLOOKUP(H1853,'Fish Species List'!$A$2:$I$107,5,0)</f>
        <v>Herbivores</v>
      </c>
      <c r="M1853">
        <v>26</v>
      </c>
      <c r="N1853">
        <f>1</f>
        <v>1</v>
      </c>
      <c r="P1853">
        <f>VLOOKUP(H1853,'Fish Species List'!$A$2:$I$107,6,0)</f>
        <v>1.072E-2</v>
      </c>
      <c r="Q1853">
        <f>VLOOKUP(H1853,'Fish Species List'!$A$2:$I$107,7,0)</f>
        <v>3.12</v>
      </c>
      <c r="R1853">
        <f t="shared" si="28"/>
        <v>278.55543144946472</v>
      </c>
    </row>
    <row r="1854" spans="1:18">
      <c r="A1854" s="2">
        <v>42959</v>
      </c>
      <c r="B1854" s="18">
        <v>0.375</v>
      </c>
      <c r="C1854" t="s">
        <v>450</v>
      </c>
      <c r="D1854" t="s">
        <v>454</v>
      </c>
      <c r="E1854" t="s">
        <v>10</v>
      </c>
      <c r="F1854">
        <v>1</v>
      </c>
      <c r="G1854">
        <v>24</v>
      </c>
      <c r="H1854" t="s">
        <v>427</v>
      </c>
      <c r="I1854" t="str">
        <f>VLOOKUP(H1854,'Fish Species List'!$A$2:$I$107,2,0)</f>
        <v>Whitespotted Filefish</v>
      </c>
      <c r="J1854" s="54" t="str">
        <f>VLOOKUP(H1854,'Fish Species List'!$A$2:$I$107,3,0)</f>
        <v>Cantherhines macrocerus</v>
      </c>
      <c r="K1854" s="54" t="str">
        <f>VLOOKUP(H1854,'Fish Species List'!$A$2:$I$107,4,0)</f>
        <v>Monacanthidae</v>
      </c>
      <c r="L1854" s="54" t="str">
        <f>VLOOKUP(H1854,'Fish Species List'!$A$2:$I$107,5,0)</f>
        <v>Carnivores</v>
      </c>
      <c r="M1854">
        <v>22</v>
      </c>
      <c r="N1854">
        <f>1</f>
        <v>1</v>
      </c>
      <c r="P1854">
        <f>VLOOKUP(H1854,'Fish Species List'!$A$2:$I$107,6,0)</f>
        <v>2.291E-2</v>
      </c>
      <c r="Q1854">
        <f>VLOOKUP(H1854,'Fish Species List'!$A$2:$I$107,7,0)</f>
        <v>2.89</v>
      </c>
      <c r="R1854">
        <f t="shared" si="28"/>
        <v>173.63074823105822</v>
      </c>
    </row>
    <row r="1855" spans="1:18">
      <c r="A1855" s="2">
        <v>42959</v>
      </c>
      <c r="B1855" s="18">
        <v>0.375</v>
      </c>
      <c r="C1855" t="s">
        <v>450</v>
      </c>
      <c r="D1855" t="s">
        <v>454</v>
      </c>
      <c r="E1855" t="s">
        <v>10</v>
      </c>
      <c r="F1855">
        <v>1</v>
      </c>
      <c r="G1855">
        <v>24</v>
      </c>
      <c r="H1855" t="s">
        <v>283</v>
      </c>
      <c r="I1855" t="str">
        <f>VLOOKUP(H1855,'Fish Species List'!$A$2:$I$107,2,0)</f>
        <v>Stoplight Parrotfish</v>
      </c>
      <c r="J1855" s="54" t="str">
        <f>VLOOKUP(H1855,'Fish Species List'!$A$2:$I$107,3,0)</f>
        <v>Sparisoma viride</v>
      </c>
      <c r="K1855" s="54" t="str">
        <f>VLOOKUP(H1855,'Fish Species List'!$A$2:$I$107,4,0)</f>
        <v>Scaridae</v>
      </c>
      <c r="L1855" s="54" t="str">
        <f>VLOOKUP(H1855,'Fish Species List'!$A$2:$I$107,5,0)</f>
        <v>Herbivores</v>
      </c>
      <c r="M1855">
        <v>10</v>
      </c>
      <c r="N1855">
        <f>1</f>
        <v>1</v>
      </c>
      <c r="O1855" t="s">
        <v>16</v>
      </c>
      <c r="P1855">
        <f>VLOOKUP(H1855,'Fish Species List'!$A$2:$I$107,6,0)</f>
        <v>1.38E-2</v>
      </c>
      <c r="Q1855">
        <f>VLOOKUP(H1855,'Fish Species List'!$A$2:$I$107,7,0)</f>
        <v>3.04</v>
      </c>
      <c r="R1855">
        <f t="shared" si="28"/>
        <v>15.131399106775971</v>
      </c>
    </row>
    <row r="1856" spans="1:18">
      <c r="A1856" s="2">
        <v>42959</v>
      </c>
      <c r="B1856" s="18">
        <v>0.375</v>
      </c>
      <c r="C1856" t="s">
        <v>450</v>
      </c>
      <c r="D1856" t="s">
        <v>454</v>
      </c>
      <c r="E1856" t="s">
        <v>10</v>
      </c>
      <c r="F1856">
        <v>1</v>
      </c>
      <c r="G1856">
        <v>24</v>
      </c>
      <c r="H1856" t="s">
        <v>35</v>
      </c>
      <c r="I1856" t="str">
        <f>VLOOKUP(H1856,'Fish Species List'!$A$2:$I$107,2,0)</f>
        <v>Yellowhead Wrasse</v>
      </c>
      <c r="J1856" s="54" t="str">
        <f>VLOOKUP(H1856,'Fish Species List'!$A$2:$I$107,3,0)</f>
        <v>Halichoeres garnoti</v>
      </c>
      <c r="K1856" s="54" t="str">
        <f>VLOOKUP(H1856,'Fish Species List'!$A$2:$I$107,4,0)</f>
        <v>Labridae</v>
      </c>
      <c r="L1856" s="54" t="str">
        <f>VLOOKUP(H1856,'Fish Species List'!$A$2:$I$107,5,0)</f>
        <v>Carnivores</v>
      </c>
      <c r="M1856">
        <v>10</v>
      </c>
      <c r="N1856">
        <v>2</v>
      </c>
      <c r="P1856">
        <f>VLOOKUP(H1856,'Fish Species List'!$A$2:$I$107,6,0)</f>
        <v>0.01</v>
      </c>
      <c r="Q1856">
        <f>VLOOKUP(H1856,'Fish Species List'!$A$2:$I$107,7,0)</f>
        <v>3.13</v>
      </c>
      <c r="R1856">
        <f t="shared" si="28"/>
        <v>13.48962882591654</v>
      </c>
    </row>
    <row r="1857" spans="1:18">
      <c r="A1857" s="2">
        <v>42959</v>
      </c>
      <c r="B1857" s="18">
        <v>0.375</v>
      </c>
      <c r="C1857" t="s">
        <v>450</v>
      </c>
      <c r="D1857" t="s">
        <v>454</v>
      </c>
      <c r="E1857" t="s">
        <v>10</v>
      </c>
      <c r="F1857">
        <v>1</v>
      </c>
      <c r="G1857">
        <v>24</v>
      </c>
      <c r="H1857" t="s">
        <v>35</v>
      </c>
      <c r="I1857" t="str">
        <f>VLOOKUP(H1857,'Fish Species List'!$A$2:$I$107,2,0)</f>
        <v>Yellowhead Wrasse</v>
      </c>
      <c r="J1857" s="54" t="str">
        <f>VLOOKUP(H1857,'Fish Species List'!$A$2:$I$107,3,0)</f>
        <v>Halichoeres garnoti</v>
      </c>
      <c r="K1857" s="54" t="str">
        <f>VLOOKUP(H1857,'Fish Species List'!$A$2:$I$107,4,0)</f>
        <v>Labridae</v>
      </c>
      <c r="L1857" s="54" t="str">
        <f>VLOOKUP(H1857,'Fish Species List'!$A$2:$I$107,5,0)</f>
        <v>Carnivores</v>
      </c>
      <c r="M1857">
        <v>4</v>
      </c>
      <c r="N1857">
        <f>1</f>
        <v>1</v>
      </c>
      <c r="P1857">
        <f>VLOOKUP(H1857,'Fish Species List'!$A$2:$I$107,6,0)</f>
        <v>0.01</v>
      </c>
      <c r="Q1857">
        <f>VLOOKUP(H1857,'Fish Species List'!$A$2:$I$107,7,0)</f>
        <v>3.13</v>
      </c>
      <c r="R1857">
        <f t="shared" si="28"/>
        <v>0.76638637095611406</v>
      </c>
    </row>
    <row r="1858" spans="1:18">
      <c r="A1858" s="2">
        <v>42959</v>
      </c>
      <c r="B1858" s="18">
        <v>0.375</v>
      </c>
      <c r="C1858" t="s">
        <v>450</v>
      </c>
      <c r="D1858" t="s">
        <v>454</v>
      </c>
      <c r="E1858" t="s">
        <v>10</v>
      </c>
      <c r="F1858">
        <v>1</v>
      </c>
      <c r="G1858">
        <v>24</v>
      </c>
      <c r="H1858" t="s">
        <v>35</v>
      </c>
      <c r="I1858" t="str">
        <f>VLOOKUP(H1858,'Fish Species List'!$A$2:$I$107,2,0)</f>
        <v>Yellowhead Wrasse</v>
      </c>
      <c r="J1858" s="54" t="str">
        <f>VLOOKUP(H1858,'Fish Species List'!$A$2:$I$107,3,0)</f>
        <v>Halichoeres garnoti</v>
      </c>
      <c r="K1858" s="54" t="str">
        <f>VLOOKUP(H1858,'Fish Species List'!$A$2:$I$107,4,0)</f>
        <v>Labridae</v>
      </c>
      <c r="L1858" s="54" t="str">
        <f>VLOOKUP(H1858,'Fish Species List'!$A$2:$I$107,5,0)</f>
        <v>Carnivores</v>
      </c>
      <c r="M1858">
        <v>6</v>
      </c>
      <c r="N1858">
        <v>3</v>
      </c>
      <c r="P1858">
        <f>VLOOKUP(H1858,'Fish Species List'!$A$2:$I$107,6,0)</f>
        <v>0.01</v>
      </c>
      <c r="Q1858">
        <f>VLOOKUP(H1858,'Fish Species List'!$A$2:$I$107,7,0)</f>
        <v>3.13</v>
      </c>
      <c r="R1858">
        <f t="shared" si="28"/>
        <v>2.7265496699528886</v>
      </c>
    </row>
    <row r="1859" spans="1:18">
      <c r="A1859" s="2">
        <v>42959</v>
      </c>
      <c r="B1859" s="18">
        <v>0.375</v>
      </c>
      <c r="C1859" t="s">
        <v>450</v>
      </c>
      <c r="D1859" t="s">
        <v>454</v>
      </c>
      <c r="E1859" t="s">
        <v>10</v>
      </c>
      <c r="F1859">
        <v>1</v>
      </c>
      <c r="G1859">
        <v>24</v>
      </c>
      <c r="H1859" t="s">
        <v>35</v>
      </c>
      <c r="I1859" t="str">
        <f>VLOOKUP(H1859,'Fish Species List'!$A$2:$I$107,2,0)</f>
        <v>Yellowhead Wrasse</v>
      </c>
      <c r="J1859" s="54" t="str">
        <f>VLOOKUP(H1859,'Fish Species List'!$A$2:$I$107,3,0)</f>
        <v>Halichoeres garnoti</v>
      </c>
      <c r="K1859" s="54" t="str">
        <f>VLOOKUP(H1859,'Fish Species List'!$A$2:$I$107,4,0)</f>
        <v>Labridae</v>
      </c>
      <c r="L1859" s="54" t="str">
        <f>VLOOKUP(H1859,'Fish Species List'!$A$2:$I$107,5,0)</f>
        <v>Carnivores</v>
      </c>
      <c r="M1859">
        <v>12</v>
      </c>
      <c r="N1859">
        <f>1</f>
        <v>1</v>
      </c>
      <c r="P1859">
        <f>VLOOKUP(H1859,'Fish Species List'!$A$2:$I$107,6,0)</f>
        <v>0.01</v>
      </c>
      <c r="Q1859">
        <f>VLOOKUP(H1859,'Fish Species List'!$A$2:$I$107,7,0)</f>
        <v>3.13</v>
      </c>
      <c r="R1859">
        <f t="shared" ref="R1859:R1922" si="29">(P1859*M1859^Q1859)</f>
        <v>23.869169040031956</v>
      </c>
    </row>
    <row r="1860" spans="1:18">
      <c r="A1860" s="2">
        <v>42959</v>
      </c>
      <c r="B1860" s="18">
        <v>0.375</v>
      </c>
      <c r="C1860" t="s">
        <v>450</v>
      </c>
      <c r="D1860" t="s">
        <v>454</v>
      </c>
      <c r="E1860" t="s">
        <v>10</v>
      </c>
      <c r="F1860">
        <v>1</v>
      </c>
      <c r="G1860">
        <v>24</v>
      </c>
      <c r="H1860" t="s">
        <v>393</v>
      </c>
      <c r="I1860" t="str">
        <f>VLOOKUP(H1860,'Fish Species List'!$A$2:$I$107,2,0)</f>
        <v xml:space="preserve">Caribbean sharp-nose puffer </v>
      </c>
      <c r="J1860" s="54" t="str">
        <f>VLOOKUP(H1860,'Fish Species List'!$A$2:$I$107,3,0)</f>
        <v>Canthigaster rostrata</v>
      </c>
      <c r="K1860" s="54" t="str">
        <f>VLOOKUP(H1860,'Fish Species List'!$A$2:$I$107,4,0)</f>
        <v>Tetraodontidae</v>
      </c>
      <c r="L1860" s="54" t="str">
        <f>VLOOKUP(H1860,'Fish Species List'!$A$2:$I$107,5,0)</f>
        <v>Omnivores</v>
      </c>
      <c r="M1860">
        <v>5</v>
      </c>
      <c r="N1860">
        <f>1</f>
        <v>1</v>
      </c>
      <c r="P1860">
        <f>VLOOKUP(H1860,'Fish Species List'!$A$2:$I$107,6,0)</f>
        <v>2.239E-2</v>
      </c>
      <c r="Q1860">
        <f>VLOOKUP(H1860,'Fish Species List'!$A$2:$I$107,7,0)</f>
        <v>2.96</v>
      </c>
      <c r="R1860">
        <f t="shared" si="29"/>
        <v>2.6242506075131411</v>
      </c>
    </row>
    <row r="1861" spans="1:18">
      <c r="A1861" s="2">
        <v>42959</v>
      </c>
      <c r="B1861" s="18">
        <v>0.375</v>
      </c>
      <c r="C1861" t="s">
        <v>450</v>
      </c>
      <c r="D1861" t="s">
        <v>454</v>
      </c>
      <c r="E1861" t="s">
        <v>10</v>
      </c>
      <c r="F1861">
        <v>1</v>
      </c>
      <c r="G1861">
        <v>24</v>
      </c>
      <c r="H1861" t="s">
        <v>393</v>
      </c>
      <c r="I1861" t="str">
        <f>VLOOKUP(H1861,'Fish Species List'!$A$2:$I$107,2,0)</f>
        <v xml:space="preserve">Caribbean sharp-nose puffer </v>
      </c>
      <c r="J1861" s="54" t="str">
        <f>VLOOKUP(H1861,'Fish Species List'!$A$2:$I$107,3,0)</f>
        <v>Canthigaster rostrata</v>
      </c>
      <c r="K1861" s="54" t="str">
        <f>VLOOKUP(H1861,'Fish Species List'!$A$2:$I$107,4,0)</f>
        <v>Tetraodontidae</v>
      </c>
      <c r="L1861" s="54" t="str">
        <f>VLOOKUP(H1861,'Fish Species List'!$A$2:$I$107,5,0)</f>
        <v>Omnivores</v>
      </c>
      <c r="M1861">
        <v>7</v>
      </c>
      <c r="N1861">
        <f>1</f>
        <v>1</v>
      </c>
      <c r="P1861">
        <f>VLOOKUP(H1861,'Fish Species List'!$A$2:$I$107,6,0)</f>
        <v>2.239E-2</v>
      </c>
      <c r="Q1861">
        <f>VLOOKUP(H1861,'Fish Species List'!$A$2:$I$107,7,0)</f>
        <v>2.96</v>
      </c>
      <c r="R1861">
        <f t="shared" si="29"/>
        <v>7.1046762416437419</v>
      </c>
    </row>
    <row r="1862" spans="1:18">
      <c r="A1862" s="2">
        <v>42959</v>
      </c>
      <c r="B1862" s="18">
        <v>0.375</v>
      </c>
      <c r="C1862" t="s">
        <v>450</v>
      </c>
      <c r="D1862" t="s">
        <v>454</v>
      </c>
      <c r="E1862" t="s">
        <v>10</v>
      </c>
      <c r="F1862">
        <v>1</v>
      </c>
      <c r="G1862">
        <v>24</v>
      </c>
      <c r="H1862" t="s">
        <v>31</v>
      </c>
      <c r="I1862" t="str">
        <f>VLOOKUP(H1862,'Fish Species List'!$A$2:$I$107,2,0)</f>
        <v>Striped Parrotfish</v>
      </c>
      <c r="J1862" s="54" t="str">
        <f>VLOOKUP(H1862,'Fish Species List'!$A$2:$I$107,3,0)</f>
        <v>Scarus iserti</v>
      </c>
      <c r="K1862" s="54" t="str">
        <f>VLOOKUP(H1862,'Fish Species List'!$A$2:$I$107,4,0)</f>
        <v>Scaridae</v>
      </c>
      <c r="L1862" s="54" t="str">
        <f>VLOOKUP(H1862,'Fish Species List'!$A$2:$I$107,5,0)</f>
        <v>Herbivores</v>
      </c>
      <c r="M1862">
        <v>4</v>
      </c>
      <c r="N1862">
        <v>5</v>
      </c>
      <c r="O1862" t="s">
        <v>284</v>
      </c>
      <c r="P1862">
        <f>VLOOKUP(H1862,'Fish Species List'!$A$2:$I$107,6,0)</f>
        <v>1.0959999999999999E-2</v>
      </c>
      <c r="Q1862">
        <f>VLOOKUP(H1862,'Fish Species List'!$A$2:$I$107,7,0)</f>
        <v>3.01</v>
      </c>
      <c r="R1862">
        <f t="shared" si="29"/>
        <v>0.71123173750391744</v>
      </c>
    </row>
    <row r="1863" spans="1:18">
      <c r="A1863" s="2">
        <v>42959</v>
      </c>
      <c r="B1863" s="18">
        <v>0.375</v>
      </c>
      <c r="C1863" t="s">
        <v>450</v>
      </c>
      <c r="D1863" t="s">
        <v>454</v>
      </c>
      <c r="E1863" t="s">
        <v>10</v>
      </c>
      <c r="F1863">
        <v>1</v>
      </c>
      <c r="G1863">
        <v>24</v>
      </c>
      <c r="H1863" t="s">
        <v>31</v>
      </c>
      <c r="I1863" t="str">
        <f>VLOOKUP(H1863,'Fish Species List'!$A$2:$I$107,2,0)</f>
        <v>Striped Parrotfish</v>
      </c>
      <c r="J1863" s="54" t="str">
        <f>VLOOKUP(H1863,'Fish Species List'!$A$2:$I$107,3,0)</f>
        <v>Scarus iserti</v>
      </c>
      <c r="K1863" s="54" t="str">
        <f>VLOOKUP(H1863,'Fish Species List'!$A$2:$I$107,4,0)</f>
        <v>Scaridae</v>
      </c>
      <c r="L1863" s="54" t="str">
        <f>VLOOKUP(H1863,'Fish Species List'!$A$2:$I$107,5,0)</f>
        <v>Herbivores</v>
      </c>
      <c r="M1863">
        <v>8</v>
      </c>
      <c r="N1863">
        <f>1</f>
        <v>1</v>
      </c>
      <c r="O1863" t="s">
        <v>284</v>
      </c>
      <c r="P1863">
        <f>VLOOKUP(H1863,'Fish Species List'!$A$2:$I$107,6,0)</f>
        <v>1.0959999999999999E-2</v>
      </c>
      <c r="Q1863">
        <f>VLOOKUP(H1863,'Fish Species List'!$A$2:$I$107,7,0)</f>
        <v>3.01</v>
      </c>
      <c r="R1863">
        <f t="shared" si="29"/>
        <v>5.7294299636484229</v>
      </c>
    </row>
    <row r="1864" spans="1:18">
      <c r="A1864" s="2">
        <v>42959</v>
      </c>
      <c r="B1864" s="18">
        <v>0.375</v>
      </c>
      <c r="C1864" t="s">
        <v>450</v>
      </c>
      <c r="D1864" t="s">
        <v>454</v>
      </c>
      <c r="E1864" t="s">
        <v>10</v>
      </c>
      <c r="F1864">
        <v>1</v>
      </c>
      <c r="G1864">
        <v>24</v>
      </c>
      <c r="H1864" t="s">
        <v>25</v>
      </c>
      <c r="I1864" t="str">
        <f>VLOOKUP(H1864,'Fish Species List'!$A$2:$I$107,2,0)</f>
        <v>Redband Parrotfish</v>
      </c>
      <c r="J1864" s="54" t="str">
        <f>VLOOKUP(H1864,'Fish Species List'!$A$2:$I$107,3,0)</f>
        <v>Sparisoma aurofrenatum</v>
      </c>
      <c r="K1864" s="54" t="str">
        <f>VLOOKUP(H1864,'Fish Species List'!$A$2:$I$107,4,0)</f>
        <v>Scaridae</v>
      </c>
      <c r="L1864" s="54" t="str">
        <f>VLOOKUP(H1864,'Fish Species List'!$A$2:$I$107,5,0)</f>
        <v>Herbivores</v>
      </c>
      <c r="M1864">
        <v>4</v>
      </c>
      <c r="N1864">
        <v>2</v>
      </c>
      <c r="O1864" t="s">
        <v>284</v>
      </c>
      <c r="P1864">
        <f>VLOOKUP(H1864,'Fish Species List'!$A$2:$I$107,6,0)</f>
        <v>1.072E-2</v>
      </c>
      <c r="Q1864">
        <f>VLOOKUP(H1864,'Fish Species List'!$A$2:$I$107,7,0)</f>
        <v>3.12</v>
      </c>
      <c r="R1864">
        <f t="shared" si="29"/>
        <v>0.81025544515357217</v>
      </c>
    </row>
    <row r="1865" spans="1:18">
      <c r="A1865" s="2">
        <v>42959</v>
      </c>
      <c r="B1865" s="18">
        <v>0.375</v>
      </c>
      <c r="C1865" t="s">
        <v>450</v>
      </c>
      <c r="D1865" t="s">
        <v>454</v>
      </c>
      <c r="E1865" t="s">
        <v>10</v>
      </c>
      <c r="F1865">
        <v>1</v>
      </c>
      <c r="G1865">
        <v>24</v>
      </c>
      <c r="H1865" t="s">
        <v>12</v>
      </c>
      <c r="I1865" t="str">
        <f>VLOOKUP(H1865,'Fish Species List'!$A$2:$I$107,2,0)</f>
        <v>Doctorfish</v>
      </c>
      <c r="J1865" s="54" t="str">
        <f>VLOOKUP(H1865,'Fish Species List'!$A$2:$I$107,3,0)</f>
        <v>Acanthurus chirurgus</v>
      </c>
      <c r="K1865" s="54" t="str">
        <f>VLOOKUP(H1865,'Fish Species List'!$A$2:$I$107,4,0)</f>
        <v>Acanthuridae</v>
      </c>
      <c r="L1865" s="54" t="str">
        <f>VLOOKUP(H1865,'Fish Species List'!$A$2:$I$107,5,0)</f>
        <v>Herbivores</v>
      </c>
      <c r="M1865">
        <v>5</v>
      </c>
      <c r="N1865">
        <f>1</f>
        <v>1</v>
      </c>
      <c r="P1865">
        <f>VLOOKUP(H1865,'Fish Species List'!$A$2:$I$107,6,0)</f>
        <v>2.0889999999999999E-2</v>
      </c>
      <c r="Q1865">
        <f>VLOOKUP(H1865,'Fish Species List'!$A$2:$I$107,7,0)</f>
        <v>2.96</v>
      </c>
      <c r="R1865">
        <f t="shared" si="29"/>
        <v>2.448441053637763</v>
      </c>
    </row>
    <row r="1866" spans="1:18">
      <c r="A1866" s="2">
        <v>42959</v>
      </c>
      <c r="B1866" s="18">
        <v>0.375</v>
      </c>
      <c r="C1866" t="s">
        <v>450</v>
      </c>
      <c r="D1866" t="s">
        <v>454</v>
      </c>
      <c r="E1866" t="s">
        <v>10</v>
      </c>
      <c r="F1866">
        <v>1</v>
      </c>
      <c r="G1866">
        <v>24</v>
      </c>
      <c r="H1866" t="s">
        <v>25</v>
      </c>
      <c r="I1866" t="str">
        <f>VLOOKUP(H1866,'Fish Species List'!$A$2:$I$107,2,0)</f>
        <v>Redband Parrotfish</v>
      </c>
      <c r="J1866" s="54" t="str">
        <f>VLOOKUP(H1866,'Fish Species List'!$A$2:$I$107,3,0)</f>
        <v>Sparisoma aurofrenatum</v>
      </c>
      <c r="K1866" s="54" t="str">
        <f>VLOOKUP(H1866,'Fish Species List'!$A$2:$I$107,4,0)</f>
        <v>Scaridae</v>
      </c>
      <c r="L1866" s="54" t="str">
        <f>VLOOKUP(H1866,'Fish Species List'!$A$2:$I$107,5,0)</f>
        <v>Herbivores</v>
      </c>
      <c r="M1866">
        <v>3</v>
      </c>
      <c r="N1866">
        <v>4</v>
      </c>
      <c r="O1866" t="s">
        <v>284</v>
      </c>
      <c r="P1866">
        <f>VLOOKUP(H1866,'Fish Species List'!$A$2:$I$107,6,0)</f>
        <v>1.072E-2</v>
      </c>
      <c r="Q1866">
        <f>VLOOKUP(H1866,'Fish Species List'!$A$2:$I$107,7,0)</f>
        <v>3.12</v>
      </c>
      <c r="R1866">
        <f t="shared" si="29"/>
        <v>0.33022739611377439</v>
      </c>
    </row>
    <row r="1867" spans="1:18">
      <c r="A1867" s="2">
        <v>42959</v>
      </c>
      <c r="B1867" s="18">
        <v>0.375</v>
      </c>
      <c r="C1867" t="s">
        <v>450</v>
      </c>
      <c r="D1867" t="s">
        <v>454</v>
      </c>
      <c r="E1867" t="s">
        <v>10</v>
      </c>
      <c r="F1867">
        <v>1</v>
      </c>
      <c r="G1867">
        <v>24</v>
      </c>
      <c r="H1867" t="s">
        <v>533</v>
      </c>
      <c r="I1867" t="str">
        <f>VLOOKUP(H1867,'Fish Species List'!$A$2:$I$107,2,0)</f>
        <v>Dog Snapper</v>
      </c>
      <c r="J1867" s="54" t="str">
        <f>VLOOKUP(H1867,'Fish Species List'!$A$2:$I$107,3,0)</f>
        <v>Lutjanus jocu</v>
      </c>
      <c r="K1867" s="54" t="str">
        <f>VLOOKUP(H1867,'Fish Species List'!$A$2:$I$107,4,0)</f>
        <v>Lutjanidae</v>
      </c>
      <c r="L1867" s="54" t="str">
        <f>VLOOKUP(H1867,'Fish Species List'!$A$2:$I$107,5,0)</f>
        <v>Carnivores</v>
      </c>
      <c r="M1867">
        <v>25</v>
      </c>
      <c r="N1867">
        <f>1</f>
        <v>1</v>
      </c>
      <c r="P1867">
        <f>VLOOKUP(H1867,'Fish Species List'!$A$2:$I$107,6,0)</f>
        <v>1.5140000000000001E-2</v>
      </c>
      <c r="Q1867">
        <f>VLOOKUP(H1867,'Fish Species List'!$A$2:$I$107,7,0)</f>
        <v>2.98</v>
      </c>
      <c r="R1867">
        <f t="shared" si="29"/>
        <v>221.81305380610149</v>
      </c>
    </row>
    <row r="1868" spans="1:18">
      <c r="A1868" s="2">
        <v>42959</v>
      </c>
      <c r="B1868" s="18">
        <v>0.375</v>
      </c>
      <c r="C1868" t="s">
        <v>450</v>
      </c>
      <c r="D1868" t="s">
        <v>454</v>
      </c>
      <c r="E1868" t="s">
        <v>10</v>
      </c>
      <c r="F1868">
        <v>1</v>
      </c>
      <c r="G1868">
        <v>24</v>
      </c>
      <c r="H1868" t="s">
        <v>444</v>
      </c>
      <c r="I1868" t="str">
        <f>VLOOKUP(H1868,'Fish Species List'!$A$2:$I$107,2,0)</f>
        <v>Spotted Drum</v>
      </c>
      <c r="J1868" s="54" t="str">
        <f>VLOOKUP(H1868,'Fish Species List'!$A$2:$I$107,3,0)</f>
        <v>Equetus punctatus</v>
      </c>
      <c r="K1868" s="54" t="str">
        <f>VLOOKUP(H1868,'Fish Species List'!$A$2:$I$107,4,0)</f>
        <v>Sciaenidae</v>
      </c>
      <c r="L1868" s="54" t="str">
        <f>VLOOKUP(H1868,'Fish Species List'!$A$2:$I$107,5,0)</f>
        <v>Carnivores</v>
      </c>
      <c r="M1868">
        <v>22</v>
      </c>
      <c r="N1868">
        <f>1</f>
        <v>1</v>
      </c>
      <c r="P1868">
        <f>VLOOKUP(H1868,'Fish Species List'!$A$2:$I$107,6,0)</f>
        <v>8.3199999999999993E-3</v>
      </c>
      <c r="Q1868">
        <f>VLOOKUP(H1868,'Fish Species List'!$A$2:$I$107,7,0)</f>
        <v>3.09</v>
      </c>
      <c r="R1868">
        <f t="shared" si="29"/>
        <v>117.00634413785325</v>
      </c>
    </row>
    <row r="1869" spans="1:18">
      <c r="A1869" s="2">
        <v>42959</v>
      </c>
      <c r="B1869" s="18">
        <v>0.375</v>
      </c>
      <c r="C1869" t="s">
        <v>450</v>
      </c>
      <c r="D1869" t="s">
        <v>454</v>
      </c>
      <c r="E1869" t="s">
        <v>10</v>
      </c>
      <c r="F1869">
        <v>1</v>
      </c>
      <c r="G1869">
        <v>24</v>
      </c>
      <c r="H1869" t="s">
        <v>35</v>
      </c>
      <c r="I1869" t="str">
        <f>VLOOKUP(H1869,'Fish Species List'!$A$2:$I$107,2,0)</f>
        <v>Yellowhead Wrasse</v>
      </c>
      <c r="J1869" s="54" t="str">
        <f>VLOOKUP(H1869,'Fish Species List'!$A$2:$I$107,3,0)</f>
        <v>Halichoeres garnoti</v>
      </c>
      <c r="K1869" s="54" t="str">
        <f>VLOOKUP(H1869,'Fish Species List'!$A$2:$I$107,4,0)</f>
        <v>Labridae</v>
      </c>
      <c r="L1869" s="54" t="str">
        <f>VLOOKUP(H1869,'Fish Species List'!$A$2:$I$107,5,0)</f>
        <v>Carnivores</v>
      </c>
      <c r="M1869">
        <v>3</v>
      </c>
      <c r="N1869">
        <f>1</f>
        <v>1</v>
      </c>
      <c r="P1869">
        <f>VLOOKUP(H1869,'Fish Species List'!$A$2:$I$107,6,0)</f>
        <v>0.01</v>
      </c>
      <c r="Q1869">
        <f>VLOOKUP(H1869,'Fish Species List'!$A$2:$I$107,7,0)</f>
        <v>3.13</v>
      </c>
      <c r="R1869">
        <f t="shared" si="29"/>
        <v>0.3114508548769428</v>
      </c>
    </row>
    <row r="1870" spans="1:18">
      <c r="A1870" s="2">
        <v>42959</v>
      </c>
      <c r="B1870" s="18">
        <v>0.375</v>
      </c>
      <c r="C1870" t="s">
        <v>450</v>
      </c>
      <c r="D1870" t="s">
        <v>454</v>
      </c>
      <c r="E1870" t="s">
        <v>10</v>
      </c>
      <c r="F1870">
        <v>1</v>
      </c>
      <c r="G1870">
        <v>24</v>
      </c>
      <c r="H1870" t="s">
        <v>25</v>
      </c>
      <c r="I1870" t="str">
        <f>VLOOKUP(H1870,'Fish Species List'!$A$2:$I$107,2,0)</f>
        <v>Redband Parrotfish</v>
      </c>
      <c r="J1870" s="54" t="str">
        <f>VLOOKUP(H1870,'Fish Species List'!$A$2:$I$107,3,0)</f>
        <v>Sparisoma aurofrenatum</v>
      </c>
      <c r="K1870" s="54" t="str">
        <f>VLOOKUP(H1870,'Fish Species List'!$A$2:$I$107,4,0)</f>
        <v>Scaridae</v>
      </c>
      <c r="L1870" s="54" t="str">
        <f>VLOOKUP(H1870,'Fish Species List'!$A$2:$I$107,5,0)</f>
        <v>Herbivores</v>
      </c>
      <c r="M1870">
        <v>4</v>
      </c>
      <c r="N1870">
        <f>1</f>
        <v>1</v>
      </c>
      <c r="O1870" t="s">
        <v>284</v>
      </c>
      <c r="P1870">
        <f>VLOOKUP(H1870,'Fish Species List'!$A$2:$I$107,6,0)</f>
        <v>1.072E-2</v>
      </c>
      <c r="Q1870">
        <f>VLOOKUP(H1870,'Fish Species List'!$A$2:$I$107,7,0)</f>
        <v>3.12</v>
      </c>
      <c r="R1870">
        <f t="shared" si="29"/>
        <v>0.81025544515357217</v>
      </c>
    </row>
    <row r="1871" spans="1:18">
      <c r="A1871" s="2">
        <v>42959</v>
      </c>
      <c r="B1871" s="18">
        <v>0.375</v>
      </c>
      <c r="C1871" t="s">
        <v>450</v>
      </c>
      <c r="D1871" t="s">
        <v>454</v>
      </c>
      <c r="E1871" t="s">
        <v>10</v>
      </c>
      <c r="F1871">
        <v>1</v>
      </c>
      <c r="G1871">
        <v>24</v>
      </c>
      <c r="H1871" t="s">
        <v>283</v>
      </c>
      <c r="I1871" t="str">
        <f>VLOOKUP(H1871,'Fish Species List'!$A$2:$I$107,2,0)</f>
        <v>Stoplight Parrotfish</v>
      </c>
      <c r="J1871" s="54" t="str">
        <f>VLOOKUP(H1871,'Fish Species List'!$A$2:$I$107,3,0)</f>
        <v>Sparisoma viride</v>
      </c>
      <c r="K1871" s="54" t="str">
        <f>VLOOKUP(H1871,'Fish Species List'!$A$2:$I$107,4,0)</f>
        <v>Scaridae</v>
      </c>
      <c r="L1871" s="54" t="str">
        <f>VLOOKUP(H1871,'Fish Species List'!$A$2:$I$107,5,0)</f>
        <v>Herbivores</v>
      </c>
      <c r="M1871">
        <v>4</v>
      </c>
      <c r="N1871">
        <f>1</f>
        <v>1</v>
      </c>
      <c r="O1871" t="s">
        <v>284</v>
      </c>
      <c r="P1871">
        <f>VLOOKUP(H1871,'Fish Species List'!$A$2:$I$107,6,0)</f>
        <v>1.38E-2</v>
      </c>
      <c r="Q1871">
        <f>VLOOKUP(H1871,'Fish Species List'!$A$2:$I$107,7,0)</f>
        <v>3.04</v>
      </c>
      <c r="R1871">
        <f t="shared" si="29"/>
        <v>0.933558333423811</v>
      </c>
    </row>
    <row r="1872" spans="1:18">
      <c r="A1872" s="2">
        <v>42959</v>
      </c>
      <c r="B1872" s="18">
        <v>0.375</v>
      </c>
      <c r="C1872" t="s">
        <v>450</v>
      </c>
      <c r="D1872" t="s">
        <v>454</v>
      </c>
      <c r="E1872" t="s">
        <v>10</v>
      </c>
      <c r="F1872">
        <v>1</v>
      </c>
      <c r="G1872">
        <v>24</v>
      </c>
      <c r="H1872" t="s">
        <v>283</v>
      </c>
      <c r="I1872" t="str">
        <f>VLOOKUP(H1872,'Fish Species List'!$A$2:$I$107,2,0)</f>
        <v>Stoplight Parrotfish</v>
      </c>
      <c r="J1872" s="54" t="str">
        <f>VLOOKUP(H1872,'Fish Species List'!$A$2:$I$107,3,0)</f>
        <v>Sparisoma viride</v>
      </c>
      <c r="K1872" s="54" t="str">
        <f>VLOOKUP(H1872,'Fish Species List'!$A$2:$I$107,4,0)</f>
        <v>Scaridae</v>
      </c>
      <c r="L1872" s="54" t="str">
        <f>VLOOKUP(H1872,'Fish Species List'!$A$2:$I$107,5,0)</f>
        <v>Herbivores</v>
      </c>
      <c r="M1872">
        <v>7</v>
      </c>
      <c r="N1872">
        <f>1</f>
        <v>1</v>
      </c>
      <c r="O1872" t="s">
        <v>284</v>
      </c>
      <c r="P1872">
        <f>VLOOKUP(H1872,'Fish Species List'!$A$2:$I$107,6,0)</f>
        <v>1.38E-2</v>
      </c>
      <c r="Q1872">
        <f>VLOOKUP(H1872,'Fish Species List'!$A$2:$I$107,7,0)</f>
        <v>3.04</v>
      </c>
      <c r="R1872">
        <f t="shared" si="29"/>
        <v>5.1165488871861227</v>
      </c>
    </row>
    <row r="1873" spans="1:18">
      <c r="A1873" s="2">
        <v>42959</v>
      </c>
      <c r="B1873" s="18">
        <v>0.375</v>
      </c>
      <c r="C1873" t="s">
        <v>450</v>
      </c>
      <c r="D1873" t="s">
        <v>454</v>
      </c>
      <c r="E1873" t="s">
        <v>10</v>
      </c>
      <c r="F1873">
        <v>1</v>
      </c>
      <c r="G1873">
        <v>24</v>
      </c>
      <c r="H1873" t="s">
        <v>283</v>
      </c>
      <c r="I1873" t="str">
        <f>VLOOKUP(H1873,'Fish Species List'!$A$2:$I$107,2,0)</f>
        <v>Stoplight Parrotfish</v>
      </c>
      <c r="J1873" s="54" t="str">
        <f>VLOOKUP(H1873,'Fish Species List'!$A$2:$I$107,3,0)</f>
        <v>Sparisoma viride</v>
      </c>
      <c r="K1873" s="54" t="str">
        <f>VLOOKUP(H1873,'Fish Species List'!$A$2:$I$107,4,0)</f>
        <v>Scaridae</v>
      </c>
      <c r="L1873" s="54" t="str">
        <f>VLOOKUP(H1873,'Fish Species List'!$A$2:$I$107,5,0)</f>
        <v>Herbivores</v>
      </c>
      <c r="M1873">
        <v>5</v>
      </c>
      <c r="N1873">
        <f>1</f>
        <v>1</v>
      </c>
      <c r="O1873" t="s">
        <v>284</v>
      </c>
      <c r="P1873">
        <f>VLOOKUP(H1873,'Fish Species List'!$A$2:$I$107,6,0)</f>
        <v>1.38E-2</v>
      </c>
      <c r="Q1873">
        <f>VLOOKUP(H1873,'Fish Species List'!$A$2:$I$107,7,0)</f>
        <v>3.04</v>
      </c>
      <c r="R1873">
        <f t="shared" si="29"/>
        <v>1.8397037753094332</v>
      </c>
    </row>
    <row r="1874" spans="1:18">
      <c r="A1874" s="2">
        <v>42959</v>
      </c>
      <c r="B1874" s="18">
        <v>0.375</v>
      </c>
      <c r="C1874" t="s">
        <v>450</v>
      </c>
      <c r="D1874" t="s">
        <v>454</v>
      </c>
      <c r="E1874" t="s">
        <v>10</v>
      </c>
      <c r="F1874">
        <v>1</v>
      </c>
      <c r="G1874">
        <v>24</v>
      </c>
      <c r="H1874" t="s">
        <v>25</v>
      </c>
      <c r="I1874" t="str">
        <f>VLOOKUP(H1874,'Fish Species List'!$A$2:$I$107,2,0)</f>
        <v>Redband Parrotfish</v>
      </c>
      <c r="J1874" s="54" t="str">
        <f>VLOOKUP(H1874,'Fish Species List'!$A$2:$I$107,3,0)</f>
        <v>Sparisoma aurofrenatum</v>
      </c>
      <c r="K1874" s="54" t="str">
        <f>VLOOKUP(H1874,'Fish Species List'!$A$2:$I$107,4,0)</f>
        <v>Scaridae</v>
      </c>
      <c r="L1874" s="54" t="str">
        <f>VLOOKUP(H1874,'Fish Species List'!$A$2:$I$107,5,0)</f>
        <v>Herbivores</v>
      </c>
      <c r="M1874">
        <v>4</v>
      </c>
      <c r="N1874">
        <v>2</v>
      </c>
      <c r="O1874" t="s">
        <v>284</v>
      </c>
      <c r="P1874">
        <f>VLOOKUP(H1874,'Fish Species List'!$A$2:$I$107,6,0)</f>
        <v>1.072E-2</v>
      </c>
      <c r="Q1874">
        <f>VLOOKUP(H1874,'Fish Species List'!$A$2:$I$107,7,0)</f>
        <v>3.12</v>
      </c>
      <c r="R1874">
        <f t="shared" si="29"/>
        <v>0.81025544515357217</v>
      </c>
    </row>
    <row r="1875" spans="1:18">
      <c r="A1875" s="2">
        <v>42959</v>
      </c>
      <c r="B1875" s="18">
        <v>0.375</v>
      </c>
      <c r="C1875" t="s">
        <v>450</v>
      </c>
      <c r="D1875" t="s">
        <v>454</v>
      </c>
      <c r="E1875" t="s">
        <v>10</v>
      </c>
      <c r="F1875">
        <v>1</v>
      </c>
      <c r="G1875">
        <v>24</v>
      </c>
      <c r="H1875" t="s">
        <v>25</v>
      </c>
      <c r="I1875" t="str">
        <f>VLOOKUP(H1875,'Fish Species List'!$A$2:$I$107,2,0)</f>
        <v>Redband Parrotfish</v>
      </c>
      <c r="J1875" s="54" t="str">
        <f>VLOOKUP(H1875,'Fish Species List'!$A$2:$I$107,3,0)</f>
        <v>Sparisoma aurofrenatum</v>
      </c>
      <c r="K1875" s="54" t="str">
        <f>VLOOKUP(H1875,'Fish Species List'!$A$2:$I$107,4,0)</f>
        <v>Scaridae</v>
      </c>
      <c r="L1875" s="54" t="str">
        <f>VLOOKUP(H1875,'Fish Species List'!$A$2:$I$107,5,0)</f>
        <v>Herbivores</v>
      </c>
      <c r="M1875">
        <v>6</v>
      </c>
      <c r="N1875">
        <v>2</v>
      </c>
      <c r="O1875" t="s">
        <v>284</v>
      </c>
      <c r="P1875">
        <f>VLOOKUP(H1875,'Fish Species List'!$A$2:$I$107,6,0)</f>
        <v>1.072E-2</v>
      </c>
      <c r="Q1875">
        <f>VLOOKUP(H1875,'Fish Species List'!$A$2:$I$107,7,0)</f>
        <v>3.12</v>
      </c>
      <c r="R1875">
        <f t="shared" si="29"/>
        <v>2.8709569913443227</v>
      </c>
    </row>
    <row r="1876" spans="1:18">
      <c r="A1876" s="2">
        <v>42959</v>
      </c>
      <c r="B1876" s="18">
        <v>0.375</v>
      </c>
      <c r="C1876" t="s">
        <v>450</v>
      </c>
      <c r="D1876" t="s">
        <v>454</v>
      </c>
      <c r="E1876" t="s">
        <v>10</v>
      </c>
      <c r="F1876">
        <v>1</v>
      </c>
      <c r="G1876">
        <v>24</v>
      </c>
      <c r="H1876" t="s">
        <v>25</v>
      </c>
      <c r="I1876" t="str">
        <f>VLOOKUP(H1876,'Fish Species List'!$A$2:$I$107,2,0)</f>
        <v>Redband Parrotfish</v>
      </c>
      <c r="J1876" s="54" t="str">
        <f>VLOOKUP(H1876,'Fish Species List'!$A$2:$I$107,3,0)</f>
        <v>Sparisoma aurofrenatum</v>
      </c>
      <c r="K1876" s="54" t="str">
        <f>VLOOKUP(H1876,'Fish Species List'!$A$2:$I$107,4,0)</f>
        <v>Scaridae</v>
      </c>
      <c r="L1876" s="54" t="str">
        <f>VLOOKUP(H1876,'Fish Species List'!$A$2:$I$107,5,0)</f>
        <v>Herbivores</v>
      </c>
      <c r="M1876">
        <v>7</v>
      </c>
      <c r="N1876">
        <f>1</f>
        <v>1</v>
      </c>
      <c r="O1876" t="s">
        <v>284</v>
      </c>
      <c r="P1876">
        <f>VLOOKUP(H1876,'Fish Species List'!$A$2:$I$107,6,0)</f>
        <v>1.072E-2</v>
      </c>
      <c r="Q1876">
        <f>VLOOKUP(H1876,'Fish Species List'!$A$2:$I$107,7,0)</f>
        <v>3.12</v>
      </c>
      <c r="R1876">
        <f t="shared" si="29"/>
        <v>4.6440904561438288</v>
      </c>
    </row>
    <row r="1877" spans="1:18">
      <c r="A1877" s="2">
        <v>42959</v>
      </c>
      <c r="B1877" s="18">
        <v>0.375</v>
      </c>
      <c r="C1877" t="s">
        <v>450</v>
      </c>
      <c r="D1877" t="s">
        <v>454</v>
      </c>
      <c r="E1877" t="s">
        <v>10</v>
      </c>
      <c r="F1877">
        <v>1</v>
      </c>
      <c r="G1877">
        <v>24</v>
      </c>
      <c r="H1877" t="s">
        <v>25</v>
      </c>
      <c r="I1877" t="str">
        <f>VLOOKUP(H1877,'Fish Species List'!$A$2:$I$107,2,0)</f>
        <v>Redband Parrotfish</v>
      </c>
      <c r="J1877" s="54" t="str">
        <f>VLOOKUP(H1877,'Fish Species List'!$A$2:$I$107,3,0)</f>
        <v>Sparisoma aurofrenatum</v>
      </c>
      <c r="K1877" s="54" t="str">
        <f>VLOOKUP(H1877,'Fish Species List'!$A$2:$I$107,4,0)</f>
        <v>Scaridae</v>
      </c>
      <c r="L1877" s="54" t="str">
        <f>VLOOKUP(H1877,'Fish Species List'!$A$2:$I$107,5,0)</f>
        <v>Herbivores</v>
      </c>
      <c r="M1877">
        <v>8</v>
      </c>
      <c r="N1877">
        <f>1</f>
        <v>1</v>
      </c>
      <c r="O1877" t="s">
        <v>284</v>
      </c>
      <c r="P1877">
        <f>VLOOKUP(H1877,'Fish Species List'!$A$2:$I$107,6,0)</f>
        <v>1.072E-2</v>
      </c>
      <c r="Q1877">
        <f>VLOOKUP(H1877,'Fish Species List'!$A$2:$I$107,7,0)</f>
        <v>3.12</v>
      </c>
      <c r="R1877">
        <f t="shared" si="29"/>
        <v>7.0442627183996569</v>
      </c>
    </row>
    <row r="1878" spans="1:18">
      <c r="A1878" s="2">
        <v>42959</v>
      </c>
      <c r="B1878" s="18">
        <v>0.375</v>
      </c>
      <c r="C1878" t="s">
        <v>450</v>
      </c>
      <c r="D1878" t="s">
        <v>454</v>
      </c>
      <c r="E1878" t="s">
        <v>10</v>
      </c>
      <c r="F1878">
        <v>1</v>
      </c>
      <c r="G1878">
        <v>24</v>
      </c>
      <c r="H1878" t="s">
        <v>404</v>
      </c>
      <c r="I1878" t="str">
        <f>VLOOKUP(H1878,'Fish Species List'!$A$2:$I$107,2,0)</f>
        <v>Cocoa Damselfish</v>
      </c>
      <c r="J1878" s="54" t="str">
        <f>VLOOKUP(H1878,'Fish Species List'!$A$2:$I$107,3,0)</f>
        <v>Stegastes variabilis</v>
      </c>
      <c r="K1878" s="54" t="str">
        <f>VLOOKUP(H1878,'Fish Species List'!$A$2:$I$107,4,0)</f>
        <v>Pomacentridae</v>
      </c>
      <c r="L1878" s="54" t="str">
        <f>VLOOKUP(H1878,'Fish Species List'!$A$2:$I$107,5,0)</f>
        <v>Herbivores</v>
      </c>
      <c r="M1878">
        <v>6</v>
      </c>
      <c r="N1878">
        <v>2</v>
      </c>
      <c r="P1878">
        <f>VLOOKUP(H1878,'Fish Species List'!$A$2:$I$107,6,0)</f>
        <v>0</v>
      </c>
      <c r="Q1878">
        <f>VLOOKUP(H1878,'Fish Species List'!$A$2:$I$107,7,0)</f>
        <v>0</v>
      </c>
      <c r="R1878">
        <f t="shared" si="29"/>
        <v>0</v>
      </c>
    </row>
    <row r="1879" spans="1:18">
      <c r="A1879" s="2">
        <v>42959</v>
      </c>
      <c r="B1879" s="18">
        <v>0.375</v>
      </c>
      <c r="C1879" t="s">
        <v>450</v>
      </c>
      <c r="D1879" t="s">
        <v>454</v>
      </c>
      <c r="E1879" t="s">
        <v>10</v>
      </c>
      <c r="F1879">
        <v>1</v>
      </c>
      <c r="G1879">
        <v>24</v>
      </c>
      <c r="H1879" t="s">
        <v>12</v>
      </c>
      <c r="I1879" t="str">
        <f>VLOOKUP(H1879,'Fish Species List'!$A$2:$I$107,2,0)</f>
        <v>Doctorfish</v>
      </c>
      <c r="J1879" s="54" t="str">
        <f>VLOOKUP(H1879,'Fish Species List'!$A$2:$I$107,3,0)</f>
        <v>Acanthurus chirurgus</v>
      </c>
      <c r="K1879" s="54" t="str">
        <f>VLOOKUP(H1879,'Fish Species List'!$A$2:$I$107,4,0)</f>
        <v>Acanthuridae</v>
      </c>
      <c r="L1879" s="54" t="str">
        <f>VLOOKUP(H1879,'Fish Species List'!$A$2:$I$107,5,0)</f>
        <v>Herbivores</v>
      </c>
      <c r="M1879">
        <v>7</v>
      </c>
      <c r="N1879">
        <f>1</f>
        <v>1</v>
      </c>
      <c r="P1879">
        <f>VLOOKUP(H1879,'Fish Species List'!$A$2:$I$107,6,0)</f>
        <v>2.0889999999999999E-2</v>
      </c>
      <c r="Q1879">
        <f>VLOOKUP(H1879,'Fish Species List'!$A$2:$I$107,7,0)</f>
        <v>2.96</v>
      </c>
      <c r="R1879">
        <f t="shared" si="29"/>
        <v>6.6287041843652412</v>
      </c>
    </row>
    <row r="1880" spans="1:18">
      <c r="A1880" s="2">
        <v>42959</v>
      </c>
      <c r="B1880" s="18">
        <v>0.375</v>
      </c>
      <c r="C1880" t="s">
        <v>450</v>
      </c>
      <c r="D1880" t="s">
        <v>454</v>
      </c>
      <c r="E1880" t="s">
        <v>10</v>
      </c>
      <c r="F1880">
        <v>1</v>
      </c>
      <c r="G1880">
        <v>24</v>
      </c>
      <c r="H1880" t="s">
        <v>35</v>
      </c>
      <c r="I1880" t="str">
        <f>VLOOKUP(H1880,'Fish Species List'!$A$2:$I$107,2,0)</f>
        <v>Yellowhead Wrasse</v>
      </c>
      <c r="J1880" s="54" t="str">
        <f>VLOOKUP(H1880,'Fish Species List'!$A$2:$I$107,3,0)</f>
        <v>Halichoeres garnoti</v>
      </c>
      <c r="K1880" s="54" t="str">
        <f>VLOOKUP(H1880,'Fish Species List'!$A$2:$I$107,4,0)</f>
        <v>Labridae</v>
      </c>
      <c r="L1880" s="54" t="str">
        <f>VLOOKUP(H1880,'Fish Species List'!$A$2:$I$107,5,0)</f>
        <v>Carnivores</v>
      </c>
      <c r="M1880">
        <v>6</v>
      </c>
      <c r="N1880">
        <v>3</v>
      </c>
      <c r="P1880">
        <f>VLOOKUP(H1880,'Fish Species List'!$A$2:$I$107,6,0)</f>
        <v>0.01</v>
      </c>
      <c r="Q1880">
        <f>VLOOKUP(H1880,'Fish Species List'!$A$2:$I$107,7,0)</f>
        <v>3.13</v>
      </c>
      <c r="R1880">
        <f t="shared" si="29"/>
        <v>2.7265496699528886</v>
      </c>
    </row>
    <row r="1881" spans="1:18">
      <c r="A1881" s="2">
        <v>42959</v>
      </c>
      <c r="B1881" s="18">
        <v>0.375</v>
      </c>
      <c r="C1881" t="s">
        <v>450</v>
      </c>
      <c r="D1881" t="s">
        <v>454</v>
      </c>
      <c r="E1881" t="s">
        <v>10</v>
      </c>
      <c r="F1881">
        <v>1</v>
      </c>
      <c r="G1881">
        <v>24</v>
      </c>
      <c r="H1881" t="s">
        <v>35</v>
      </c>
      <c r="I1881" t="str">
        <f>VLOOKUP(H1881,'Fish Species List'!$A$2:$I$107,2,0)</f>
        <v>Yellowhead Wrasse</v>
      </c>
      <c r="J1881" s="54" t="str">
        <f>VLOOKUP(H1881,'Fish Species List'!$A$2:$I$107,3,0)</f>
        <v>Halichoeres garnoti</v>
      </c>
      <c r="K1881" s="54" t="str">
        <f>VLOOKUP(H1881,'Fish Species List'!$A$2:$I$107,4,0)</f>
        <v>Labridae</v>
      </c>
      <c r="L1881" s="54" t="str">
        <f>VLOOKUP(H1881,'Fish Species List'!$A$2:$I$107,5,0)</f>
        <v>Carnivores</v>
      </c>
      <c r="M1881">
        <v>4</v>
      </c>
      <c r="N1881">
        <v>3</v>
      </c>
      <c r="P1881">
        <f>VLOOKUP(H1881,'Fish Species List'!$A$2:$I$107,6,0)</f>
        <v>0.01</v>
      </c>
      <c r="Q1881">
        <f>VLOOKUP(H1881,'Fish Species List'!$A$2:$I$107,7,0)</f>
        <v>3.13</v>
      </c>
      <c r="R1881">
        <f t="shared" si="29"/>
        <v>0.76638637095611406</v>
      </c>
    </row>
    <row r="1882" spans="1:18">
      <c r="A1882" s="2">
        <v>42959</v>
      </c>
      <c r="B1882" s="18">
        <v>0.375</v>
      </c>
      <c r="C1882" t="s">
        <v>450</v>
      </c>
      <c r="D1882" t="s">
        <v>454</v>
      </c>
      <c r="E1882" t="s">
        <v>10</v>
      </c>
      <c r="F1882">
        <v>1</v>
      </c>
      <c r="G1882">
        <v>24</v>
      </c>
      <c r="H1882" t="s">
        <v>31</v>
      </c>
      <c r="I1882" t="str">
        <f>VLOOKUP(H1882,'Fish Species List'!$A$2:$I$107,2,0)</f>
        <v>Striped Parrotfish</v>
      </c>
      <c r="J1882" s="54" t="str">
        <f>VLOOKUP(H1882,'Fish Species List'!$A$2:$I$107,3,0)</f>
        <v>Scarus iserti</v>
      </c>
      <c r="K1882" s="54" t="str">
        <f>VLOOKUP(H1882,'Fish Species List'!$A$2:$I$107,4,0)</f>
        <v>Scaridae</v>
      </c>
      <c r="L1882" s="54" t="str">
        <f>VLOOKUP(H1882,'Fish Species List'!$A$2:$I$107,5,0)</f>
        <v>Herbivores</v>
      </c>
      <c r="M1882">
        <v>6</v>
      </c>
      <c r="N1882">
        <v>8</v>
      </c>
      <c r="O1882" t="s">
        <v>284</v>
      </c>
      <c r="P1882">
        <f>VLOOKUP(H1882,'Fish Species List'!$A$2:$I$107,6,0)</f>
        <v>1.0959999999999999E-2</v>
      </c>
      <c r="Q1882">
        <f>VLOOKUP(H1882,'Fish Species List'!$A$2:$I$107,7,0)</f>
        <v>3.01</v>
      </c>
      <c r="R1882">
        <f t="shared" si="29"/>
        <v>2.4101596856521104</v>
      </c>
    </row>
    <row r="1883" spans="1:18">
      <c r="A1883" s="2">
        <v>42959</v>
      </c>
      <c r="B1883" s="18">
        <v>0.375</v>
      </c>
      <c r="C1883" t="s">
        <v>450</v>
      </c>
      <c r="D1883" t="s">
        <v>454</v>
      </c>
      <c r="E1883" t="s">
        <v>10</v>
      </c>
      <c r="F1883">
        <v>1</v>
      </c>
      <c r="G1883">
        <v>24</v>
      </c>
      <c r="H1883" t="s">
        <v>31</v>
      </c>
      <c r="I1883" t="str">
        <f>VLOOKUP(H1883,'Fish Species List'!$A$2:$I$107,2,0)</f>
        <v>Striped Parrotfish</v>
      </c>
      <c r="J1883" s="54" t="str">
        <f>VLOOKUP(H1883,'Fish Species List'!$A$2:$I$107,3,0)</f>
        <v>Scarus iserti</v>
      </c>
      <c r="K1883" s="54" t="str">
        <f>VLOOKUP(H1883,'Fish Species List'!$A$2:$I$107,4,0)</f>
        <v>Scaridae</v>
      </c>
      <c r="L1883" s="54" t="str">
        <f>VLOOKUP(H1883,'Fish Species List'!$A$2:$I$107,5,0)</f>
        <v>Herbivores</v>
      </c>
      <c r="M1883">
        <v>4</v>
      </c>
      <c r="N1883">
        <v>3</v>
      </c>
      <c r="O1883" t="s">
        <v>284</v>
      </c>
      <c r="P1883">
        <f>VLOOKUP(H1883,'Fish Species List'!$A$2:$I$107,6,0)</f>
        <v>1.0959999999999999E-2</v>
      </c>
      <c r="Q1883">
        <f>VLOOKUP(H1883,'Fish Species List'!$A$2:$I$107,7,0)</f>
        <v>3.01</v>
      </c>
      <c r="R1883">
        <f t="shared" si="29"/>
        <v>0.71123173750391744</v>
      </c>
    </row>
    <row r="1884" spans="1:18">
      <c r="A1884" s="2">
        <v>42959</v>
      </c>
      <c r="B1884" s="18">
        <v>0.375</v>
      </c>
      <c r="C1884" t="s">
        <v>450</v>
      </c>
      <c r="D1884" t="s">
        <v>454</v>
      </c>
      <c r="E1884" t="s">
        <v>10</v>
      </c>
      <c r="F1884">
        <v>1</v>
      </c>
      <c r="G1884">
        <v>24</v>
      </c>
      <c r="H1884" t="s">
        <v>13</v>
      </c>
      <c r="I1884" t="str">
        <f>VLOOKUP(H1884,'Fish Species List'!$A$2:$I$107,2,0)</f>
        <v>Slippery Dick</v>
      </c>
      <c r="J1884" s="54" t="str">
        <f>VLOOKUP(H1884,'Fish Species List'!$A$2:$I$107,3,0)</f>
        <v>Halichoeres bivittatus</v>
      </c>
      <c r="K1884" s="54" t="str">
        <f>VLOOKUP(H1884,'Fish Species List'!$A$2:$I$107,4,0)</f>
        <v>Labridae</v>
      </c>
      <c r="L1884" s="54" t="str">
        <f>VLOOKUP(H1884,'Fish Species List'!$A$2:$I$107,5,0)</f>
        <v>Carnivores</v>
      </c>
      <c r="M1884">
        <v>4</v>
      </c>
      <c r="N1884">
        <v>3</v>
      </c>
      <c r="P1884">
        <f>VLOOKUP(H1884,'Fish Species List'!$A$2:$I$107,6,0)</f>
        <v>9.3299999999999998E-3</v>
      </c>
      <c r="Q1884">
        <f>VLOOKUP(H1884,'Fish Species List'!$A$2:$I$107,7,0)</f>
        <v>3.06</v>
      </c>
      <c r="R1884">
        <f t="shared" si="29"/>
        <v>0.64891112111155991</v>
      </c>
    </row>
    <row r="1885" spans="1:18">
      <c r="A1885" s="2">
        <v>42959</v>
      </c>
      <c r="B1885" s="18">
        <v>0.375</v>
      </c>
      <c r="C1885" t="s">
        <v>450</v>
      </c>
      <c r="D1885" t="s">
        <v>454</v>
      </c>
      <c r="E1885" t="s">
        <v>10</v>
      </c>
      <c r="F1885">
        <v>2</v>
      </c>
      <c r="G1885">
        <v>20</v>
      </c>
      <c r="H1885" t="s">
        <v>287</v>
      </c>
      <c r="I1885" t="str">
        <f>VLOOKUP(H1885,'Fish Species List'!$A$2:$I$107,2,0)</f>
        <v>Bar Jack</v>
      </c>
      <c r="J1885" s="54" t="str">
        <f>VLOOKUP(H1885,'Fish Species List'!$A$2:$I$107,3,0)</f>
        <v>Caranx ruber</v>
      </c>
      <c r="K1885" s="54" t="str">
        <f>VLOOKUP(H1885,'Fish Species List'!$A$2:$I$107,4,0)</f>
        <v>Carangidae</v>
      </c>
      <c r="L1885" s="54" t="str">
        <f>VLOOKUP(H1885,'Fish Species List'!$A$2:$I$107,5,0)</f>
        <v>Carnivores</v>
      </c>
      <c r="M1885">
        <v>22</v>
      </c>
      <c r="N1885">
        <v>2</v>
      </c>
      <c r="P1885">
        <f>VLOOKUP(H1885,'Fish Species List'!$A$2:$I$107,6,0)</f>
        <v>1.6979999999999999E-2</v>
      </c>
      <c r="Q1885">
        <f>VLOOKUP(H1885,'Fish Species List'!$A$2:$I$107,7,0)</f>
        <v>2.95</v>
      </c>
      <c r="R1885">
        <f t="shared" si="29"/>
        <v>154.91183355501693</v>
      </c>
    </row>
    <row r="1886" spans="1:18">
      <c r="A1886" s="2">
        <v>42959</v>
      </c>
      <c r="B1886" s="18">
        <v>0.375</v>
      </c>
      <c r="C1886" t="s">
        <v>450</v>
      </c>
      <c r="D1886" t="s">
        <v>454</v>
      </c>
      <c r="E1886" t="s">
        <v>10</v>
      </c>
      <c r="F1886">
        <v>2</v>
      </c>
      <c r="G1886">
        <v>20</v>
      </c>
      <c r="H1886" t="s">
        <v>287</v>
      </c>
      <c r="I1886" t="str">
        <f>VLOOKUP(H1886,'Fish Species List'!$A$2:$I$107,2,0)</f>
        <v>Bar Jack</v>
      </c>
      <c r="J1886" s="54" t="str">
        <f>VLOOKUP(H1886,'Fish Species List'!$A$2:$I$107,3,0)</f>
        <v>Caranx ruber</v>
      </c>
      <c r="K1886" s="54" t="str">
        <f>VLOOKUP(H1886,'Fish Species List'!$A$2:$I$107,4,0)</f>
        <v>Carangidae</v>
      </c>
      <c r="L1886" s="54" t="str">
        <f>VLOOKUP(H1886,'Fish Species List'!$A$2:$I$107,5,0)</f>
        <v>Carnivores</v>
      </c>
      <c r="M1886">
        <v>10</v>
      </c>
      <c r="N1886">
        <v>8</v>
      </c>
      <c r="P1886">
        <f>VLOOKUP(H1886,'Fish Species List'!$A$2:$I$107,6,0)</f>
        <v>1.6979999999999999E-2</v>
      </c>
      <c r="Q1886">
        <f>VLOOKUP(H1886,'Fish Species List'!$A$2:$I$107,7,0)</f>
        <v>2.95</v>
      </c>
      <c r="R1886">
        <f t="shared" si="29"/>
        <v>15.133440929511016</v>
      </c>
    </row>
    <row r="1887" spans="1:18">
      <c r="A1887" s="2">
        <v>42959</v>
      </c>
      <c r="B1887" s="18">
        <v>0.375</v>
      </c>
      <c r="C1887" t="s">
        <v>450</v>
      </c>
      <c r="D1887" t="s">
        <v>454</v>
      </c>
      <c r="E1887" t="s">
        <v>10</v>
      </c>
      <c r="F1887">
        <v>2</v>
      </c>
      <c r="G1887">
        <v>20</v>
      </c>
      <c r="H1887" t="s">
        <v>25</v>
      </c>
      <c r="I1887" t="str">
        <f>VLOOKUP(H1887,'Fish Species List'!$A$2:$I$107,2,0)</f>
        <v>Redband Parrotfish</v>
      </c>
      <c r="J1887" s="54" t="str">
        <f>VLOOKUP(H1887,'Fish Species List'!$A$2:$I$107,3,0)</f>
        <v>Sparisoma aurofrenatum</v>
      </c>
      <c r="K1887" s="54" t="str">
        <f>VLOOKUP(H1887,'Fish Species List'!$A$2:$I$107,4,0)</f>
        <v>Scaridae</v>
      </c>
      <c r="L1887" s="54" t="str">
        <f>VLOOKUP(H1887,'Fish Species List'!$A$2:$I$107,5,0)</f>
        <v>Herbivores</v>
      </c>
      <c r="M1887">
        <v>19</v>
      </c>
      <c r="N1887">
        <f>1</f>
        <v>1</v>
      </c>
      <c r="O1887" t="s">
        <v>22</v>
      </c>
      <c r="P1887">
        <f>VLOOKUP(H1887,'Fish Species List'!$A$2:$I$107,6,0)</f>
        <v>1.072E-2</v>
      </c>
      <c r="Q1887">
        <f>VLOOKUP(H1887,'Fish Species List'!$A$2:$I$107,7,0)</f>
        <v>3.12</v>
      </c>
      <c r="R1887">
        <f t="shared" si="29"/>
        <v>104.69019779399261</v>
      </c>
    </row>
    <row r="1888" spans="1:18">
      <c r="A1888" s="2">
        <v>42959</v>
      </c>
      <c r="B1888" s="18">
        <v>0.375</v>
      </c>
      <c r="C1888" t="s">
        <v>450</v>
      </c>
      <c r="D1888" t="s">
        <v>454</v>
      </c>
      <c r="E1888" t="s">
        <v>10</v>
      </c>
      <c r="F1888">
        <v>2</v>
      </c>
      <c r="G1888">
        <v>20</v>
      </c>
      <c r="H1888" t="s">
        <v>25</v>
      </c>
      <c r="I1888" t="str">
        <f>VLOOKUP(H1888,'Fish Species List'!$A$2:$I$107,2,0)</f>
        <v>Redband Parrotfish</v>
      </c>
      <c r="J1888" s="54" t="str">
        <f>VLOOKUP(H1888,'Fish Species List'!$A$2:$I$107,3,0)</f>
        <v>Sparisoma aurofrenatum</v>
      </c>
      <c r="K1888" s="54" t="str">
        <f>VLOOKUP(H1888,'Fish Species List'!$A$2:$I$107,4,0)</f>
        <v>Scaridae</v>
      </c>
      <c r="L1888" s="54" t="str">
        <f>VLOOKUP(H1888,'Fish Species List'!$A$2:$I$107,5,0)</f>
        <v>Herbivores</v>
      </c>
      <c r="M1888">
        <v>20</v>
      </c>
      <c r="N1888">
        <v>2</v>
      </c>
      <c r="O1888" t="s">
        <v>22</v>
      </c>
      <c r="P1888">
        <f>VLOOKUP(H1888,'Fish Species List'!$A$2:$I$107,6,0)</f>
        <v>1.072E-2</v>
      </c>
      <c r="Q1888">
        <f>VLOOKUP(H1888,'Fish Species List'!$A$2:$I$107,7,0)</f>
        <v>3.12</v>
      </c>
      <c r="R1888">
        <f t="shared" si="29"/>
        <v>122.85939484389488</v>
      </c>
    </row>
    <row r="1889" spans="1:18">
      <c r="A1889" s="2">
        <v>42959</v>
      </c>
      <c r="B1889" s="18">
        <v>0.375</v>
      </c>
      <c r="C1889" t="s">
        <v>450</v>
      </c>
      <c r="D1889" t="s">
        <v>454</v>
      </c>
      <c r="E1889" t="s">
        <v>10</v>
      </c>
      <c r="F1889">
        <v>2</v>
      </c>
      <c r="G1889">
        <v>20</v>
      </c>
      <c r="H1889" t="s">
        <v>23</v>
      </c>
      <c r="I1889" t="str">
        <f>VLOOKUP(H1889,'Fish Species List'!$A$2:$I$107,2,0)</f>
        <v>Blue Tang</v>
      </c>
      <c r="J1889" s="54" t="str">
        <f>VLOOKUP(H1889,'Fish Species List'!$A$2:$I$107,3,0)</f>
        <v>Acanthurus coeruleus</v>
      </c>
      <c r="K1889" s="54" t="str">
        <f>VLOOKUP(H1889,'Fish Species List'!$A$2:$I$107,4,0)</f>
        <v>Acanthuridae</v>
      </c>
      <c r="L1889" s="54" t="str">
        <f>VLOOKUP(H1889,'Fish Species List'!$A$2:$I$107,5,0)</f>
        <v>Herbivores</v>
      </c>
      <c r="M1889">
        <v>16</v>
      </c>
      <c r="N1889">
        <v>2</v>
      </c>
      <c r="P1889">
        <f>VLOOKUP(H1889,'Fish Species List'!$A$2:$I$107,6,0)</f>
        <v>2.512E-2</v>
      </c>
      <c r="Q1889">
        <f>VLOOKUP(H1889,'Fish Species List'!$A$2:$I$107,7,0)</f>
        <v>2.96</v>
      </c>
      <c r="R1889">
        <f t="shared" si="29"/>
        <v>92.090489985886919</v>
      </c>
    </row>
    <row r="1890" spans="1:18">
      <c r="A1890" s="2">
        <v>42959</v>
      </c>
      <c r="B1890" s="18">
        <v>0.375</v>
      </c>
      <c r="C1890" t="s">
        <v>450</v>
      </c>
      <c r="D1890" t="s">
        <v>454</v>
      </c>
      <c r="E1890" t="s">
        <v>10</v>
      </c>
      <c r="F1890">
        <v>2</v>
      </c>
      <c r="G1890">
        <v>20</v>
      </c>
      <c r="H1890" t="s">
        <v>23</v>
      </c>
      <c r="I1890" t="str">
        <f>VLOOKUP(H1890,'Fish Species List'!$A$2:$I$107,2,0)</f>
        <v>Blue Tang</v>
      </c>
      <c r="J1890" s="54" t="str">
        <f>VLOOKUP(H1890,'Fish Species List'!$A$2:$I$107,3,0)</f>
        <v>Acanthurus coeruleus</v>
      </c>
      <c r="K1890" s="54" t="str">
        <f>VLOOKUP(H1890,'Fish Species List'!$A$2:$I$107,4,0)</f>
        <v>Acanthuridae</v>
      </c>
      <c r="L1890" s="54" t="str">
        <f>VLOOKUP(H1890,'Fish Species List'!$A$2:$I$107,5,0)</f>
        <v>Herbivores</v>
      </c>
      <c r="M1890">
        <v>12</v>
      </c>
      <c r="N1890">
        <v>2</v>
      </c>
      <c r="P1890">
        <f>VLOOKUP(H1890,'Fish Species List'!$A$2:$I$107,6,0)</f>
        <v>2.512E-2</v>
      </c>
      <c r="Q1890">
        <f>VLOOKUP(H1890,'Fish Species List'!$A$2:$I$107,7,0)</f>
        <v>2.96</v>
      </c>
      <c r="R1890">
        <f t="shared" si="29"/>
        <v>39.300323326954469</v>
      </c>
    </row>
    <row r="1891" spans="1:18">
      <c r="A1891" s="2">
        <v>42959</v>
      </c>
      <c r="B1891" s="18">
        <v>0.375</v>
      </c>
      <c r="C1891" t="s">
        <v>450</v>
      </c>
      <c r="D1891" t="s">
        <v>454</v>
      </c>
      <c r="E1891" t="s">
        <v>10</v>
      </c>
      <c r="F1891">
        <v>2</v>
      </c>
      <c r="G1891">
        <v>20</v>
      </c>
      <c r="H1891" t="s">
        <v>23</v>
      </c>
      <c r="I1891" t="str">
        <f>VLOOKUP(H1891,'Fish Species List'!$A$2:$I$107,2,0)</f>
        <v>Blue Tang</v>
      </c>
      <c r="J1891" s="54" t="str">
        <f>VLOOKUP(H1891,'Fish Species List'!$A$2:$I$107,3,0)</f>
        <v>Acanthurus coeruleus</v>
      </c>
      <c r="K1891" s="54" t="str">
        <f>VLOOKUP(H1891,'Fish Species List'!$A$2:$I$107,4,0)</f>
        <v>Acanthuridae</v>
      </c>
      <c r="L1891" s="54" t="str">
        <f>VLOOKUP(H1891,'Fish Species List'!$A$2:$I$107,5,0)</f>
        <v>Herbivores</v>
      </c>
      <c r="M1891">
        <v>15</v>
      </c>
      <c r="N1891">
        <f>1</f>
        <v>1</v>
      </c>
      <c r="P1891">
        <f>VLOOKUP(H1891,'Fish Species List'!$A$2:$I$107,6,0)</f>
        <v>2.512E-2</v>
      </c>
      <c r="Q1891">
        <f>VLOOKUP(H1891,'Fish Species List'!$A$2:$I$107,7,0)</f>
        <v>2.96</v>
      </c>
      <c r="R1891">
        <f t="shared" si="29"/>
        <v>76.076366478829684</v>
      </c>
    </row>
    <row r="1892" spans="1:18">
      <c r="A1892" s="2">
        <v>42959</v>
      </c>
      <c r="B1892" s="18">
        <v>0.375</v>
      </c>
      <c r="C1892" t="s">
        <v>450</v>
      </c>
      <c r="D1892" t="s">
        <v>454</v>
      </c>
      <c r="E1892" t="s">
        <v>10</v>
      </c>
      <c r="F1892">
        <v>2</v>
      </c>
      <c r="G1892">
        <v>20</v>
      </c>
      <c r="H1892" t="s">
        <v>25</v>
      </c>
      <c r="I1892" t="str">
        <f>VLOOKUP(H1892,'Fish Species List'!$A$2:$I$107,2,0)</f>
        <v>Redband Parrotfish</v>
      </c>
      <c r="J1892" s="54" t="str">
        <f>VLOOKUP(H1892,'Fish Species List'!$A$2:$I$107,3,0)</f>
        <v>Sparisoma aurofrenatum</v>
      </c>
      <c r="K1892" s="54" t="str">
        <f>VLOOKUP(H1892,'Fish Species List'!$A$2:$I$107,4,0)</f>
        <v>Scaridae</v>
      </c>
      <c r="L1892" s="54" t="str">
        <f>VLOOKUP(H1892,'Fish Species List'!$A$2:$I$107,5,0)</f>
        <v>Herbivores</v>
      </c>
      <c r="M1892">
        <v>18</v>
      </c>
      <c r="N1892">
        <v>2</v>
      </c>
      <c r="O1892" t="s">
        <v>16</v>
      </c>
      <c r="P1892">
        <f>VLOOKUP(H1892,'Fish Species List'!$A$2:$I$107,6,0)</f>
        <v>1.072E-2</v>
      </c>
      <c r="Q1892">
        <f>VLOOKUP(H1892,'Fish Species List'!$A$2:$I$107,7,0)</f>
        <v>3.12</v>
      </c>
      <c r="R1892">
        <f t="shared" si="29"/>
        <v>88.43923988864465</v>
      </c>
    </row>
    <row r="1893" spans="1:18">
      <c r="A1893" s="2">
        <v>42959</v>
      </c>
      <c r="B1893" s="18">
        <v>0.375</v>
      </c>
      <c r="C1893" t="s">
        <v>450</v>
      </c>
      <c r="D1893" t="s">
        <v>454</v>
      </c>
      <c r="E1893" t="s">
        <v>10</v>
      </c>
      <c r="F1893">
        <v>2</v>
      </c>
      <c r="G1893">
        <v>20</v>
      </c>
      <c r="H1893" t="s">
        <v>11</v>
      </c>
      <c r="I1893" t="str">
        <f>VLOOKUP(H1893,'Fish Species List'!$A$2:$I$107,2,0)</f>
        <v>Coney</v>
      </c>
      <c r="J1893" s="54" t="str">
        <f>VLOOKUP(H1893,'Fish Species List'!$A$2:$I$107,3,0)</f>
        <v>Cephalopholis fulva</v>
      </c>
      <c r="K1893" s="54" t="str">
        <f>VLOOKUP(H1893,'Fish Species List'!$A$2:$I$107,4,0)</f>
        <v>Serranidae</v>
      </c>
      <c r="L1893" s="54" t="str">
        <f>VLOOKUP(H1893,'Fish Species List'!$A$2:$I$107,5,0)</f>
        <v>Carnivores</v>
      </c>
      <c r="M1893">
        <v>20</v>
      </c>
      <c r="N1893">
        <f>1</f>
        <v>1</v>
      </c>
      <c r="P1893">
        <f>VLOOKUP(H1893,'Fish Species List'!$A$2:$I$107,6,0)</f>
        <v>0.01</v>
      </c>
      <c r="Q1893">
        <f>VLOOKUP(H1893,'Fish Species List'!$A$2:$I$107,7,0)</f>
        <v>3.02</v>
      </c>
      <c r="R1893">
        <f t="shared" si="29"/>
        <v>84.939673428398336</v>
      </c>
    </row>
    <row r="1894" spans="1:18">
      <c r="A1894" s="2">
        <v>42959</v>
      </c>
      <c r="B1894" s="18">
        <v>0.375</v>
      </c>
      <c r="C1894" t="s">
        <v>450</v>
      </c>
      <c r="D1894" t="s">
        <v>454</v>
      </c>
      <c r="E1894" t="s">
        <v>10</v>
      </c>
      <c r="F1894">
        <v>2</v>
      </c>
      <c r="G1894">
        <v>20</v>
      </c>
      <c r="H1894" t="s">
        <v>31</v>
      </c>
      <c r="I1894" t="str">
        <f>VLOOKUP(H1894,'Fish Species List'!$A$2:$I$107,2,0)</f>
        <v>Striped Parrotfish</v>
      </c>
      <c r="J1894" s="54" t="str">
        <f>VLOOKUP(H1894,'Fish Species List'!$A$2:$I$107,3,0)</f>
        <v>Scarus iserti</v>
      </c>
      <c r="K1894" s="54" t="str">
        <f>VLOOKUP(H1894,'Fish Species List'!$A$2:$I$107,4,0)</f>
        <v>Scaridae</v>
      </c>
      <c r="L1894" s="54" t="str">
        <f>VLOOKUP(H1894,'Fish Species List'!$A$2:$I$107,5,0)</f>
        <v>Herbivores</v>
      </c>
      <c r="M1894">
        <v>12</v>
      </c>
      <c r="N1894">
        <f>1</f>
        <v>1</v>
      </c>
      <c r="O1894" t="s">
        <v>22</v>
      </c>
      <c r="P1894">
        <f>VLOOKUP(H1894,'Fish Species List'!$A$2:$I$107,6,0)</f>
        <v>1.0959999999999999E-2</v>
      </c>
      <c r="Q1894">
        <f>VLOOKUP(H1894,'Fish Species List'!$A$2:$I$107,7,0)</f>
        <v>3.01</v>
      </c>
      <c r="R1894">
        <f t="shared" si="29"/>
        <v>19.415389375922789</v>
      </c>
    </row>
    <row r="1895" spans="1:18">
      <c r="A1895" s="2">
        <v>42959</v>
      </c>
      <c r="B1895" s="18">
        <v>0.375</v>
      </c>
      <c r="C1895" t="s">
        <v>450</v>
      </c>
      <c r="D1895" t="s">
        <v>454</v>
      </c>
      <c r="E1895" t="s">
        <v>10</v>
      </c>
      <c r="F1895">
        <v>2</v>
      </c>
      <c r="G1895">
        <v>20</v>
      </c>
      <c r="H1895" t="s">
        <v>15</v>
      </c>
      <c r="I1895" t="str">
        <f>VLOOKUP(H1895,'Fish Species List'!$A$2:$I$107,2,0)</f>
        <v>Queen Parrotfish</v>
      </c>
      <c r="J1895" s="54" t="str">
        <f>VLOOKUP(H1895,'Fish Species List'!$A$2:$I$107,3,0)</f>
        <v>Scarus vetula</v>
      </c>
      <c r="K1895" s="54" t="str">
        <f>VLOOKUP(H1895,'Fish Species List'!$A$2:$I$107,4,0)</f>
        <v>Scaridae</v>
      </c>
      <c r="L1895" s="54" t="str">
        <f>VLOOKUP(H1895,'Fish Species List'!$A$2:$I$107,5,0)</f>
        <v>Herbivores</v>
      </c>
      <c r="M1895">
        <v>18</v>
      </c>
      <c r="N1895">
        <v>2</v>
      </c>
      <c r="O1895" t="s">
        <v>16</v>
      </c>
      <c r="P1895">
        <f>VLOOKUP(H1895,'Fish Species List'!$A$2:$I$107,6,0)</f>
        <v>1.38E-2</v>
      </c>
      <c r="Q1895">
        <f>VLOOKUP(H1895,'Fish Species List'!$A$2:$I$107,7,0)</f>
        <v>3.03</v>
      </c>
      <c r="R1895">
        <f t="shared" si="29"/>
        <v>87.771753925642656</v>
      </c>
    </row>
    <row r="1896" spans="1:18">
      <c r="A1896" s="2">
        <v>42959</v>
      </c>
      <c r="B1896" s="18">
        <v>0.375</v>
      </c>
      <c r="C1896" t="s">
        <v>450</v>
      </c>
      <c r="D1896" t="s">
        <v>454</v>
      </c>
      <c r="E1896" t="s">
        <v>10</v>
      </c>
      <c r="F1896">
        <v>2</v>
      </c>
      <c r="G1896">
        <v>20</v>
      </c>
      <c r="H1896" t="s">
        <v>15</v>
      </c>
      <c r="I1896" t="str">
        <f>VLOOKUP(H1896,'Fish Species List'!$A$2:$I$107,2,0)</f>
        <v>Queen Parrotfish</v>
      </c>
      <c r="J1896" s="54" t="str">
        <f>VLOOKUP(H1896,'Fish Species List'!$A$2:$I$107,3,0)</f>
        <v>Scarus vetula</v>
      </c>
      <c r="K1896" s="54" t="str">
        <f>VLOOKUP(H1896,'Fish Species List'!$A$2:$I$107,4,0)</f>
        <v>Scaridae</v>
      </c>
      <c r="L1896" s="54" t="str">
        <f>VLOOKUP(H1896,'Fish Species List'!$A$2:$I$107,5,0)</f>
        <v>Herbivores</v>
      </c>
      <c r="M1896">
        <v>13</v>
      </c>
      <c r="N1896">
        <v>2</v>
      </c>
      <c r="O1896" t="s">
        <v>16</v>
      </c>
      <c r="P1896">
        <f>VLOOKUP(H1896,'Fish Species List'!$A$2:$I$107,6,0)</f>
        <v>1.38E-2</v>
      </c>
      <c r="Q1896">
        <f>VLOOKUP(H1896,'Fish Species List'!$A$2:$I$107,7,0)</f>
        <v>3.03</v>
      </c>
      <c r="R1896">
        <f t="shared" si="29"/>
        <v>32.743676723337813</v>
      </c>
    </row>
    <row r="1897" spans="1:18">
      <c r="A1897" s="2">
        <v>42959</v>
      </c>
      <c r="B1897" s="18">
        <v>0.375</v>
      </c>
      <c r="C1897" t="s">
        <v>450</v>
      </c>
      <c r="D1897" t="s">
        <v>454</v>
      </c>
      <c r="E1897" t="s">
        <v>10</v>
      </c>
      <c r="F1897">
        <v>2</v>
      </c>
      <c r="G1897">
        <v>20</v>
      </c>
      <c r="H1897" t="s">
        <v>31</v>
      </c>
      <c r="I1897" t="str">
        <f>VLOOKUP(H1897,'Fish Species List'!$A$2:$I$107,2,0)</f>
        <v>Striped Parrotfish</v>
      </c>
      <c r="J1897" s="54" t="str">
        <f>VLOOKUP(H1897,'Fish Species List'!$A$2:$I$107,3,0)</f>
        <v>Scarus iserti</v>
      </c>
      <c r="K1897" s="54" t="str">
        <f>VLOOKUP(H1897,'Fish Species List'!$A$2:$I$107,4,0)</f>
        <v>Scaridae</v>
      </c>
      <c r="L1897" s="54" t="str">
        <f>VLOOKUP(H1897,'Fish Species List'!$A$2:$I$107,5,0)</f>
        <v>Herbivores</v>
      </c>
      <c r="M1897">
        <v>22</v>
      </c>
      <c r="N1897">
        <f>1</f>
        <v>1</v>
      </c>
      <c r="O1897" t="s">
        <v>22</v>
      </c>
      <c r="P1897">
        <f>VLOOKUP(H1897,'Fish Species List'!$A$2:$I$107,6,0)</f>
        <v>1.0959999999999999E-2</v>
      </c>
      <c r="Q1897">
        <f>VLOOKUP(H1897,'Fish Species List'!$A$2:$I$107,7,0)</f>
        <v>3.01</v>
      </c>
      <c r="R1897">
        <f t="shared" si="29"/>
        <v>120.36572149485421</v>
      </c>
    </row>
    <row r="1898" spans="1:18">
      <c r="A1898" s="2">
        <v>42959</v>
      </c>
      <c r="B1898" s="18">
        <v>0.375</v>
      </c>
      <c r="C1898" t="s">
        <v>450</v>
      </c>
      <c r="D1898" t="s">
        <v>454</v>
      </c>
      <c r="E1898" t="s">
        <v>10</v>
      </c>
      <c r="F1898">
        <v>2</v>
      </c>
      <c r="G1898">
        <v>20</v>
      </c>
      <c r="H1898" t="s">
        <v>12</v>
      </c>
      <c r="I1898" t="str">
        <f>VLOOKUP(H1898,'Fish Species List'!$A$2:$I$107,2,0)</f>
        <v>Doctorfish</v>
      </c>
      <c r="J1898" s="54" t="str">
        <f>VLOOKUP(H1898,'Fish Species List'!$A$2:$I$107,3,0)</f>
        <v>Acanthurus chirurgus</v>
      </c>
      <c r="K1898" s="54" t="str">
        <f>VLOOKUP(H1898,'Fish Species List'!$A$2:$I$107,4,0)</f>
        <v>Acanthuridae</v>
      </c>
      <c r="L1898" s="54" t="str">
        <f>VLOOKUP(H1898,'Fish Species List'!$A$2:$I$107,5,0)</f>
        <v>Herbivores</v>
      </c>
      <c r="M1898">
        <v>14</v>
      </c>
      <c r="N1898">
        <f>1</f>
        <v>1</v>
      </c>
      <c r="P1898">
        <f>VLOOKUP(H1898,'Fish Species List'!$A$2:$I$107,6,0)</f>
        <v>2.0889999999999999E-2</v>
      </c>
      <c r="Q1898">
        <f>VLOOKUP(H1898,'Fish Species List'!$A$2:$I$107,7,0)</f>
        <v>2.96</v>
      </c>
      <c r="R1898">
        <f t="shared" si="29"/>
        <v>51.579535358842975</v>
      </c>
    </row>
    <row r="1899" spans="1:18">
      <c r="A1899" s="2">
        <v>42959</v>
      </c>
      <c r="B1899" s="18">
        <v>0.375</v>
      </c>
      <c r="C1899" t="s">
        <v>450</v>
      </c>
      <c r="D1899" t="s">
        <v>454</v>
      </c>
      <c r="E1899" t="s">
        <v>10</v>
      </c>
      <c r="F1899">
        <v>2</v>
      </c>
      <c r="G1899">
        <v>20</v>
      </c>
      <c r="H1899" t="s">
        <v>12</v>
      </c>
      <c r="I1899" t="str">
        <f>VLOOKUP(H1899,'Fish Species List'!$A$2:$I$107,2,0)</f>
        <v>Doctorfish</v>
      </c>
      <c r="J1899" s="54" t="str">
        <f>VLOOKUP(H1899,'Fish Species List'!$A$2:$I$107,3,0)</f>
        <v>Acanthurus chirurgus</v>
      </c>
      <c r="K1899" s="54" t="str">
        <f>VLOOKUP(H1899,'Fish Species List'!$A$2:$I$107,4,0)</f>
        <v>Acanthuridae</v>
      </c>
      <c r="L1899" s="54" t="str">
        <f>VLOOKUP(H1899,'Fish Species List'!$A$2:$I$107,5,0)</f>
        <v>Herbivores</v>
      </c>
      <c r="M1899">
        <v>20</v>
      </c>
      <c r="N1899">
        <f>1</f>
        <v>1</v>
      </c>
      <c r="P1899">
        <f>VLOOKUP(H1899,'Fish Species List'!$A$2:$I$107,6,0)</f>
        <v>2.0889999999999999E-2</v>
      </c>
      <c r="Q1899">
        <f>VLOOKUP(H1899,'Fish Species List'!$A$2:$I$107,7,0)</f>
        <v>2.96</v>
      </c>
      <c r="R1899">
        <f t="shared" si="29"/>
        <v>148.24744840645624</v>
      </c>
    </row>
    <row r="1900" spans="1:18">
      <c r="A1900" s="2">
        <v>42959</v>
      </c>
      <c r="B1900" s="18">
        <v>0.375</v>
      </c>
      <c r="C1900" t="s">
        <v>450</v>
      </c>
      <c r="D1900" t="s">
        <v>454</v>
      </c>
      <c r="E1900" t="s">
        <v>10</v>
      </c>
      <c r="F1900">
        <v>2</v>
      </c>
      <c r="G1900">
        <v>20</v>
      </c>
      <c r="H1900" t="s">
        <v>12</v>
      </c>
      <c r="I1900" t="str">
        <f>VLOOKUP(H1900,'Fish Species List'!$A$2:$I$107,2,0)</f>
        <v>Doctorfish</v>
      </c>
      <c r="J1900" s="54" t="str">
        <f>VLOOKUP(H1900,'Fish Species List'!$A$2:$I$107,3,0)</f>
        <v>Acanthurus chirurgus</v>
      </c>
      <c r="K1900" s="54" t="str">
        <f>VLOOKUP(H1900,'Fish Species List'!$A$2:$I$107,4,0)</f>
        <v>Acanthuridae</v>
      </c>
      <c r="L1900" s="54" t="str">
        <f>VLOOKUP(H1900,'Fish Species List'!$A$2:$I$107,5,0)</f>
        <v>Herbivores</v>
      </c>
      <c r="M1900">
        <v>12</v>
      </c>
      <c r="N1900">
        <f>1</f>
        <v>1</v>
      </c>
      <c r="P1900">
        <f>VLOOKUP(H1900,'Fish Species List'!$A$2:$I$107,6,0)</f>
        <v>2.0889999999999999E-2</v>
      </c>
      <c r="Q1900">
        <f>VLOOKUP(H1900,'Fish Species List'!$A$2:$I$107,7,0)</f>
        <v>2.96</v>
      </c>
      <c r="R1900">
        <f t="shared" si="29"/>
        <v>32.682474295385305</v>
      </c>
    </row>
    <row r="1901" spans="1:18">
      <c r="A1901" s="2">
        <v>42959</v>
      </c>
      <c r="B1901" s="18">
        <v>0.375</v>
      </c>
      <c r="C1901" t="s">
        <v>450</v>
      </c>
      <c r="D1901" t="s">
        <v>454</v>
      </c>
      <c r="E1901" t="s">
        <v>10</v>
      </c>
      <c r="F1901">
        <v>2</v>
      </c>
      <c r="G1901">
        <v>20</v>
      </c>
      <c r="H1901" t="s">
        <v>533</v>
      </c>
      <c r="I1901" t="str">
        <f>VLOOKUP(H1901,'Fish Species List'!$A$2:$I$107,2,0)</f>
        <v>Dog Snapper</v>
      </c>
      <c r="J1901" s="54" t="str">
        <f>VLOOKUP(H1901,'Fish Species List'!$A$2:$I$107,3,0)</f>
        <v>Lutjanus jocu</v>
      </c>
      <c r="K1901" s="54" t="str">
        <f>VLOOKUP(H1901,'Fish Species List'!$A$2:$I$107,4,0)</f>
        <v>Lutjanidae</v>
      </c>
      <c r="L1901" s="54" t="str">
        <f>VLOOKUP(H1901,'Fish Species List'!$A$2:$I$107,5,0)</f>
        <v>Carnivores</v>
      </c>
      <c r="M1901">
        <v>24</v>
      </c>
      <c r="N1901">
        <f>1</f>
        <v>1</v>
      </c>
      <c r="P1901">
        <f>VLOOKUP(H1901,'Fish Species List'!$A$2:$I$107,6,0)</f>
        <v>1.5140000000000001E-2</v>
      </c>
      <c r="Q1901">
        <f>VLOOKUP(H1901,'Fish Species List'!$A$2:$I$107,7,0)</f>
        <v>2.98</v>
      </c>
      <c r="R1901">
        <f t="shared" si="29"/>
        <v>196.40628245405816</v>
      </c>
    </row>
    <row r="1902" spans="1:18">
      <c r="A1902" s="2">
        <v>42959</v>
      </c>
      <c r="B1902" s="18">
        <v>0.375</v>
      </c>
      <c r="C1902" t="s">
        <v>450</v>
      </c>
      <c r="D1902" t="s">
        <v>454</v>
      </c>
      <c r="E1902" t="s">
        <v>10</v>
      </c>
      <c r="F1902">
        <v>2</v>
      </c>
      <c r="G1902">
        <v>20</v>
      </c>
      <c r="H1902" t="s">
        <v>297</v>
      </c>
      <c r="I1902" t="str">
        <f>VLOOKUP(H1902,'Fish Species List'!$A$2:$I$107,2,0)</f>
        <v>Mahogany Snapper</v>
      </c>
      <c r="J1902" s="54" t="str">
        <f>VLOOKUP(H1902,'Fish Species List'!$A$2:$I$107,3,0)</f>
        <v>Lutjanus mahogoni</v>
      </c>
      <c r="K1902" s="54" t="str">
        <f>VLOOKUP(H1902,'Fish Species List'!$A$2:$I$107,4,0)</f>
        <v>Lutjanidae</v>
      </c>
      <c r="L1902" s="54" t="str">
        <f>VLOOKUP(H1902,'Fish Species List'!$A$2:$I$107,5,0)</f>
        <v>Carnivores</v>
      </c>
      <c r="M1902">
        <v>24</v>
      </c>
      <c r="N1902">
        <f>1</f>
        <v>1</v>
      </c>
      <c r="P1902">
        <f>VLOOKUP(H1902,'Fish Species List'!$A$2:$I$107,6,0)</f>
        <v>1.6979999999999999E-2</v>
      </c>
      <c r="Q1902">
        <f>VLOOKUP(H1902,'Fish Species List'!$A$2:$I$107,7,0)</f>
        <v>2.96</v>
      </c>
      <c r="R1902">
        <f t="shared" si="29"/>
        <v>206.71070176507121</v>
      </c>
    </row>
    <row r="1903" spans="1:18">
      <c r="A1903" s="2">
        <v>42959</v>
      </c>
      <c r="B1903" s="18">
        <v>0.375</v>
      </c>
      <c r="C1903" t="s">
        <v>450</v>
      </c>
      <c r="D1903" t="s">
        <v>454</v>
      </c>
      <c r="E1903" t="s">
        <v>10</v>
      </c>
      <c r="F1903">
        <v>2</v>
      </c>
      <c r="G1903">
        <v>20</v>
      </c>
      <c r="H1903" t="s">
        <v>283</v>
      </c>
      <c r="I1903" t="str">
        <f>VLOOKUP(H1903,'Fish Species List'!$A$2:$I$107,2,0)</f>
        <v>Stoplight Parrotfish</v>
      </c>
      <c r="J1903" s="54" t="str">
        <f>VLOOKUP(H1903,'Fish Species List'!$A$2:$I$107,3,0)</f>
        <v>Sparisoma viride</v>
      </c>
      <c r="K1903" s="54" t="str">
        <f>VLOOKUP(H1903,'Fish Species List'!$A$2:$I$107,4,0)</f>
        <v>Scaridae</v>
      </c>
      <c r="L1903" s="54" t="str">
        <f>VLOOKUP(H1903,'Fish Species List'!$A$2:$I$107,5,0)</f>
        <v>Herbivores</v>
      </c>
      <c r="M1903">
        <v>19</v>
      </c>
      <c r="N1903">
        <f>1</f>
        <v>1</v>
      </c>
      <c r="O1903" t="s">
        <v>16</v>
      </c>
      <c r="P1903">
        <f>VLOOKUP(H1903,'Fish Species List'!$A$2:$I$107,6,0)</f>
        <v>1.38E-2</v>
      </c>
      <c r="Q1903">
        <f>VLOOKUP(H1903,'Fish Species List'!$A$2:$I$107,7,0)</f>
        <v>3.04</v>
      </c>
      <c r="R1903">
        <f t="shared" si="29"/>
        <v>106.48539183224881</v>
      </c>
    </row>
    <row r="1904" spans="1:18">
      <c r="A1904" s="2">
        <v>42959</v>
      </c>
      <c r="B1904" s="18">
        <v>0.375</v>
      </c>
      <c r="C1904" t="s">
        <v>450</v>
      </c>
      <c r="D1904" t="s">
        <v>454</v>
      </c>
      <c r="E1904" t="s">
        <v>10</v>
      </c>
      <c r="F1904">
        <v>2</v>
      </c>
      <c r="G1904">
        <v>20</v>
      </c>
      <c r="H1904" t="s">
        <v>283</v>
      </c>
      <c r="I1904" t="str">
        <f>VLOOKUP(H1904,'Fish Species List'!$A$2:$I$107,2,0)</f>
        <v>Stoplight Parrotfish</v>
      </c>
      <c r="J1904" s="54" t="str">
        <f>VLOOKUP(H1904,'Fish Species List'!$A$2:$I$107,3,0)</f>
        <v>Sparisoma viride</v>
      </c>
      <c r="K1904" s="54" t="str">
        <f>VLOOKUP(H1904,'Fish Species List'!$A$2:$I$107,4,0)</f>
        <v>Scaridae</v>
      </c>
      <c r="L1904" s="54" t="str">
        <f>VLOOKUP(H1904,'Fish Species List'!$A$2:$I$107,5,0)</f>
        <v>Herbivores</v>
      </c>
      <c r="M1904">
        <v>26</v>
      </c>
      <c r="N1904">
        <f>1</f>
        <v>1</v>
      </c>
      <c r="O1904" t="s">
        <v>16</v>
      </c>
      <c r="P1904">
        <f>VLOOKUP(H1904,'Fish Species List'!$A$2:$I$107,6,0)</f>
        <v>1.38E-2</v>
      </c>
      <c r="Q1904">
        <f>VLOOKUP(H1904,'Fish Species List'!$A$2:$I$107,7,0)</f>
        <v>3.04</v>
      </c>
      <c r="R1904">
        <f t="shared" si="29"/>
        <v>276.31092977022331</v>
      </c>
    </row>
    <row r="1905" spans="1:18">
      <c r="A1905" s="2">
        <v>42959</v>
      </c>
      <c r="B1905" s="18">
        <v>0.375</v>
      </c>
      <c r="C1905" t="s">
        <v>450</v>
      </c>
      <c r="D1905" t="s">
        <v>454</v>
      </c>
      <c r="E1905" t="s">
        <v>10</v>
      </c>
      <c r="F1905">
        <v>2</v>
      </c>
      <c r="G1905">
        <v>20</v>
      </c>
      <c r="H1905" t="s">
        <v>289</v>
      </c>
      <c r="I1905" t="str">
        <f>VLOOKUP(H1905,'Fish Species List'!$A$2:$I$107,2,0)</f>
        <v>Longspine squirrelfish</v>
      </c>
      <c r="J1905" s="54" t="str">
        <f>VLOOKUP(H1905,'Fish Species List'!$A$2:$I$107,3,0)</f>
        <v>Holocentrus rufus</v>
      </c>
      <c r="K1905" s="54" t="str">
        <f>VLOOKUP(H1905,'Fish Species List'!$A$2:$I$107,4,0)</f>
        <v>Holocentridae</v>
      </c>
      <c r="L1905" s="54" t="str">
        <f>VLOOKUP(H1905,'Fish Species List'!$A$2:$I$107,5,0)</f>
        <v>Carnivores</v>
      </c>
      <c r="M1905">
        <v>15</v>
      </c>
      <c r="N1905">
        <f>1</f>
        <v>1</v>
      </c>
      <c r="P1905">
        <f>VLOOKUP(H1905,'Fish Species List'!$A$2:$I$107,6,0)</f>
        <v>1.1480000000000001E-2</v>
      </c>
      <c r="Q1905">
        <f>VLOOKUP(H1905,'Fish Species List'!$A$2:$I$107,7,0)</f>
        <v>2.89</v>
      </c>
      <c r="R1905">
        <f t="shared" si="29"/>
        <v>28.763758034062359</v>
      </c>
    </row>
    <row r="1906" spans="1:18">
      <c r="A1906" s="2">
        <v>42959</v>
      </c>
      <c r="B1906" s="18">
        <v>0.375</v>
      </c>
      <c r="C1906" t="s">
        <v>450</v>
      </c>
      <c r="D1906" t="s">
        <v>454</v>
      </c>
      <c r="E1906" t="s">
        <v>10</v>
      </c>
      <c r="F1906">
        <v>2</v>
      </c>
      <c r="G1906">
        <v>20</v>
      </c>
      <c r="H1906" t="s">
        <v>408</v>
      </c>
      <c r="I1906" t="str">
        <f>VLOOKUP(H1906,'Fish Species List'!$A$2:$I$107,2,0)</f>
        <v>Trumpet Fish</v>
      </c>
      <c r="J1906" s="54" t="str">
        <f>VLOOKUP(H1906,'Fish Species List'!$A$2:$I$107,3,0)</f>
        <v>Aulostomus maculatus</v>
      </c>
      <c r="K1906" s="54" t="str">
        <f>VLOOKUP(H1906,'Fish Species List'!$A$2:$I$107,4,0)</f>
        <v>Aulostomidae</v>
      </c>
      <c r="L1906" s="54" t="str">
        <f>VLOOKUP(H1906,'Fish Species List'!$A$2:$I$107,5,0)</f>
        <v>Carnivores</v>
      </c>
      <c r="M1906">
        <v>20</v>
      </c>
      <c r="N1906">
        <f>1</f>
        <v>1</v>
      </c>
      <c r="P1906">
        <f>VLOOKUP(H1906,'Fish Species List'!$A$2:$I$107,6,0)</f>
        <v>1E-4</v>
      </c>
      <c r="Q1906">
        <f>VLOOKUP(H1906,'Fish Species List'!$A$2:$I$107,7,0)</f>
        <v>3.5539999999999998</v>
      </c>
      <c r="R1906">
        <f t="shared" si="29"/>
        <v>4.2059160951502435</v>
      </c>
    </row>
    <row r="1907" spans="1:18">
      <c r="A1907" s="2">
        <v>42959</v>
      </c>
      <c r="B1907" s="18">
        <v>0.375</v>
      </c>
      <c r="C1907" t="s">
        <v>450</v>
      </c>
      <c r="D1907" t="s">
        <v>454</v>
      </c>
      <c r="E1907" t="s">
        <v>10</v>
      </c>
      <c r="F1907">
        <v>2</v>
      </c>
      <c r="G1907">
        <v>20</v>
      </c>
      <c r="H1907" t="s">
        <v>290</v>
      </c>
      <c r="I1907" t="str">
        <f>VLOOKUP(H1907,'Fish Species List'!$A$2:$I$107,2,0)</f>
        <v>Yellowfin Mojarra</v>
      </c>
      <c r="J1907" s="54" t="str">
        <f>VLOOKUP(H1907,'Fish Species List'!$A$2:$I$107,3,0)</f>
        <v>Gerres cinereus</v>
      </c>
      <c r="K1907" s="54" t="str">
        <f>VLOOKUP(H1907,'Fish Species List'!$A$2:$I$107,4,0)</f>
        <v>Gerreidae</v>
      </c>
      <c r="L1907" s="54" t="str">
        <f>VLOOKUP(H1907,'Fish Species List'!$A$2:$I$107,5,0)</f>
        <v>Carnivores</v>
      </c>
      <c r="M1907">
        <v>21</v>
      </c>
      <c r="N1907">
        <f>1</f>
        <v>1</v>
      </c>
      <c r="P1907">
        <f>VLOOKUP(H1907,'Fish Species List'!$A$2:$I$107,6,0)</f>
        <v>1.1480000000000001E-2</v>
      </c>
      <c r="Q1907">
        <f>VLOOKUP(H1907,'Fish Species List'!$A$2:$I$107,7,0)</f>
        <v>3.07</v>
      </c>
      <c r="R1907">
        <f t="shared" si="29"/>
        <v>131.56946929274574</v>
      </c>
    </row>
    <row r="1908" spans="1:18">
      <c r="A1908" s="2">
        <v>42959</v>
      </c>
      <c r="B1908" s="18">
        <v>0.375</v>
      </c>
      <c r="C1908" t="s">
        <v>450</v>
      </c>
      <c r="D1908" t="s">
        <v>454</v>
      </c>
      <c r="E1908" t="s">
        <v>10</v>
      </c>
      <c r="F1908">
        <v>2</v>
      </c>
      <c r="G1908">
        <v>20</v>
      </c>
      <c r="H1908" t="s">
        <v>458</v>
      </c>
      <c r="I1908" t="str">
        <f>VLOOKUP(H1908,'Fish Species List'!$A$2:$I$107,2,0)</f>
        <v>Creole Fish</v>
      </c>
      <c r="J1908" s="54" t="str">
        <f>VLOOKUP(H1908,'Fish Species List'!$A$2:$I$107,3,0)</f>
        <v>Paranthias furcifer</v>
      </c>
      <c r="K1908" s="54" t="str">
        <f>VLOOKUP(H1908,'Fish Species List'!$A$2:$I$107,4,0)</f>
        <v>Serranidae</v>
      </c>
      <c r="L1908" s="54" t="str">
        <f>VLOOKUP(H1908,'Fish Species List'!$A$2:$I$107,5,0)</f>
        <v>Carnivores</v>
      </c>
      <c r="M1908">
        <v>11</v>
      </c>
      <c r="N1908">
        <v>3</v>
      </c>
      <c r="P1908">
        <f>VLOOKUP(H1908,'Fish Species List'!$A$2:$I$107,6,0)</f>
        <v>1.35E-2</v>
      </c>
      <c r="Q1908">
        <f>VLOOKUP(H1908,'Fish Species List'!$A$2:$I$107,7,0)</f>
        <v>3.0430000000000001</v>
      </c>
      <c r="R1908">
        <f t="shared" si="29"/>
        <v>19.920108951368192</v>
      </c>
    </row>
    <row r="1909" spans="1:18">
      <c r="A1909" s="2">
        <v>42959</v>
      </c>
      <c r="B1909" s="18">
        <v>0.375</v>
      </c>
      <c r="C1909" t="s">
        <v>450</v>
      </c>
      <c r="D1909" t="s">
        <v>454</v>
      </c>
      <c r="E1909" t="s">
        <v>10</v>
      </c>
      <c r="F1909">
        <v>2</v>
      </c>
      <c r="G1909">
        <v>20</v>
      </c>
      <c r="H1909" t="s">
        <v>23</v>
      </c>
      <c r="I1909" t="str">
        <f>VLOOKUP(H1909,'Fish Species List'!$A$2:$I$107,2,0)</f>
        <v>Blue Tang</v>
      </c>
      <c r="J1909" s="54" t="str">
        <f>VLOOKUP(H1909,'Fish Species List'!$A$2:$I$107,3,0)</f>
        <v>Acanthurus coeruleus</v>
      </c>
      <c r="K1909" s="54" t="str">
        <f>VLOOKUP(H1909,'Fish Species List'!$A$2:$I$107,4,0)</f>
        <v>Acanthuridae</v>
      </c>
      <c r="L1909" s="54" t="str">
        <f>VLOOKUP(H1909,'Fish Species List'!$A$2:$I$107,5,0)</f>
        <v>Herbivores</v>
      </c>
      <c r="M1909">
        <v>5</v>
      </c>
      <c r="N1909">
        <f>1</f>
        <v>1</v>
      </c>
      <c r="P1909">
        <f>VLOOKUP(H1909,'Fish Species List'!$A$2:$I$107,6,0)</f>
        <v>2.512E-2</v>
      </c>
      <c r="Q1909">
        <f>VLOOKUP(H1909,'Fish Species List'!$A$2:$I$107,7,0)</f>
        <v>2.96</v>
      </c>
      <c r="R1909">
        <f t="shared" si="29"/>
        <v>2.944223995566329</v>
      </c>
    </row>
    <row r="1910" spans="1:18">
      <c r="A1910" s="2">
        <v>42959</v>
      </c>
      <c r="B1910" s="18">
        <v>0.375</v>
      </c>
      <c r="C1910" t="s">
        <v>450</v>
      </c>
      <c r="D1910" t="s">
        <v>454</v>
      </c>
      <c r="E1910" t="s">
        <v>10</v>
      </c>
      <c r="F1910">
        <v>2</v>
      </c>
      <c r="G1910">
        <v>20</v>
      </c>
      <c r="H1910" t="s">
        <v>283</v>
      </c>
      <c r="I1910" t="str">
        <f>VLOOKUP(H1910,'Fish Species List'!$A$2:$I$107,2,0)</f>
        <v>Stoplight Parrotfish</v>
      </c>
      <c r="J1910" s="54" t="str">
        <f>VLOOKUP(H1910,'Fish Species List'!$A$2:$I$107,3,0)</f>
        <v>Sparisoma viride</v>
      </c>
      <c r="K1910" s="54" t="str">
        <f>VLOOKUP(H1910,'Fish Species List'!$A$2:$I$107,4,0)</f>
        <v>Scaridae</v>
      </c>
      <c r="L1910" s="54" t="str">
        <f>VLOOKUP(H1910,'Fish Species List'!$A$2:$I$107,5,0)</f>
        <v>Herbivores</v>
      </c>
      <c r="M1910">
        <v>4</v>
      </c>
      <c r="N1910">
        <v>4</v>
      </c>
      <c r="O1910" t="s">
        <v>284</v>
      </c>
      <c r="P1910">
        <f>VLOOKUP(H1910,'Fish Species List'!$A$2:$I$107,6,0)</f>
        <v>1.38E-2</v>
      </c>
      <c r="Q1910">
        <f>VLOOKUP(H1910,'Fish Species List'!$A$2:$I$107,7,0)</f>
        <v>3.04</v>
      </c>
      <c r="R1910">
        <f t="shared" si="29"/>
        <v>0.933558333423811</v>
      </c>
    </row>
    <row r="1911" spans="1:18">
      <c r="A1911" s="2">
        <v>42959</v>
      </c>
      <c r="B1911" s="18">
        <v>0.375</v>
      </c>
      <c r="C1911" t="s">
        <v>450</v>
      </c>
      <c r="D1911" t="s">
        <v>454</v>
      </c>
      <c r="E1911" t="s">
        <v>10</v>
      </c>
      <c r="F1911">
        <v>2</v>
      </c>
      <c r="G1911">
        <v>20</v>
      </c>
      <c r="H1911" t="s">
        <v>283</v>
      </c>
      <c r="I1911" t="str">
        <f>VLOOKUP(H1911,'Fish Species List'!$A$2:$I$107,2,0)</f>
        <v>Stoplight Parrotfish</v>
      </c>
      <c r="J1911" s="54" t="str">
        <f>VLOOKUP(H1911,'Fish Species List'!$A$2:$I$107,3,0)</f>
        <v>Sparisoma viride</v>
      </c>
      <c r="K1911" s="54" t="str">
        <f>VLOOKUP(H1911,'Fish Species List'!$A$2:$I$107,4,0)</f>
        <v>Scaridae</v>
      </c>
      <c r="L1911" s="54" t="str">
        <f>VLOOKUP(H1911,'Fish Species List'!$A$2:$I$107,5,0)</f>
        <v>Herbivores</v>
      </c>
      <c r="M1911">
        <v>5</v>
      </c>
      <c r="N1911">
        <v>4</v>
      </c>
      <c r="O1911" t="s">
        <v>284</v>
      </c>
      <c r="P1911">
        <f>VLOOKUP(H1911,'Fish Species List'!$A$2:$I$107,6,0)</f>
        <v>1.38E-2</v>
      </c>
      <c r="Q1911">
        <f>VLOOKUP(H1911,'Fish Species List'!$A$2:$I$107,7,0)</f>
        <v>3.04</v>
      </c>
      <c r="R1911">
        <f t="shared" si="29"/>
        <v>1.8397037753094332</v>
      </c>
    </row>
    <row r="1912" spans="1:18">
      <c r="A1912" s="2">
        <v>42959</v>
      </c>
      <c r="B1912" s="18">
        <v>0.375</v>
      </c>
      <c r="C1912" t="s">
        <v>450</v>
      </c>
      <c r="D1912" t="s">
        <v>454</v>
      </c>
      <c r="E1912" t="s">
        <v>10</v>
      </c>
      <c r="F1912">
        <v>2</v>
      </c>
      <c r="G1912">
        <v>20</v>
      </c>
      <c r="H1912" t="s">
        <v>283</v>
      </c>
      <c r="I1912" t="str">
        <f>VLOOKUP(H1912,'Fish Species List'!$A$2:$I$107,2,0)</f>
        <v>Stoplight Parrotfish</v>
      </c>
      <c r="J1912" s="54" t="str">
        <f>VLOOKUP(H1912,'Fish Species List'!$A$2:$I$107,3,0)</f>
        <v>Sparisoma viride</v>
      </c>
      <c r="K1912" s="54" t="str">
        <f>VLOOKUP(H1912,'Fish Species List'!$A$2:$I$107,4,0)</f>
        <v>Scaridae</v>
      </c>
      <c r="L1912" s="54" t="str">
        <f>VLOOKUP(H1912,'Fish Species List'!$A$2:$I$107,5,0)</f>
        <v>Herbivores</v>
      </c>
      <c r="M1912">
        <v>8</v>
      </c>
      <c r="N1912">
        <f>1</f>
        <v>1</v>
      </c>
      <c r="O1912" t="s">
        <v>284</v>
      </c>
      <c r="P1912">
        <f>VLOOKUP(H1912,'Fish Species List'!$A$2:$I$107,6,0)</f>
        <v>1.38E-2</v>
      </c>
      <c r="Q1912">
        <f>VLOOKUP(H1912,'Fish Species List'!$A$2:$I$107,7,0)</f>
        <v>3.04</v>
      </c>
      <c r="R1912">
        <f t="shared" si="29"/>
        <v>7.6784338446641121</v>
      </c>
    </row>
    <row r="1913" spans="1:18">
      <c r="A1913" s="2">
        <v>42959</v>
      </c>
      <c r="B1913" s="18">
        <v>0.375</v>
      </c>
      <c r="C1913" t="s">
        <v>450</v>
      </c>
      <c r="D1913" t="s">
        <v>454</v>
      </c>
      <c r="E1913" t="s">
        <v>10</v>
      </c>
      <c r="F1913">
        <v>2</v>
      </c>
      <c r="G1913">
        <v>20</v>
      </c>
      <c r="H1913" t="s">
        <v>283</v>
      </c>
      <c r="I1913" t="str">
        <f>VLOOKUP(H1913,'Fish Species List'!$A$2:$I$107,2,0)</f>
        <v>Stoplight Parrotfish</v>
      </c>
      <c r="J1913" s="54" t="str">
        <f>VLOOKUP(H1913,'Fish Species List'!$A$2:$I$107,3,0)</f>
        <v>Sparisoma viride</v>
      </c>
      <c r="K1913" s="54" t="str">
        <f>VLOOKUP(H1913,'Fish Species List'!$A$2:$I$107,4,0)</f>
        <v>Scaridae</v>
      </c>
      <c r="L1913" s="54" t="str">
        <f>VLOOKUP(H1913,'Fish Species List'!$A$2:$I$107,5,0)</f>
        <v>Herbivores</v>
      </c>
      <c r="M1913">
        <v>3</v>
      </c>
      <c r="N1913">
        <v>2</v>
      </c>
      <c r="O1913" t="s">
        <v>284</v>
      </c>
      <c r="P1913">
        <f>VLOOKUP(H1913,'Fish Species List'!$A$2:$I$107,6,0)</f>
        <v>1.38E-2</v>
      </c>
      <c r="Q1913">
        <f>VLOOKUP(H1913,'Fish Species List'!$A$2:$I$107,7,0)</f>
        <v>3.04</v>
      </c>
      <c r="R1913">
        <f t="shared" si="29"/>
        <v>0.38933881323628722</v>
      </c>
    </row>
    <row r="1914" spans="1:18">
      <c r="A1914" s="2">
        <v>42959</v>
      </c>
      <c r="B1914" s="18">
        <v>0.375</v>
      </c>
      <c r="C1914" t="s">
        <v>450</v>
      </c>
      <c r="D1914" t="s">
        <v>454</v>
      </c>
      <c r="E1914" t="s">
        <v>10</v>
      </c>
      <c r="F1914">
        <v>2</v>
      </c>
      <c r="G1914">
        <v>20</v>
      </c>
      <c r="H1914" t="s">
        <v>25</v>
      </c>
      <c r="I1914" t="str">
        <f>VLOOKUP(H1914,'Fish Species List'!$A$2:$I$107,2,0)</f>
        <v>Redband Parrotfish</v>
      </c>
      <c r="J1914" s="54" t="str">
        <f>VLOOKUP(H1914,'Fish Species List'!$A$2:$I$107,3,0)</f>
        <v>Sparisoma aurofrenatum</v>
      </c>
      <c r="K1914" s="54" t="str">
        <f>VLOOKUP(H1914,'Fish Species List'!$A$2:$I$107,4,0)</f>
        <v>Scaridae</v>
      </c>
      <c r="L1914" s="54" t="str">
        <f>VLOOKUP(H1914,'Fish Species List'!$A$2:$I$107,5,0)</f>
        <v>Herbivores</v>
      </c>
      <c r="M1914">
        <v>4</v>
      </c>
      <c r="N1914">
        <v>2</v>
      </c>
      <c r="O1914" t="s">
        <v>284</v>
      </c>
      <c r="P1914">
        <f>VLOOKUP(H1914,'Fish Species List'!$A$2:$I$107,6,0)</f>
        <v>1.072E-2</v>
      </c>
      <c r="Q1914">
        <f>VLOOKUP(H1914,'Fish Species List'!$A$2:$I$107,7,0)</f>
        <v>3.12</v>
      </c>
      <c r="R1914">
        <f t="shared" si="29"/>
        <v>0.81025544515357217</v>
      </c>
    </row>
    <row r="1915" spans="1:18">
      <c r="A1915" s="2">
        <v>42959</v>
      </c>
      <c r="B1915" s="18">
        <v>0.375</v>
      </c>
      <c r="C1915" t="s">
        <v>450</v>
      </c>
      <c r="D1915" t="s">
        <v>454</v>
      </c>
      <c r="E1915" t="s">
        <v>10</v>
      </c>
      <c r="F1915">
        <v>2</v>
      </c>
      <c r="G1915">
        <v>20</v>
      </c>
      <c r="H1915" t="s">
        <v>25</v>
      </c>
      <c r="I1915" t="str">
        <f>VLOOKUP(H1915,'Fish Species List'!$A$2:$I$107,2,0)</f>
        <v>Redband Parrotfish</v>
      </c>
      <c r="J1915" s="54" t="str">
        <f>VLOOKUP(H1915,'Fish Species List'!$A$2:$I$107,3,0)</f>
        <v>Sparisoma aurofrenatum</v>
      </c>
      <c r="K1915" s="54" t="str">
        <f>VLOOKUP(H1915,'Fish Species List'!$A$2:$I$107,4,0)</f>
        <v>Scaridae</v>
      </c>
      <c r="L1915" s="54" t="str">
        <f>VLOOKUP(H1915,'Fish Species List'!$A$2:$I$107,5,0)</f>
        <v>Herbivores</v>
      </c>
      <c r="M1915">
        <v>5</v>
      </c>
      <c r="N1915">
        <f>1</f>
        <v>1</v>
      </c>
      <c r="O1915" t="s">
        <v>284</v>
      </c>
      <c r="P1915">
        <f>VLOOKUP(H1915,'Fish Species List'!$A$2:$I$107,6,0)</f>
        <v>1.072E-2</v>
      </c>
      <c r="Q1915">
        <f>VLOOKUP(H1915,'Fish Species List'!$A$2:$I$107,7,0)</f>
        <v>3.12</v>
      </c>
      <c r="R1915">
        <f t="shared" si="29"/>
        <v>1.6254783853713242</v>
      </c>
    </row>
    <row r="1916" spans="1:18">
      <c r="A1916" s="2">
        <v>42959</v>
      </c>
      <c r="B1916" s="18">
        <v>0.375</v>
      </c>
      <c r="C1916" t="s">
        <v>450</v>
      </c>
      <c r="D1916" t="s">
        <v>454</v>
      </c>
      <c r="E1916" t="s">
        <v>10</v>
      </c>
      <c r="F1916">
        <v>2</v>
      </c>
      <c r="G1916">
        <v>20</v>
      </c>
      <c r="H1916" t="s">
        <v>25</v>
      </c>
      <c r="I1916" t="str">
        <f>VLOOKUP(H1916,'Fish Species List'!$A$2:$I$107,2,0)</f>
        <v>Redband Parrotfish</v>
      </c>
      <c r="J1916" s="54" t="str">
        <f>VLOOKUP(H1916,'Fish Species List'!$A$2:$I$107,3,0)</f>
        <v>Sparisoma aurofrenatum</v>
      </c>
      <c r="K1916" s="54" t="str">
        <f>VLOOKUP(H1916,'Fish Species List'!$A$2:$I$107,4,0)</f>
        <v>Scaridae</v>
      </c>
      <c r="L1916" s="54" t="str">
        <f>VLOOKUP(H1916,'Fish Species List'!$A$2:$I$107,5,0)</f>
        <v>Herbivores</v>
      </c>
      <c r="M1916">
        <v>6</v>
      </c>
      <c r="N1916">
        <f>1</f>
        <v>1</v>
      </c>
      <c r="O1916" t="s">
        <v>284</v>
      </c>
      <c r="P1916">
        <f>VLOOKUP(H1916,'Fish Species List'!$A$2:$I$107,6,0)</f>
        <v>1.072E-2</v>
      </c>
      <c r="Q1916">
        <f>VLOOKUP(H1916,'Fish Species List'!$A$2:$I$107,7,0)</f>
        <v>3.12</v>
      </c>
      <c r="R1916">
        <f t="shared" si="29"/>
        <v>2.8709569913443227</v>
      </c>
    </row>
    <row r="1917" spans="1:18">
      <c r="A1917" s="2">
        <v>42959</v>
      </c>
      <c r="B1917" s="18">
        <v>0.375</v>
      </c>
      <c r="C1917" t="s">
        <v>450</v>
      </c>
      <c r="D1917" t="s">
        <v>454</v>
      </c>
      <c r="E1917" t="s">
        <v>10</v>
      </c>
      <c r="F1917">
        <v>2</v>
      </c>
      <c r="G1917">
        <v>20</v>
      </c>
      <c r="H1917" t="s">
        <v>25</v>
      </c>
      <c r="I1917" t="str">
        <f>VLOOKUP(H1917,'Fish Species List'!$A$2:$I$107,2,0)</f>
        <v>Redband Parrotfish</v>
      </c>
      <c r="J1917" s="54" t="str">
        <f>VLOOKUP(H1917,'Fish Species List'!$A$2:$I$107,3,0)</f>
        <v>Sparisoma aurofrenatum</v>
      </c>
      <c r="K1917" s="54" t="str">
        <f>VLOOKUP(H1917,'Fish Species List'!$A$2:$I$107,4,0)</f>
        <v>Scaridae</v>
      </c>
      <c r="L1917" s="54" t="str">
        <f>VLOOKUP(H1917,'Fish Species List'!$A$2:$I$107,5,0)</f>
        <v>Herbivores</v>
      </c>
      <c r="M1917">
        <v>3</v>
      </c>
      <c r="N1917">
        <f>1</f>
        <v>1</v>
      </c>
      <c r="O1917" t="s">
        <v>284</v>
      </c>
      <c r="P1917">
        <f>VLOOKUP(H1917,'Fish Species List'!$A$2:$I$107,6,0)</f>
        <v>1.072E-2</v>
      </c>
      <c r="Q1917">
        <f>VLOOKUP(H1917,'Fish Species List'!$A$2:$I$107,7,0)</f>
        <v>3.12</v>
      </c>
      <c r="R1917">
        <f t="shared" si="29"/>
        <v>0.33022739611377439</v>
      </c>
    </row>
    <row r="1918" spans="1:18">
      <c r="A1918" s="2">
        <v>42959</v>
      </c>
      <c r="B1918" s="18">
        <v>0.375</v>
      </c>
      <c r="C1918" t="s">
        <v>450</v>
      </c>
      <c r="D1918" t="s">
        <v>454</v>
      </c>
      <c r="E1918" t="s">
        <v>10</v>
      </c>
      <c r="F1918">
        <v>2</v>
      </c>
      <c r="G1918">
        <v>20</v>
      </c>
      <c r="H1918" t="s">
        <v>285</v>
      </c>
      <c r="I1918" t="str">
        <f>VLOOKUP(H1918,'Fish Species List'!$A$2:$I$107,2,0)</f>
        <v>Spotted Goatfish</v>
      </c>
      <c r="J1918" s="54" t="str">
        <f>VLOOKUP(H1918,'Fish Species List'!$A$2:$I$107,3,0)</f>
        <v>Pseudupeneus maculatus</v>
      </c>
      <c r="K1918" s="54" t="str">
        <f>VLOOKUP(H1918,'Fish Species List'!$A$2:$I$107,4,0)</f>
        <v>Mullidae</v>
      </c>
      <c r="L1918" s="54" t="str">
        <f>VLOOKUP(H1918,'Fish Species List'!$A$2:$I$107,5,0)</f>
        <v>Carnivores</v>
      </c>
      <c r="M1918">
        <v>12</v>
      </c>
      <c r="N1918">
        <f>1</f>
        <v>1</v>
      </c>
      <c r="P1918">
        <f>VLOOKUP(H1918,'Fish Species List'!$A$2:$I$107,6,0)</f>
        <v>0.01</v>
      </c>
      <c r="Q1918">
        <f>VLOOKUP(H1918,'Fish Species List'!$A$2:$I$107,7,0)</f>
        <v>3.12</v>
      </c>
      <c r="R1918">
        <f t="shared" si="29"/>
        <v>23.283351129155225</v>
      </c>
    </row>
    <row r="1919" spans="1:18">
      <c r="A1919" s="2">
        <v>42959</v>
      </c>
      <c r="B1919" s="18">
        <v>0.375</v>
      </c>
      <c r="C1919" t="s">
        <v>450</v>
      </c>
      <c r="D1919" t="s">
        <v>454</v>
      </c>
      <c r="E1919" t="s">
        <v>10</v>
      </c>
      <c r="F1919">
        <v>2</v>
      </c>
      <c r="G1919">
        <v>20</v>
      </c>
      <c r="H1919" t="s">
        <v>393</v>
      </c>
      <c r="I1919" t="str">
        <f>VLOOKUP(H1919,'Fish Species List'!$A$2:$I$107,2,0)</f>
        <v xml:space="preserve">Caribbean sharp-nose puffer </v>
      </c>
      <c r="J1919" s="54" t="str">
        <f>VLOOKUP(H1919,'Fish Species List'!$A$2:$I$107,3,0)</f>
        <v>Canthigaster rostrata</v>
      </c>
      <c r="K1919" s="54" t="str">
        <f>VLOOKUP(H1919,'Fish Species List'!$A$2:$I$107,4,0)</f>
        <v>Tetraodontidae</v>
      </c>
      <c r="L1919" s="54" t="str">
        <f>VLOOKUP(H1919,'Fish Species List'!$A$2:$I$107,5,0)</f>
        <v>Omnivores</v>
      </c>
      <c r="M1919">
        <v>4</v>
      </c>
      <c r="N1919">
        <f>1</f>
        <v>1</v>
      </c>
      <c r="P1919">
        <f>VLOOKUP(H1919,'Fish Species List'!$A$2:$I$107,6,0)</f>
        <v>2.239E-2</v>
      </c>
      <c r="Q1919">
        <f>VLOOKUP(H1919,'Fish Species List'!$A$2:$I$107,7,0)</f>
        <v>2.96</v>
      </c>
      <c r="R1919">
        <f t="shared" si="29"/>
        <v>1.3556627654519102</v>
      </c>
    </row>
    <row r="1920" spans="1:18">
      <c r="A1920" s="2">
        <v>42959</v>
      </c>
      <c r="B1920" s="18">
        <v>0.375</v>
      </c>
      <c r="C1920" t="s">
        <v>450</v>
      </c>
      <c r="D1920" t="s">
        <v>454</v>
      </c>
      <c r="E1920" t="s">
        <v>10</v>
      </c>
      <c r="F1920">
        <v>2</v>
      </c>
      <c r="G1920">
        <v>20</v>
      </c>
      <c r="H1920" t="s">
        <v>35</v>
      </c>
      <c r="I1920" t="str">
        <f>VLOOKUP(H1920,'Fish Species List'!$A$2:$I$107,2,0)</f>
        <v>Yellowhead Wrasse</v>
      </c>
      <c r="J1920" s="54" t="str">
        <f>VLOOKUP(H1920,'Fish Species List'!$A$2:$I$107,3,0)</f>
        <v>Halichoeres garnoti</v>
      </c>
      <c r="K1920" s="54" t="str">
        <f>VLOOKUP(H1920,'Fish Species List'!$A$2:$I$107,4,0)</f>
        <v>Labridae</v>
      </c>
      <c r="L1920" s="54" t="str">
        <f>VLOOKUP(H1920,'Fish Species List'!$A$2:$I$107,5,0)</f>
        <v>Carnivores</v>
      </c>
      <c r="M1920">
        <v>4</v>
      </c>
      <c r="N1920">
        <f>1</f>
        <v>1</v>
      </c>
      <c r="P1920">
        <f>VLOOKUP(H1920,'Fish Species List'!$A$2:$I$107,6,0)</f>
        <v>0.01</v>
      </c>
      <c r="Q1920">
        <f>VLOOKUP(H1920,'Fish Species List'!$A$2:$I$107,7,0)</f>
        <v>3.13</v>
      </c>
      <c r="R1920">
        <f t="shared" si="29"/>
        <v>0.76638637095611406</v>
      </c>
    </row>
    <row r="1921" spans="1:18">
      <c r="A1921" s="2">
        <v>42959</v>
      </c>
      <c r="B1921" s="18">
        <v>0.375</v>
      </c>
      <c r="C1921" t="s">
        <v>450</v>
      </c>
      <c r="D1921" t="s">
        <v>454</v>
      </c>
      <c r="E1921" t="s">
        <v>10</v>
      </c>
      <c r="F1921">
        <v>2</v>
      </c>
      <c r="G1921">
        <v>20</v>
      </c>
      <c r="H1921" t="s">
        <v>35</v>
      </c>
      <c r="I1921" t="str">
        <f>VLOOKUP(H1921,'Fish Species List'!$A$2:$I$107,2,0)</f>
        <v>Yellowhead Wrasse</v>
      </c>
      <c r="J1921" s="54" t="str">
        <f>VLOOKUP(H1921,'Fish Species List'!$A$2:$I$107,3,0)</f>
        <v>Halichoeres garnoti</v>
      </c>
      <c r="K1921" s="54" t="str">
        <f>VLOOKUP(H1921,'Fish Species List'!$A$2:$I$107,4,0)</f>
        <v>Labridae</v>
      </c>
      <c r="L1921" s="54" t="str">
        <f>VLOOKUP(H1921,'Fish Species List'!$A$2:$I$107,5,0)</f>
        <v>Carnivores</v>
      </c>
      <c r="M1921">
        <v>10</v>
      </c>
      <c r="N1921">
        <f>1</f>
        <v>1</v>
      </c>
      <c r="P1921">
        <f>VLOOKUP(H1921,'Fish Species List'!$A$2:$I$107,6,0)</f>
        <v>0.01</v>
      </c>
      <c r="Q1921">
        <f>VLOOKUP(H1921,'Fish Species List'!$A$2:$I$107,7,0)</f>
        <v>3.13</v>
      </c>
      <c r="R1921">
        <f t="shared" si="29"/>
        <v>13.48962882591654</v>
      </c>
    </row>
    <row r="1922" spans="1:18">
      <c r="A1922" s="2">
        <v>42959</v>
      </c>
      <c r="B1922" s="18">
        <v>0.375</v>
      </c>
      <c r="C1922" t="s">
        <v>450</v>
      </c>
      <c r="D1922" t="s">
        <v>454</v>
      </c>
      <c r="E1922" t="s">
        <v>10</v>
      </c>
      <c r="F1922">
        <v>2</v>
      </c>
      <c r="G1922">
        <v>20</v>
      </c>
      <c r="H1922" t="s">
        <v>31</v>
      </c>
      <c r="I1922" t="str">
        <f>VLOOKUP(H1922,'Fish Species List'!$A$2:$I$107,2,0)</f>
        <v>Striped Parrotfish</v>
      </c>
      <c r="J1922" s="54" t="str">
        <f>VLOOKUP(H1922,'Fish Species List'!$A$2:$I$107,3,0)</f>
        <v>Scarus iserti</v>
      </c>
      <c r="K1922" s="54" t="str">
        <f>VLOOKUP(H1922,'Fish Species List'!$A$2:$I$107,4,0)</f>
        <v>Scaridae</v>
      </c>
      <c r="L1922" s="54" t="str">
        <f>VLOOKUP(H1922,'Fish Species List'!$A$2:$I$107,5,0)</f>
        <v>Herbivores</v>
      </c>
      <c r="M1922">
        <v>5</v>
      </c>
      <c r="N1922">
        <v>6</v>
      </c>
      <c r="O1922" t="s">
        <v>284</v>
      </c>
      <c r="P1922">
        <f>VLOOKUP(H1922,'Fish Species List'!$A$2:$I$107,6,0)</f>
        <v>1.0959999999999999E-2</v>
      </c>
      <c r="Q1922">
        <f>VLOOKUP(H1922,'Fish Species List'!$A$2:$I$107,7,0)</f>
        <v>3.01</v>
      </c>
      <c r="R1922">
        <f t="shared" si="29"/>
        <v>1.3922276900362347</v>
      </c>
    </row>
    <row r="1923" spans="1:18">
      <c r="A1923" s="2">
        <v>42959</v>
      </c>
      <c r="B1923" s="18">
        <v>0.375</v>
      </c>
      <c r="C1923" t="s">
        <v>450</v>
      </c>
      <c r="D1923" t="s">
        <v>454</v>
      </c>
      <c r="E1923" t="s">
        <v>10</v>
      </c>
      <c r="F1923">
        <v>2</v>
      </c>
      <c r="G1923">
        <v>20</v>
      </c>
      <c r="H1923" t="s">
        <v>31</v>
      </c>
      <c r="I1923" t="str">
        <f>VLOOKUP(H1923,'Fish Species List'!$A$2:$I$107,2,0)</f>
        <v>Striped Parrotfish</v>
      </c>
      <c r="J1923" s="54" t="str">
        <f>VLOOKUP(H1923,'Fish Species List'!$A$2:$I$107,3,0)</f>
        <v>Scarus iserti</v>
      </c>
      <c r="K1923" s="54" t="str">
        <f>VLOOKUP(H1923,'Fish Species List'!$A$2:$I$107,4,0)</f>
        <v>Scaridae</v>
      </c>
      <c r="L1923" s="54" t="str">
        <f>VLOOKUP(H1923,'Fish Species List'!$A$2:$I$107,5,0)</f>
        <v>Herbivores</v>
      </c>
      <c r="M1923">
        <v>7</v>
      </c>
      <c r="N1923">
        <v>4</v>
      </c>
      <c r="O1923" t="s">
        <v>284</v>
      </c>
      <c r="P1923">
        <f>VLOOKUP(H1923,'Fish Species List'!$A$2:$I$107,6,0)</f>
        <v>1.0959999999999999E-2</v>
      </c>
      <c r="Q1923">
        <f>VLOOKUP(H1923,'Fish Species List'!$A$2:$I$107,7,0)</f>
        <v>3.01</v>
      </c>
      <c r="R1923">
        <f t="shared" ref="R1923:R1986" si="30">(P1923*M1923^Q1923)</f>
        <v>3.8331485883423078</v>
      </c>
    </row>
    <row r="1924" spans="1:18">
      <c r="A1924" s="2">
        <v>42959</v>
      </c>
      <c r="B1924" s="18">
        <v>0.375</v>
      </c>
      <c r="C1924" t="s">
        <v>450</v>
      </c>
      <c r="D1924" t="s">
        <v>454</v>
      </c>
      <c r="E1924" t="s">
        <v>10</v>
      </c>
      <c r="F1924">
        <v>2</v>
      </c>
      <c r="G1924">
        <v>20</v>
      </c>
      <c r="H1924" t="s">
        <v>31</v>
      </c>
      <c r="I1924" t="str">
        <f>VLOOKUP(H1924,'Fish Species List'!$A$2:$I$107,2,0)</f>
        <v>Striped Parrotfish</v>
      </c>
      <c r="J1924" s="54" t="str">
        <f>VLOOKUP(H1924,'Fish Species List'!$A$2:$I$107,3,0)</f>
        <v>Scarus iserti</v>
      </c>
      <c r="K1924" s="54" t="str">
        <f>VLOOKUP(H1924,'Fish Species List'!$A$2:$I$107,4,0)</f>
        <v>Scaridae</v>
      </c>
      <c r="L1924" s="54" t="str">
        <f>VLOOKUP(H1924,'Fish Species List'!$A$2:$I$107,5,0)</f>
        <v>Herbivores</v>
      </c>
      <c r="M1924">
        <v>12</v>
      </c>
      <c r="N1924">
        <f>1</f>
        <v>1</v>
      </c>
      <c r="O1924" t="s">
        <v>16</v>
      </c>
      <c r="P1924">
        <f>VLOOKUP(H1924,'Fish Species List'!$A$2:$I$107,6,0)</f>
        <v>1.0959999999999999E-2</v>
      </c>
      <c r="Q1924">
        <f>VLOOKUP(H1924,'Fish Species List'!$A$2:$I$107,7,0)</f>
        <v>3.01</v>
      </c>
      <c r="R1924">
        <f t="shared" si="30"/>
        <v>19.415389375922789</v>
      </c>
    </row>
    <row r="1925" spans="1:18">
      <c r="A1925" s="2">
        <v>42959</v>
      </c>
      <c r="B1925" s="18">
        <v>0.375</v>
      </c>
      <c r="C1925" t="s">
        <v>450</v>
      </c>
      <c r="D1925" t="s">
        <v>454</v>
      </c>
      <c r="E1925" t="s">
        <v>10</v>
      </c>
      <c r="F1925">
        <v>2</v>
      </c>
      <c r="G1925">
        <v>20</v>
      </c>
      <c r="H1925" t="s">
        <v>31</v>
      </c>
      <c r="I1925" t="str">
        <f>VLOOKUP(H1925,'Fish Species List'!$A$2:$I$107,2,0)</f>
        <v>Striped Parrotfish</v>
      </c>
      <c r="J1925" s="54" t="str">
        <f>VLOOKUP(H1925,'Fish Species List'!$A$2:$I$107,3,0)</f>
        <v>Scarus iserti</v>
      </c>
      <c r="K1925" s="54" t="str">
        <f>VLOOKUP(H1925,'Fish Species List'!$A$2:$I$107,4,0)</f>
        <v>Scaridae</v>
      </c>
      <c r="L1925" s="54" t="str">
        <f>VLOOKUP(H1925,'Fish Species List'!$A$2:$I$107,5,0)</f>
        <v>Herbivores</v>
      </c>
      <c r="M1925">
        <v>10</v>
      </c>
      <c r="N1925">
        <f>1</f>
        <v>1</v>
      </c>
      <c r="O1925" t="s">
        <v>22</v>
      </c>
      <c r="P1925">
        <f>VLOOKUP(H1925,'Fish Species List'!$A$2:$I$107,6,0)</f>
        <v>1.0959999999999999E-2</v>
      </c>
      <c r="Q1925">
        <f>VLOOKUP(H1925,'Fish Species List'!$A$2:$I$107,7,0)</f>
        <v>3.01</v>
      </c>
      <c r="R1925">
        <f t="shared" si="30"/>
        <v>11.21529119539707</v>
      </c>
    </row>
    <row r="1926" spans="1:18">
      <c r="A1926" s="2">
        <v>42959</v>
      </c>
      <c r="B1926" s="18">
        <v>0.375</v>
      </c>
      <c r="C1926" t="s">
        <v>450</v>
      </c>
      <c r="D1926" t="s">
        <v>454</v>
      </c>
      <c r="E1926" t="s">
        <v>10</v>
      </c>
      <c r="F1926">
        <v>2</v>
      </c>
      <c r="G1926">
        <v>20</v>
      </c>
      <c r="H1926" t="s">
        <v>410</v>
      </c>
      <c r="I1926" t="str">
        <f>VLOOKUP(H1926,'Fish Species List'!$A$2:$I$107,2,0)</f>
        <v>Dusky Damselfish</v>
      </c>
      <c r="J1926" s="54" t="str">
        <f>VLOOKUP(H1926,'Fish Species List'!$A$2:$I$107,3,0)</f>
        <v>Stegastes adustus </v>
      </c>
      <c r="K1926" s="54" t="str">
        <f>VLOOKUP(H1926,'Fish Species List'!$A$2:$I$107,4,0)</f>
        <v>Pomacentridae</v>
      </c>
      <c r="L1926" s="54" t="str">
        <f>VLOOKUP(H1926,'Fish Species List'!$A$2:$I$107,5,0)</f>
        <v>Herbivores</v>
      </c>
      <c r="M1926">
        <v>4</v>
      </c>
      <c r="N1926">
        <f>1</f>
        <v>1</v>
      </c>
      <c r="P1926">
        <f>VLOOKUP(H1926,'Fish Species List'!$A$2:$I$107,6,0)</f>
        <v>0</v>
      </c>
      <c r="Q1926">
        <f>VLOOKUP(H1926,'Fish Species List'!$A$2:$I$107,7,0)</f>
        <v>0</v>
      </c>
      <c r="R1926">
        <f t="shared" si="30"/>
        <v>0</v>
      </c>
    </row>
    <row r="1927" spans="1:18">
      <c r="A1927" s="2">
        <v>42959</v>
      </c>
      <c r="B1927" s="18">
        <v>0.375</v>
      </c>
      <c r="C1927" t="s">
        <v>450</v>
      </c>
      <c r="D1927" t="s">
        <v>454</v>
      </c>
      <c r="E1927" t="s">
        <v>10</v>
      </c>
      <c r="F1927">
        <v>2</v>
      </c>
      <c r="G1927">
        <v>20</v>
      </c>
      <c r="H1927" t="s">
        <v>37</v>
      </c>
      <c r="I1927" t="str">
        <f>VLOOKUP(H1927,'Fish Species List'!$A$2:$I$107,2,0)</f>
        <v>Yellowtail Damselfish</v>
      </c>
      <c r="J1927" s="54" t="str">
        <f>VLOOKUP(H1927,'Fish Species List'!$A$2:$I$107,3,0)</f>
        <v>Microspathodon chrysurus</v>
      </c>
      <c r="K1927" s="54" t="str">
        <f>VLOOKUP(H1927,'Fish Species List'!$A$2:$I$107,4,0)</f>
        <v>Pomacentridae</v>
      </c>
      <c r="L1927" s="54" t="str">
        <f>VLOOKUP(H1927,'Fish Species List'!$A$2:$I$107,5,0)</f>
        <v>Herbivores</v>
      </c>
      <c r="M1927">
        <v>12</v>
      </c>
      <c r="N1927">
        <f>1</f>
        <v>1</v>
      </c>
      <c r="P1927">
        <f>VLOOKUP(H1927,'Fish Species List'!$A$2:$I$107,6,0)</f>
        <v>2.291E-2</v>
      </c>
      <c r="Q1927">
        <f>VLOOKUP(H1927,'Fish Species List'!$A$2:$I$107,7,0)</f>
        <v>3.02</v>
      </c>
      <c r="R1927">
        <f t="shared" si="30"/>
        <v>41.605663500638435</v>
      </c>
    </row>
    <row r="1928" spans="1:18">
      <c r="A1928" s="2">
        <v>42959</v>
      </c>
      <c r="B1928" s="18">
        <v>0.375</v>
      </c>
      <c r="C1928" t="s">
        <v>450</v>
      </c>
      <c r="D1928" t="s">
        <v>454</v>
      </c>
      <c r="E1928" t="s">
        <v>10</v>
      </c>
      <c r="F1928">
        <v>2</v>
      </c>
      <c r="G1928">
        <v>20</v>
      </c>
      <c r="H1928" t="s">
        <v>37</v>
      </c>
      <c r="I1928" t="str">
        <f>VLOOKUP(H1928,'Fish Species List'!$A$2:$I$107,2,0)</f>
        <v>Yellowtail Damselfish</v>
      </c>
      <c r="J1928" s="54" t="str">
        <f>VLOOKUP(H1928,'Fish Species List'!$A$2:$I$107,3,0)</f>
        <v>Microspathodon chrysurus</v>
      </c>
      <c r="K1928" s="54" t="str">
        <f>VLOOKUP(H1928,'Fish Species List'!$A$2:$I$107,4,0)</f>
        <v>Pomacentridae</v>
      </c>
      <c r="L1928" s="54" t="str">
        <f>VLOOKUP(H1928,'Fish Species List'!$A$2:$I$107,5,0)</f>
        <v>Herbivores</v>
      </c>
      <c r="M1928">
        <v>5</v>
      </c>
      <c r="N1928">
        <v>3</v>
      </c>
      <c r="P1928">
        <f>VLOOKUP(H1928,'Fish Species List'!$A$2:$I$107,6,0)</f>
        <v>2.291E-2</v>
      </c>
      <c r="Q1928">
        <f>VLOOKUP(H1928,'Fish Species List'!$A$2:$I$107,7,0)</f>
        <v>3.02</v>
      </c>
      <c r="R1928">
        <f t="shared" si="30"/>
        <v>2.9574301924784376</v>
      </c>
    </row>
    <row r="1929" spans="1:18">
      <c r="A1929" s="2">
        <v>42959</v>
      </c>
      <c r="B1929" s="18">
        <v>0.375</v>
      </c>
      <c r="C1929" t="s">
        <v>450</v>
      </c>
      <c r="D1929" t="s">
        <v>454</v>
      </c>
      <c r="E1929" t="s">
        <v>10</v>
      </c>
      <c r="F1929">
        <v>2</v>
      </c>
      <c r="G1929">
        <v>20</v>
      </c>
      <c r="H1929" t="s">
        <v>17</v>
      </c>
      <c r="I1929" t="str">
        <f>VLOOKUP(H1929,'Fish Species List'!$A$2:$I$107,2,0)</f>
        <v>Bluehead Wrasse</v>
      </c>
      <c r="J1929" s="54" t="str">
        <f>VLOOKUP(H1929,'Fish Species List'!$A$2:$I$107,3,0)</f>
        <v>Thalassoma bifasciatum</v>
      </c>
      <c r="K1929" s="54" t="str">
        <f>VLOOKUP(H1929,'Fish Species List'!$A$2:$I$107,4,0)</f>
        <v>Labridae</v>
      </c>
      <c r="L1929" s="54" t="str">
        <f>VLOOKUP(H1929,'Fish Species List'!$A$2:$I$107,5,0)</f>
        <v>Carnivores</v>
      </c>
      <c r="M1929">
        <v>3</v>
      </c>
      <c r="N1929">
        <v>4</v>
      </c>
      <c r="P1929">
        <f>VLOOKUP(H1929,'Fish Species List'!$A$2:$I$107,6,0)</f>
        <v>8.9099999999999995E-3</v>
      </c>
      <c r="Q1929">
        <f>VLOOKUP(H1929,'Fish Species List'!$A$2:$I$107,7,0)</f>
        <v>3.01</v>
      </c>
      <c r="R1929">
        <f t="shared" si="30"/>
        <v>0.24322750267948948</v>
      </c>
    </row>
    <row r="1930" spans="1:18">
      <c r="A1930" s="2">
        <v>42959</v>
      </c>
      <c r="B1930" s="18">
        <v>0.375</v>
      </c>
      <c r="C1930" t="s">
        <v>450</v>
      </c>
      <c r="D1930" t="s">
        <v>454</v>
      </c>
      <c r="E1930" t="s">
        <v>10</v>
      </c>
      <c r="F1930">
        <v>2</v>
      </c>
      <c r="G1930">
        <v>20</v>
      </c>
      <c r="H1930" t="s">
        <v>23</v>
      </c>
      <c r="I1930" t="str">
        <f>VLOOKUP(H1930,'Fish Species List'!$A$2:$I$107,2,0)</f>
        <v>Blue Tang</v>
      </c>
      <c r="J1930" s="54" t="str">
        <f>VLOOKUP(H1930,'Fish Species List'!$A$2:$I$107,3,0)</f>
        <v>Acanthurus coeruleus</v>
      </c>
      <c r="K1930" s="54" t="str">
        <f>VLOOKUP(H1930,'Fish Species List'!$A$2:$I$107,4,0)</f>
        <v>Acanthuridae</v>
      </c>
      <c r="L1930" s="54" t="str">
        <f>VLOOKUP(H1930,'Fish Species List'!$A$2:$I$107,5,0)</f>
        <v>Herbivores</v>
      </c>
      <c r="M1930">
        <v>3</v>
      </c>
      <c r="N1930">
        <f>1</f>
        <v>1</v>
      </c>
      <c r="P1930">
        <f>VLOOKUP(H1930,'Fish Species List'!$A$2:$I$107,6,0)</f>
        <v>2.512E-2</v>
      </c>
      <c r="Q1930">
        <f>VLOOKUP(H1930,'Fish Species List'!$A$2:$I$107,7,0)</f>
        <v>2.96</v>
      </c>
      <c r="R1930">
        <f t="shared" si="30"/>
        <v>0.64908048057009593</v>
      </c>
    </row>
    <row r="1931" spans="1:18">
      <c r="A1931" s="2">
        <v>42959</v>
      </c>
      <c r="B1931" s="18">
        <v>0.375</v>
      </c>
      <c r="C1931" t="s">
        <v>450</v>
      </c>
      <c r="D1931" t="s">
        <v>454</v>
      </c>
      <c r="E1931" t="s">
        <v>10</v>
      </c>
      <c r="F1931">
        <v>2</v>
      </c>
      <c r="G1931">
        <v>20</v>
      </c>
      <c r="H1931" t="s">
        <v>31</v>
      </c>
      <c r="I1931" t="str">
        <f>VLOOKUP(H1931,'Fish Species List'!$A$2:$I$107,2,0)</f>
        <v>Striped Parrotfish</v>
      </c>
      <c r="J1931" s="54" t="str">
        <f>VLOOKUP(H1931,'Fish Species List'!$A$2:$I$107,3,0)</f>
        <v>Scarus iserti</v>
      </c>
      <c r="K1931" s="54" t="str">
        <f>VLOOKUP(H1931,'Fish Species List'!$A$2:$I$107,4,0)</f>
        <v>Scaridae</v>
      </c>
      <c r="L1931" s="54" t="str">
        <f>VLOOKUP(H1931,'Fish Species List'!$A$2:$I$107,5,0)</f>
        <v>Herbivores</v>
      </c>
      <c r="M1931">
        <v>3</v>
      </c>
      <c r="N1931">
        <v>10</v>
      </c>
      <c r="O1931" t="s">
        <v>284</v>
      </c>
      <c r="P1931">
        <f>VLOOKUP(H1931,'Fish Species List'!$A$2:$I$107,6,0)</f>
        <v>1.0959999999999999E-2</v>
      </c>
      <c r="Q1931">
        <f>VLOOKUP(H1931,'Fish Species List'!$A$2:$I$107,7,0)</f>
        <v>3.01</v>
      </c>
      <c r="R1931">
        <f t="shared" si="30"/>
        <v>0.29918893707824967</v>
      </c>
    </row>
    <row r="1932" spans="1:18">
      <c r="A1932" s="2">
        <v>42959</v>
      </c>
      <c r="B1932" s="18">
        <v>0.375</v>
      </c>
      <c r="C1932" t="s">
        <v>450</v>
      </c>
      <c r="D1932" t="s">
        <v>454</v>
      </c>
      <c r="E1932" t="s">
        <v>10</v>
      </c>
      <c r="F1932">
        <v>2</v>
      </c>
      <c r="G1932">
        <v>20</v>
      </c>
      <c r="H1932" t="s">
        <v>286</v>
      </c>
      <c r="I1932" t="str">
        <f>VLOOKUP(H1932,'Fish Species List'!$A$2:$I$107,2,0)</f>
        <v>Princess Parrotfish</v>
      </c>
      <c r="J1932" s="54" t="str">
        <f>VLOOKUP(H1932,'Fish Species List'!$A$2:$I$107,3,0)</f>
        <v>Scarus taeniopterus</v>
      </c>
      <c r="K1932" s="54" t="str">
        <f>VLOOKUP(H1932,'Fish Species List'!$A$2:$I$107,4,0)</f>
        <v>Scaridae</v>
      </c>
      <c r="L1932" s="54" t="str">
        <f>VLOOKUP(H1932,'Fish Species List'!$A$2:$I$107,5,0)</f>
        <v>Herbivores</v>
      </c>
      <c r="M1932">
        <v>4</v>
      </c>
      <c r="N1932">
        <v>20</v>
      </c>
      <c r="O1932" t="s">
        <v>284</v>
      </c>
      <c r="P1932">
        <f>VLOOKUP(H1932,'Fish Species List'!$A$2:$I$107,6,0)</f>
        <v>3.3500000000000002E-2</v>
      </c>
      <c r="Q1932">
        <f>VLOOKUP(H1932,'Fish Species List'!$A$2:$I$107,7,0)</f>
        <v>2.7086000000000001</v>
      </c>
      <c r="R1932">
        <f t="shared" si="30"/>
        <v>1.4314774122851688</v>
      </c>
    </row>
    <row r="1933" spans="1:18">
      <c r="A1933" s="2">
        <v>42959</v>
      </c>
      <c r="B1933" s="18">
        <v>0.375</v>
      </c>
      <c r="C1933" t="s">
        <v>450</v>
      </c>
      <c r="D1933" t="s">
        <v>454</v>
      </c>
      <c r="E1933" t="s">
        <v>10</v>
      </c>
      <c r="F1933">
        <v>2</v>
      </c>
      <c r="G1933">
        <v>20</v>
      </c>
      <c r="H1933" t="s">
        <v>283</v>
      </c>
      <c r="I1933" t="str">
        <f>VLOOKUP(H1933,'Fish Species List'!$A$2:$I$107,2,0)</f>
        <v>Stoplight Parrotfish</v>
      </c>
      <c r="J1933" s="54" t="str">
        <f>VLOOKUP(H1933,'Fish Species List'!$A$2:$I$107,3,0)</f>
        <v>Sparisoma viride</v>
      </c>
      <c r="K1933" s="54" t="str">
        <f>VLOOKUP(H1933,'Fish Species List'!$A$2:$I$107,4,0)</f>
        <v>Scaridae</v>
      </c>
      <c r="L1933" s="54" t="str">
        <f>VLOOKUP(H1933,'Fish Species List'!$A$2:$I$107,5,0)</f>
        <v>Herbivores</v>
      </c>
      <c r="M1933">
        <v>3</v>
      </c>
      <c r="N1933">
        <v>4</v>
      </c>
      <c r="O1933" t="s">
        <v>284</v>
      </c>
      <c r="P1933">
        <f>VLOOKUP(H1933,'Fish Species List'!$A$2:$I$107,6,0)</f>
        <v>1.38E-2</v>
      </c>
      <c r="Q1933">
        <f>VLOOKUP(H1933,'Fish Species List'!$A$2:$I$107,7,0)</f>
        <v>3.04</v>
      </c>
      <c r="R1933">
        <f t="shared" si="30"/>
        <v>0.38933881323628722</v>
      </c>
    </row>
    <row r="1934" spans="1:18">
      <c r="A1934" s="2">
        <v>42959</v>
      </c>
      <c r="B1934" s="18">
        <v>0.375</v>
      </c>
      <c r="C1934" t="s">
        <v>450</v>
      </c>
      <c r="D1934" t="s">
        <v>454</v>
      </c>
      <c r="E1934" t="s">
        <v>10</v>
      </c>
      <c r="F1934">
        <v>2</v>
      </c>
      <c r="G1934">
        <v>20</v>
      </c>
      <c r="H1934" t="s">
        <v>283</v>
      </c>
      <c r="I1934" t="str">
        <f>VLOOKUP(H1934,'Fish Species List'!$A$2:$I$107,2,0)</f>
        <v>Stoplight Parrotfish</v>
      </c>
      <c r="J1934" s="54" t="str">
        <f>VLOOKUP(H1934,'Fish Species List'!$A$2:$I$107,3,0)</f>
        <v>Sparisoma viride</v>
      </c>
      <c r="K1934" s="54" t="str">
        <f>VLOOKUP(H1934,'Fish Species List'!$A$2:$I$107,4,0)</f>
        <v>Scaridae</v>
      </c>
      <c r="L1934" s="54" t="str">
        <f>VLOOKUP(H1934,'Fish Species List'!$A$2:$I$107,5,0)</f>
        <v>Herbivores</v>
      </c>
      <c r="M1934">
        <v>5</v>
      </c>
      <c r="N1934">
        <v>2</v>
      </c>
      <c r="O1934" t="s">
        <v>284</v>
      </c>
      <c r="P1934">
        <f>VLOOKUP(H1934,'Fish Species List'!$A$2:$I$107,6,0)</f>
        <v>1.38E-2</v>
      </c>
      <c r="Q1934">
        <f>VLOOKUP(H1934,'Fish Species List'!$A$2:$I$107,7,0)</f>
        <v>3.04</v>
      </c>
      <c r="R1934">
        <f t="shared" si="30"/>
        <v>1.8397037753094332</v>
      </c>
    </row>
    <row r="1935" spans="1:18">
      <c r="A1935" s="2">
        <v>42959</v>
      </c>
      <c r="B1935" s="18">
        <v>0.375</v>
      </c>
      <c r="C1935" t="s">
        <v>450</v>
      </c>
      <c r="D1935" t="s">
        <v>454</v>
      </c>
      <c r="E1935" t="s">
        <v>10</v>
      </c>
      <c r="F1935">
        <v>2</v>
      </c>
      <c r="G1935">
        <v>20</v>
      </c>
      <c r="H1935" t="s">
        <v>23</v>
      </c>
      <c r="I1935" t="str">
        <f>VLOOKUP(H1935,'Fish Species List'!$A$2:$I$107,2,0)</f>
        <v>Blue Tang</v>
      </c>
      <c r="J1935" s="54" t="str">
        <f>VLOOKUP(H1935,'Fish Species List'!$A$2:$I$107,3,0)</f>
        <v>Acanthurus coeruleus</v>
      </c>
      <c r="K1935" s="54" t="str">
        <f>VLOOKUP(H1935,'Fish Species List'!$A$2:$I$107,4,0)</f>
        <v>Acanthuridae</v>
      </c>
      <c r="L1935" s="54" t="str">
        <f>VLOOKUP(H1935,'Fish Species List'!$A$2:$I$107,5,0)</f>
        <v>Herbivores</v>
      </c>
      <c r="M1935">
        <v>5</v>
      </c>
      <c r="N1935">
        <f>1</f>
        <v>1</v>
      </c>
      <c r="P1935">
        <f>VLOOKUP(H1935,'Fish Species List'!$A$2:$I$107,6,0)</f>
        <v>2.512E-2</v>
      </c>
      <c r="Q1935">
        <f>VLOOKUP(H1935,'Fish Species List'!$A$2:$I$107,7,0)</f>
        <v>2.96</v>
      </c>
      <c r="R1935">
        <f t="shared" si="30"/>
        <v>2.944223995566329</v>
      </c>
    </row>
    <row r="1936" spans="1:18">
      <c r="A1936" s="2">
        <v>42959</v>
      </c>
      <c r="B1936" s="18">
        <v>0.375</v>
      </c>
      <c r="C1936" t="s">
        <v>450</v>
      </c>
      <c r="D1936" t="s">
        <v>454</v>
      </c>
      <c r="E1936" t="s">
        <v>10</v>
      </c>
      <c r="F1936">
        <v>2</v>
      </c>
      <c r="G1936">
        <v>20</v>
      </c>
      <c r="H1936" t="s">
        <v>393</v>
      </c>
      <c r="I1936" t="str">
        <f>VLOOKUP(H1936,'Fish Species List'!$A$2:$I$107,2,0)</f>
        <v xml:space="preserve">Caribbean sharp-nose puffer </v>
      </c>
      <c r="J1936" s="54" t="str">
        <f>VLOOKUP(H1936,'Fish Species List'!$A$2:$I$107,3,0)</f>
        <v>Canthigaster rostrata</v>
      </c>
      <c r="K1936" s="54" t="str">
        <f>VLOOKUP(H1936,'Fish Species List'!$A$2:$I$107,4,0)</f>
        <v>Tetraodontidae</v>
      </c>
      <c r="L1936" s="54" t="str">
        <f>VLOOKUP(H1936,'Fish Species List'!$A$2:$I$107,5,0)</f>
        <v>Omnivores</v>
      </c>
      <c r="M1936">
        <v>5</v>
      </c>
      <c r="N1936">
        <f>1</f>
        <v>1</v>
      </c>
      <c r="P1936">
        <f>VLOOKUP(H1936,'Fish Species List'!$A$2:$I$107,6,0)</f>
        <v>2.239E-2</v>
      </c>
      <c r="Q1936">
        <f>VLOOKUP(H1936,'Fish Species List'!$A$2:$I$107,7,0)</f>
        <v>2.96</v>
      </c>
      <c r="R1936">
        <f t="shared" si="30"/>
        <v>2.6242506075131411</v>
      </c>
    </row>
    <row r="1937" spans="1:18">
      <c r="A1937" s="2">
        <v>42959</v>
      </c>
      <c r="B1937" s="18">
        <v>0.375</v>
      </c>
      <c r="C1937" t="s">
        <v>450</v>
      </c>
      <c r="D1937" t="s">
        <v>454</v>
      </c>
      <c r="E1937" t="s">
        <v>10</v>
      </c>
      <c r="F1937">
        <v>2</v>
      </c>
      <c r="G1937">
        <v>20</v>
      </c>
      <c r="H1937" t="s">
        <v>13</v>
      </c>
      <c r="I1937" t="str">
        <f>VLOOKUP(H1937,'Fish Species List'!$A$2:$I$107,2,0)</f>
        <v>Slippery Dick</v>
      </c>
      <c r="J1937" s="54" t="str">
        <f>VLOOKUP(H1937,'Fish Species List'!$A$2:$I$107,3,0)</f>
        <v>Halichoeres bivittatus</v>
      </c>
      <c r="K1937" s="54" t="str">
        <f>VLOOKUP(H1937,'Fish Species List'!$A$2:$I$107,4,0)</f>
        <v>Labridae</v>
      </c>
      <c r="L1937" s="54" t="str">
        <f>VLOOKUP(H1937,'Fish Species List'!$A$2:$I$107,5,0)</f>
        <v>Carnivores</v>
      </c>
      <c r="M1937">
        <v>10</v>
      </c>
      <c r="N1937">
        <f>1</f>
        <v>1</v>
      </c>
      <c r="P1937">
        <f>VLOOKUP(H1937,'Fish Species List'!$A$2:$I$107,6,0)</f>
        <v>9.3299999999999998E-3</v>
      </c>
      <c r="Q1937">
        <f>VLOOKUP(H1937,'Fish Species List'!$A$2:$I$107,7,0)</f>
        <v>3.06</v>
      </c>
      <c r="R1937">
        <f t="shared" si="30"/>
        <v>10.712273288565926</v>
      </c>
    </row>
    <row r="1938" spans="1:18">
      <c r="A1938" s="2">
        <v>42959</v>
      </c>
      <c r="B1938" s="18">
        <v>0.375</v>
      </c>
      <c r="C1938" t="s">
        <v>450</v>
      </c>
      <c r="D1938" t="s">
        <v>454</v>
      </c>
      <c r="E1938" t="s">
        <v>10</v>
      </c>
      <c r="F1938">
        <v>2</v>
      </c>
      <c r="G1938">
        <v>20</v>
      </c>
      <c r="H1938" t="s">
        <v>13</v>
      </c>
      <c r="I1938" t="str">
        <f>VLOOKUP(H1938,'Fish Species List'!$A$2:$I$107,2,0)</f>
        <v>Slippery Dick</v>
      </c>
      <c r="J1938" s="54" t="str">
        <f>VLOOKUP(H1938,'Fish Species List'!$A$2:$I$107,3,0)</f>
        <v>Halichoeres bivittatus</v>
      </c>
      <c r="K1938" s="54" t="str">
        <f>VLOOKUP(H1938,'Fish Species List'!$A$2:$I$107,4,0)</f>
        <v>Labridae</v>
      </c>
      <c r="L1938" s="54" t="str">
        <f>VLOOKUP(H1938,'Fish Species List'!$A$2:$I$107,5,0)</f>
        <v>Carnivores</v>
      </c>
      <c r="M1938">
        <v>5</v>
      </c>
      <c r="N1938">
        <v>3</v>
      </c>
      <c r="P1938">
        <f>VLOOKUP(H1938,'Fish Species List'!$A$2:$I$107,6,0)</f>
        <v>9.3299999999999998E-3</v>
      </c>
      <c r="Q1938">
        <f>VLOOKUP(H1938,'Fish Species List'!$A$2:$I$107,7,0)</f>
        <v>3.06</v>
      </c>
      <c r="R1938">
        <f t="shared" si="30"/>
        <v>1.284487425265967</v>
      </c>
    </row>
    <row r="1939" spans="1:18">
      <c r="A1939" s="2">
        <v>42959</v>
      </c>
      <c r="B1939" s="18">
        <v>0.375</v>
      </c>
      <c r="C1939" t="s">
        <v>450</v>
      </c>
      <c r="D1939" t="s">
        <v>454</v>
      </c>
      <c r="E1939" t="s">
        <v>10</v>
      </c>
      <c r="F1939">
        <v>3</v>
      </c>
      <c r="G1939">
        <v>24</v>
      </c>
      <c r="H1939" t="s">
        <v>283</v>
      </c>
      <c r="I1939" t="str">
        <f>VLOOKUP(H1939,'Fish Species List'!$A$2:$I$107,2,0)</f>
        <v>Stoplight Parrotfish</v>
      </c>
      <c r="J1939" s="54" t="str">
        <f>VLOOKUP(H1939,'Fish Species List'!$A$2:$I$107,3,0)</f>
        <v>Sparisoma viride</v>
      </c>
      <c r="K1939" s="54" t="str">
        <f>VLOOKUP(H1939,'Fish Species List'!$A$2:$I$107,4,0)</f>
        <v>Scaridae</v>
      </c>
      <c r="L1939" s="54" t="str">
        <f>VLOOKUP(H1939,'Fish Species List'!$A$2:$I$107,5,0)</f>
        <v>Herbivores</v>
      </c>
      <c r="M1939">
        <v>12</v>
      </c>
      <c r="N1939">
        <f>1</f>
        <v>1</v>
      </c>
      <c r="O1939" t="s">
        <v>16</v>
      </c>
      <c r="P1939">
        <f>VLOOKUP(H1939,'Fish Species List'!$A$2:$I$107,6,0)</f>
        <v>1.38E-2</v>
      </c>
      <c r="Q1939">
        <f>VLOOKUP(H1939,'Fish Species List'!$A$2:$I$107,7,0)</f>
        <v>3.04</v>
      </c>
      <c r="R1939">
        <f t="shared" si="30"/>
        <v>26.338441566816869</v>
      </c>
    </row>
    <row r="1940" spans="1:18">
      <c r="A1940" s="2">
        <v>42959</v>
      </c>
      <c r="B1940" s="18">
        <v>0.375</v>
      </c>
      <c r="C1940" t="s">
        <v>450</v>
      </c>
      <c r="D1940" t="s">
        <v>454</v>
      </c>
      <c r="E1940" t="s">
        <v>10</v>
      </c>
      <c r="F1940">
        <v>3</v>
      </c>
      <c r="G1940">
        <v>24</v>
      </c>
      <c r="H1940" t="s">
        <v>23</v>
      </c>
      <c r="I1940" t="str">
        <f>VLOOKUP(H1940,'Fish Species List'!$A$2:$I$107,2,0)</f>
        <v>Blue Tang</v>
      </c>
      <c r="J1940" s="54" t="str">
        <f>VLOOKUP(H1940,'Fish Species List'!$A$2:$I$107,3,0)</f>
        <v>Acanthurus coeruleus</v>
      </c>
      <c r="K1940" s="54" t="str">
        <f>VLOOKUP(H1940,'Fish Species List'!$A$2:$I$107,4,0)</f>
        <v>Acanthuridae</v>
      </c>
      <c r="L1940" s="54" t="str">
        <f>VLOOKUP(H1940,'Fish Species List'!$A$2:$I$107,5,0)</f>
        <v>Herbivores</v>
      </c>
      <c r="M1940">
        <v>15</v>
      </c>
      <c r="N1940">
        <f>1</f>
        <v>1</v>
      </c>
      <c r="P1940">
        <f>VLOOKUP(H1940,'Fish Species List'!$A$2:$I$107,6,0)</f>
        <v>2.512E-2</v>
      </c>
      <c r="Q1940">
        <f>VLOOKUP(H1940,'Fish Species List'!$A$2:$I$107,7,0)</f>
        <v>2.96</v>
      </c>
      <c r="R1940">
        <f t="shared" si="30"/>
        <v>76.076366478829684</v>
      </c>
    </row>
    <row r="1941" spans="1:18">
      <c r="A1941" s="2">
        <v>42959</v>
      </c>
      <c r="B1941" s="18">
        <v>0.375</v>
      </c>
      <c r="C1941" t="s">
        <v>450</v>
      </c>
      <c r="D1941" t="s">
        <v>454</v>
      </c>
      <c r="E1941" t="s">
        <v>10</v>
      </c>
      <c r="F1941">
        <v>3</v>
      </c>
      <c r="G1941">
        <v>24</v>
      </c>
      <c r="H1941" t="s">
        <v>31</v>
      </c>
      <c r="I1941" t="str">
        <f>VLOOKUP(H1941,'Fish Species List'!$A$2:$I$107,2,0)</f>
        <v>Striped Parrotfish</v>
      </c>
      <c r="J1941" s="54" t="str">
        <f>VLOOKUP(H1941,'Fish Species List'!$A$2:$I$107,3,0)</f>
        <v>Scarus iserti</v>
      </c>
      <c r="K1941" s="54" t="str">
        <f>VLOOKUP(H1941,'Fish Species List'!$A$2:$I$107,4,0)</f>
        <v>Scaridae</v>
      </c>
      <c r="L1941" s="54" t="str">
        <f>VLOOKUP(H1941,'Fish Species List'!$A$2:$I$107,5,0)</f>
        <v>Herbivores</v>
      </c>
      <c r="M1941">
        <v>12</v>
      </c>
      <c r="N1941">
        <v>3</v>
      </c>
      <c r="O1941" t="s">
        <v>22</v>
      </c>
      <c r="P1941">
        <f>VLOOKUP(H1941,'Fish Species List'!$A$2:$I$107,6,0)</f>
        <v>1.0959999999999999E-2</v>
      </c>
      <c r="Q1941">
        <f>VLOOKUP(H1941,'Fish Species List'!$A$2:$I$107,7,0)</f>
        <v>3.01</v>
      </c>
      <c r="R1941">
        <f t="shared" si="30"/>
        <v>19.415389375922789</v>
      </c>
    </row>
    <row r="1942" spans="1:18">
      <c r="A1942" s="2">
        <v>42959</v>
      </c>
      <c r="B1942" s="18">
        <v>0.375</v>
      </c>
      <c r="C1942" t="s">
        <v>450</v>
      </c>
      <c r="D1942" t="s">
        <v>454</v>
      </c>
      <c r="E1942" t="s">
        <v>10</v>
      </c>
      <c r="F1942">
        <v>3</v>
      </c>
      <c r="G1942">
        <v>24</v>
      </c>
      <c r="H1942" t="s">
        <v>31</v>
      </c>
      <c r="I1942" t="str">
        <f>VLOOKUP(H1942,'Fish Species List'!$A$2:$I$107,2,0)</f>
        <v>Striped Parrotfish</v>
      </c>
      <c r="J1942" s="54" t="str">
        <f>VLOOKUP(H1942,'Fish Species List'!$A$2:$I$107,3,0)</f>
        <v>Scarus iserti</v>
      </c>
      <c r="K1942" s="54" t="str">
        <f>VLOOKUP(H1942,'Fish Species List'!$A$2:$I$107,4,0)</f>
        <v>Scaridae</v>
      </c>
      <c r="L1942" s="54" t="str">
        <f>VLOOKUP(H1942,'Fish Species List'!$A$2:$I$107,5,0)</f>
        <v>Herbivores</v>
      </c>
      <c r="M1942">
        <v>9</v>
      </c>
      <c r="N1942">
        <f>1</f>
        <v>1</v>
      </c>
      <c r="O1942" t="s">
        <v>22</v>
      </c>
      <c r="P1942">
        <f>VLOOKUP(H1942,'Fish Species List'!$A$2:$I$107,6,0)</f>
        <v>1.0959999999999999E-2</v>
      </c>
      <c r="Q1942">
        <f>VLOOKUP(H1942,'Fish Species List'!$A$2:$I$107,7,0)</f>
        <v>3.01</v>
      </c>
      <c r="R1942">
        <f t="shared" si="30"/>
        <v>8.167337597628908</v>
      </c>
    </row>
    <row r="1943" spans="1:18">
      <c r="A1943" s="2">
        <v>42959</v>
      </c>
      <c r="B1943" s="18">
        <v>0.375</v>
      </c>
      <c r="C1943" t="s">
        <v>450</v>
      </c>
      <c r="D1943" t="s">
        <v>454</v>
      </c>
      <c r="E1943" t="s">
        <v>10</v>
      </c>
      <c r="F1943">
        <v>3</v>
      </c>
      <c r="G1943">
        <v>24</v>
      </c>
      <c r="H1943" t="s">
        <v>31</v>
      </c>
      <c r="I1943" t="str">
        <f>VLOOKUP(H1943,'Fish Species List'!$A$2:$I$107,2,0)</f>
        <v>Striped Parrotfish</v>
      </c>
      <c r="J1943" s="54" t="str">
        <f>VLOOKUP(H1943,'Fish Species List'!$A$2:$I$107,3,0)</f>
        <v>Scarus iserti</v>
      </c>
      <c r="K1943" s="54" t="str">
        <f>VLOOKUP(H1943,'Fish Species List'!$A$2:$I$107,4,0)</f>
        <v>Scaridae</v>
      </c>
      <c r="L1943" s="54" t="str">
        <f>VLOOKUP(H1943,'Fish Species List'!$A$2:$I$107,5,0)</f>
        <v>Herbivores</v>
      </c>
      <c r="M1943">
        <v>8</v>
      </c>
      <c r="N1943">
        <v>15</v>
      </c>
      <c r="O1943" t="s">
        <v>284</v>
      </c>
      <c r="P1943">
        <f>VLOOKUP(H1943,'Fish Species List'!$A$2:$I$107,6,0)</f>
        <v>1.0959999999999999E-2</v>
      </c>
      <c r="Q1943">
        <f>VLOOKUP(H1943,'Fish Species List'!$A$2:$I$107,7,0)</f>
        <v>3.01</v>
      </c>
      <c r="R1943">
        <f t="shared" si="30"/>
        <v>5.7294299636484229</v>
      </c>
    </row>
    <row r="1944" spans="1:18">
      <c r="A1944" s="2">
        <v>42959</v>
      </c>
      <c r="B1944" s="18">
        <v>0.375</v>
      </c>
      <c r="C1944" t="s">
        <v>450</v>
      </c>
      <c r="D1944" t="s">
        <v>454</v>
      </c>
      <c r="E1944" t="s">
        <v>10</v>
      </c>
      <c r="F1944">
        <v>3</v>
      </c>
      <c r="G1944">
        <v>24</v>
      </c>
      <c r="H1944" t="s">
        <v>31</v>
      </c>
      <c r="I1944" t="str">
        <f>VLOOKUP(H1944,'Fish Species List'!$A$2:$I$107,2,0)</f>
        <v>Striped Parrotfish</v>
      </c>
      <c r="J1944" s="54" t="str">
        <f>VLOOKUP(H1944,'Fish Species List'!$A$2:$I$107,3,0)</f>
        <v>Scarus iserti</v>
      </c>
      <c r="K1944" s="54" t="str">
        <f>VLOOKUP(H1944,'Fish Species List'!$A$2:$I$107,4,0)</f>
        <v>Scaridae</v>
      </c>
      <c r="L1944" s="54" t="str">
        <f>VLOOKUP(H1944,'Fish Species List'!$A$2:$I$107,5,0)</f>
        <v>Herbivores</v>
      </c>
      <c r="M1944">
        <v>12</v>
      </c>
      <c r="N1944">
        <v>5</v>
      </c>
      <c r="O1944" t="s">
        <v>16</v>
      </c>
      <c r="P1944">
        <f>VLOOKUP(H1944,'Fish Species List'!$A$2:$I$107,6,0)</f>
        <v>1.0959999999999999E-2</v>
      </c>
      <c r="Q1944">
        <f>VLOOKUP(H1944,'Fish Species List'!$A$2:$I$107,7,0)</f>
        <v>3.01</v>
      </c>
      <c r="R1944">
        <f t="shared" si="30"/>
        <v>19.415389375922789</v>
      </c>
    </row>
    <row r="1945" spans="1:18">
      <c r="A1945" s="2">
        <v>42959</v>
      </c>
      <c r="B1945" s="18">
        <v>0.375</v>
      </c>
      <c r="C1945" t="s">
        <v>450</v>
      </c>
      <c r="D1945" t="s">
        <v>454</v>
      </c>
      <c r="E1945" t="s">
        <v>10</v>
      </c>
      <c r="F1945">
        <v>3</v>
      </c>
      <c r="G1945">
        <v>24</v>
      </c>
      <c r="H1945" t="s">
        <v>285</v>
      </c>
      <c r="I1945" t="str">
        <f>VLOOKUP(H1945,'Fish Species List'!$A$2:$I$107,2,0)</f>
        <v>Spotted Goatfish</v>
      </c>
      <c r="J1945" s="54" t="str">
        <f>VLOOKUP(H1945,'Fish Species List'!$A$2:$I$107,3,0)</f>
        <v>Pseudupeneus maculatus</v>
      </c>
      <c r="K1945" s="54" t="str">
        <f>VLOOKUP(H1945,'Fish Species List'!$A$2:$I$107,4,0)</f>
        <v>Mullidae</v>
      </c>
      <c r="L1945" s="54" t="str">
        <f>VLOOKUP(H1945,'Fish Species List'!$A$2:$I$107,5,0)</f>
        <v>Carnivores</v>
      </c>
      <c r="M1945">
        <v>12</v>
      </c>
      <c r="N1945">
        <f>1</f>
        <v>1</v>
      </c>
      <c r="P1945">
        <f>VLOOKUP(H1945,'Fish Species List'!$A$2:$I$107,6,0)</f>
        <v>0.01</v>
      </c>
      <c r="Q1945">
        <f>VLOOKUP(H1945,'Fish Species List'!$A$2:$I$107,7,0)</f>
        <v>3.12</v>
      </c>
      <c r="R1945">
        <f t="shared" si="30"/>
        <v>23.283351129155225</v>
      </c>
    </row>
    <row r="1946" spans="1:18">
      <c r="A1946" s="2">
        <v>42959</v>
      </c>
      <c r="B1946" s="18">
        <v>0.375</v>
      </c>
      <c r="C1946" t="s">
        <v>450</v>
      </c>
      <c r="D1946" t="s">
        <v>454</v>
      </c>
      <c r="E1946" t="s">
        <v>10</v>
      </c>
      <c r="F1946">
        <v>3</v>
      </c>
      <c r="G1946">
        <v>24</v>
      </c>
      <c r="H1946" t="s">
        <v>15</v>
      </c>
      <c r="I1946" t="str">
        <f>VLOOKUP(H1946,'Fish Species List'!$A$2:$I$107,2,0)</f>
        <v>Queen Parrotfish</v>
      </c>
      <c r="J1946" s="54" t="str">
        <f>VLOOKUP(H1946,'Fish Species List'!$A$2:$I$107,3,0)</f>
        <v>Scarus vetula</v>
      </c>
      <c r="K1946" s="54" t="str">
        <f>VLOOKUP(H1946,'Fish Species List'!$A$2:$I$107,4,0)</f>
        <v>Scaridae</v>
      </c>
      <c r="L1946" s="54" t="str">
        <f>VLOOKUP(H1946,'Fish Species List'!$A$2:$I$107,5,0)</f>
        <v>Herbivores</v>
      </c>
      <c r="M1946">
        <v>12</v>
      </c>
      <c r="N1946">
        <f>1</f>
        <v>1</v>
      </c>
      <c r="O1946" t="s">
        <v>16</v>
      </c>
      <c r="P1946">
        <f>VLOOKUP(H1946,'Fish Species List'!$A$2:$I$107,6,0)</f>
        <v>1.38E-2</v>
      </c>
      <c r="Q1946">
        <f>VLOOKUP(H1946,'Fish Species List'!$A$2:$I$107,7,0)</f>
        <v>3.03</v>
      </c>
      <c r="R1946">
        <f t="shared" si="30"/>
        <v>25.69202062151523</v>
      </c>
    </row>
    <row r="1947" spans="1:18">
      <c r="A1947" s="2">
        <v>42959</v>
      </c>
      <c r="B1947" s="18">
        <v>0.375</v>
      </c>
      <c r="C1947" t="s">
        <v>450</v>
      </c>
      <c r="D1947" t="s">
        <v>454</v>
      </c>
      <c r="E1947" t="s">
        <v>10</v>
      </c>
      <c r="F1947">
        <v>3</v>
      </c>
      <c r="G1947">
        <v>24</v>
      </c>
      <c r="H1947" t="s">
        <v>15</v>
      </c>
      <c r="I1947" t="str">
        <f>VLOOKUP(H1947,'Fish Species List'!$A$2:$I$107,2,0)</f>
        <v>Queen Parrotfish</v>
      </c>
      <c r="J1947" s="54" t="str">
        <f>VLOOKUP(H1947,'Fish Species List'!$A$2:$I$107,3,0)</f>
        <v>Scarus vetula</v>
      </c>
      <c r="K1947" s="54" t="str">
        <f>VLOOKUP(H1947,'Fish Species List'!$A$2:$I$107,4,0)</f>
        <v>Scaridae</v>
      </c>
      <c r="L1947" s="54" t="str">
        <f>VLOOKUP(H1947,'Fish Species List'!$A$2:$I$107,5,0)</f>
        <v>Herbivores</v>
      </c>
      <c r="M1947">
        <v>10</v>
      </c>
      <c r="N1947">
        <f>1</f>
        <v>1</v>
      </c>
      <c r="O1947" t="s">
        <v>16</v>
      </c>
      <c r="P1947">
        <f>VLOOKUP(H1947,'Fish Species List'!$A$2:$I$107,6,0)</f>
        <v>1.38E-2</v>
      </c>
      <c r="Q1947">
        <f>VLOOKUP(H1947,'Fish Species List'!$A$2:$I$107,7,0)</f>
        <v>3.03</v>
      </c>
      <c r="R1947">
        <f t="shared" si="30"/>
        <v>14.786966412278975</v>
      </c>
    </row>
    <row r="1948" spans="1:18">
      <c r="A1948" s="2">
        <v>42959</v>
      </c>
      <c r="B1948" s="18">
        <v>0.375</v>
      </c>
      <c r="C1948" t="s">
        <v>450</v>
      </c>
      <c r="D1948" t="s">
        <v>454</v>
      </c>
      <c r="E1948" t="s">
        <v>10</v>
      </c>
      <c r="F1948">
        <v>3</v>
      </c>
      <c r="G1948">
        <v>24</v>
      </c>
      <c r="H1948" t="s">
        <v>15</v>
      </c>
      <c r="I1948" t="str">
        <f>VLOOKUP(H1948,'Fish Species List'!$A$2:$I$107,2,0)</f>
        <v>Queen Parrotfish</v>
      </c>
      <c r="J1948" s="54" t="str">
        <f>VLOOKUP(H1948,'Fish Species List'!$A$2:$I$107,3,0)</f>
        <v>Scarus vetula</v>
      </c>
      <c r="K1948" s="54" t="str">
        <f>VLOOKUP(H1948,'Fish Species List'!$A$2:$I$107,4,0)</f>
        <v>Scaridae</v>
      </c>
      <c r="L1948" s="54" t="str">
        <f>VLOOKUP(H1948,'Fish Species List'!$A$2:$I$107,5,0)</f>
        <v>Herbivores</v>
      </c>
      <c r="M1948">
        <v>16</v>
      </c>
      <c r="N1948">
        <f>1</f>
        <v>1</v>
      </c>
      <c r="O1948" t="s">
        <v>16</v>
      </c>
      <c r="P1948">
        <f>VLOOKUP(H1948,'Fish Species List'!$A$2:$I$107,6,0)</f>
        <v>1.38E-2</v>
      </c>
      <c r="Q1948">
        <f>VLOOKUP(H1948,'Fish Species List'!$A$2:$I$107,7,0)</f>
        <v>3.03</v>
      </c>
      <c r="R1948">
        <f t="shared" si="30"/>
        <v>61.427470757312861</v>
      </c>
    </row>
    <row r="1949" spans="1:18">
      <c r="A1949" s="2">
        <v>42959</v>
      </c>
      <c r="B1949" s="18">
        <v>0.375</v>
      </c>
      <c r="C1949" t="s">
        <v>450</v>
      </c>
      <c r="D1949" t="s">
        <v>454</v>
      </c>
      <c r="E1949" t="s">
        <v>10</v>
      </c>
      <c r="F1949">
        <v>3</v>
      </c>
      <c r="G1949">
        <v>24</v>
      </c>
      <c r="H1949" t="s">
        <v>458</v>
      </c>
      <c r="I1949" t="str">
        <f>VLOOKUP(H1949,'Fish Species List'!$A$2:$I$107,2,0)</f>
        <v>Creole Fish</v>
      </c>
      <c r="J1949" s="54" t="str">
        <f>VLOOKUP(H1949,'Fish Species List'!$A$2:$I$107,3,0)</f>
        <v>Paranthias furcifer</v>
      </c>
      <c r="K1949" s="54" t="str">
        <f>VLOOKUP(H1949,'Fish Species List'!$A$2:$I$107,4,0)</f>
        <v>Serranidae</v>
      </c>
      <c r="L1949" s="54" t="str">
        <f>VLOOKUP(H1949,'Fish Species List'!$A$2:$I$107,5,0)</f>
        <v>Carnivores</v>
      </c>
      <c r="M1949">
        <v>12</v>
      </c>
      <c r="N1949">
        <v>3</v>
      </c>
      <c r="P1949">
        <f>VLOOKUP(H1949,'Fish Species List'!$A$2:$I$107,6,0)</f>
        <v>1.35E-2</v>
      </c>
      <c r="Q1949">
        <f>VLOOKUP(H1949,'Fish Species List'!$A$2:$I$107,7,0)</f>
        <v>3.0430000000000001</v>
      </c>
      <c r="R1949">
        <f t="shared" si="30"/>
        <v>25.958661794707655</v>
      </c>
    </row>
    <row r="1950" spans="1:18">
      <c r="A1950" s="2">
        <v>42959</v>
      </c>
      <c r="B1950" s="18">
        <v>0.375</v>
      </c>
      <c r="C1950" t="s">
        <v>450</v>
      </c>
      <c r="D1950" t="s">
        <v>454</v>
      </c>
      <c r="E1950" t="s">
        <v>10</v>
      </c>
      <c r="F1950">
        <v>3</v>
      </c>
      <c r="G1950">
        <v>24</v>
      </c>
      <c r="H1950" t="s">
        <v>23</v>
      </c>
      <c r="I1950" t="str">
        <f>VLOOKUP(H1950,'Fish Species List'!$A$2:$I$107,2,0)</f>
        <v>Blue Tang</v>
      </c>
      <c r="J1950" s="54" t="str">
        <f>VLOOKUP(H1950,'Fish Species List'!$A$2:$I$107,3,0)</f>
        <v>Acanthurus coeruleus</v>
      </c>
      <c r="K1950" s="54" t="str">
        <f>VLOOKUP(H1950,'Fish Species List'!$A$2:$I$107,4,0)</f>
        <v>Acanthuridae</v>
      </c>
      <c r="L1950" s="54" t="str">
        <f>VLOOKUP(H1950,'Fish Species List'!$A$2:$I$107,5,0)</f>
        <v>Herbivores</v>
      </c>
      <c r="M1950">
        <v>15</v>
      </c>
      <c r="N1950">
        <v>3</v>
      </c>
      <c r="P1950">
        <f>VLOOKUP(H1950,'Fish Species List'!$A$2:$I$107,6,0)</f>
        <v>2.512E-2</v>
      </c>
      <c r="Q1950">
        <f>VLOOKUP(H1950,'Fish Species List'!$A$2:$I$107,7,0)</f>
        <v>2.96</v>
      </c>
      <c r="R1950">
        <f t="shared" si="30"/>
        <v>76.076366478829684</v>
      </c>
    </row>
    <row r="1951" spans="1:18">
      <c r="A1951" s="2">
        <v>42959</v>
      </c>
      <c r="B1951" s="18">
        <v>0.375</v>
      </c>
      <c r="C1951" t="s">
        <v>450</v>
      </c>
      <c r="D1951" t="s">
        <v>454</v>
      </c>
      <c r="E1951" t="s">
        <v>10</v>
      </c>
      <c r="F1951">
        <v>3</v>
      </c>
      <c r="G1951">
        <v>24</v>
      </c>
      <c r="H1951" t="s">
        <v>23</v>
      </c>
      <c r="I1951" t="str">
        <f>VLOOKUP(H1951,'Fish Species List'!$A$2:$I$107,2,0)</f>
        <v>Blue Tang</v>
      </c>
      <c r="J1951" s="54" t="str">
        <f>VLOOKUP(H1951,'Fish Species List'!$A$2:$I$107,3,0)</f>
        <v>Acanthurus coeruleus</v>
      </c>
      <c r="K1951" s="54" t="str">
        <f>VLOOKUP(H1951,'Fish Species List'!$A$2:$I$107,4,0)</f>
        <v>Acanthuridae</v>
      </c>
      <c r="L1951" s="54" t="str">
        <f>VLOOKUP(H1951,'Fish Species List'!$A$2:$I$107,5,0)</f>
        <v>Herbivores</v>
      </c>
      <c r="M1951">
        <v>16</v>
      </c>
      <c r="N1951">
        <f>1</f>
        <v>1</v>
      </c>
      <c r="P1951">
        <f>VLOOKUP(H1951,'Fish Species List'!$A$2:$I$107,6,0)</f>
        <v>2.512E-2</v>
      </c>
      <c r="Q1951">
        <f>VLOOKUP(H1951,'Fish Species List'!$A$2:$I$107,7,0)</f>
        <v>2.96</v>
      </c>
      <c r="R1951">
        <f t="shared" si="30"/>
        <v>92.090489985886919</v>
      </c>
    </row>
    <row r="1952" spans="1:18">
      <c r="A1952" s="2">
        <v>42959</v>
      </c>
      <c r="B1952" s="18">
        <v>0.375</v>
      </c>
      <c r="C1952" t="s">
        <v>450</v>
      </c>
      <c r="D1952" t="s">
        <v>454</v>
      </c>
      <c r="E1952" t="s">
        <v>10</v>
      </c>
      <c r="F1952">
        <v>3</v>
      </c>
      <c r="G1952">
        <v>24</v>
      </c>
      <c r="H1952" t="s">
        <v>23</v>
      </c>
      <c r="I1952" t="str">
        <f>VLOOKUP(H1952,'Fish Species List'!$A$2:$I$107,2,0)</f>
        <v>Blue Tang</v>
      </c>
      <c r="J1952" s="54" t="str">
        <f>VLOOKUP(H1952,'Fish Species List'!$A$2:$I$107,3,0)</f>
        <v>Acanthurus coeruleus</v>
      </c>
      <c r="K1952" s="54" t="str">
        <f>VLOOKUP(H1952,'Fish Species List'!$A$2:$I$107,4,0)</f>
        <v>Acanthuridae</v>
      </c>
      <c r="L1952" s="54" t="str">
        <f>VLOOKUP(H1952,'Fish Species List'!$A$2:$I$107,5,0)</f>
        <v>Herbivores</v>
      </c>
      <c r="M1952">
        <v>12</v>
      </c>
      <c r="N1952">
        <v>4</v>
      </c>
      <c r="P1952">
        <f>VLOOKUP(H1952,'Fish Species List'!$A$2:$I$107,6,0)</f>
        <v>2.512E-2</v>
      </c>
      <c r="Q1952">
        <f>VLOOKUP(H1952,'Fish Species List'!$A$2:$I$107,7,0)</f>
        <v>2.96</v>
      </c>
      <c r="R1952">
        <f t="shared" si="30"/>
        <v>39.300323326954469</v>
      </c>
    </row>
    <row r="1953" spans="1:18">
      <c r="A1953" s="2">
        <v>42959</v>
      </c>
      <c r="B1953" s="18">
        <v>0.375</v>
      </c>
      <c r="C1953" t="s">
        <v>450</v>
      </c>
      <c r="D1953" t="s">
        <v>454</v>
      </c>
      <c r="E1953" t="s">
        <v>10</v>
      </c>
      <c r="F1953">
        <v>3</v>
      </c>
      <c r="G1953">
        <v>24</v>
      </c>
      <c r="H1953" t="s">
        <v>23</v>
      </c>
      <c r="I1953" t="str">
        <f>VLOOKUP(H1953,'Fish Species List'!$A$2:$I$107,2,0)</f>
        <v>Blue Tang</v>
      </c>
      <c r="J1953" s="54" t="str">
        <f>VLOOKUP(H1953,'Fish Species List'!$A$2:$I$107,3,0)</f>
        <v>Acanthurus coeruleus</v>
      </c>
      <c r="K1953" s="54" t="str">
        <f>VLOOKUP(H1953,'Fish Species List'!$A$2:$I$107,4,0)</f>
        <v>Acanthuridae</v>
      </c>
      <c r="L1953" s="54" t="str">
        <f>VLOOKUP(H1953,'Fish Species List'!$A$2:$I$107,5,0)</f>
        <v>Herbivores</v>
      </c>
      <c r="M1953">
        <v>5</v>
      </c>
      <c r="N1953">
        <v>2</v>
      </c>
      <c r="P1953">
        <f>VLOOKUP(H1953,'Fish Species List'!$A$2:$I$107,6,0)</f>
        <v>2.512E-2</v>
      </c>
      <c r="Q1953">
        <f>VLOOKUP(H1953,'Fish Species List'!$A$2:$I$107,7,0)</f>
        <v>2.96</v>
      </c>
      <c r="R1953">
        <f t="shared" si="30"/>
        <v>2.944223995566329</v>
      </c>
    </row>
    <row r="1954" spans="1:18">
      <c r="A1954" s="2">
        <v>42959</v>
      </c>
      <c r="B1954" s="18">
        <v>0.375</v>
      </c>
      <c r="C1954" t="s">
        <v>450</v>
      </c>
      <c r="D1954" t="s">
        <v>454</v>
      </c>
      <c r="E1954" t="s">
        <v>10</v>
      </c>
      <c r="F1954">
        <v>3</v>
      </c>
      <c r="G1954">
        <v>24</v>
      </c>
      <c r="H1954" t="s">
        <v>12</v>
      </c>
      <c r="I1954" t="str">
        <f>VLOOKUP(H1954,'Fish Species List'!$A$2:$I$107,2,0)</f>
        <v>Doctorfish</v>
      </c>
      <c r="J1954" s="54" t="str">
        <f>VLOOKUP(H1954,'Fish Species List'!$A$2:$I$107,3,0)</f>
        <v>Acanthurus chirurgus</v>
      </c>
      <c r="K1954" s="54" t="str">
        <f>VLOOKUP(H1954,'Fish Species List'!$A$2:$I$107,4,0)</f>
        <v>Acanthuridae</v>
      </c>
      <c r="L1954" s="54" t="str">
        <f>VLOOKUP(H1954,'Fish Species List'!$A$2:$I$107,5,0)</f>
        <v>Herbivores</v>
      </c>
      <c r="M1954">
        <v>14</v>
      </c>
      <c r="N1954">
        <f>1</f>
        <v>1</v>
      </c>
      <c r="P1954">
        <f>VLOOKUP(H1954,'Fish Species List'!$A$2:$I$107,6,0)</f>
        <v>2.0889999999999999E-2</v>
      </c>
      <c r="Q1954">
        <f>VLOOKUP(H1954,'Fish Species List'!$A$2:$I$107,7,0)</f>
        <v>2.96</v>
      </c>
      <c r="R1954">
        <f t="shared" si="30"/>
        <v>51.579535358842975</v>
      </c>
    </row>
    <row r="1955" spans="1:18">
      <c r="A1955" s="2">
        <v>42959</v>
      </c>
      <c r="B1955" s="18">
        <v>0.375</v>
      </c>
      <c r="C1955" t="s">
        <v>450</v>
      </c>
      <c r="D1955" t="s">
        <v>454</v>
      </c>
      <c r="E1955" t="s">
        <v>10</v>
      </c>
      <c r="F1955">
        <v>3</v>
      </c>
      <c r="G1955">
        <v>24</v>
      </c>
      <c r="H1955" t="s">
        <v>12</v>
      </c>
      <c r="I1955" t="str">
        <f>VLOOKUP(H1955,'Fish Species List'!$A$2:$I$107,2,0)</f>
        <v>Doctorfish</v>
      </c>
      <c r="J1955" s="54" t="str">
        <f>VLOOKUP(H1955,'Fish Species List'!$A$2:$I$107,3,0)</f>
        <v>Acanthurus chirurgus</v>
      </c>
      <c r="K1955" s="54" t="str">
        <f>VLOOKUP(H1955,'Fish Species List'!$A$2:$I$107,4,0)</f>
        <v>Acanthuridae</v>
      </c>
      <c r="L1955" s="54" t="str">
        <f>VLOOKUP(H1955,'Fish Species List'!$A$2:$I$107,5,0)</f>
        <v>Herbivores</v>
      </c>
      <c r="M1955">
        <v>10</v>
      </c>
      <c r="N1955">
        <v>3</v>
      </c>
      <c r="P1955">
        <f>VLOOKUP(H1955,'Fish Species List'!$A$2:$I$107,6,0)</f>
        <v>2.0889999999999999E-2</v>
      </c>
      <c r="Q1955">
        <f>VLOOKUP(H1955,'Fish Species List'!$A$2:$I$107,7,0)</f>
        <v>2.96</v>
      </c>
      <c r="R1955">
        <f t="shared" si="30"/>
        <v>19.051906434144957</v>
      </c>
    </row>
    <row r="1956" spans="1:18">
      <c r="A1956" s="2">
        <v>42959</v>
      </c>
      <c r="B1956" s="18">
        <v>0.375</v>
      </c>
      <c r="C1956" t="s">
        <v>450</v>
      </c>
      <c r="D1956" t="s">
        <v>454</v>
      </c>
      <c r="E1956" t="s">
        <v>10</v>
      </c>
      <c r="F1956">
        <v>3</v>
      </c>
      <c r="G1956">
        <v>24</v>
      </c>
      <c r="H1956" t="s">
        <v>12</v>
      </c>
      <c r="I1956" t="str">
        <f>VLOOKUP(H1956,'Fish Species List'!$A$2:$I$107,2,0)</f>
        <v>Doctorfish</v>
      </c>
      <c r="J1956" s="54" t="str">
        <f>VLOOKUP(H1956,'Fish Species List'!$A$2:$I$107,3,0)</f>
        <v>Acanthurus chirurgus</v>
      </c>
      <c r="K1956" s="54" t="str">
        <f>VLOOKUP(H1956,'Fish Species List'!$A$2:$I$107,4,0)</f>
        <v>Acanthuridae</v>
      </c>
      <c r="L1956" s="54" t="str">
        <f>VLOOKUP(H1956,'Fish Species List'!$A$2:$I$107,5,0)</f>
        <v>Herbivores</v>
      </c>
      <c r="M1956">
        <v>16</v>
      </c>
      <c r="N1956">
        <v>3</v>
      </c>
      <c r="P1956">
        <f>VLOOKUP(H1956,'Fish Species List'!$A$2:$I$107,6,0)</f>
        <v>2.0889999999999999E-2</v>
      </c>
      <c r="Q1956">
        <f>VLOOKUP(H1956,'Fish Species List'!$A$2:$I$107,7,0)</f>
        <v>2.96</v>
      </c>
      <c r="R1956">
        <f t="shared" si="30"/>
        <v>76.583214004983191</v>
      </c>
    </row>
    <row r="1957" spans="1:18">
      <c r="A1957" s="2">
        <v>42959</v>
      </c>
      <c r="B1957" s="18">
        <v>0.375</v>
      </c>
      <c r="C1957" t="s">
        <v>450</v>
      </c>
      <c r="D1957" t="s">
        <v>454</v>
      </c>
      <c r="E1957" t="s">
        <v>10</v>
      </c>
      <c r="F1957">
        <v>3</v>
      </c>
      <c r="G1957">
        <v>24</v>
      </c>
      <c r="H1957" t="s">
        <v>283</v>
      </c>
      <c r="I1957" t="str">
        <f>VLOOKUP(H1957,'Fish Species List'!$A$2:$I$107,2,0)</f>
        <v>Stoplight Parrotfish</v>
      </c>
      <c r="J1957" s="54" t="str">
        <f>VLOOKUP(H1957,'Fish Species List'!$A$2:$I$107,3,0)</f>
        <v>Sparisoma viride</v>
      </c>
      <c r="K1957" s="54" t="str">
        <f>VLOOKUP(H1957,'Fish Species List'!$A$2:$I$107,4,0)</f>
        <v>Scaridae</v>
      </c>
      <c r="L1957" s="54" t="str">
        <f>VLOOKUP(H1957,'Fish Species List'!$A$2:$I$107,5,0)</f>
        <v>Herbivores</v>
      </c>
      <c r="M1957">
        <v>25</v>
      </c>
      <c r="N1957">
        <f>1</f>
        <v>1</v>
      </c>
      <c r="O1957" t="s">
        <v>22</v>
      </c>
      <c r="P1957">
        <f>VLOOKUP(H1957,'Fish Species List'!$A$2:$I$107,6,0)</f>
        <v>1.38E-2</v>
      </c>
      <c r="Q1957">
        <f>VLOOKUP(H1957,'Fish Species List'!$A$2:$I$107,7,0)</f>
        <v>3.04</v>
      </c>
      <c r="R1957">
        <f t="shared" si="30"/>
        <v>245.25434644114358</v>
      </c>
    </row>
    <row r="1958" spans="1:18">
      <c r="A1958" s="2">
        <v>42959</v>
      </c>
      <c r="B1958" s="18">
        <v>0.375</v>
      </c>
      <c r="C1958" t="s">
        <v>450</v>
      </c>
      <c r="D1958" t="s">
        <v>454</v>
      </c>
      <c r="E1958" t="s">
        <v>10</v>
      </c>
      <c r="F1958">
        <v>3</v>
      </c>
      <c r="G1958">
        <v>24</v>
      </c>
      <c r="H1958" t="s">
        <v>283</v>
      </c>
      <c r="I1958" t="str">
        <f>VLOOKUP(H1958,'Fish Species List'!$A$2:$I$107,2,0)</f>
        <v>Stoplight Parrotfish</v>
      </c>
      <c r="J1958" s="54" t="str">
        <f>VLOOKUP(H1958,'Fish Species List'!$A$2:$I$107,3,0)</f>
        <v>Sparisoma viride</v>
      </c>
      <c r="K1958" s="54" t="str">
        <f>VLOOKUP(H1958,'Fish Species List'!$A$2:$I$107,4,0)</f>
        <v>Scaridae</v>
      </c>
      <c r="L1958" s="54" t="str">
        <f>VLOOKUP(H1958,'Fish Species List'!$A$2:$I$107,5,0)</f>
        <v>Herbivores</v>
      </c>
      <c r="M1958">
        <v>22</v>
      </c>
      <c r="N1958">
        <f>1</f>
        <v>1</v>
      </c>
      <c r="O1958" t="s">
        <v>22</v>
      </c>
      <c r="P1958">
        <f>VLOOKUP(H1958,'Fish Species List'!$A$2:$I$107,6,0)</f>
        <v>1.38E-2</v>
      </c>
      <c r="Q1958">
        <f>VLOOKUP(H1958,'Fish Species List'!$A$2:$I$107,7,0)</f>
        <v>3.04</v>
      </c>
      <c r="R1958">
        <f t="shared" si="30"/>
        <v>166.28153926206005</v>
      </c>
    </row>
    <row r="1959" spans="1:18">
      <c r="A1959" s="2">
        <v>42959</v>
      </c>
      <c r="B1959" s="18">
        <v>0.375</v>
      </c>
      <c r="C1959" t="s">
        <v>450</v>
      </c>
      <c r="D1959" t="s">
        <v>454</v>
      </c>
      <c r="E1959" t="s">
        <v>10</v>
      </c>
      <c r="F1959">
        <v>3</v>
      </c>
      <c r="G1959">
        <v>24</v>
      </c>
      <c r="H1959" t="s">
        <v>283</v>
      </c>
      <c r="I1959" t="str">
        <f>VLOOKUP(H1959,'Fish Species List'!$A$2:$I$107,2,0)</f>
        <v>Stoplight Parrotfish</v>
      </c>
      <c r="J1959" s="54" t="str">
        <f>VLOOKUP(H1959,'Fish Species List'!$A$2:$I$107,3,0)</f>
        <v>Sparisoma viride</v>
      </c>
      <c r="K1959" s="54" t="str">
        <f>VLOOKUP(H1959,'Fish Species List'!$A$2:$I$107,4,0)</f>
        <v>Scaridae</v>
      </c>
      <c r="L1959" s="54" t="str">
        <f>VLOOKUP(H1959,'Fish Species List'!$A$2:$I$107,5,0)</f>
        <v>Herbivores</v>
      </c>
      <c r="M1959">
        <v>13</v>
      </c>
      <c r="N1959">
        <f>1</f>
        <v>1</v>
      </c>
      <c r="O1959" t="s">
        <v>16</v>
      </c>
      <c r="P1959">
        <f>VLOOKUP(H1959,'Fish Species List'!$A$2:$I$107,6,0)</f>
        <v>1.38E-2</v>
      </c>
      <c r="Q1959">
        <f>VLOOKUP(H1959,'Fish Species List'!$A$2:$I$107,7,0)</f>
        <v>3.04</v>
      </c>
      <c r="R1959">
        <f t="shared" si="30"/>
        <v>33.594399108137019</v>
      </c>
    </row>
    <row r="1960" spans="1:18">
      <c r="A1960" s="2">
        <v>42959</v>
      </c>
      <c r="B1960" s="18">
        <v>0.375</v>
      </c>
      <c r="C1960" t="s">
        <v>450</v>
      </c>
      <c r="D1960" t="s">
        <v>454</v>
      </c>
      <c r="E1960" t="s">
        <v>10</v>
      </c>
      <c r="F1960">
        <v>3</v>
      </c>
      <c r="G1960">
        <v>24</v>
      </c>
      <c r="H1960" t="s">
        <v>283</v>
      </c>
      <c r="I1960" t="str">
        <f>VLOOKUP(H1960,'Fish Species List'!$A$2:$I$107,2,0)</f>
        <v>Stoplight Parrotfish</v>
      </c>
      <c r="J1960" s="54" t="str">
        <f>VLOOKUP(H1960,'Fish Species List'!$A$2:$I$107,3,0)</f>
        <v>Sparisoma viride</v>
      </c>
      <c r="K1960" s="54" t="str">
        <f>VLOOKUP(H1960,'Fish Species List'!$A$2:$I$107,4,0)</f>
        <v>Scaridae</v>
      </c>
      <c r="L1960" s="54" t="str">
        <f>VLOOKUP(H1960,'Fish Species List'!$A$2:$I$107,5,0)</f>
        <v>Herbivores</v>
      </c>
      <c r="M1960">
        <v>10</v>
      </c>
      <c r="N1960">
        <f>1</f>
        <v>1</v>
      </c>
      <c r="O1960" t="s">
        <v>16</v>
      </c>
      <c r="P1960">
        <f>VLOOKUP(H1960,'Fish Species List'!$A$2:$I$107,6,0)</f>
        <v>1.38E-2</v>
      </c>
      <c r="Q1960">
        <f>VLOOKUP(H1960,'Fish Species List'!$A$2:$I$107,7,0)</f>
        <v>3.04</v>
      </c>
      <c r="R1960">
        <f t="shared" si="30"/>
        <v>15.131399106775971</v>
      </c>
    </row>
    <row r="1961" spans="1:18">
      <c r="A1961" s="2">
        <v>42959</v>
      </c>
      <c r="B1961" s="18">
        <v>0.375</v>
      </c>
      <c r="C1961" t="s">
        <v>450</v>
      </c>
      <c r="D1961" t="s">
        <v>454</v>
      </c>
      <c r="E1961" t="s">
        <v>10</v>
      </c>
      <c r="F1961">
        <v>3</v>
      </c>
      <c r="G1961">
        <v>24</v>
      </c>
      <c r="H1961" t="s">
        <v>283</v>
      </c>
      <c r="I1961" t="str">
        <f>VLOOKUP(H1961,'Fish Species List'!$A$2:$I$107,2,0)</f>
        <v>Stoplight Parrotfish</v>
      </c>
      <c r="J1961" s="54" t="str">
        <f>VLOOKUP(H1961,'Fish Species List'!$A$2:$I$107,3,0)</f>
        <v>Sparisoma viride</v>
      </c>
      <c r="K1961" s="54" t="str">
        <f>VLOOKUP(H1961,'Fish Species List'!$A$2:$I$107,4,0)</f>
        <v>Scaridae</v>
      </c>
      <c r="L1961" s="54" t="str">
        <f>VLOOKUP(H1961,'Fish Species List'!$A$2:$I$107,5,0)</f>
        <v>Herbivores</v>
      </c>
      <c r="M1961">
        <v>16</v>
      </c>
      <c r="N1961">
        <f>1</f>
        <v>1</v>
      </c>
      <c r="O1961" t="s">
        <v>16</v>
      </c>
      <c r="P1961">
        <f>VLOOKUP(H1961,'Fish Species List'!$A$2:$I$107,6,0)</f>
        <v>1.38E-2</v>
      </c>
      <c r="Q1961">
        <f>VLOOKUP(H1961,'Fish Species List'!$A$2:$I$107,7,0)</f>
        <v>3.04</v>
      </c>
      <c r="R1961">
        <f t="shared" si="30"/>
        <v>63.154432022104622</v>
      </c>
    </row>
    <row r="1962" spans="1:18">
      <c r="A1962" s="2">
        <v>42959</v>
      </c>
      <c r="B1962" s="18">
        <v>0.375</v>
      </c>
      <c r="C1962" t="s">
        <v>450</v>
      </c>
      <c r="D1962" t="s">
        <v>454</v>
      </c>
      <c r="E1962" t="s">
        <v>10</v>
      </c>
      <c r="F1962">
        <v>3</v>
      </c>
      <c r="G1962">
        <v>24</v>
      </c>
      <c r="H1962" t="s">
        <v>15</v>
      </c>
      <c r="I1962" t="str">
        <f>VLOOKUP(H1962,'Fish Species List'!$A$2:$I$107,2,0)</f>
        <v>Queen Parrotfish</v>
      </c>
      <c r="J1962" s="54" t="str">
        <f>VLOOKUP(H1962,'Fish Species List'!$A$2:$I$107,3,0)</f>
        <v>Scarus vetula</v>
      </c>
      <c r="K1962" s="54" t="str">
        <f>VLOOKUP(H1962,'Fish Species List'!$A$2:$I$107,4,0)</f>
        <v>Scaridae</v>
      </c>
      <c r="L1962" s="54" t="str">
        <f>VLOOKUP(H1962,'Fish Species List'!$A$2:$I$107,5,0)</f>
        <v>Herbivores</v>
      </c>
      <c r="M1962">
        <v>24</v>
      </c>
      <c r="N1962">
        <f>1</f>
        <v>1</v>
      </c>
      <c r="O1962" t="s">
        <v>22</v>
      </c>
      <c r="P1962">
        <f>VLOOKUP(H1962,'Fish Species List'!$A$2:$I$107,6,0)</f>
        <v>1.38E-2</v>
      </c>
      <c r="Q1962">
        <f>VLOOKUP(H1962,'Fish Species List'!$A$2:$I$107,7,0)</f>
        <v>3.03</v>
      </c>
      <c r="R1962">
        <f t="shared" si="30"/>
        <v>209.85491670789031</v>
      </c>
    </row>
    <row r="1963" spans="1:18">
      <c r="A1963" s="2">
        <v>42959</v>
      </c>
      <c r="B1963" s="18">
        <v>0.375</v>
      </c>
      <c r="C1963" t="s">
        <v>450</v>
      </c>
      <c r="D1963" t="s">
        <v>454</v>
      </c>
      <c r="E1963" t="s">
        <v>10</v>
      </c>
      <c r="F1963">
        <v>3</v>
      </c>
      <c r="G1963">
        <v>24</v>
      </c>
      <c r="H1963" t="s">
        <v>379</v>
      </c>
      <c r="I1963" t="str">
        <f>VLOOKUP(H1963,'Fish Species List'!$A$2:$I$107,2,0)</f>
        <v>Goatfish</v>
      </c>
      <c r="J1963" s="54" t="str">
        <f>VLOOKUP(H1963,'Fish Species List'!$A$2:$I$107,3,0)</f>
        <v>Mulloidichthys martinicus</v>
      </c>
      <c r="K1963" s="54" t="str">
        <f>VLOOKUP(H1963,'Fish Species List'!$A$2:$I$107,4,0)</f>
        <v>Mullidae</v>
      </c>
      <c r="L1963" s="54" t="str">
        <f>VLOOKUP(H1963,'Fish Species List'!$A$2:$I$107,5,0)</f>
        <v>Carnivores</v>
      </c>
      <c r="M1963">
        <v>21</v>
      </c>
      <c r="N1963">
        <v>3</v>
      </c>
      <c r="P1963">
        <f>VLOOKUP(H1963,'Fish Species List'!$A$2:$I$107,6,0)</f>
        <v>9.7699999999999992E-3</v>
      </c>
      <c r="Q1963">
        <f>VLOOKUP(H1963,'Fish Species List'!$A$2:$I$107,7,0)</f>
        <v>3.12</v>
      </c>
      <c r="R1963">
        <f t="shared" si="30"/>
        <v>130.38233763960125</v>
      </c>
    </row>
    <row r="1964" spans="1:18">
      <c r="A1964" s="2">
        <v>42959</v>
      </c>
      <c r="B1964" s="18">
        <v>0.375</v>
      </c>
      <c r="C1964" t="s">
        <v>450</v>
      </c>
      <c r="D1964" t="s">
        <v>454</v>
      </c>
      <c r="E1964" t="s">
        <v>10</v>
      </c>
      <c r="F1964">
        <v>3</v>
      </c>
      <c r="G1964">
        <v>24</v>
      </c>
      <c r="H1964" t="s">
        <v>408</v>
      </c>
      <c r="I1964" t="str">
        <f>VLOOKUP(H1964,'Fish Species List'!$A$2:$I$107,2,0)</f>
        <v>Trumpet Fish</v>
      </c>
      <c r="J1964" s="54" t="str">
        <f>VLOOKUP(H1964,'Fish Species List'!$A$2:$I$107,3,0)</f>
        <v>Aulostomus maculatus</v>
      </c>
      <c r="K1964" s="54" t="str">
        <f>VLOOKUP(H1964,'Fish Species List'!$A$2:$I$107,4,0)</f>
        <v>Aulostomidae</v>
      </c>
      <c r="L1964" s="54" t="str">
        <f>VLOOKUP(H1964,'Fish Species List'!$A$2:$I$107,5,0)</f>
        <v>Carnivores</v>
      </c>
      <c r="M1964">
        <v>40</v>
      </c>
      <c r="N1964">
        <f>1</f>
        <v>1</v>
      </c>
      <c r="P1964">
        <f>VLOOKUP(H1964,'Fish Species List'!$A$2:$I$107,6,0)</f>
        <v>1E-4</v>
      </c>
      <c r="Q1964">
        <f>VLOOKUP(H1964,'Fish Species List'!$A$2:$I$107,7,0)</f>
        <v>3.5539999999999998</v>
      </c>
      <c r="R1964">
        <f t="shared" si="30"/>
        <v>49.399347121607263</v>
      </c>
    </row>
    <row r="1965" spans="1:18">
      <c r="A1965" s="2">
        <v>42959</v>
      </c>
      <c r="B1965" s="18">
        <v>0.375</v>
      </c>
      <c r="C1965" t="s">
        <v>450</v>
      </c>
      <c r="D1965" t="s">
        <v>454</v>
      </c>
      <c r="E1965" t="s">
        <v>10</v>
      </c>
      <c r="F1965">
        <v>3</v>
      </c>
      <c r="G1965">
        <v>24</v>
      </c>
      <c r="H1965" t="s">
        <v>25</v>
      </c>
      <c r="I1965" t="str">
        <f>VLOOKUP(H1965,'Fish Species List'!$A$2:$I$107,2,0)</f>
        <v>Redband Parrotfish</v>
      </c>
      <c r="J1965" s="54" t="str">
        <f>VLOOKUP(H1965,'Fish Species List'!$A$2:$I$107,3,0)</f>
        <v>Sparisoma aurofrenatum</v>
      </c>
      <c r="K1965" s="54" t="str">
        <f>VLOOKUP(H1965,'Fish Species List'!$A$2:$I$107,4,0)</f>
        <v>Scaridae</v>
      </c>
      <c r="L1965" s="54" t="str">
        <f>VLOOKUP(H1965,'Fish Species List'!$A$2:$I$107,5,0)</f>
        <v>Herbivores</v>
      </c>
      <c r="M1965">
        <v>20</v>
      </c>
      <c r="N1965">
        <f>1</f>
        <v>1</v>
      </c>
      <c r="O1965" t="s">
        <v>22</v>
      </c>
      <c r="P1965">
        <f>VLOOKUP(H1965,'Fish Species List'!$A$2:$I$107,6,0)</f>
        <v>1.072E-2</v>
      </c>
      <c r="Q1965">
        <f>VLOOKUP(H1965,'Fish Species List'!$A$2:$I$107,7,0)</f>
        <v>3.12</v>
      </c>
      <c r="R1965">
        <f t="shared" si="30"/>
        <v>122.85939484389488</v>
      </c>
    </row>
    <row r="1966" spans="1:18">
      <c r="A1966" s="2">
        <v>42959</v>
      </c>
      <c r="B1966" s="18">
        <v>0.375</v>
      </c>
      <c r="C1966" t="s">
        <v>450</v>
      </c>
      <c r="D1966" t="s">
        <v>454</v>
      </c>
      <c r="E1966" t="s">
        <v>10</v>
      </c>
      <c r="F1966">
        <v>3</v>
      </c>
      <c r="G1966">
        <v>24</v>
      </c>
      <c r="H1966" t="s">
        <v>15</v>
      </c>
      <c r="I1966" t="str">
        <f>VLOOKUP(H1966,'Fish Species List'!$A$2:$I$107,2,0)</f>
        <v>Queen Parrotfish</v>
      </c>
      <c r="J1966" s="54" t="str">
        <f>VLOOKUP(H1966,'Fish Species List'!$A$2:$I$107,3,0)</f>
        <v>Scarus vetula</v>
      </c>
      <c r="K1966" s="54" t="str">
        <f>VLOOKUP(H1966,'Fish Species List'!$A$2:$I$107,4,0)</f>
        <v>Scaridae</v>
      </c>
      <c r="L1966" s="54" t="str">
        <f>VLOOKUP(H1966,'Fish Species List'!$A$2:$I$107,5,0)</f>
        <v>Herbivores</v>
      </c>
      <c r="M1966">
        <v>20</v>
      </c>
      <c r="N1966">
        <f>1</f>
        <v>1</v>
      </c>
      <c r="O1966" t="s">
        <v>16</v>
      </c>
      <c r="P1966">
        <f>VLOOKUP(H1966,'Fish Species List'!$A$2:$I$107,6,0)</f>
        <v>1.38E-2</v>
      </c>
      <c r="Q1966">
        <f>VLOOKUP(H1966,'Fish Species List'!$A$2:$I$107,7,0)</f>
        <v>3.03</v>
      </c>
      <c r="R1966">
        <f t="shared" si="30"/>
        <v>120.7813760748945</v>
      </c>
    </row>
    <row r="1967" spans="1:18">
      <c r="A1967" s="2">
        <v>42959</v>
      </c>
      <c r="B1967" s="18">
        <v>0.375</v>
      </c>
      <c r="C1967" t="s">
        <v>450</v>
      </c>
      <c r="D1967" t="s">
        <v>454</v>
      </c>
      <c r="E1967" t="s">
        <v>10</v>
      </c>
      <c r="F1967">
        <v>3</v>
      </c>
      <c r="G1967">
        <v>24</v>
      </c>
      <c r="H1967" t="s">
        <v>23</v>
      </c>
      <c r="I1967" t="str">
        <f>VLOOKUP(H1967,'Fish Species List'!$A$2:$I$107,2,0)</f>
        <v>Blue Tang</v>
      </c>
      <c r="J1967" s="54" t="str">
        <f>VLOOKUP(H1967,'Fish Species List'!$A$2:$I$107,3,0)</f>
        <v>Acanthurus coeruleus</v>
      </c>
      <c r="K1967" s="54" t="str">
        <f>VLOOKUP(H1967,'Fish Species List'!$A$2:$I$107,4,0)</f>
        <v>Acanthuridae</v>
      </c>
      <c r="L1967" s="54" t="str">
        <f>VLOOKUP(H1967,'Fish Species List'!$A$2:$I$107,5,0)</f>
        <v>Herbivores</v>
      </c>
      <c r="M1967">
        <v>15</v>
      </c>
      <c r="N1967">
        <v>5</v>
      </c>
      <c r="P1967">
        <f>VLOOKUP(H1967,'Fish Species List'!$A$2:$I$107,6,0)</f>
        <v>2.512E-2</v>
      </c>
      <c r="Q1967">
        <f>VLOOKUP(H1967,'Fish Species List'!$A$2:$I$107,7,0)</f>
        <v>2.96</v>
      </c>
      <c r="R1967">
        <f t="shared" si="30"/>
        <v>76.076366478829684</v>
      </c>
    </row>
    <row r="1968" spans="1:18">
      <c r="A1968" s="2">
        <v>42959</v>
      </c>
      <c r="B1968" s="18">
        <v>0.375</v>
      </c>
      <c r="C1968" t="s">
        <v>450</v>
      </c>
      <c r="D1968" t="s">
        <v>454</v>
      </c>
      <c r="E1968" t="s">
        <v>10</v>
      </c>
      <c r="F1968">
        <v>3</v>
      </c>
      <c r="G1968">
        <v>24</v>
      </c>
      <c r="H1968" t="s">
        <v>404</v>
      </c>
      <c r="I1968" t="str">
        <f>VLOOKUP(H1968,'Fish Species List'!$A$2:$I$107,2,0)</f>
        <v>Cocoa Damselfish</v>
      </c>
      <c r="J1968" s="54" t="str">
        <f>VLOOKUP(H1968,'Fish Species List'!$A$2:$I$107,3,0)</f>
        <v>Stegastes variabilis</v>
      </c>
      <c r="K1968" s="54" t="str">
        <f>VLOOKUP(H1968,'Fish Species List'!$A$2:$I$107,4,0)</f>
        <v>Pomacentridae</v>
      </c>
      <c r="L1968" s="54" t="str">
        <f>VLOOKUP(H1968,'Fish Species List'!$A$2:$I$107,5,0)</f>
        <v>Herbivores</v>
      </c>
      <c r="M1968">
        <v>6</v>
      </c>
      <c r="N1968">
        <f>1</f>
        <v>1</v>
      </c>
      <c r="P1968">
        <f>VLOOKUP(H1968,'Fish Species List'!$A$2:$I$107,6,0)</f>
        <v>0</v>
      </c>
      <c r="Q1968">
        <f>VLOOKUP(H1968,'Fish Species List'!$A$2:$I$107,7,0)</f>
        <v>0</v>
      </c>
      <c r="R1968">
        <f t="shared" si="30"/>
        <v>0</v>
      </c>
    </row>
    <row r="1969" spans="1:18">
      <c r="A1969" s="2">
        <v>42959</v>
      </c>
      <c r="B1969" s="18">
        <v>0.375</v>
      </c>
      <c r="C1969" t="s">
        <v>450</v>
      </c>
      <c r="D1969" t="s">
        <v>454</v>
      </c>
      <c r="E1969" t="s">
        <v>10</v>
      </c>
      <c r="F1969">
        <v>3</v>
      </c>
      <c r="G1969">
        <v>24</v>
      </c>
      <c r="H1969" t="s">
        <v>446</v>
      </c>
      <c r="I1969" t="str">
        <f>VLOOKUP(H1969,'Fish Species List'!$A$2:$I$107,2,0)</f>
        <v>Smooth Trunkfish</v>
      </c>
      <c r="J1969" s="54" t="str">
        <f>VLOOKUP(H1969,'Fish Species List'!$A$2:$I$107,3,0)</f>
        <v>Lactophyrs triqueter</v>
      </c>
      <c r="K1969" s="54" t="str">
        <f>VLOOKUP(H1969,'Fish Species List'!$A$2:$I$107,4,0)</f>
        <v>Ostraciidae</v>
      </c>
      <c r="L1969" s="54" t="str">
        <f>VLOOKUP(H1969,'Fish Species List'!$A$2:$I$107,5,0)</f>
        <v>Omnivores</v>
      </c>
      <c r="M1969">
        <v>12</v>
      </c>
      <c r="N1969">
        <f>1</f>
        <v>1</v>
      </c>
      <c r="P1969">
        <f>VLOOKUP(H1969,'Fish Species List'!$A$2:$I$107,6,0)</f>
        <v>4.8980000000000003E-2</v>
      </c>
      <c r="Q1969">
        <f>VLOOKUP(H1969,'Fish Species List'!$A$2:$I$107,7,0)</f>
        <v>2.78</v>
      </c>
      <c r="R1969">
        <f t="shared" si="30"/>
        <v>48.993971452134353</v>
      </c>
    </row>
    <row r="1970" spans="1:18">
      <c r="A1970" s="2">
        <v>42959</v>
      </c>
      <c r="B1970" s="18">
        <v>0.375</v>
      </c>
      <c r="C1970" t="s">
        <v>450</v>
      </c>
      <c r="D1970" t="s">
        <v>454</v>
      </c>
      <c r="E1970" t="s">
        <v>10</v>
      </c>
      <c r="F1970">
        <v>3</v>
      </c>
      <c r="G1970">
        <v>24</v>
      </c>
      <c r="H1970" t="s">
        <v>283</v>
      </c>
      <c r="I1970" t="str">
        <f>VLOOKUP(H1970,'Fish Species List'!$A$2:$I$107,2,0)</f>
        <v>Stoplight Parrotfish</v>
      </c>
      <c r="J1970" s="54" t="str">
        <f>VLOOKUP(H1970,'Fish Species List'!$A$2:$I$107,3,0)</f>
        <v>Sparisoma viride</v>
      </c>
      <c r="K1970" s="54" t="str">
        <f>VLOOKUP(H1970,'Fish Species List'!$A$2:$I$107,4,0)</f>
        <v>Scaridae</v>
      </c>
      <c r="L1970" s="54" t="str">
        <f>VLOOKUP(H1970,'Fish Species List'!$A$2:$I$107,5,0)</f>
        <v>Herbivores</v>
      </c>
      <c r="M1970">
        <v>5</v>
      </c>
      <c r="N1970">
        <v>2</v>
      </c>
      <c r="O1970" t="s">
        <v>284</v>
      </c>
      <c r="P1970">
        <f>VLOOKUP(H1970,'Fish Species List'!$A$2:$I$107,6,0)</f>
        <v>1.38E-2</v>
      </c>
      <c r="Q1970">
        <f>VLOOKUP(H1970,'Fish Species List'!$A$2:$I$107,7,0)</f>
        <v>3.04</v>
      </c>
      <c r="R1970">
        <f t="shared" si="30"/>
        <v>1.8397037753094332</v>
      </c>
    </row>
    <row r="1971" spans="1:18">
      <c r="A1971" s="2">
        <v>42959</v>
      </c>
      <c r="B1971" s="18">
        <v>0.375</v>
      </c>
      <c r="C1971" t="s">
        <v>450</v>
      </c>
      <c r="D1971" t="s">
        <v>454</v>
      </c>
      <c r="E1971" t="s">
        <v>10</v>
      </c>
      <c r="F1971">
        <v>3</v>
      </c>
      <c r="G1971">
        <v>24</v>
      </c>
      <c r="H1971" t="s">
        <v>283</v>
      </c>
      <c r="I1971" t="str">
        <f>VLOOKUP(H1971,'Fish Species List'!$A$2:$I$107,2,0)</f>
        <v>Stoplight Parrotfish</v>
      </c>
      <c r="J1971" s="54" t="str">
        <f>VLOOKUP(H1971,'Fish Species List'!$A$2:$I$107,3,0)</f>
        <v>Sparisoma viride</v>
      </c>
      <c r="K1971" s="54" t="str">
        <f>VLOOKUP(H1971,'Fish Species List'!$A$2:$I$107,4,0)</f>
        <v>Scaridae</v>
      </c>
      <c r="L1971" s="54" t="str">
        <f>VLOOKUP(H1971,'Fish Species List'!$A$2:$I$107,5,0)</f>
        <v>Herbivores</v>
      </c>
      <c r="M1971">
        <v>6</v>
      </c>
      <c r="N1971">
        <f>1</f>
        <v>1</v>
      </c>
      <c r="O1971" t="s">
        <v>284</v>
      </c>
      <c r="P1971">
        <f>VLOOKUP(H1971,'Fish Species List'!$A$2:$I$107,6,0)</f>
        <v>1.38E-2</v>
      </c>
      <c r="Q1971">
        <f>VLOOKUP(H1971,'Fish Species List'!$A$2:$I$107,7,0)</f>
        <v>3.04</v>
      </c>
      <c r="R1971">
        <f t="shared" si="30"/>
        <v>3.2022769371367255</v>
      </c>
    </row>
    <row r="1972" spans="1:18">
      <c r="A1972" s="2">
        <v>42959</v>
      </c>
      <c r="B1972" s="18">
        <v>0.375</v>
      </c>
      <c r="C1972" t="s">
        <v>450</v>
      </c>
      <c r="D1972" t="s">
        <v>454</v>
      </c>
      <c r="E1972" t="s">
        <v>10</v>
      </c>
      <c r="F1972">
        <v>3</v>
      </c>
      <c r="G1972">
        <v>24</v>
      </c>
      <c r="H1972" t="s">
        <v>283</v>
      </c>
      <c r="I1972" t="str">
        <f>VLOOKUP(H1972,'Fish Species List'!$A$2:$I$107,2,0)</f>
        <v>Stoplight Parrotfish</v>
      </c>
      <c r="J1972" s="54" t="str">
        <f>VLOOKUP(H1972,'Fish Species List'!$A$2:$I$107,3,0)</f>
        <v>Sparisoma viride</v>
      </c>
      <c r="K1972" s="54" t="str">
        <f>VLOOKUP(H1972,'Fish Species List'!$A$2:$I$107,4,0)</f>
        <v>Scaridae</v>
      </c>
      <c r="L1972" s="54" t="str">
        <f>VLOOKUP(H1972,'Fish Species List'!$A$2:$I$107,5,0)</f>
        <v>Herbivores</v>
      </c>
      <c r="M1972">
        <v>3</v>
      </c>
      <c r="N1972">
        <f>1</f>
        <v>1</v>
      </c>
      <c r="O1972" t="s">
        <v>284</v>
      </c>
      <c r="P1972">
        <f>VLOOKUP(H1972,'Fish Species List'!$A$2:$I$107,6,0)</f>
        <v>1.38E-2</v>
      </c>
      <c r="Q1972">
        <f>VLOOKUP(H1972,'Fish Species List'!$A$2:$I$107,7,0)</f>
        <v>3.04</v>
      </c>
      <c r="R1972">
        <f t="shared" si="30"/>
        <v>0.38933881323628722</v>
      </c>
    </row>
    <row r="1973" spans="1:18">
      <c r="A1973" s="2">
        <v>42959</v>
      </c>
      <c r="B1973" s="18">
        <v>0.375</v>
      </c>
      <c r="C1973" t="s">
        <v>450</v>
      </c>
      <c r="D1973" t="s">
        <v>454</v>
      </c>
      <c r="E1973" t="s">
        <v>10</v>
      </c>
      <c r="F1973">
        <v>3</v>
      </c>
      <c r="G1973">
        <v>24</v>
      </c>
      <c r="H1973" t="s">
        <v>283</v>
      </c>
      <c r="I1973" t="str">
        <f>VLOOKUP(H1973,'Fish Species List'!$A$2:$I$107,2,0)</f>
        <v>Stoplight Parrotfish</v>
      </c>
      <c r="J1973" s="54" t="str">
        <f>VLOOKUP(H1973,'Fish Species List'!$A$2:$I$107,3,0)</f>
        <v>Sparisoma viride</v>
      </c>
      <c r="K1973" s="54" t="str">
        <f>VLOOKUP(H1973,'Fish Species List'!$A$2:$I$107,4,0)</f>
        <v>Scaridae</v>
      </c>
      <c r="L1973" s="54" t="str">
        <f>VLOOKUP(H1973,'Fish Species List'!$A$2:$I$107,5,0)</f>
        <v>Herbivores</v>
      </c>
      <c r="M1973">
        <v>4</v>
      </c>
      <c r="N1973">
        <f>1</f>
        <v>1</v>
      </c>
      <c r="O1973" t="s">
        <v>284</v>
      </c>
      <c r="P1973">
        <f>VLOOKUP(H1973,'Fish Species List'!$A$2:$I$107,6,0)</f>
        <v>1.38E-2</v>
      </c>
      <c r="Q1973">
        <f>VLOOKUP(H1973,'Fish Species List'!$A$2:$I$107,7,0)</f>
        <v>3.04</v>
      </c>
      <c r="R1973">
        <f t="shared" si="30"/>
        <v>0.933558333423811</v>
      </c>
    </row>
    <row r="1974" spans="1:18">
      <c r="A1974" s="2">
        <v>42959</v>
      </c>
      <c r="B1974" s="18">
        <v>0.375</v>
      </c>
      <c r="C1974" t="s">
        <v>450</v>
      </c>
      <c r="D1974" t="s">
        <v>454</v>
      </c>
      <c r="E1974" t="s">
        <v>10</v>
      </c>
      <c r="F1974">
        <v>3</v>
      </c>
      <c r="G1974">
        <v>24</v>
      </c>
      <c r="H1974" t="s">
        <v>17</v>
      </c>
      <c r="I1974" t="str">
        <f>VLOOKUP(H1974,'Fish Species List'!$A$2:$I$107,2,0)</f>
        <v>Bluehead Wrasse</v>
      </c>
      <c r="J1974" s="54" t="str">
        <f>VLOOKUP(H1974,'Fish Species List'!$A$2:$I$107,3,0)</f>
        <v>Thalassoma bifasciatum</v>
      </c>
      <c r="K1974" s="54" t="str">
        <f>VLOOKUP(H1974,'Fish Species List'!$A$2:$I$107,4,0)</f>
        <v>Labridae</v>
      </c>
      <c r="L1974" s="54" t="str">
        <f>VLOOKUP(H1974,'Fish Species List'!$A$2:$I$107,5,0)</f>
        <v>Carnivores</v>
      </c>
      <c r="M1974">
        <v>3</v>
      </c>
      <c r="N1974">
        <v>4</v>
      </c>
      <c r="P1974">
        <f>VLOOKUP(H1974,'Fish Species List'!$A$2:$I$107,6,0)</f>
        <v>8.9099999999999995E-3</v>
      </c>
      <c r="Q1974">
        <f>VLOOKUP(H1974,'Fish Species List'!$A$2:$I$107,7,0)</f>
        <v>3.01</v>
      </c>
      <c r="R1974">
        <f t="shared" si="30"/>
        <v>0.24322750267948948</v>
      </c>
    </row>
    <row r="1975" spans="1:18">
      <c r="A1975" s="2">
        <v>42959</v>
      </c>
      <c r="B1975" s="18">
        <v>0.375</v>
      </c>
      <c r="C1975" t="s">
        <v>450</v>
      </c>
      <c r="D1975" t="s">
        <v>454</v>
      </c>
      <c r="E1975" t="s">
        <v>10</v>
      </c>
      <c r="F1975">
        <v>3</v>
      </c>
      <c r="G1975">
        <v>24</v>
      </c>
      <c r="H1975" t="s">
        <v>31</v>
      </c>
      <c r="I1975" t="str">
        <f>VLOOKUP(H1975,'Fish Species List'!$A$2:$I$107,2,0)</f>
        <v>Striped Parrotfish</v>
      </c>
      <c r="J1975" s="54" t="str">
        <f>VLOOKUP(H1975,'Fish Species List'!$A$2:$I$107,3,0)</f>
        <v>Scarus iserti</v>
      </c>
      <c r="K1975" s="54" t="str">
        <f>VLOOKUP(H1975,'Fish Species List'!$A$2:$I$107,4,0)</f>
        <v>Scaridae</v>
      </c>
      <c r="L1975" s="54" t="str">
        <f>VLOOKUP(H1975,'Fish Species List'!$A$2:$I$107,5,0)</f>
        <v>Herbivores</v>
      </c>
      <c r="M1975">
        <v>3</v>
      </c>
      <c r="N1975">
        <v>5</v>
      </c>
      <c r="O1975" t="s">
        <v>284</v>
      </c>
      <c r="P1975">
        <f>VLOOKUP(H1975,'Fish Species List'!$A$2:$I$107,6,0)</f>
        <v>1.0959999999999999E-2</v>
      </c>
      <c r="Q1975">
        <f>VLOOKUP(H1975,'Fish Species List'!$A$2:$I$107,7,0)</f>
        <v>3.01</v>
      </c>
      <c r="R1975">
        <f t="shared" si="30"/>
        <v>0.29918893707824967</v>
      </c>
    </row>
    <row r="1976" spans="1:18">
      <c r="A1976" s="2">
        <v>42959</v>
      </c>
      <c r="B1976" s="18">
        <v>0.375</v>
      </c>
      <c r="C1976" t="s">
        <v>450</v>
      </c>
      <c r="D1976" t="s">
        <v>454</v>
      </c>
      <c r="E1976" t="s">
        <v>10</v>
      </c>
      <c r="F1976">
        <v>3</v>
      </c>
      <c r="G1976">
        <v>24</v>
      </c>
      <c r="H1976" t="s">
        <v>31</v>
      </c>
      <c r="I1976" t="str">
        <f>VLOOKUP(H1976,'Fish Species List'!$A$2:$I$107,2,0)</f>
        <v>Striped Parrotfish</v>
      </c>
      <c r="J1976" s="54" t="str">
        <f>VLOOKUP(H1976,'Fish Species List'!$A$2:$I$107,3,0)</f>
        <v>Scarus iserti</v>
      </c>
      <c r="K1976" s="54" t="str">
        <f>VLOOKUP(H1976,'Fish Species List'!$A$2:$I$107,4,0)</f>
        <v>Scaridae</v>
      </c>
      <c r="L1976" s="54" t="str">
        <f>VLOOKUP(H1976,'Fish Species List'!$A$2:$I$107,5,0)</f>
        <v>Herbivores</v>
      </c>
      <c r="M1976">
        <v>4</v>
      </c>
      <c r="N1976">
        <v>13</v>
      </c>
      <c r="O1976" t="s">
        <v>284</v>
      </c>
      <c r="P1976">
        <f>VLOOKUP(H1976,'Fish Species List'!$A$2:$I$107,6,0)</f>
        <v>1.0959999999999999E-2</v>
      </c>
      <c r="Q1976">
        <f>VLOOKUP(H1976,'Fish Species List'!$A$2:$I$107,7,0)</f>
        <v>3.01</v>
      </c>
      <c r="R1976">
        <f t="shared" si="30"/>
        <v>0.71123173750391744</v>
      </c>
    </row>
    <row r="1977" spans="1:18">
      <c r="A1977" s="2">
        <v>42959</v>
      </c>
      <c r="B1977" s="18">
        <v>0.375</v>
      </c>
      <c r="C1977" t="s">
        <v>450</v>
      </c>
      <c r="D1977" t="s">
        <v>454</v>
      </c>
      <c r="E1977" t="s">
        <v>10</v>
      </c>
      <c r="F1977">
        <v>3</v>
      </c>
      <c r="G1977">
        <v>24</v>
      </c>
      <c r="H1977" t="s">
        <v>31</v>
      </c>
      <c r="I1977" t="str">
        <f>VLOOKUP(H1977,'Fish Species List'!$A$2:$I$107,2,0)</f>
        <v>Striped Parrotfish</v>
      </c>
      <c r="J1977" s="54" t="str">
        <f>VLOOKUP(H1977,'Fish Species List'!$A$2:$I$107,3,0)</f>
        <v>Scarus iserti</v>
      </c>
      <c r="K1977" s="54" t="str">
        <f>VLOOKUP(H1977,'Fish Species List'!$A$2:$I$107,4,0)</f>
        <v>Scaridae</v>
      </c>
      <c r="L1977" s="54" t="str">
        <f>VLOOKUP(H1977,'Fish Species List'!$A$2:$I$107,5,0)</f>
        <v>Herbivores</v>
      </c>
      <c r="M1977">
        <v>5</v>
      </c>
      <c r="N1977">
        <f>1</f>
        <v>1</v>
      </c>
      <c r="O1977" t="s">
        <v>284</v>
      </c>
      <c r="P1977">
        <f>VLOOKUP(H1977,'Fish Species List'!$A$2:$I$107,6,0)</f>
        <v>1.0959999999999999E-2</v>
      </c>
      <c r="Q1977">
        <f>VLOOKUP(H1977,'Fish Species List'!$A$2:$I$107,7,0)</f>
        <v>3.01</v>
      </c>
      <c r="R1977">
        <f t="shared" si="30"/>
        <v>1.3922276900362347</v>
      </c>
    </row>
    <row r="1978" spans="1:18">
      <c r="A1978" s="2">
        <v>42959</v>
      </c>
      <c r="B1978" s="18">
        <v>0.375</v>
      </c>
      <c r="C1978" t="s">
        <v>450</v>
      </c>
      <c r="D1978" t="s">
        <v>454</v>
      </c>
      <c r="E1978" t="s">
        <v>10</v>
      </c>
      <c r="F1978">
        <v>3</v>
      </c>
      <c r="G1978">
        <v>24</v>
      </c>
      <c r="H1978" t="s">
        <v>31</v>
      </c>
      <c r="I1978" t="str">
        <f>VLOOKUP(H1978,'Fish Species List'!$A$2:$I$107,2,0)</f>
        <v>Striped Parrotfish</v>
      </c>
      <c r="J1978" s="54" t="str">
        <f>VLOOKUP(H1978,'Fish Species List'!$A$2:$I$107,3,0)</f>
        <v>Scarus iserti</v>
      </c>
      <c r="K1978" s="54" t="str">
        <f>VLOOKUP(H1978,'Fish Species List'!$A$2:$I$107,4,0)</f>
        <v>Scaridae</v>
      </c>
      <c r="L1978" s="54" t="str">
        <f>VLOOKUP(H1978,'Fish Species List'!$A$2:$I$107,5,0)</f>
        <v>Herbivores</v>
      </c>
      <c r="M1978">
        <v>6</v>
      </c>
      <c r="N1978">
        <v>4</v>
      </c>
      <c r="O1978" t="s">
        <v>284</v>
      </c>
      <c r="P1978">
        <f>VLOOKUP(H1978,'Fish Species List'!$A$2:$I$107,6,0)</f>
        <v>1.0959999999999999E-2</v>
      </c>
      <c r="Q1978">
        <f>VLOOKUP(H1978,'Fish Species List'!$A$2:$I$107,7,0)</f>
        <v>3.01</v>
      </c>
      <c r="R1978">
        <f t="shared" si="30"/>
        <v>2.4101596856521104</v>
      </c>
    </row>
    <row r="1979" spans="1:18">
      <c r="A1979" s="2">
        <v>42959</v>
      </c>
      <c r="B1979" s="18">
        <v>0.375</v>
      </c>
      <c r="C1979" t="s">
        <v>450</v>
      </c>
      <c r="D1979" t="s">
        <v>454</v>
      </c>
      <c r="E1979" t="s">
        <v>10</v>
      </c>
      <c r="F1979">
        <v>3</v>
      </c>
      <c r="G1979">
        <v>24</v>
      </c>
      <c r="H1979" t="s">
        <v>25</v>
      </c>
      <c r="I1979" t="str">
        <f>VLOOKUP(H1979,'Fish Species List'!$A$2:$I$107,2,0)</f>
        <v>Redband Parrotfish</v>
      </c>
      <c r="J1979" s="54" t="str">
        <f>VLOOKUP(H1979,'Fish Species List'!$A$2:$I$107,3,0)</f>
        <v>Sparisoma aurofrenatum</v>
      </c>
      <c r="K1979" s="54" t="str">
        <f>VLOOKUP(H1979,'Fish Species List'!$A$2:$I$107,4,0)</f>
        <v>Scaridae</v>
      </c>
      <c r="L1979" s="54" t="str">
        <f>VLOOKUP(H1979,'Fish Species List'!$A$2:$I$107,5,0)</f>
        <v>Herbivores</v>
      </c>
      <c r="M1979">
        <v>8</v>
      </c>
      <c r="N1979">
        <f>1</f>
        <v>1</v>
      </c>
      <c r="O1979" t="s">
        <v>284</v>
      </c>
      <c r="P1979">
        <f>VLOOKUP(H1979,'Fish Species List'!$A$2:$I$107,6,0)</f>
        <v>1.072E-2</v>
      </c>
      <c r="Q1979">
        <f>VLOOKUP(H1979,'Fish Species List'!$A$2:$I$107,7,0)</f>
        <v>3.12</v>
      </c>
      <c r="R1979">
        <f t="shared" si="30"/>
        <v>7.0442627183996569</v>
      </c>
    </row>
    <row r="1980" spans="1:18">
      <c r="A1980" s="2">
        <v>42959</v>
      </c>
      <c r="B1980" s="18">
        <v>0.375</v>
      </c>
      <c r="C1980" t="s">
        <v>450</v>
      </c>
      <c r="D1980" t="s">
        <v>454</v>
      </c>
      <c r="E1980" t="s">
        <v>10</v>
      </c>
      <c r="F1980">
        <v>3</v>
      </c>
      <c r="G1980">
        <v>24</v>
      </c>
      <c r="H1980" t="s">
        <v>12</v>
      </c>
      <c r="I1980" t="str">
        <f>VLOOKUP(H1980,'Fish Species List'!$A$2:$I$107,2,0)</f>
        <v>Doctorfish</v>
      </c>
      <c r="J1980" s="54" t="str">
        <f>VLOOKUP(H1980,'Fish Species List'!$A$2:$I$107,3,0)</f>
        <v>Acanthurus chirurgus</v>
      </c>
      <c r="K1980" s="54" t="str">
        <f>VLOOKUP(H1980,'Fish Species List'!$A$2:$I$107,4,0)</f>
        <v>Acanthuridae</v>
      </c>
      <c r="L1980" s="54" t="str">
        <f>VLOOKUP(H1980,'Fish Species List'!$A$2:$I$107,5,0)</f>
        <v>Herbivores</v>
      </c>
      <c r="M1980">
        <v>5</v>
      </c>
      <c r="N1980">
        <f>1</f>
        <v>1</v>
      </c>
      <c r="P1980">
        <f>VLOOKUP(H1980,'Fish Species List'!$A$2:$I$107,6,0)</f>
        <v>2.0889999999999999E-2</v>
      </c>
      <c r="Q1980">
        <f>VLOOKUP(H1980,'Fish Species List'!$A$2:$I$107,7,0)</f>
        <v>2.96</v>
      </c>
      <c r="R1980">
        <f t="shared" si="30"/>
        <v>2.448441053637763</v>
      </c>
    </row>
    <row r="1981" spans="1:18">
      <c r="A1981" s="2">
        <v>42959</v>
      </c>
      <c r="B1981" s="18">
        <v>0.375</v>
      </c>
      <c r="C1981" t="s">
        <v>450</v>
      </c>
      <c r="D1981" t="s">
        <v>454</v>
      </c>
      <c r="E1981" t="s">
        <v>10</v>
      </c>
      <c r="F1981">
        <v>3</v>
      </c>
      <c r="G1981">
        <v>24</v>
      </c>
      <c r="H1981" t="s">
        <v>25</v>
      </c>
      <c r="I1981" t="str">
        <f>VLOOKUP(H1981,'Fish Species List'!$A$2:$I$107,2,0)</f>
        <v>Redband Parrotfish</v>
      </c>
      <c r="J1981" s="54" t="str">
        <f>VLOOKUP(H1981,'Fish Species List'!$A$2:$I$107,3,0)</f>
        <v>Sparisoma aurofrenatum</v>
      </c>
      <c r="K1981" s="54" t="str">
        <f>VLOOKUP(H1981,'Fish Species List'!$A$2:$I$107,4,0)</f>
        <v>Scaridae</v>
      </c>
      <c r="L1981" s="54" t="str">
        <f>VLOOKUP(H1981,'Fish Species List'!$A$2:$I$107,5,0)</f>
        <v>Herbivores</v>
      </c>
      <c r="M1981">
        <v>6</v>
      </c>
      <c r="N1981">
        <f>1</f>
        <v>1</v>
      </c>
      <c r="O1981" t="s">
        <v>284</v>
      </c>
      <c r="P1981">
        <f>VLOOKUP(H1981,'Fish Species List'!$A$2:$I$107,6,0)</f>
        <v>1.072E-2</v>
      </c>
      <c r="Q1981">
        <f>VLOOKUP(H1981,'Fish Species List'!$A$2:$I$107,7,0)</f>
        <v>3.12</v>
      </c>
      <c r="R1981">
        <f t="shared" si="30"/>
        <v>2.8709569913443227</v>
      </c>
    </row>
    <row r="1982" spans="1:18">
      <c r="A1982" s="2">
        <v>42959</v>
      </c>
      <c r="B1982" s="18">
        <v>0.375</v>
      </c>
      <c r="C1982" t="s">
        <v>450</v>
      </c>
      <c r="D1982" t="s">
        <v>454</v>
      </c>
      <c r="E1982" t="s">
        <v>10</v>
      </c>
      <c r="F1982">
        <v>3</v>
      </c>
      <c r="G1982">
        <v>24</v>
      </c>
      <c r="H1982" t="s">
        <v>393</v>
      </c>
      <c r="I1982" t="str">
        <f>VLOOKUP(H1982,'Fish Species List'!$A$2:$I$107,2,0)</f>
        <v xml:space="preserve">Caribbean sharp-nose puffer </v>
      </c>
      <c r="J1982" s="54" t="str">
        <f>VLOOKUP(H1982,'Fish Species List'!$A$2:$I$107,3,0)</f>
        <v>Canthigaster rostrata</v>
      </c>
      <c r="K1982" s="54" t="str">
        <f>VLOOKUP(H1982,'Fish Species List'!$A$2:$I$107,4,0)</f>
        <v>Tetraodontidae</v>
      </c>
      <c r="L1982" s="54" t="str">
        <f>VLOOKUP(H1982,'Fish Species List'!$A$2:$I$107,5,0)</f>
        <v>Omnivores</v>
      </c>
      <c r="M1982">
        <v>6</v>
      </c>
      <c r="N1982">
        <f>1</f>
        <v>1</v>
      </c>
      <c r="P1982">
        <f>VLOOKUP(H1982,'Fish Species List'!$A$2:$I$107,6,0)</f>
        <v>2.239E-2</v>
      </c>
      <c r="Q1982">
        <f>VLOOKUP(H1982,'Fish Species List'!$A$2:$I$107,7,0)</f>
        <v>2.96</v>
      </c>
      <c r="R1982">
        <f t="shared" si="30"/>
        <v>4.501754368842863</v>
      </c>
    </row>
    <row r="1983" spans="1:18">
      <c r="A1983" s="2">
        <v>42959</v>
      </c>
      <c r="B1983" s="18">
        <v>0.375</v>
      </c>
      <c r="C1983" t="s">
        <v>450</v>
      </c>
      <c r="D1983" t="s">
        <v>454</v>
      </c>
      <c r="E1983" t="s">
        <v>10</v>
      </c>
      <c r="F1983">
        <v>3</v>
      </c>
      <c r="G1983">
        <v>24</v>
      </c>
      <c r="H1983" t="s">
        <v>35</v>
      </c>
      <c r="I1983" t="str">
        <f>VLOOKUP(H1983,'Fish Species List'!$A$2:$I$107,2,0)</f>
        <v>Yellowhead Wrasse</v>
      </c>
      <c r="J1983" s="54" t="str">
        <f>VLOOKUP(H1983,'Fish Species List'!$A$2:$I$107,3,0)</f>
        <v>Halichoeres garnoti</v>
      </c>
      <c r="K1983" s="54" t="str">
        <f>VLOOKUP(H1983,'Fish Species List'!$A$2:$I$107,4,0)</f>
        <v>Labridae</v>
      </c>
      <c r="L1983" s="54" t="str">
        <f>VLOOKUP(H1983,'Fish Species List'!$A$2:$I$107,5,0)</f>
        <v>Carnivores</v>
      </c>
      <c r="M1983">
        <v>5</v>
      </c>
      <c r="N1983">
        <v>5</v>
      </c>
      <c r="P1983">
        <f>VLOOKUP(H1983,'Fish Species List'!$A$2:$I$107,6,0)</f>
        <v>0.01</v>
      </c>
      <c r="Q1983">
        <f>VLOOKUP(H1983,'Fish Species List'!$A$2:$I$107,7,0)</f>
        <v>3.13</v>
      </c>
      <c r="R1983">
        <f t="shared" si="30"/>
        <v>1.540905884130453</v>
      </c>
    </row>
    <row r="1984" spans="1:18">
      <c r="A1984" s="2">
        <v>42959</v>
      </c>
      <c r="B1984" s="18">
        <v>0.375</v>
      </c>
      <c r="C1984" t="s">
        <v>450</v>
      </c>
      <c r="D1984" t="s">
        <v>454</v>
      </c>
      <c r="E1984" t="s">
        <v>10</v>
      </c>
      <c r="F1984">
        <v>3</v>
      </c>
      <c r="G1984">
        <v>24</v>
      </c>
      <c r="H1984" t="s">
        <v>393</v>
      </c>
      <c r="I1984" t="str">
        <f>VLOOKUP(H1984,'Fish Species List'!$A$2:$I$107,2,0)</f>
        <v xml:space="preserve">Caribbean sharp-nose puffer </v>
      </c>
      <c r="J1984" s="54" t="str">
        <f>VLOOKUP(H1984,'Fish Species List'!$A$2:$I$107,3,0)</f>
        <v>Canthigaster rostrata</v>
      </c>
      <c r="K1984" s="54" t="str">
        <f>VLOOKUP(H1984,'Fish Species List'!$A$2:$I$107,4,0)</f>
        <v>Tetraodontidae</v>
      </c>
      <c r="L1984" s="54" t="str">
        <f>VLOOKUP(H1984,'Fish Species List'!$A$2:$I$107,5,0)</f>
        <v>Omnivores</v>
      </c>
      <c r="M1984">
        <v>5</v>
      </c>
      <c r="N1984">
        <f>1</f>
        <v>1</v>
      </c>
      <c r="P1984">
        <f>VLOOKUP(H1984,'Fish Species List'!$A$2:$I$107,6,0)</f>
        <v>2.239E-2</v>
      </c>
      <c r="Q1984">
        <f>VLOOKUP(H1984,'Fish Species List'!$A$2:$I$107,7,0)</f>
        <v>2.96</v>
      </c>
      <c r="R1984">
        <f t="shared" si="30"/>
        <v>2.6242506075131411</v>
      </c>
    </row>
    <row r="1985" spans="1:18">
      <c r="A1985" s="2">
        <v>42959</v>
      </c>
      <c r="B1985" s="18">
        <v>0.375</v>
      </c>
      <c r="C1985" t="s">
        <v>450</v>
      </c>
      <c r="D1985" t="s">
        <v>454</v>
      </c>
      <c r="E1985" t="s">
        <v>10</v>
      </c>
      <c r="F1985">
        <v>3</v>
      </c>
      <c r="G1985">
        <v>24</v>
      </c>
      <c r="H1985" t="s">
        <v>31</v>
      </c>
      <c r="I1985" t="str">
        <f>VLOOKUP(H1985,'Fish Species List'!$A$2:$I$107,2,0)</f>
        <v>Striped Parrotfish</v>
      </c>
      <c r="J1985" s="54" t="str">
        <f>VLOOKUP(H1985,'Fish Species List'!$A$2:$I$107,3,0)</f>
        <v>Scarus iserti</v>
      </c>
      <c r="K1985" s="54" t="str">
        <f>VLOOKUP(H1985,'Fish Species List'!$A$2:$I$107,4,0)</f>
        <v>Scaridae</v>
      </c>
      <c r="L1985" s="54" t="str">
        <f>VLOOKUP(H1985,'Fish Species List'!$A$2:$I$107,5,0)</f>
        <v>Herbivores</v>
      </c>
      <c r="M1985">
        <v>10</v>
      </c>
      <c r="N1985">
        <v>10</v>
      </c>
      <c r="O1985" t="s">
        <v>16</v>
      </c>
      <c r="P1985">
        <f>VLOOKUP(H1985,'Fish Species List'!$A$2:$I$107,6,0)</f>
        <v>1.0959999999999999E-2</v>
      </c>
      <c r="Q1985">
        <f>VLOOKUP(H1985,'Fish Species List'!$A$2:$I$107,7,0)</f>
        <v>3.01</v>
      </c>
      <c r="R1985">
        <f t="shared" si="30"/>
        <v>11.21529119539707</v>
      </c>
    </row>
    <row r="1986" spans="1:18">
      <c r="A1986" s="2">
        <v>42959</v>
      </c>
      <c r="B1986" s="18">
        <v>0.375</v>
      </c>
      <c r="C1986" t="s">
        <v>450</v>
      </c>
      <c r="D1986" t="s">
        <v>454</v>
      </c>
      <c r="E1986" t="s">
        <v>10</v>
      </c>
      <c r="F1986">
        <v>3</v>
      </c>
      <c r="G1986">
        <v>24</v>
      </c>
      <c r="H1986" t="s">
        <v>404</v>
      </c>
      <c r="I1986" t="str">
        <f>VLOOKUP(H1986,'Fish Species List'!$A$2:$I$107,2,0)</f>
        <v>Cocoa Damselfish</v>
      </c>
      <c r="J1986" s="54" t="str">
        <f>VLOOKUP(H1986,'Fish Species List'!$A$2:$I$107,3,0)</f>
        <v>Stegastes variabilis</v>
      </c>
      <c r="K1986" s="54" t="str">
        <f>VLOOKUP(H1986,'Fish Species List'!$A$2:$I$107,4,0)</f>
        <v>Pomacentridae</v>
      </c>
      <c r="L1986" s="54" t="str">
        <f>VLOOKUP(H1986,'Fish Species List'!$A$2:$I$107,5,0)</f>
        <v>Herbivores</v>
      </c>
      <c r="M1986">
        <v>6</v>
      </c>
      <c r="N1986">
        <f>1</f>
        <v>1</v>
      </c>
      <c r="P1986">
        <f>VLOOKUP(H1986,'Fish Species List'!$A$2:$I$107,6,0)</f>
        <v>0</v>
      </c>
      <c r="Q1986">
        <f>VLOOKUP(H1986,'Fish Species List'!$A$2:$I$107,7,0)</f>
        <v>0</v>
      </c>
      <c r="R1986">
        <f t="shared" si="30"/>
        <v>0</v>
      </c>
    </row>
    <row r="1987" spans="1:18">
      <c r="A1987" s="2">
        <v>42959</v>
      </c>
      <c r="B1987" s="18">
        <v>0.375</v>
      </c>
      <c r="C1987" t="s">
        <v>450</v>
      </c>
      <c r="D1987" t="s">
        <v>454</v>
      </c>
      <c r="E1987" t="s">
        <v>10</v>
      </c>
      <c r="F1987">
        <v>4</v>
      </c>
      <c r="G1987">
        <v>17</v>
      </c>
      <c r="H1987" t="s">
        <v>12</v>
      </c>
      <c r="I1987" t="str">
        <f>VLOOKUP(H1987,'Fish Species List'!$A$2:$I$107,2,0)</f>
        <v>Doctorfish</v>
      </c>
      <c r="J1987" s="54" t="str">
        <f>VLOOKUP(H1987,'Fish Species List'!$A$2:$I$107,3,0)</f>
        <v>Acanthurus chirurgus</v>
      </c>
      <c r="K1987" s="54" t="str">
        <f>VLOOKUP(H1987,'Fish Species List'!$A$2:$I$107,4,0)</f>
        <v>Acanthuridae</v>
      </c>
      <c r="L1987" s="54" t="str">
        <f>VLOOKUP(H1987,'Fish Species List'!$A$2:$I$107,5,0)</f>
        <v>Herbivores</v>
      </c>
      <c r="M1987">
        <v>16</v>
      </c>
      <c r="N1987">
        <v>2</v>
      </c>
      <c r="P1987">
        <f>VLOOKUP(H1987,'Fish Species List'!$A$2:$I$107,6,0)</f>
        <v>2.0889999999999999E-2</v>
      </c>
      <c r="Q1987">
        <f>VLOOKUP(H1987,'Fish Species List'!$A$2:$I$107,7,0)</f>
        <v>2.96</v>
      </c>
      <c r="R1987">
        <f t="shared" ref="R1987:R2050" si="31">(P1987*M1987^Q1987)</f>
        <v>76.583214004983191</v>
      </c>
    </row>
    <row r="1988" spans="1:18">
      <c r="A1988" s="2">
        <v>42959</v>
      </c>
      <c r="B1988" s="18">
        <v>0.375</v>
      </c>
      <c r="C1988" t="s">
        <v>450</v>
      </c>
      <c r="D1988" t="s">
        <v>454</v>
      </c>
      <c r="E1988" t="s">
        <v>10</v>
      </c>
      <c r="F1988">
        <v>4</v>
      </c>
      <c r="G1988">
        <v>17</v>
      </c>
      <c r="H1988" t="s">
        <v>15</v>
      </c>
      <c r="I1988" t="str">
        <f>VLOOKUP(H1988,'Fish Species List'!$A$2:$I$107,2,0)</f>
        <v>Queen Parrotfish</v>
      </c>
      <c r="J1988" s="54" t="str">
        <f>VLOOKUP(H1988,'Fish Species List'!$A$2:$I$107,3,0)</f>
        <v>Scarus vetula</v>
      </c>
      <c r="K1988" s="54" t="str">
        <f>VLOOKUP(H1988,'Fish Species List'!$A$2:$I$107,4,0)</f>
        <v>Scaridae</v>
      </c>
      <c r="L1988" s="54" t="str">
        <f>VLOOKUP(H1988,'Fish Species List'!$A$2:$I$107,5,0)</f>
        <v>Herbivores</v>
      </c>
      <c r="M1988">
        <v>21</v>
      </c>
      <c r="N1988">
        <f>1</f>
        <v>1</v>
      </c>
      <c r="O1988" t="s">
        <v>22</v>
      </c>
      <c r="P1988">
        <f>VLOOKUP(H1988,'Fish Species List'!$A$2:$I$107,6,0)</f>
        <v>1.38E-2</v>
      </c>
      <c r="Q1988">
        <f>VLOOKUP(H1988,'Fish Species List'!$A$2:$I$107,7,0)</f>
        <v>3.03</v>
      </c>
      <c r="R1988">
        <f t="shared" si="31"/>
        <v>140.02434487876087</v>
      </c>
    </row>
    <row r="1989" spans="1:18">
      <c r="A1989" s="2">
        <v>42959</v>
      </c>
      <c r="B1989" s="18">
        <v>0.375</v>
      </c>
      <c r="C1989" t="s">
        <v>450</v>
      </c>
      <c r="D1989" t="s">
        <v>454</v>
      </c>
      <c r="E1989" t="s">
        <v>10</v>
      </c>
      <c r="F1989">
        <v>4</v>
      </c>
      <c r="G1989">
        <v>17</v>
      </c>
      <c r="H1989" t="s">
        <v>15</v>
      </c>
      <c r="I1989" t="str">
        <f>VLOOKUP(H1989,'Fish Species List'!$A$2:$I$107,2,0)</f>
        <v>Queen Parrotfish</v>
      </c>
      <c r="J1989" s="54" t="str">
        <f>VLOOKUP(H1989,'Fish Species List'!$A$2:$I$107,3,0)</f>
        <v>Scarus vetula</v>
      </c>
      <c r="K1989" s="54" t="str">
        <f>VLOOKUP(H1989,'Fish Species List'!$A$2:$I$107,4,0)</f>
        <v>Scaridae</v>
      </c>
      <c r="L1989" s="54" t="str">
        <f>VLOOKUP(H1989,'Fish Species List'!$A$2:$I$107,5,0)</f>
        <v>Herbivores</v>
      </c>
      <c r="M1989">
        <v>18</v>
      </c>
      <c r="N1989">
        <f>1</f>
        <v>1</v>
      </c>
      <c r="O1989" t="s">
        <v>16</v>
      </c>
      <c r="P1989">
        <f>VLOOKUP(H1989,'Fish Species List'!$A$2:$I$107,6,0)</f>
        <v>1.38E-2</v>
      </c>
      <c r="Q1989">
        <f>VLOOKUP(H1989,'Fish Species List'!$A$2:$I$107,7,0)</f>
        <v>3.03</v>
      </c>
      <c r="R1989">
        <f t="shared" si="31"/>
        <v>87.771753925642656</v>
      </c>
    </row>
    <row r="1990" spans="1:18">
      <c r="A1990" s="2">
        <v>42959</v>
      </c>
      <c r="B1990" s="18">
        <v>0.375</v>
      </c>
      <c r="C1990" t="s">
        <v>450</v>
      </c>
      <c r="D1990" t="s">
        <v>454</v>
      </c>
      <c r="E1990" t="s">
        <v>10</v>
      </c>
      <c r="F1990">
        <v>4</v>
      </c>
      <c r="G1990">
        <v>17</v>
      </c>
      <c r="H1990" t="s">
        <v>25</v>
      </c>
      <c r="I1990" t="str">
        <f>VLOOKUP(H1990,'Fish Species List'!$A$2:$I$107,2,0)</f>
        <v>Redband Parrotfish</v>
      </c>
      <c r="J1990" s="54" t="str">
        <f>VLOOKUP(H1990,'Fish Species List'!$A$2:$I$107,3,0)</f>
        <v>Sparisoma aurofrenatum</v>
      </c>
      <c r="K1990" s="54" t="str">
        <f>VLOOKUP(H1990,'Fish Species List'!$A$2:$I$107,4,0)</f>
        <v>Scaridae</v>
      </c>
      <c r="L1990" s="54" t="str">
        <f>VLOOKUP(H1990,'Fish Species List'!$A$2:$I$107,5,0)</f>
        <v>Herbivores</v>
      </c>
      <c r="M1990">
        <v>20</v>
      </c>
      <c r="N1990">
        <f>1</f>
        <v>1</v>
      </c>
      <c r="O1990" t="s">
        <v>22</v>
      </c>
      <c r="P1990">
        <f>VLOOKUP(H1990,'Fish Species List'!$A$2:$I$107,6,0)</f>
        <v>1.072E-2</v>
      </c>
      <c r="Q1990">
        <f>VLOOKUP(H1990,'Fish Species List'!$A$2:$I$107,7,0)</f>
        <v>3.12</v>
      </c>
      <c r="R1990">
        <f t="shared" si="31"/>
        <v>122.85939484389488</v>
      </c>
    </row>
    <row r="1991" spans="1:18">
      <c r="A1991" s="2">
        <v>42959</v>
      </c>
      <c r="B1991" s="18">
        <v>0.375</v>
      </c>
      <c r="C1991" t="s">
        <v>450</v>
      </c>
      <c r="D1991" t="s">
        <v>454</v>
      </c>
      <c r="E1991" t="s">
        <v>10</v>
      </c>
      <c r="F1991">
        <v>4</v>
      </c>
      <c r="G1991">
        <v>17</v>
      </c>
      <c r="H1991" t="s">
        <v>23</v>
      </c>
      <c r="I1991" t="str">
        <f>VLOOKUP(H1991,'Fish Species List'!$A$2:$I$107,2,0)</f>
        <v>Blue Tang</v>
      </c>
      <c r="J1991" s="54" t="str">
        <f>VLOOKUP(H1991,'Fish Species List'!$A$2:$I$107,3,0)</f>
        <v>Acanthurus coeruleus</v>
      </c>
      <c r="K1991" s="54" t="str">
        <f>VLOOKUP(H1991,'Fish Species List'!$A$2:$I$107,4,0)</f>
        <v>Acanthuridae</v>
      </c>
      <c r="L1991" s="54" t="str">
        <f>VLOOKUP(H1991,'Fish Species List'!$A$2:$I$107,5,0)</f>
        <v>Herbivores</v>
      </c>
      <c r="M1991">
        <v>15</v>
      </c>
      <c r="N1991">
        <v>2</v>
      </c>
      <c r="P1991">
        <f>VLOOKUP(H1991,'Fish Species List'!$A$2:$I$107,6,0)</f>
        <v>2.512E-2</v>
      </c>
      <c r="Q1991">
        <f>VLOOKUP(H1991,'Fish Species List'!$A$2:$I$107,7,0)</f>
        <v>2.96</v>
      </c>
      <c r="R1991">
        <f t="shared" si="31"/>
        <v>76.076366478829684</v>
      </c>
    </row>
    <row r="1992" spans="1:18">
      <c r="A1992" s="2">
        <v>42959</v>
      </c>
      <c r="B1992" s="18">
        <v>0.375</v>
      </c>
      <c r="C1992" t="s">
        <v>450</v>
      </c>
      <c r="D1992" t="s">
        <v>454</v>
      </c>
      <c r="E1992" t="s">
        <v>10</v>
      </c>
      <c r="F1992">
        <v>4</v>
      </c>
      <c r="G1992">
        <v>17</v>
      </c>
      <c r="H1992" t="s">
        <v>23</v>
      </c>
      <c r="I1992" t="str">
        <f>VLOOKUP(H1992,'Fish Species List'!$A$2:$I$107,2,0)</f>
        <v>Blue Tang</v>
      </c>
      <c r="J1992" s="54" t="str">
        <f>VLOOKUP(H1992,'Fish Species List'!$A$2:$I$107,3,0)</f>
        <v>Acanthurus coeruleus</v>
      </c>
      <c r="K1992" s="54" t="str">
        <f>VLOOKUP(H1992,'Fish Species List'!$A$2:$I$107,4,0)</f>
        <v>Acanthuridae</v>
      </c>
      <c r="L1992" s="54" t="str">
        <f>VLOOKUP(H1992,'Fish Species List'!$A$2:$I$107,5,0)</f>
        <v>Herbivores</v>
      </c>
      <c r="M1992">
        <v>17</v>
      </c>
      <c r="N1992">
        <f>1</f>
        <v>1</v>
      </c>
      <c r="P1992">
        <f>VLOOKUP(H1992,'Fish Species List'!$A$2:$I$107,6,0)</f>
        <v>2.512E-2</v>
      </c>
      <c r="Q1992">
        <f>VLOOKUP(H1992,'Fish Species List'!$A$2:$I$107,7,0)</f>
        <v>2.96</v>
      </c>
      <c r="R1992">
        <f t="shared" si="31"/>
        <v>110.19158812752735</v>
      </c>
    </row>
    <row r="1993" spans="1:18">
      <c r="A1993" s="2">
        <v>42959</v>
      </c>
      <c r="B1993" s="18">
        <v>0.375</v>
      </c>
      <c r="C1993" t="s">
        <v>450</v>
      </c>
      <c r="D1993" t="s">
        <v>454</v>
      </c>
      <c r="E1993" t="s">
        <v>10</v>
      </c>
      <c r="F1993">
        <v>4</v>
      </c>
      <c r="G1993">
        <v>17</v>
      </c>
      <c r="H1993" t="s">
        <v>23</v>
      </c>
      <c r="I1993" t="str">
        <f>VLOOKUP(H1993,'Fish Species List'!$A$2:$I$107,2,0)</f>
        <v>Blue Tang</v>
      </c>
      <c r="J1993" s="54" t="str">
        <f>VLOOKUP(H1993,'Fish Species List'!$A$2:$I$107,3,0)</f>
        <v>Acanthurus coeruleus</v>
      </c>
      <c r="K1993" s="54" t="str">
        <f>VLOOKUP(H1993,'Fish Species List'!$A$2:$I$107,4,0)</f>
        <v>Acanthuridae</v>
      </c>
      <c r="L1993" s="54" t="str">
        <f>VLOOKUP(H1993,'Fish Species List'!$A$2:$I$107,5,0)</f>
        <v>Herbivores</v>
      </c>
      <c r="M1993">
        <v>8</v>
      </c>
      <c r="N1993">
        <f>1</f>
        <v>1</v>
      </c>
      <c r="P1993">
        <f>VLOOKUP(H1993,'Fish Species List'!$A$2:$I$107,6,0)</f>
        <v>2.512E-2</v>
      </c>
      <c r="Q1993">
        <f>VLOOKUP(H1993,'Fish Species List'!$A$2:$I$107,7,0)</f>
        <v>2.96</v>
      </c>
      <c r="R1993">
        <f t="shared" si="31"/>
        <v>11.834938257252785</v>
      </c>
    </row>
    <row r="1994" spans="1:18">
      <c r="A1994" s="2">
        <v>42959</v>
      </c>
      <c r="B1994" s="18">
        <v>0.375</v>
      </c>
      <c r="C1994" t="s">
        <v>450</v>
      </c>
      <c r="D1994" t="s">
        <v>454</v>
      </c>
      <c r="E1994" t="s">
        <v>10</v>
      </c>
      <c r="F1994">
        <v>4</v>
      </c>
      <c r="G1994">
        <v>17</v>
      </c>
      <c r="H1994" t="s">
        <v>37</v>
      </c>
      <c r="I1994" t="str">
        <f>VLOOKUP(H1994,'Fish Species List'!$A$2:$I$107,2,0)</f>
        <v>Yellowtail Damselfish</v>
      </c>
      <c r="J1994" s="54" t="str">
        <f>VLOOKUP(H1994,'Fish Species List'!$A$2:$I$107,3,0)</f>
        <v>Microspathodon chrysurus</v>
      </c>
      <c r="K1994" s="54" t="str">
        <f>VLOOKUP(H1994,'Fish Species List'!$A$2:$I$107,4,0)</f>
        <v>Pomacentridae</v>
      </c>
      <c r="L1994" s="54" t="str">
        <f>VLOOKUP(H1994,'Fish Species List'!$A$2:$I$107,5,0)</f>
        <v>Herbivores</v>
      </c>
      <c r="M1994">
        <v>14</v>
      </c>
      <c r="N1994">
        <f>1</f>
        <v>1</v>
      </c>
      <c r="P1994">
        <f>VLOOKUP(H1994,'Fish Species List'!$A$2:$I$107,6,0)</f>
        <v>2.291E-2</v>
      </c>
      <c r="Q1994">
        <f>VLOOKUP(H1994,'Fish Species List'!$A$2:$I$107,7,0)</f>
        <v>3.02</v>
      </c>
      <c r="R1994">
        <f t="shared" si="31"/>
        <v>66.272256321251803</v>
      </c>
    </row>
    <row r="1995" spans="1:18">
      <c r="A1995" s="2">
        <v>42959</v>
      </c>
      <c r="B1995" s="18">
        <v>0.375</v>
      </c>
      <c r="C1995" t="s">
        <v>450</v>
      </c>
      <c r="D1995" t="s">
        <v>454</v>
      </c>
      <c r="E1995" t="s">
        <v>10</v>
      </c>
      <c r="F1995">
        <v>4</v>
      </c>
      <c r="G1995">
        <v>17</v>
      </c>
      <c r="H1995" t="s">
        <v>283</v>
      </c>
      <c r="I1995" t="str">
        <f>VLOOKUP(H1995,'Fish Species List'!$A$2:$I$107,2,0)</f>
        <v>Stoplight Parrotfish</v>
      </c>
      <c r="J1995" s="54" t="str">
        <f>VLOOKUP(H1995,'Fish Species List'!$A$2:$I$107,3,0)</f>
        <v>Sparisoma viride</v>
      </c>
      <c r="K1995" s="54" t="str">
        <f>VLOOKUP(H1995,'Fish Species List'!$A$2:$I$107,4,0)</f>
        <v>Scaridae</v>
      </c>
      <c r="L1995" s="54" t="str">
        <f>VLOOKUP(H1995,'Fish Species List'!$A$2:$I$107,5,0)</f>
        <v>Herbivores</v>
      </c>
      <c r="M1995">
        <v>24</v>
      </c>
      <c r="N1995">
        <f>1</f>
        <v>1</v>
      </c>
      <c r="O1995" t="s">
        <v>16</v>
      </c>
      <c r="P1995">
        <f>VLOOKUP(H1995,'Fish Species List'!$A$2:$I$107,6,0)</f>
        <v>1.38E-2</v>
      </c>
      <c r="Q1995">
        <f>VLOOKUP(H1995,'Fish Species List'!$A$2:$I$107,7,0)</f>
        <v>3.04</v>
      </c>
      <c r="R1995">
        <f t="shared" si="31"/>
        <v>216.63132757933843</v>
      </c>
    </row>
    <row r="1996" spans="1:18">
      <c r="A1996" s="2">
        <v>42959</v>
      </c>
      <c r="B1996" s="18">
        <v>0.375</v>
      </c>
      <c r="C1996" t="s">
        <v>450</v>
      </c>
      <c r="D1996" t="s">
        <v>454</v>
      </c>
      <c r="E1996" t="s">
        <v>10</v>
      </c>
      <c r="F1996">
        <v>4</v>
      </c>
      <c r="G1996">
        <v>17</v>
      </c>
      <c r="H1996" t="s">
        <v>283</v>
      </c>
      <c r="I1996" t="str">
        <f>VLOOKUP(H1996,'Fish Species List'!$A$2:$I$107,2,0)</f>
        <v>Stoplight Parrotfish</v>
      </c>
      <c r="J1996" s="54" t="str">
        <f>VLOOKUP(H1996,'Fish Species List'!$A$2:$I$107,3,0)</f>
        <v>Sparisoma viride</v>
      </c>
      <c r="K1996" s="54" t="str">
        <f>VLOOKUP(H1996,'Fish Species List'!$A$2:$I$107,4,0)</f>
        <v>Scaridae</v>
      </c>
      <c r="L1996" s="54" t="str">
        <f>VLOOKUP(H1996,'Fish Species List'!$A$2:$I$107,5,0)</f>
        <v>Herbivores</v>
      </c>
      <c r="M1996">
        <v>20</v>
      </c>
      <c r="N1996">
        <f>1</f>
        <v>1</v>
      </c>
      <c r="O1996" t="s">
        <v>16</v>
      </c>
      <c r="P1996">
        <f>VLOOKUP(H1996,'Fish Species List'!$A$2:$I$107,6,0)</f>
        <v>1.38E-2</v>
      </c>
      <c r="Q1996">
        <f>VLOOKUP(H1996,'Fish Species List'!$A$2:$I$107,7,0)</f>
        <v>3.04</v>
      </c>
      <c r="R1996">
        <f t="shared" si="31"/>
        <v>124.45440510662077</v>
      </c>
    </row>
    <row r="1997" spans="1:18">
      <c r="A1997" s="2">
        <v>42959</v>
      </c>
      <c r="B1997" s="18">
        <v>0.375</v>
      </c>
      <c r="C1997" t="s">
        <v>450</v>
      </c>
      <c r="D1997" t="s">
        <v>454</v>
      </c>
      <c r="E1997" t="s">
        <v>10</v>
      </c>
      <c r="F1997">
        <v>4</v>
      </c>
      <c r="G1997">
        <v>17</v>
      </c>
      <c r="H1997" t="s">
        <v>283</v>
      </c>
      <c r="I1997" t="str">
        <f>VLOOKUP(H1997,'Fish Species List'!$A$2:$I$107,2,0)</f>
        <v>Stoplight Parrotfish</v>
      </c>
      <c r="J1997" s="54" t="str">
        <f>VLOOKUP(H1997,'Fish Species List'!$A$2:$I$107,3,0)</f>
        <v>Sparisoma viride</v>
      </c>
      <c r="K1997" s="54" t="str">
        <f>VLOOKUP(H1997,'Fish Species List'!$A$2:$I$107,4,0)</f>
        <v>Scaridae</v>
      </c>
      <c r="L1997" s="54" t="str">
        <f>VLOOKUP(H1997,'Fish Species List'!$A$2:$I$107,5,0)</f>
        <v>Herbivores</v>
      </c>
      <c r="M1997">
        <v>13</v>
      </c>
      <c r="N1997">
        <f>1</f>
        <v>1</v>
      </c>
      <c r="O1997" t="s">
        <v>16</v>
      </c>
      <c r="P1997">
        <f>VLOOKUP(H1997,'Fish Species List'!$A$2:$I$107,6,0)</f>
        <v>1.38E-2</v>
      </c>
      <c r="Q1997">
        <f>VLOOKUP(H1997,'Fish Species List'!$A$2:$I$107,7,0)</f>
        <v>3.04</v>
      </c>
      <c r="R1997">
        <f t="shared" si="31"/>
        <v>33.594399108137019</v>
      </c>
    </row>
    <row r="1998" spans="1:18">
      <c r="A1998" s="2">
        <v>42959</v>
      </c>
      <c r="B1998" s="18">
        <v>0.375</v>
      </c>
      <c r="C1998" t="s">
        <v>450</v>
      </c>
      <c r="D1998" t="s">
        <v>454</v>
      </c>
      <c r="E1998" t="s">
        <v>10</v>
      </c>
      <c r="F1998">
        <v>4</v>
      </c>
      <c r="G1998">
        <v>17</v>
      </c>
      <c r="H1998" t="s">
        <v>25</v>
      </c>
      <c r="I1998" t="str">
        <f>VLOOKUP(H1998,'Fish Species List'!$A$2:$I$107,2,0)</f>
        <v>Redband Parrotfish</v>
      </c>
      <c r="J1998" s="54" t="str">
        <f>VLOOKUP(H1998,'Fish Species List'!$A$2:$I$107,3,0)</f>
        <v>Sparisoma aurofrenatum</v>
      </c>
      <c r="K1998" s="54" t="str">
        <f>VLOOKUP(H1998,'Fish Species List'!$A$2:$I$107,4,0)</f>
        <v>Scaridae</v>
      </c>
      <c r="L1998" s="54" t="str">
        <f>VLOOKUP(H1998,'Fish Species List'!$A$2:$I$107,5,0)</f>
        <v>Herbivores</v>
      </c>
      <c r="M1998">
        <v>13</v>
      </c>
      <c r="N1998">
        <f>1</f>
        <v>1</v>
      </c>
      <c r="O1998" t="s">
        <v>16</v>
      </c>
      <c r="P1998">
        <f>VLOOKUP(H1998,'Fish Species List'!$A$2:$I$107,6,0)</f>
        <v>1.072E-2</v>
      </c>
      <c r="Q1998">
        <f>VLOOKUP(H1998,'Fish Species List'!$A$2:$I$107,7,0)</f>
        <v>3.12</v>
      </c>
      <c r="R1998">
        <f t="shared" si="31"/>
        <v>32.040408504285118</v>
      </c>
    </row>
    <row r="1999" spans="1:18">
      <c r="A1999" s="2">
        <v>42959</v>
      </c>
      <c r="B1999" s="18">
        <v>0.375</v>
      </c>
      <c r="C1999" t="s">
        <v>450</v>
      </c>
      <c r="D1999" t="s">
        <v>454</v>
      </c>
      <c r="E1999" t="s">
        <v>10</v>
      </c>
      <c r="F1999">
        <v>4</v>
      </c>
      <c r="G1999">
        <v>17</v>
      </c>
      <c r="H1999" t="s">
        <v>25</v>
      </c>
      <c r="I1999" t="str">
        <f>VLOOKUP(H1999,'Fish Species List'!$A$2:$I$107,2,0)</f>
        <v>Redband Parrotfish</v>
      </c>
      <c r="J1999" s="54" t="str">
        <f>VLOOKUP(H1999,'Fish Species List'!$A$2:$I$107,3,0)</f>
        <v>Sparisoma aurofrenatum</v>
      </c>
      <c r="K1999" s="54" t="str">
        <f>VLOOKUP(H1999,'Fish Species List'!$A$2:$I$107,4,0)</f>
        <v>Scaridae</v>
      </c>
      <c r="L1999" s="54" t="str">
        <f>VLOOKUP(H1999,'Fish Species List'!$A$2:$I$107,5,0)</f>
        <v>Herbivores</v>
      </c>
      <c r="M1999">
        <v>19</v>
      </c>
      <c r="N1999">
        <f>1</f>
        <v>1</v>
      </c>
      <c r="O1999" t="s">
        <v>16</v>
      </c>
      <c r="P1999">
        <f>VLOOKUP(H1999,'Fish Species List'!$A$2:$I$107,6,0)</f>
        <v>1.072E-2</v>
      </c>
      <c r="Q1999">
        <f>VLOOKUP(H1999,'Fish Species List'!$A$2:$I$107,7,0)</f>
        <v>3.12</v>
      </c>
      <c r="R1999">
        <f t="shared" si="31"/>
        <v>104.69019779399261</v>
      </c>
    </row>
    <row r="2000" spans="1:18">
      <c r="A2000" s="2">
        <v>42959</v>
      </c>
      <c r="B2000" s="18">
        <v>0.375</v>
      </c>
      <c r="C2000" t="s">
        <v>450</v>
      </c>
      <c r="D2000" t="s">
        <v>454</v>
      </c>
      <c r="E2000" t="s">
        <v>10</v>
      </c>
      <c r="F2000">
        <v>4</v>
      </c>
      <c r="G2000">
        <v>17</v>
      </c>
      <c r="H2000" t="s">
        <v>15</v>
      </c>
      <c r="I2000" t="str">
        <f>VLOOKUP(H2000,'Fish Species List'!$A$2:$I$107,2,0)</f>
        <v>Queen Parrotfish</v>
      </c>
      <c r="J2000" s="54" t="str">
        <f>VLOOKUP(H2000,'Fish Species List'!$A$2:$I$107,3,0)</f>
        <v>Scarus vetula</v>
      </c>
      <c r="K2000" s="54" t="str">
        <f>VLOOKUP(H2000,'Fish Species List'!$A$2:$I$107,4,0)</f>
        <v>Scaridae</v>
      </c>
      <c r="L2000" s="54" t="str">
        <f>VLOOKUP(H2000,'Fish Species List'!$A$2:$I$107,5,0)</f>
        <v>Herbivores</v>
      </c>
      <c r="M2000">
        <v>26</v>
      </c>
      <c r="N2000">
        <f>1</f>
        <v>1</v>
      </c>
      <c r="O2000" t="s">
        <v>16</v>
      </c>
      <c r="P2000">
        <f>VLOOKUP(H2000,'Fish Species List'!$A$2:$I$107,6,0)</f>
        <v>1.38E-2</v>
      </c>
      <c r="Q2000">
        <f>VLOOKUP(H2000,'Fish Species List'!$A$2:$I$107,7,0)</f>
        <v>3.03</v>
      </c>
      <c r="R2000">
        <f t="shared" si="31"/>
        <v>267.45352779811407</v>
      </c>
    </row>
    <row r="2001" spans="1:18">
      <c r="A2001" s="2">
        <v>42959</v>
      </c>
      <c r="B2001" s="18">
        <v>0.375</v>
      </c>
      <c r="C2001" t="s">
        <v>450</v>
      </c>
      <c r="D2001" t="s">
        <v>454</v>
      </c>
      <c r="E2001" t="s">
        <v>10</v>
      </c>
      <c r="F2001">
        <v>4</v>
      </c>
      <c r="G2001">
        <v>17</v>
      </c>
      <c r="H2001" t="s">
        <v>12</v>
      </c>
      <c r="I2001" t="str">
        <f>VLOOKUP(H2001,'Fish Species List'!$A$2:$I$107,2,0)</f>
        <v>Doctorfish</v>
      </c>
      <c r="J2001" s="54" t="str">
        <f>VLOOKUP(H2001,'Fish Species List'!$A$2:$I$107,3,0)</f>
        <v>Acanthurus chirurgus</v>
      </c>
      <c r="K2001" s="54" t="str">
        <f>VLOOKUP(H2001,'Fish Species List'!$A$2:$I$107,4,0)</f>
        <v>Acanthuridae</v>
      </c>
      <c r="L2001" s="54" t="str">
        <f>VLOOKUP(H2001,'Fish Species List'!$A$2:$I$107,5,0)</f>
        <v>Herbivores</v>
      </c>
      <c r="M2001">
        <v>16</v>
      </c>
      <c r="N2001">
        <v>3</v>
      </c>
      <c r="P2001">
        <f>VLOOKUP(H2001,'Fish Species List'!$A$2:$I$107,6,0)</f>
        <v>2.0889999999999999E-2</v>
      </c>
      <c r="Q2001">
        <f>VLOOKUP(H2001,'Fish Species List'!$A$2:$I$107,7,0)</f>
        <v>2.96</v>
      </c>
      <c r="R2001">
        <f t="shared" si="31"/>
        <v>76.583214004983191</v>
      </c>
    </row>
    <row r="2002" spans="1:18">
      <c r="A2002" s="2">
        <v>42959</v>
      </c>
      <c r="B2002" s="18">
        <v>0.375</v>
      </c>
      <c r="C2002" t="s">
        <v>450</v>
      </c>
      <c r="D2002" t="s">
        <v>454</v>
      </c>
      <c r="E2002" t="s">
        <v>10</v>
      </c>
      <c r="F2002">
        <v>4</v>
      </c>
      <c r="G2002">
        <v>17</v>
      </c>
      <c r="H2002" t="s">
        <v>12</v>
      </c>
      <c r="I2002" t="str">
        <f>VLOOKUP(H2002,'Fish Species List'!$A$2:$I$107,2,0)</f>
        <v>Doctorfish</v>
      </c>
      <c r="J2002" s="54" t="str">
        <f>VLOOKUP(H2002,'Fish Species List'!$A$2:$I$107,3,0)</f>
        <v>Acanthurus chirurgus</v>
      </c>
      <c r="K2002" s="54" t="str">
        <f>VLOOKUP(H2002,'Fish Species List'!$A$2:$I$107,4,0)</f>
        <v>Acanthuridae</v>
      </c>
      <c r="L2002" s="54" t="str">
        <f>VLOOKUP(H2002,'Fish Species List'!$A$2:$I$107,5,0)</f>
        <v>Herbivores</v>
      </c>
      <c r="M2002">
        <v>14</v>
      </c>
      <c r="N2002">
        <v>2</v>
      </c>
      <c r="P2002">
        <f>VLOOKUP(H2002,'Fish Species List'!$A$2:$I$107,6,0)</f>
        <v>2.0889999999999999E-2</v>
      </c>
      <c r="Q2002">
        <f>VLOOKUP(H2002,'Fish Species List'!$A$2:$I$107,7,0)</f>
        <v>2.96</v>
      </c>
      <c r="R2002">
        <f t="shared" si="31"/>
        <v>51.579535358842975</v>
      </c>
    </row>
    <row r="2003" spans="1:18">
      <c r="A2003" s="2">
        <v>42959</v>
      </c>
      <c r="B2003" s="18">
        <v>0.375</v>
      </c>
      <c r="C2003" t="s">
        <v>450</v>
      </c>
      <c r="D2003" t="s">
        <v>454</v>
      </c>
      <c r="E2003" t="s">
        <v>10</v>
      </c>
      <c r="F2003">
        <v>4</v>
      </c>
      <c r="G2003">
        <v>17</v>
      </c>
      <c r="H2003" t="s">
        <v>12</v>
      </c>
      <c r="I2003" t="str">
        <f>VLOOKUP(H2003,'Fish Species List'!$A$2:$I$107,2,0)</f>
        <v>Doctorfish</v>
      </c>
      <c r="J2003" s="54" t="str">
        <f>VLOOKUP(H2003,'Fish Species List'!$A$2:$I$107,3,0)</f>
        <v>Acanthurus chirurgus</v>
      </c>
      <c r="K2003" s="54" t="str">
        <f>VLOOKUP(H2003,'Fish Species List'!$A$2:$I$107,4,0)</f>
        <v>Acanthuridae</v>
      </c>
      <c r="L2003" s="54" t="str">
        <f>VLOOKUP(H2003,'Fish Species List'!$A$2:$I$107,5,0)</f>
        <v>Herbivores</v>
      </c>
      <c r="M2003">
        <v>17</v>
      </c>
      <c r="N2003">
        <v>2</v>
      </c>
      <c r="P2003">
        <f>VLOOKUP(H2003,'Fish Species List'!$A$2:$I$107,6,0)</f>
        <v>2.0889999999999999E-2</v>
      </c>
      <c r="Q2003">
        <f>VLOOKUP(H2003,'Fish Species List'!$A$2:$I$107,7,0)</f>
        <v>2.96</v>
      </c>
      <c r="R2003">
        <f t="shared" si="31"/>
        <v>91.636237101275725</v>
      </c>
    </row>
    <row r="2004" spans="1:18">
      <c r="A2004" s="2">
        <v>42959</v>
      </c>
      <c r="B2004" s="18">
        <v>0.375</v>
      </c>
      <c r="C2004" t="s">
        <v>450</v>
      </c>
      <c r="D2004" t="s">
        <v>454</v>
      </c>
      <c r="E2004" t="s">
        <v>10</v>
      </c>
      <c r="F2004">
        <v>4</v>
      </c>
      <c r="G2004">
        <v>17</v>
      </c>
      <c r="H2004" t="s">
        <v>23</v>
      </c>
      <c r="I2004" t="str">
        <f>VLOOKUP(H2004,'Fish Species List'!$A$2:$I$107,2,0)</f>
        <v>Blue Tang</v>
      </c>
      <c r="J2004" s="54" t="str">
        <f>VLOOKUP(H2004,'Fish Species List'!$A$2:$I$107,3,0)</f>
        <v>Acanthurus coeruleus</v>
      </c>
      <c r="K2004" s="54" t="str">
        <f>VLOOKUP(H2004,'Fish Species List'!$A$2:$I$107,4,0)</f>
        <v>Acanthuridae</v>
      </c>
      <c r="L2004" s="54" t="str">
        <f>VLOOKUP(H2004,'Fish Species List'!$A$2:$I$107,5,0)</f>
        <v>Herbivores</v>
      </c>
      <c r="M2004">
        <v>17</v>
      </c>
      <c r="N2004">
        <v>3</v>
      </c>
      <c r="P2004">
        <f>VLOOKUP(H2004,'Fish Species List'!$A$2:$I$107,6,0)</f>
        <v>2.512E-2</v>
      </c>
      <c r="Q2004">
        <f>VLOOKUP(H2004,'Fish Species List'!$A$2:$I$107,7,0)</f>
        <v>2.96</v>
      </c>
      <c r="R2004">
        <f t="shared" si="31"/>
        <v>110.19158812752735</v>
      </c>
    </row>
    <row r="2005" spans="1:18">
      <c r="A2005" s="2">
        <v>42959</v>
      </c>
      <c r="B2005" s="18">
        <v>0.375</v>
      </c>
      <c r="C2005" t="s">
        <v>450</v>
      </c>
      <c r="D2005" t="s">
        <v>454</v>
      </c>
      <c r="E2005" t="s">
        <v>10</v>
      </c>
      <c r="F2005">
        <v>4</v>
      </c>
      <c r="G2005">
        <v>17</v>
      </c>
      <c r="H2005" t="s">
        <v>20</v>
      </c>
      <c r="I2005" t="str">
        <f>VLOOKUP(H2005,'Fish Species List'!$A$2:$I$107,2,0)</f>
        <v>French Grunt</v>
      </c>
      <c r="J2005" s="54" t="str">
        <f>VLOOKUP(H2005,'Fish Species List'!$A$2:$I$107,3,0)</f>
        <v>Haemulon flavolineatum</v>
      </c>
      <c r="K2005" s="54" t="str">
        <f>VLOOKUP(H2005,'Fish Species List'!$A$2:$I$107,4,0)</f>
        <v>Haemulidae</v>
      </c>
      <c r="L2005" s="54" t="str">
        <f>VLOOKUP(H2005,'Fish Species List'!$A$2:$I$107,5,0)</f>
        <v>Carnivores</v>
      </c>
      <c r="M2005">
        <v>14</v>
      </c>
      <c r="N2005">
        <f>1</f>
        <v>1</v>
      </c>
      <c r="P2005">
        <f>VLOOKUP(H2005,'Fish Species List'!$A$2:$I$107,6,0)</f>
        <v>1.349E-2</v>
      </c>
      <c r="Q2005">
        <f>VLOOKUP(H2005,'Fish Species List'!$A$2:$I$107,7,0)</f>
        <v>3</v>
      </c>
      <c r="R2005">
        <f t="shared" si="31"/>
        <v>37.016559999999998</v>
      </c>
    </row>
    <row r="2006" spans="1:18">
      <c r="A2006" s="2">
        <v>42959</v>
      </c>
      <c r="B2006" s="18">
        <v>0.375</v>
      </c>
      <c r="C2006" t="s">
        <v>450</v>
      </c>
      <c r="D2006" t="s">
        <v>454</v>
      </c>
      <c r="E2006" t="s">
        <v>10</v>
      </c>
      <c r="F2006">
        <v>4</v>
      </c>
      <c r="G2006">
        <v>17</v>
      </c>
      <c r="H2006" t="s">
        <v>20</v>
      </c>
      <c r="I2006" t="str">
        <f>VLOOKUP(H2006,'Fish Species List'!$A$2:$I$107,2,0)</f>
        <v>French Grunt</v>
      </c>
      <c r="J2006" s="54" t="str">
        <f>VLOOKUP(H2006,'Fish Species List'!$A$2:$I$107,3,0)</f>
        <v>Haemulon flavolineatum</v>
      </c>
      <c r="K2006" s="54" t="str">
        <f>VLOOKUP(H2006,'Fish Species List'!$A$2:$I$107,4,0)</f>
        <v>Haemulidae</v>
      </c>
      <c r="L2006" s="54" t="str">
        <f>VLOOKUP(H2006,'Fish Species List'!$A$2:$I$107,5,0)</f>
        <v>Carnivores</v>
      </c>
      <c r="M2006">
        <v>16</v>
      </c>
      <c r="N2006">
        <f>1</f>
        <v>1</v>
      </c>
      <c r="P2006">
        <f>VLOOKUP(H2006,'Fish Species List'!$A$2:$I$107,6,0)</f>
        <v>1.349E-2</v>
      </c>
      <c r="Q2006">
        <f>VLOOKUP(H2006,'Fish Species List'!$A$2:$I$107,7,0)</f>
        <v>3</v>
      </c>
      <c r="R2006">
        <f t="shared" si="31"/>
        <v>55.255040000000001</v>
      </c>
    </row>
    <row r="2007" spans="1:18">
      <c r="A2007" s="2">
        <v>42959</v>
      </c>
      <c r="B2007" s="18">
        <v>0.375</v>
      </c>
      <c r="C2007" t="s">
        <v>450</v>
      </c>
      <c r="D2007" t="s">
        <v>454</v>
      </c>
      <c r="E2007" t="s">
        <v>10</v>
      </c>
      <c r="F2007">
        <v>4</v>
      </c>
      <c r="G2007">
        <v>17</v>
      </c>
      <c r="H2007" t="s">
        <v>20</v>
      </c>
      <c r="I2007" t="str">
        <f>VLOOKUP(H2007,'Fish Species List'!$A$2:$I$107,2,0)</f>
        <v>French Grunt</v>
      </c>
      <c r="J2007" s="54" t="str">
        <f>VLOOKUP(H2007,'Fish Species List'!$A$2:$I$107,3,0)</f>
        <v>Haemulon flavolineatum</v>
      </c>
      <c r="K2007" s="54" t="str">
        <f>VLOOKUP(H2007,'Fish Species List'!$A$2:$I$107,4,0)</f>
        <v>Haemulidae</v>
      </c>
      <c r="L2007" s="54" t="str">
        <f>VLOOKUP(H2007,'Fish Species List'!$A$2:$I$107,5,0)</f>
        <v>Carnivores</v>
      </c>
      <c r="M2007">
        <v>13</v>
      </c>
      <c r="N2007">
        <f>1</f>
        <v>1</v>
      </c>
      <c r="P2007">
        <f>VLOOKUP(H2007,'Fish Species List'!$A$2:$I$107,6,0)</f>
        <v>1.349E-2</v>
      </c>
      <c r="Q2007">
        <f>VLOOKUP(H2007,'Fish Species List'!$A$2:$I$107,7,0)</f>
        <v>3</v>
      </c>
      <c r="R2007">
        <f t="shared" si="31"/>
        <v>29.637530000000002</v>
      </c>
    </row>
    <row r="2008" spans="1:18">
      <c r="A2008" s="2">
        <v>42959</v>
      </c>
      <c r="B2008" s="18">
        <v>0.375</v>
      </c>
      <c r="C2008" t="s">
        <v>450</v>
      </c>
      <c r="D2008" t="s">
        <v>454</v>
      </c>
      <c r="E2008" t="s">
        <v>10</v>
      </c>
      <c r="F2008">
        <v>4</v>
      </c>
      <c r="G2008">
        <v>17</v>
      </c>
      <c r="H2008" t="s">
        <v>31</v>
      </c>
      <c r="I2008" t="str">
        <f>VLOOKUP(H2008,'Fish Species List'!$A$2:$I$107,2,0)</f>
        <v>Striped Parrotfish</v>
      </c>
      <c r="J2008" s="54" t="str">
        <f>VLOOKUP(H2008,'Fish Species List'!$A$2:$I$107,3,0)</f>
        <v>Scarus iserti</v>
      </c>
      <c r="K2008" s="54" t="str">
        <f>VLOOKUP(H2008,'Fish Species List'!$A$2:$I$107,4,0)</f>
        <v>Scaridae</v>
      </c>
      <c r="L2008" s="54" t="str">
        <f>VLOOKUP(H2008,'Fish Species List'!$A$2:$I$107,5,0)</f>
        <v>Herbivores</v>
      </c>
      <c r="M2008">
        <v>13</v>
      </c>
      <c r="N2008">
        <f>1</f>
        <v>1</v>
      </c>
      <c r="O2008" t="s">
        <v>16</v>
      </c>
      <c r="P2008">
        <f>VLOOKUP(H2008,'Fish Species List'!$A$2:$I$107,6,0)</f>
        <v>1.0959999999999999E-2</v>
      </c>
      <c r="Q2008">
        <f>VLOOKUP(H2008,'Fish Species List'!$A$2:$I$107,7,0)</f>
        <v>3.01</v>
      </c>
      <c r="R2008">
        <f t="shared" si="31"/>
        <v>24.704726176219836</v>
      </c>
    </row>
    <row r="2009" spans="1:18">
      <c r="A2009" s="2">
        <v>42959</v>
      </c>
      <c r="B2009" s="18">
        <v>0.375</v>
      </c>
      <c r="C2009" t="s">
        <v>450</v>
      </c>
      <c r="D2009" t="s">
        <v>454</v>
      </c>
      <c r="E2009" t="s">
        <v>10</v>
      </c>
      <c r="F2009">
        <v>4</v>
      </c>
      <c r="G2009">
        <v>17</v>
      </c>
      <c r="H2009" t="s">
        <v>31</v>
      </c>
      <c r="I2009" t="str">
        <f>VLOOKUP(H2009,'Fish Species List'!$A$2:$I$107,2,0)</f>
        <v>Striped Parrotfish</v>
      </c>
      <c r="J2009" s="54" t="str">
        <f>VLOOKUP(H2009,'Fish Species List'!$A$2:$I$107,3,0)</f>
        <v>Scarus iserti</v>
      </c>
      <c r="K2009" s="54" t="str">
        <f>VLOOKUP(H2009,'Fish Species List'!$A$2:$I$107,4,0)</f>
        <v>Scaridae</v>
      </c>
      <c r="L2009" s="54" t="str">
        <f>VLOOKUP(H2009,'Fish Species List'!$A$2:$I$107,5,0)</f>
        <v>Herbivores</v>
      </c>
      <c r="M2009">
        <v>10</v>
      </c>
      <c r="N2009">
        <f>1</f>
        <v>1</v>
      </c>
      <c r="O2009" t="s">
        <v>16</v>
      </c>
      <c r="P2009">
        <f>VLOOKUP(H2009,'Fish Species List'!$A$2:$I$107,6,0)</f>
        <v>1.0959999999999999E-2</v>
      </c>
      <c r="Q2009">
        <f>VLOOKUP(H2009,'Fish Species List'!$A$2:$I$107,7,0)</f>
        <v>3.01</v>
      </c>
      <c r="R2009">
        <f t="shared" si="31"/>
        <v>11.21529119539707</v>
      </c>
    </row>
    <row r="2010" spans="1:18">
      <c r="A2010" s="2">
        <v>42959</v>
      </c>
      <c r="B2010" s="18">
        <v>0.375</v>
      </c>
      <c r="C2010" t="s">
        <v>450</v>
      </c>
      <c r="D2010" t="s">
        <v>454</v>
      </c>
      <c r="E2010" t="s">
        <v>10</v>
      </c>
      <c r="F2010">
        <v>4</v>
      </c>
      <c r="G2010">
        <v>17</v>
      </c>
      <c r="H2010" t="s">
        <v>283</v>
      </c>
      <c r="I2010" t="str">
        <f>VLOOKUP(H2010,'Fish Species List'!$A$2:$I$107,2,0)</f>
        <v>Stoplight Parrotfish</v>
      </c>
      <c r="J2010" s="54" t="str">
        <f>VLOOKUP(H2010,'Fish Species List'!$A$2:$I$107,3,0)</f>
        <v>Sparisoma viride</v>
      </c>
      <c r="K2010" s="54" t="str">
        <f>VLOOKUP(H2010,'Fish Species List'!$A$2:$I$107,4,0)</f>
        <v>Scaridae</v>
      </c>
      <c r="L2010" s="54" t="str">
        <f>VLOOKUP(H2010,'Fish Species List'!$A$2:$I$107,5,0)</f>
        <v>Herbivores</v>
      </c>
      <c r="M2010">
        <v>16</v>
      </c>
      <c r="N2010">
        <f>1</f>
        <v>1</v>
      </c>
      <c r="O2010" t="s">
        <v>16</v>
      </c>
      <c r="P2010">
        <f>VLOOKUP(H2010,'Fish Species List'!$A$2:$I$107,6,0)</f>
        <v>1.38E-2</v>
      </c>
      <c r="Q2010">
        <f>VLOOKUP(H2010,'Fish Species List'!$A$2:$I$107,7,0)</f>
        <v>3.04</v>
      </c>
      <c r="R2010">
        <f t="shared" si="31"/>
        <v>63.154432022104622</v>
      </c>
    </row>
    <row r="2011" spans="1:18">
      <c r="A2011" s="2">
        <v>42959</v>
      </c>
      <c r="B2011" s="18">
        <v>0.375</v>
      </c>
      <c r="C2011" t="s">
        <v>450</v>
      </c>
      <c r="D2011" t="s">
        <v>454</v>
      </c>
      <c r="E2011" t="s">
        <v>10</v>
      </c>
      <c r="F2011">
        <v>4</v>
      </c>
      <c r="G2011">
        <v>17</v>
      </c>
      <c r="H2011" t="s">
        <v>283</v>
      </c>
      <c r="I2011" t="str">
        <f>VLOOKUP(H2011,'Fish Species List'!$A$2:$I$107,2,0)</f>
        <v>Stoplight Parrotfish</v>
      </c>
      <c r="J2011" s="54" t="str">
        <f>VLOOKUP(H2011,'Fish Species List'!$A$2:$I$107,3,0)</f>
        <v>Sparisoma viride</v>
      </c>
      <c r="K2011" s="54" t="str">
        <f>VLOOKUP(H2011,'Fish Species List'!$A$2:$I$107,4,0)</f>
        <v>Scaridae</v>
      </c>
      <c r="L2011" s="54" t="str">
        <f>VLOOKUP(H2011,'Fish Species List'!$A$2:$I$107,5,0)</f>
        <v>Herbivores</v>
      </c>
      <c r="M2011">
        <v>21</v>
      </c>
      <c r="N2011">
        <f>1</f>
        <v>1</v>
      </c>
      <c r="O2011" t="s">
        <v>16</v>
      </c>
      <c r="P2011">
        <f>VLOOKUP(H2011,'Fish Species List'!$A$2:$I$107,6,0)</f>
        <v>1.38E-2</v>
      </c>
      <c r="Q2011">
        <f>VLOOKUP(H2011,'Fish Species List'!$A$2:$I$107,7,0)</f>
        <v>3.04</v>
      </c>
      <c r="R2011">
        <f t="shared" si="31"/>
        <v>144.35297620307892</v>
      </c>
    </row>
    <row r="2012" spans="1:18">
      <c r="A2012" s="2">
        <v>42959</v>
      </c>
      <c r="B2012" s="18">
        <v>0.375</v>
      </c>
      <c r="C2012" t="s">
        <v>450</v>
      </c>
      <c r="D2012" t="s">
        <v>454</v>
      </c>
      <c r="E2012" t="s">
        <v>10</v>
      </c>
      <c r="F2012">
        <v>4</v>
      </c>
      <c r="G2012">
        <v>17</v>
      </c>
      <c r="H2012" t="s">
        <v>23</v>
      </c>
      <c r="I2012" t="str">
        <f>VLOOKUP(H2012,'Fish Species List'!$A$2:$I$107,2,0)</f>
        <v>Blue Tang</v>
      </c>
      <c r="J2012" s="54" t="str">
        <f>VLOOKUP(H2012,'Fish Species List'!$A$2:$I$107,3,0)</f>
        <v>Acanthurus coeruleus</v>
      </c>
      <c r="K2012" s="54" t="str">
        <f>VLOOKUP(H2012,'Fish Species List'!$A$2:$I$107,4,0)</f>
        <v>Acanthuridae</v>
      </c>
      <c r="L2012" s="54" t="str">
        <f>VLOOKUP(H2012,'Fish Species List'!$A$2:$I$107,5,0)</f>
        <v>Herbivores</v>
      </c>
      <c r="M2012">
        <v>15</v>
      </c>
      <c r="N2012">
        <v>3</v>
      </c>
      <c r="P2012">
        <f>VLOOKUP(H2012,'Fish Species List'!$A$2:$I$107,6,0)</f>
        <v>2.512E-2</v>
      </c>
      <c r="Q2012">
        <f>VLOOKUP(H2012,'Fish Species List'!$A$2:$I$107,7,0)</f>
        <v>2.96</v>
      </c>
      <c r="R2012">
        <f t="shared" si="31"/>
        <v>76.076366478829684</v>
      </c>
    </row>
    <row r="2013" spans="1:18">
      <c r="A2013" s="2">
        <v>42959</v>
      </c>
      <c r="B2013" s="18">
        <v>0.375</v>
      </c>
      <c r="C2013" t="s">
        <v>450</v>
      </c>
      <c r="D2013" t="s">
        <v>454</v>
      </c>
      <c r="E2013" t="s">
        <v>10</v>
      </c>
      <c r="F2013">
        <v>4</v>
      </c>
      <c r="G2013">
        <v>17</v>
      </c>
      <c r="H2013" t="s">
        <v>23</v>
      </c>
      <c r="I2013" t="str">
        <f>VLOOKUP(H2013,'Fish Species List'!$A$2:$I$107,2,0)</f>
        <v>Blue Tang</v>
      </c>
      <c r="J2013" s="54" t="str">
        <f>VLOOKUP(H2013,'Fish Species List'!$A$2:$I$107,3,0)</f>
        <v>Acanthurus coeruleus</v>
      </c>
      <c r="K2013" s="54" t="str">
        <f>VLOOKUP(H2013,'Fish Species List'!$A$2:$I$107,4,0)</f>
        <v>Acanthuridae</v>
      </c>
      <c r="L2013" s="54" t="str">
        <f>VLOOKUP(H2013,'Fish Species List'!$A$2:$I$107,5,0)</f>
        <v>Herbivores</v>
      </c>
      <c r="M2013">
        <v>8</v>
      </c>
      <c r="N2013">
        <f>1</f>
        <v>1</v>
      </c>
      <c r="P2013">
        <f>VLOOKUP(H2013,'Fish Species List'!$A$2:$I$107,6,0)</f>
        <v>2.512E-2</v>
      </c>
      <c r="Q2013">
        <f>VLOOKUP(H2013,'Fish Species List'!$A$2:$I$107,7,0)</f>
        <v>2.96</v>
      </c>
      <c r="R2013">
        <f t="shared" si="31"/>
        <v>11.834938257252785</v>
      </c>
    </row>
    <row r="2014" spans="1:18">
      <c r="A2014" s="2">
        <v>42959</v>
      </c>
      <c r="B2014" s="18">
        <v>0.375</v>
      </c>
      <c r="C2014" t="s">
        <v>450</v>
      </c>
      <c r="D2014" t="s">
        <v>454</v>
      </c>
      <c r="E2014" t="s">
        <v>10</v>
      </c>
      <c r="F2014">
        <v>4</v>
      </c>
      <c r="G2014">
        <v>17</v>
      </c>
      <c r="H2014" t="s">
        <v>23</v>
      </c>
      <c r="I2014" t="str">
        <f>VLOOKUP(H2014,'Fish Species List'!$A$2:$I$107,2,0)</f>
        <v>Blue Tang</v>
      </c>
      <c r="J2014" s="54" t="str">
        <f>VLOOKUP(H2014,'Fish Species List'!$A$2:$I$107,3,0)</f>
        <v>Acanthurus coeruleus</v>
      </c>
      <c r="K2014" s="54" t="str">
        <f>VLOOKUP(H2014,'Fish Species List'!$A$2:$I$107,4,0)</f>
        <v>Acanthuridae</v>
      </c>
      <c r="L2014" s="54" t="str">
        <f>VLOOKUP(H2014,'Fish Species List'!$A$2:$I$107,5,0)</f>
        <v>Herbivores</v>
      </c>
      <c r="M2014">
        <v>7</v>
      </c>
      <c r="N2014">
        <f>1</f>
        <v>1</v>
      </c>
      <c r="P2014">
        <f>VLOOKUP(H2014,'Fish Species List'!$A$2:$I$107,6,0)</f>
        <v>2.512E-2</v>
      </c>
      <c r="Q2014">
        <f>VLOOKUP(H2014,'Fish Species List'!$A$2:$I$107,7,0)</f>
        <v>2.96</v>
      </c>
      <c r="R2014">
        <f t="shared" si="31"/>
        <v>7.9709453858906114</v>
      </c>
    </row>
    <row r="2015" spans="1:18">
      <c r="A2015" s="2">
        <v>42959</v>
      </c>
      <c r="B2015" s="18">
        <v>0.375</v>
      </c>
      <c r="C2015" t="s">
        <v>450</v>
      </c>
      <c r="D2015" t="s">
        <v>454</v>
      </c>
      <c r="E2015" t="s">
        <v>10</v>
      </c>
      <c r="F2015">
        <v>4</v>
      </c>
      <c r="G2015">
        <v>17</v>
      </c>
      <c r="H2015" t="s">
        <v>38</v>
      </c>
      <c r="I2015" t="str">
        <f>VLOOKUP(H2015,'Fish Species List'!$A$2:$I$107,2,0)</f>
        <v>Sergeant Major</v>
      </c>
      <c r="J2015" s="54" t="str">
        <f>VLOOKUP(H2015,'Fish Species List'!$A$2:$I$107,3,0)</f>
        <v>Abudefduf saxatilis</v>
      </c>
      <c r="K2015" s="54" t="str">
        <f>VLOOKUP(H2015,'Fish Species List'!$A$2:$I$107,4,0)</f>
        <v>Pomacentridae</v>
      </c>
      <c r="L2015" s="54" t="str">
        <f>VLOOKUP(H2015,'Fish Species List'!$A$2:$I$107,5,0)</f>
        <v>Carnivores</v>
      </c>
      <c r="M2015">
        <v>13</v>
      </c>
      <c r="N2015">
        <f>1</f>
        <v>1</v>
      </c>
      <c r="P2015">
        <f>VLOOKUP(H2015,'Fish Species List'!$A$2:$I$107,6,0)</f>
        <v>1.8200000000000001E-2</v>
      </c>
      <c r="Q2015">
        <f>VLOOKUP(H2015,'Fish Species List'!$A$2:$I$107,7,0)</f>
        <v>3.05</v>
      </c>
      <c r="R2015">
        <f t="shared" si="31"/>
        <v>45.45677413347525</v>
      </c>
    </row>
    <row r="2016" spans="1:18">
      <c r="A2016" s="2">
        <v>42959</v>
      </c>
      <c r="B2016" s="18">
        <v>0.375</v>
      </c>
      <c r="C2016" t="s">
        <v>450</v>
      </c>
      <c r="D2016" t="s">
        <v>454</v>
      </c>
      <c r="E2016" t="s">
        <v>10</v>
      </c>
      <c r="F2016">
        <v>4</v>
      </c>
      <c r="G2016">
        <v>17</v>
      </c>
      <c r="H2016" t="s">
        <v>283</v>
      </c>
      <c r="I2016" t="str">
        <f>VLOOKUP(H2016,'Fish Species List'!$A$2:$I$107,2,0)</f>
        <v>Stoplight Parrotfish</v>
      </c>
      <c r="J2016" s="54" t="str">
        <f>VLOOKUP(H2016,'Fish Species List'!$A$2:$I$107,3,0)</f>
        <v>Sparisoma viride</v>
      </c>
      <c r="K2016" s="54" t="str">
        <f>VLOOKUP(H2016,'Fish Species List'!$A$2:$I$107,4,0)</f>
        <v>Scaridae</v>
      </c>
      <c r="L2016" s="54" t="str">
        <f>VLOOKUP(H2016,'Fish Species List'!$A$2:$I$107,5,0)</f>
        <v>Herbivores</v>
      </c>
      <c r="M2016">
        <v>2</v>
      </c>
      <c r="N2016">
        <v>2</v>
      </c>
      <c r="O2016" t="s">
        <v>284</v>
      </c>
      <c r="P2016">
        <f>VLOOKUP(H2016,'Fish Species List'!$A$2:$I$107,6,0)</f>
        <v>1.38E-2</v>
      </c>
      <c r="Q2016">
        <f>VLOOKUP(H2016,'Fish Species List'!$A$2:$I$107,7,0)</f>
        <v>3.04</v>
      </c>
      <c r="R2016">
        <f t="shared" si="31"/>
        <v>0.11350376646282974</v>
      </c>
    </row>
    <row r="2017" spans="1:18">
      <c r="A2017" s="2">
        <v>42959</v>
      </c>
      <c r="B2017" s="18">
        <v>0.375</v>
      </c>
      <c r="C2017" t="s">
        <v>450</v>
      </c>
      <c r="D2017" t="s">
        <v>454</v>
      </c>
      <c r="E2017" t="s">
        <v>10</v>
      </c>
      <c r="F2017">
        <v>4</v>
      </c>
      <c r="G2017">
        <v>17</v>
      </c>
      <c r="H2017" t="s">
        <v>283</v>
      </c>
      <c r="I2017" t="str">
        <f>VLOOKUP(H2017,'Fish Species List'!$A$2:$I$107,2,0)</f>
        <v>Stoplight Parrotfish</v>
      </c>
      <c r="J2017" s="54" t="str">
        <f>VLOOKUP(H2017,'Fish Species List'!$A$2:$I$107,3,0)</f>
        <v>Sparisoma viride</v>
      </c>
      <c r="K2017" s="54" t="str">
        <f>VLOOKUP(H2017,'Fish Species List'!$A$2:$I$107,4,0)</f>
        <v>Scaridae</v>
      </c>
      <c r="L2017" s="54" t="str">
        <f>VLOOKUP(H2017,'Fish Species List'!$A$2:$I$107,5,0)</f>
        <v>Herbivores</v>
      </c>
      <c r="M2017">
        <v>4</v>
      </c>
      <c r="N2017">
        <f>1</f>
        <v>1</v>
      </c>
      <c r="O2017" t="s">
        <v>284</v>
      </c>
      <c r="P2017">
        <f>VLOOKUP(H2017,'Fish Species List'!$A$2:$I$107,6,0)</f>
        <v>1.38E-2</v>
      </c>
      <c r="Q2017">
        <f>VLOOKUP(H2017,'Fish Species List'!$A$2:$I$107,7,0)</f>
        <v>3.04</v>
      </c>
      <c r="R2017">
        <f t="shared" si="31"/>
        <v>0.933558333423811</v>
      </c>
    </row>
    <row r="2018" spans="1:18">
      <c r="A2018" s="2">
        <v>42959</v>
      </c>
      <c r="B2018" s="18">
        <v>0.375</v>
      </c>
      <c r="C2018" t="s">
        <v>450</v>
      </c>
      <c r="D2018" t="s">
        <v>454</v>
      </c>
      <c r="E2018" t="s">
        <v>10</v>
      </c>
      <c r="F2018">
        <v>4</v>
      </c>
      <c r="G2018">
        <v>17</v>
      </c>
      <c r="H2018" t="s">
        <v>283</v>
      </c>
      <c r="I2018" t="str">
        <f>VLOOKUP(H2018,'Fish Species List'!$A$2:$I$107,2,0)</f>
        <v>Stoplight Parrotfish</v>
      </c>
      <c r="J2018" s="54" t="str">
        <f>VLOOKUP(H2018,'Fish Species List'!$A$2:$I$107,3,0)</f>
        <v>Sparisoma viride</v>
      </c>
      <c r="K2018" s="54" t="str">
        <f>VLOOKUP(H2018,'Fish Species List'!$A$2:$I$107,4,0)</f>
        <v>Scaridae</v>
      </c>
      <c r="L2018" s="54" t="str">
        <f>VLOOKUP(H2018,'Fish Species List'!$A$2:$I$107,5,0)</f>
        <v>Herbivores</v>
      </c>
      <c r="M2018">
        <v>6</v>
      </c>
      <c r="N2018">
        <f>1</f>
        <v>1</v>
      </c>
      <c r="O2018" t="s">
        <v>284</v>
      </c>
      <c r="P2018">
        <f>VLOOKUP(H2018,'Fish Species List'!$A$2:$I$107,6,0)</f>
        <v>1.38E-2</v>
      </c>
      <c r="Q2018">
        <f>VLOOKUP(H2018,'Fish Species List'!$A$2:$I$107,7,0)</f>
        <v>3.04</v>
      </c>
      <c r="R2018">
        <f t="shared" si="31"/>
        <v>3.2022769371367255</v>
      </c>
    </row>
    <row r="2019" spans="1:18">
      <c r="A2019" s="2">
        <v>42959</v>
      </c>
      <c r="B2019" s="18">
        <v>0.375</v>
      </c>
      <c r="C2019" t="s">
        <v>450</v>
      </c>
      <c r="D2019" t="s">
        <v>454</v>
      </c>
      <c r="E2019" t="s">
        <v>10</v>
      </c>
      <c r="F2019">
        <v>4</v>
      </c>
      <c r="G2019">
        <v>17</v>
      </c>
      <c r="H2019" t="s">
        <v>283</v>
      </c>
      <c r="I2019" t="str">
        <f>VLOOKUP(H2019,'Fish Species List'!$A$2:$I$107,2,0)</f>
        <v>Stoplight Parrotfish</v>
      </c>
      <c r="J2019" s="54" t="str">
        <f>VLOOKUP(H2019,'Fish Species List'!$A$2:$I$107,3,0)</f>
        <v>Sparisoma viride</v>
      </c>
      <c r="K2019" s="54" t="str">
        <f>VLOOKUP(H2019,'Fish Species List'!$A$2:$I$107,4,0)</f>
        <v>Scaridae</v>
      </c>
      <c r="L2019" s="54" t="str">
        <f>VLOOKUP(H2019,'Fish Species List'!$A$2:$I$107,5,0)</f>
        <v>Herbivores</v>
      </c>
      <c r="M2019">
        <v>5</v>
      </c>
      <c r="N2019">
        <v>2</v>
      </c>
      <c r="O2019" t="s">
        <v>284</v>
      </c>
      <c r="P2019">
        <f>VLOOKUP(H2019,'Fish Species List'!$A$2:$I$107,6,0)</f>
        <v>1.38E-2</v>
      </c>
      <c r="Q2019">
        <f>VLOOKUP(H2019,'Fish Species List'!$A$2:$I$107,7,0)</f>
        <v>3.04</v>
      </c>
      <c r="R2019">
        <f t="shared" si="31"/>
        <v>1.8397037753094332</v>
      </c>
    </row>
    <row r="2020" spans="1:18">
      <c r="A2020" s="2">
        <v>42959</v>
      </c>
      <c r="B2020" s="18">
        <v>0.375</v>
      </c>
      <c r="C2020" t="s">
        <v>450</v>
      </c>
      <c r="D2020" t="s">
        <v>454</v>
      </c>
      <c r="E2020" t="s">
        <v>10</v>
      </c>
      <c r="F2020">
        <v>4</v>
      </c>
      <c r="G2020">
        <v>17</v>
      </c>
      <c r="H2020" t="s">
        <v>283</v>
      </c>
      <c r="I2020" t="str">
        <f>VLOOKUP(H2020,'Fish Species List'!$A$2:$I$107,2,0)</f>
        <v>Stoplight Parrotfish</v>
      </c>
      <c r="J2020" s="54" t="str">
        <f>VLOOKUP(H2020,'Fish Species List'!$A$2:$I$107,3,0)</f>
        <v>Sparisoma viride</v>
      </c>
      <c r="K2020" s="54" t="str">
        <f>VLOOKUP(H2020,'Fish Species List'!$A$2:$I$107,4,0)</f>
        <v>Scaridae</v>
      </c>
      <c r="L2020" s="54" t="str">
        <f>VLOOKUP(H2020,'Fish Species List'!$A$2:$I$107,5,0)</f>
        <v>Herbivores</v>
      </c>
      <c r="M2020">
        <v>3</v>
      </c>
      <c r="N2020">
        <f>1</f>
        <v>1</v>
      </c>
      <c r="O2020" t="s">
        <v>284</v>
      </c>
      <c r="P2020">
        <f>VLOOKUP(H2020,'Fish Species List'!$A$2:$I$107,6,0)</f>
        <v>1.38E-2</v>
      </c>
      <c r="Q2020">
        <f>VLOOKUP(H2020,'Fish Species List'!$A$2:$I$107,7,0)</f>
        <v>3.04</v>
      </c>
      <c r="R2020">
        <f t="shared" si="31"/>
        <v>0.38933881323628722</v>
      </c>
    </row>
    <row r="2021" spans="1:18">
      <c r="A2021" s="2">
        <v>42959</v>
      </c>
      <c r="B2021" s="18">
        <v>0.375</v>
      </c>
      <c r="C2021" t="s">
        <v>450</v>
      </c>
      <c r="D2021" t="s">
        <v>454</v>
      </c>
      <c r="E2021" t="s">
        <v>10</v>
      </c>
      <c r="F2021">
        <v>4</v>
      </c>
      <c r="G2021">
        <v>17</v>
      </c>
      <c r="H2021" t="s">
        <v>25</v>
      </c>
      <c r="I2021" t="str">
        <f>VLOOKUP(H2021,'Fish Species List'!$A$2:$I$107,2,0)</f>
        <v>Redband Parrotfish</v>
      </c>
      <c r="J2021" s="54" t="str">
        <f>VLOOKUP(H2021,'Fish Species List'!$A$2:$I$107,3,0)</f>
        <v>Sparisoma aurofrenatum</v>
      </c>
      <c r="K2021" s="54" t="str">
        <f>VLOOKUP(H2021,'Fish Species List'!$A$2:$I$107,4,0)</f>
        <v>Scaridae</v>
      </c>
      <c r="L2021" s="54" t="str">
        <f>VLOOKUP(H2021,'Fish Species List'!$A$2:$I$107,5,0)</f>
        <v>Herbivores</v>
      </c>
      <c r="M2021">
        <v>4</v>
      </c>
      <c r="N2021">
        <v>2</v>
      </c>
      <c r="O2021" t="s">
        <v>284</v>
      </c>
      <c r="P2021">
        <f>VLOOKUP(H2021,'Fish Species List'!$A$2:$I$107,6,0)</f>
        <v>1.072E-2</v>
      </c>
      <c r="Q2021">
        <f>VLOOKUP(H2021,'Fish Species List'!$A$2:$I$107,7,0)</f>
        <v>3.12</v>
      </c>
      <c r="R2021">
        <f t="shared" si="31"/>
        <v>0.81025544515357217</v>
      </c>
    </row>
    <row r="2022" spans="1:18">
      <c r="A2022" s="2">
        <v>42959</v>
      </c>
      <c r="B2022" s="18">
        <v>0.375</v>
      </c>
      <c r="C2022" t="s">
        <v>450</v>
      </c>
      <c r="D2022" t="s">
        <v>454</v>
      </c>
      <c r="E2022" t="s">
        <v>10</v>
      </c>
      <c r="F2022">
        <v>4</v>
      </c>
      <c r="G2022">
        <v>17</v>
      </c>
      <c r="H2022" t="s">
        <v>25</v>
      </c>
      <c r="I2022" t="str">
        <f>VLOOKUP(H2022,'Fish Species List'!$A$2:$I$107,2,0)</f>
        <v>Redband Parrotfish</v>
      </c>
      <c r="J2022" s="54" t="str">
        <f>VLOOKUP(H2022,'Fish Species List'!$A$2:$I$107,3,0)</f>
        <v>Sparisoma aurofrenatum</v>
      </c>
      <c r="K2022" s="54" t="str">
        <f>VLOOKUP(H2022,'Fish Species List'!$A$2:$I$107,4,0)</f>
        <v>Scaridae</v>
      </c>
      <c r="L2022" s="54" t="str">
        <f>VLOOKUP(H2022,'Fish Species List'!$A$2:$I$107,5,0)</f>
        <v>Herbivores</v>
      </c>
      <c r="M2022">
        <v>8</v>
      </c>
      <c r="N2022">
        <f>1</f>
        <v>1</v>
      </c>
      <c r="O2022" t="s">
        <v>284</v>
      </c>
      <c r="P2022">
        <f>VLOOKUP(H2022,'Fish Species List'!$A$2:$I$107,6,0)</f>
        <v>1.072E-2</v>
      </c>
      <c r="Q2022">
        <f>VLOOKUP(H2022,'Fish Species List'!$A$2:$I$107,7,0)</f>
        <v>3.12</v>
      </c>
      <c r="R2022">
        <f t="shared" si="31"/>
        <v>7.0442627183996569</v>
      </c>
    </row>
    <row r="2023" spans="1:18">
      <c r="A2023" s="2">
        <v>42959</v>
      </c>
      <c r="B2023" s="18">
        <v>0.375</v>
      </c>
      <c r="C2023" t="s">
        <v>450</v>
      </c>
      <c r="D2023" t="s">
        <v>454</v>
      </c>
      <c r="E2023" t="s">
        <v>10</v>
      </c>
      <c r="F2023">
        <v>4</v>
      </c>
      <c r="G2023">
        <v>17</v>
      </c>
      <c r="H2023" t="s">
        <v>25</v>
      </c>
      <c r="I2023" t="str">
        <f>VLOOKUP(H2023,'Fish Species List'!$A$2:$I$107,2,0)</f>
        <v>Redband Parrotfish</v>
      </c>
      <c r="J2023" s="54" t="str">
        <f>VLOOKUP(H2023,'Fish Species List'!$A$2:$I$107,3,0)</f>
        <v>Sparisoma aurofrenatum</v>
      </c>
      <c r="K2023" s="54" t="str">
        <f>VLOOKUP(H2023,'Fish Species List'!$A$2:$I$107,4,0)</f>
        <v>Scaridae</v>
      </c>
      <c r="L2023" s="54" t="str">
        <f>VLOOKUP(H2023,'Fish Species List'!$A$2:$I$107,5,0)</f>
        <v>Herbivores</v>
      </c>
      <c r="M2023">
        <v>3</v>
      </c>
      <c r="N2023">
        <v>2</v>
      </c>
      <c r="O2023" t="s">
        <v>284</v>
      </c>
      <c r="P2023">
        <f>VLOOKUP(H2023,'Fish Species List'!$A$2:$I$107,6,0)</f>
        <v>1.072E-2</v>
      </c>
      <c r="Q2023">
        <f>VLOOKUP(H2023,'Fish Species List'!$A$2:$I$107,7,0)</f>
        <v>3.12</v>
      </c>
      <c r="R2023">
        <f t="shared" si="31"/>
        <v>0.33022739611377439</v>
      </c>
    </row>
    <row r="2024" spans="1:18">
      <c r="A2024" s="2">
        <v>42959</v>
      </c>
      <c r="B2024" s="18">
        <v>0.375</v>
      </c>
      <c r="C2024" t="s">
        <v>450</v>
      </c>
      <c r="D2024" t="s">
        <v>454</v>
      </c>
      <c r="E2024" t="s">
        <v>10</v>
      </c>
      <c r="F2024">
        <v>4</v>
      </c>
      <c r="G2024">
        <v>17</v>
      </c>
      <c r="H2024" t="s">
        <v>31</v>
      </c>
      <c r="I2024" t="str">
        <f>VLOOKUP(H2024,'Fish Species List'!$A$2:$I$107,2,0)</f>
        <v>Striped Parrotfish</v>
      </c>
      <c r="J2024" s="54" t="str">
        <f>VLOOKUP(H2024,'Fish Species List'!$A$2:$I$107,3,0)</f>
        <v>Scarus iserti</v>
      </c>
      <c r="K2024" s="54" t="str">
        <f>VLOOKUP(H2024,'Fish Species List'!$A$2:$I$107,4,0)</f>
        <v>Scaridae</v>
      </c>
      <c r="L2024" s="54" t="str">
        <f>VLOOKUP(H2024,'Fish Species List'!$A$2:$I$107,5,0)</f>
        <v>Herbivores</v>
      </c>
      <c r="M2024">
        <v>4</v>
      </c>
      <c r="N2024">
        <v>2</v>
      </c>
      <c r="O2024" t="s">
        <v>284</v>
      </c>
      <c r="P2024">
        <f>VLOOKUP(H2024,'Fish Species List'!$A$2:$I$107,6,0)</f>
        <v>1.0959999999999999E-2</v>
      </c>
      <c r="Q2024">
        <f>VLOOKUP(H2024,'Fish Species List'!$A$2:$I$107,7,0)</f>
        <v>3.01</v>
      </c>
      <c r="R2024">
        <f t="shared" si="31"/>
        <v>0.71123173750391744</v>
      </c>
    </row>
    <row r="2025" spans="1:18">
      <c r="A2025" s="2">
        <v>42959</v>
      </c>
      <c r="B2025" s="18">
        <v>0.375</v>
      </c>
      <c r="C2025" t="s">
        <v>450</v>
      </c>
      <c r="D2025" t="s">
        <v>454</v>
      </c>
      <c r="E2025" t="s">
        <v>10</v>
      </c>
      <c r="F2025">
        <v>4</v>
      </c>
      <c r="G2025">
        <v>17</v>
      </c>
      <c r="H2025" t="s">
        <v>31</v>
      </c>
      <c r="I2025" t="str">
        <f>VLOOKUP(H2025,'Fish Species List'!$A$2:$I$107,2,0)</f>
        <v>Striped Parrotfish</v>
      </c>
      <c r="J2025" s="54" t="str">
        <f>VLOOKUP(H2025,'Fish Species List'!$A$2:$I$107,3,0)</f>
        <v>Scarus iserti</v>
      </c>
      <c r="K2025" s="54" t="str">
        <f>VLOOKUP(H2025,'Fish Species List'!$A$2:$I$107,4,0)</f>
        <v>Scaridae</v>
      </c>
      <c r="L2025" s="54" t="str">
        <f>VLOOKUP(H2025,'Fish Species List'!$A$2:$I$107,5,0)</f>
        <v>Herbivores</v>
      </c>
      <c r="M2025">
        <v>3</v>
      </c>
      <c r="N2025">
        <f>1</f>
        <v>1</v>
      </c>
      <c r="O2025" t="s">
        <v>284</v>
      </c>
      <c r="P2025">
        <f>VLOOKUP(H2025,'Fish Species List'!$A$2:$I$107,6,0)</f>
        <v>1.0959999999999999E-2</v>
      </c>
      <c r="Q2025">
        <f>VLOOKUP(H2025,'Fish Species List'!$A$2:$I$107,7,0)</f>
        <v>3.01</v>
      </c>
      <c r="R2025">
        <f t="shared" si="31"/>
        <v>0.29918893707824967</v>
      </c>
    </row>
    <row r="2026" spans="1:18">
      <c r="A2026" s="2">
        <v>42959</v>
      </c>
      <c r="B2026" s="18">
        <v>0.375</v>
      </c>
      <c r="C2026" t="s">
        <v>450</v>
      </c>
      <c r="D2026" t="s">
        <v>454</v>
      </c>
      <c r="E2026" t="s">
        <v>10</v>
      </c>
      <c r="F2026">
        <v>4</v>
      </c>
      <c r="G2026">
        <v>17</v>
      </c>
      <c r="H2026" t="s">
        <v>393</v>
      </c>
      <c r="I2026" t="str">
        <f>VLOOKUP(H2026,'Fish Species List'!$A$2:$I$107,2,0)</f>
        <v xml:space="preserve">Caribbean sharp-nose puffer </v>
      </c>
      <c r="J2026" s="54" t="str">
        <f>VLOOKUP(H2026,'Fish Species List'!$A$2:$I$107,3,0)</f>
        <v>Canthigaster rostrata</v>
      </c>
      <c r="K2026" s="54" t="str">
        <f>VLOOKUP(H2026,'Fish Species List'!$A$2:$I$107,4,0)</f>
        <v>Tetraodontidae</v>
      </c>
      <c r="L2026" s="54" t="str">
        <f>VLOOKUP(H2026,'Fish Species List'!$A$2:$I$107,5,0)</f>
        <v>Omnivores</v>
      </c>
      <c r="M2026">
        <v>4</v>
      </c>
      <c r="N2026">
        <f>1</f>
        <v>1</v>
      </c>
      <c r="P2026">
        <f>VLOOKUP(H2026,'Fish Species List'!$A$2:$I$107,6,0)</f>
        <v>2.239E-2</v>
      </c>
      <c r="Q2026">
        <f>VLOOKUP(H2026,'Fish Species List'!$A$2:$I$107,7,0)</f>
        <v>2.96</v>
      </c>
      <c r="R2026">
        <f t="shared" si="31"/>
        <v>1.3556627654519102</v>
      </c>
    </row>
    <row r="2027" spans="1:18">
      <c r="A2027" s="2">
        <v>42959</v>
      </c>
      <c r="B2027" s="18">
        <v>0.375</v>
      </c>
      <c r="C2027" t="s">
        <v>450</v>
      </c>
      <c r="D2027" t="s">
        <v>454</v>
      </c>
      <c r="E2027" t="s">
        <v>10</v>
      </c>
      <c r="F2027">
        <v>4</v>
      </c>
      <c r="G2027">
        <v>17</v>
      </c>
      <c r="H2027" t="s">
        <v>292</v>
      </c>
      <c r="I2027" t="str">
        <f>VLOOKUP(H2027,'Fish Species List'!$A$2:$I$107,2,0)</f>
        <v>Graysby</v>
      </c>
      <c r="J2027" s="54" t="str">
        <f>VLOOKUP(H2027,'Fish Species List'!$A$2:$I$107,3,0)</f>
        <v>Cephalopholis cruentata</v>
      </c>
      <c r="K2027" s="54" t="str">
        <f>VLOOKUP(H2027,'Fish Species List'!$A$2:$I$107,4,0)</f>
        <v>Serranidae</v>
      </c>
      <c r="L2027" s="54" t="str">
        <f>VLOOKUP(H2027,'Fish Species List'!$A$2:$I$107,5,0)</f>
        <v>Carnivores</v>
      </c>
      <c r="M2027">
        <v>20</v>
      </c>
      <c r="N2027">
        <f>1</f>
        <v>1</v>
      </c>
      <c r="P2027">
        <f>VLOOKUP(H2027,'Fish Species List'!$A$2:$I$107,6,0)</f>
        <v>1.1220000000000001E-2</v>
      </c>
      <c r="Q2027">
        <f>VLOOKUP(H2027,'Fish Species List'!$A$2:$I$107,7,0)</f>
        <v>3.07</v>
      </c>
      <c r="R2027">
        <f t="shared" si="31"/>
        <v>110.70186655152514</v>
      </c>
    </row>
    <row r="2028" spans="1:18">
      <c r="A2028" s="2">
        <v>42959</v>
      </c>
      <c r="B2028" s="18">
        <v>0.375</v>
      </c>
      <c r="C2028" t="s">
        <v>450</v>
      </c>
      <c r="D2028" t="s">
        <v>454</v>
      </c>
      <c r="E2028" t="s">
        <v>10</v>
      </c>
      <c r="F2028">
        <v>4</v>
      </c>
      <c r="G2028">
        <v>17</v>
      </c>
      <c r="H2028" t="s">
        <v>15</v>
      </c>
      <c r="I2028" t="str">
        <f>VLOOKUP(H2028,'Fish Species List'!$A$2:$I$107,2,0)</f>
        <v>Queen Parrotfish</v>
      </c>
      <c r="J2028" s="54" t="str">
        <f>VLOOKUP(H2028,'Fish Species List'!$A$2:$I$107,3,0)</f>
        <v>Scarus vetula</v>
      </c>
      <c r="K2028" s="54" t="str">
        <f>VLOOKUP(H2028,'Fish Species List'!$A$2:$I$107,4,0)</f>
        <v>Scaridae</v>
      </c>
      <c r="L2028" s="54" t="str">
        <f>VLOOKUP(H2028,'Fish Species List'!$A$2:$I$107,5,0)</f>
        <v>Herbivores</v>
      </c>
      <c r="M2028">
        <v>14</v>
      </c>
      <c r="N2028">
        <v>7</v>
      </c>
      <c r="O2028" t="s">
        <v>16</v>
      </c>
      <c r="P2028">
        <f>VLOOKUP(H2028,'Fish Species List'!$A$2:$I$107,6,0)</f>
        <v>1.38E-2</v>
      </c>
      <c r="Q2028">
        <f>VLOOKUP(H2028,'Fish Species List'!$A$2:$I$107,7,0)</f>
        <v>3.03</v>
      </c>
      <c r="R2028">
        <f t="shared" si="31"/>
        <v>40.987085198126152</v>
      </c>
    </row>
    <row r="2029" spans="1:18">
      <c r="A2029" s="2">
        <v>42959</v>
      </c>
      <c r="B2029" s="18">
        <v>0.375</v>
      </c>
      <c r="C2029" t="s">
        <v>450</v>
      </c>
      <c r="D2029" t="s">
        <v>454</v>
      </c>
      <c r="E2029" t="s">
        <v>10</v>
      </c>
      <c r="F2029">
        <v>4</v>
      </c>
      <c r="G2029">
        <v>17</v>
      </c>
      <c r="H2029" t="s">
        <v>283</v>
      </c>
      <c r="I2029" t="str">
        <f>VLOOKUP(H2029,'Fish Species List'!$A$2:$I$107,2,0)</f>
        <v>Stoplight Parrotfish</v>
      </c>
      <c r="J2029" s="54" t="str">
        <f>VLOOKUP(H2029,'Fish Species List'!$A$2:$I$107,3,0)</f>
        <v>Sparisoma viride</v>
      </c>
      <c r="K2029" s="54" t="str">
        <f>VLOOKUP(H2029,'Fish Species List'!$A$2:$I$107,4,0)</f>
        <v>Scaridae</v>
      </c>
      <c r="L2029" s="54" t="str">
        <f>VLOOKUP(H2029,'Fish Species List'!$A$2:$I$107,5,0)</f>
        <v>Herbivores</v>
      </c>
      <c r="M2029">
        <v>8</v>
      </c>
      <c r="N2029">
        <f>1</f>
        <v>1</v>
      </c>
      <c r="O2029" t="s">
        <v>284</v>
      </c>
      <c r="P2029">
        <f>VLOOKUP(H2029,'Fish Species List'!$A$2:$I$107,6,0)</f>
        <v>1.38E-2</v>
      </c>
      <c r="Q2029">
        <f>VLOOKUP(H2029,'Fish Species List'!$A$2:$I$107,7,0)</f>
        <v>3.04</v>
      </c>
      <c r="R2029">
        <f t="shared" si="31"/>
        <v>7.6784338446641121</v>
      </c>
    </row>
    <row r="2030" spans="1:18">
      <c r="A2030" s="2">
        <v>42959</v>
      </c>
      <c r="B2030" s="18">
        <v>0.375</v>
      </c>
      <c r="C2030" t="s">
        <v>450</v>
      </c>
      <c r="D2030" t="s">
        <v>454</v>
      </c>
      <c r="E2030" t="s">
        <v>10</v>
      </c>
      <c r="F2030">
        <v>4</v>
      </c>
      <c r="G2030">
        <v>17</v>
      </c>
      <c r="H2030" t="s">
        <v>283</v>
      </c>
      <c r="I2030" t="str">
        <f>VLOOKUP(H2030,'Fish Species List'!$A$2:$I$107,2,0)</f>
        <v>Stoplight Parrotfish</v>
      </c>
      <c r="J2030" s="54" t="str">
        <f>VLOOKUP(H2030,'Fish Species List'!$A$2:$I$107,3,0)</f>
        <v>Sparisoma viride</v>
      </c>
      <c r="K2030" s="54" t="str">
        <f>VLOOKUP(H2030,'Fish Species List'!$A$2:$I$107,4,0)</f>
        <v>Scaridae</v>
      </c>
      <c r="L2030" s="54" t="str">
        <f>VLOOKUP(H2030,'Fish Species List'!$A$2:$I$107,5,0)</f>
        <v>Herbivores</v>
      </c>
      <c r="M2030">
        <v>5</v>
      </c>
      <c r="N2030">
        <f>1</f>
        <v>1</v>
      </c>
      <c r="O2030" t="s">
        <v>284</v>
      </c>
      <c r="P2030">
        <f>VLOOKUP(H2030,'Fish Species List'!$A$2:$I$107,6,0)</f>
        <v>1.38E-2</v>
      </c>
      <c r="Q2030">
        <f>VLOOKUP(H2030,'Fish Species List'!$A$2:$I$107,7,0)</f>
        <v>3.04</v>
      </c>
      <c r="R2030">
        <f t="shared" si="31"/>
        <v>1.8397037753094332</v>
      </c>
    </row>
    <row r="2031" spans="1:18">
      <c r="A2031" s="2">
        <v>42959</v>
      </c>
      <c r="B2031" s="18">
        <v>0.375</v>
      </c>
      <c r="C2031" t="s">
        <v>450</v>
      </c>
      <c r="D2031" t="s">
        <v>454</v>
      </c>
      <c r="E2031" t="s">
        <v>10</v>
      </c>
      <c r="F2031">
        <v>4</v>
      </c>
      <c r="G2031">
        <v>17</v>
      </c>
      <c r="H2031" t="s">
        <v>283</v>
      </c>
      <c r="I2031" t="str">
        <f>VLOOKUP(H2031,'Fish Species List'!$A$2:$I$107,2,0)</f>
        <v>Stoplight Parrotfish</v>
      </c>
      <c r="J2031" s="54" t="str">
        <f>VLOOKUP(H2031,'Fish Species List'!$A$2:$I$107,3,0)</f>
        <v>Sparisoma viride</v>
      </c>
      <c r="K2031" s="54" t="str">
        <f>VLOOKUP(H2031,'Fish Species List'!$A$2:$I$107,4,0)</f>
        <v>Scaridae</v>
      </c>
      <c r="L2031" s="54" t="str">
        <f>VLOOKUP(H2031,'Fish Species List'!$A$2:$I$107,5,0)</f>
        <v>Herbivores</v>
      </c>
      <c r="M2031">
        <v>6</v>
      </c>
      <c r="N2031">
        <v>2</v>
      </c>
      <c r="O2031" t="s">
        <v>284</v>
      </c>
      <c r="P2031">
        <f>VLOOKUP(H2031,'Fish Species List'!$A$2:$I$107,6,0)</f>
        <v>1.38E-2</v>
      </c>
      <c r="Q2031">
        <f>VLOOKUP(H2031,'Fish Species List'!$A$2:$I$107,7,0)</f>
        <v>3.04</v>
      </c>
      <c r="R2031">
        <f t="shared" si="31"/>
        <v>3.2022769371367255</v>
      </c>
    </row>
    <row r="2032" spans="1:18">
      <c r="A2032" s="2">
        <v>42959</v>
      </c>
      <c r="B2032" s="18">
        <v>0.375</v>
      </c>
      <c r="C2032" t="s">
        <v>450</v>
      </c>
      <c r="D2032" t="s">
        <v>454</v>
      </c>
      <c r="E2032" t="s">
        <v>10</v>
      </c>
      <c r="F2032">
        <v>4</v>
      </c>
      <c r="G2032">
        <v>17</v>
      </c>
      <c r="H2032" t="s">
        <v>35</v>
      </c>
      <c r="I2032" t="str">
        <f>VLOOKUP(H2032,'Fish Species List'!$A$2:$I$107,2,0)</f>
        <v>Yellowhead Wrasse</v>
      </c>
      <c r="J2032" s="54" t="str">
        <f>VLOOKUP(H2032,'Fish Species List'!$A$2:$I$107,3,0)</f>
        <v>Halichoeres garnoti</v>
      </c>
      <c r="K2032" s="54" t="str">
        <f>VLOOKUP(H2032,'Fish Species List'!$A$2:$I$107,4,0)</f>
        <v>Labridae</v>
      </c>
      <c r="L2032" s="54" t="str">
        <f>VLOOKUP(H2032,'Fish Species List'!$A$2:$I$107,5,0)</f>
        <v>Carnivores</v>
      </c>
      <c r="M2032">
        <v>10</v>
      </c>
      <c r="N2032">
        <v>2</v>
      </c>
      <c r="P2032">
        <f>VLOOKUP(H2032,'Fish Species List'!$A$2:$I$107,6,0)</f>
        <v>0.01</v>
      </c>
      <c r="Q2032">
        <f>VLOOKUP(H2032,'Fish Species List'!$A$2:$I$107,7,0)</f>
        <v>3.13</v>
      </c>
      <c r="R2032">
        <f t="shared" si="31"/>
        <v>13.48962882591654</v>
      </c>
    </row>
    <row r="2033" spans="1:18">
      <c r="A2033" s="2">
        <v>42959</v>
      </c>
      <c r="B2033" s="18">
        <v>0.375</v>
      </c>
      <c r="C2033" t="s">
        <v>450</v>
      </c>
      <c r="D2033" t="s">
        <v>454</v>
      </c>
      <c r="E2033" t="s">
        <v>10</v>
      </c>
      <c r="F2033">
        <v>4</v>
      </c>
      <c r="G2033">
        <v>17</v>
      </c>
      <c r="H2033" t="s">
        <v>286</v>
      </c>
      <c r="I2033" t="str">
        <f>VLOOKUP(H2033,'Fish Species List'!$A$2:$I$107,2,0)</f>
        <v>Princess Parrotfish</v>
      </c>
      <c r="J2033" s="54" t="str">
        <f>VLOOKUP(H2033,'Fish Species List'!$A$2:$I$107,3,0)</f>
        <v>Scarus taeniopterus</v>
      </c>
      <c r="K2033" s="54" t="str">
        <f>VLOOKUP(H2033,'Fish Species List'!$A$2:$I$107,4,0)</f>
        <v>Scaridae</v>
      </c>
      <c r="L2033" s="54" t="str">
        <f>VLOOKUP(H2033,'Fish Species List'!$A$2:$I$107,5,0)</f>
        <v>Herbivores</v>
      </c>
      <c r="M2033">
        <v>4</v>
      </c>
      <c r="N2033">
        <v>2</v>
      </c>
      <c r="O2033" t="s">
        <v>284</v>
      </c>
      <c r="P2033">
        <f>VLOOKUP(H2033,'Fish Species List'!$A$2:$I$107,6,0)</f>
        <v>3.3500000000000002E-2</v>
      </c>
      <c r="Q2033">
        <f>VLOOKUP(H2033,'Fish Species List'!$A$2:$I$107,7,0)</f>
        <v>2.7086000000000001</v>
      </c>
      <c r="R2033">
        <f t="shared" si="31"/>
        <v>1.4314774122851688</v>
      </c>
    </row>
    <row r="2034" spans="1:18">
      <c r="A2034" s="2">
        <v>42959</v>
      </c>
      <c r="B2034" s="18">
        <v>0.375</v>
      </c>
      <c r="C2034" t="s">
        <v>450</v>
      </c>
      <c r="D2034" t="s">
        <v>454</v>
      </c>
      <c r="E2034" t="s">
        <v>10</v>
      </c>
      <c r="F2034">
        <v>4</v>
      </c>
      <c r="G2034">
        <v>17</v>
      </c>
      <c r="H2034" t="s">
        <v>35</v>
      </c>
      <c r="I2034" t="str">
        <f>VLOOKUP(H2034,'Fish Species List'!$A$2:$I$107,2,0)</f>
        <v>Yellowhead Wrasse</v>
      </c>
      <c r="J2034" s="54" t="str">
        <f>VLOOKUP(H2034,'Fish Species List'!$A$2:$I$107,3,0)</f>
        <v>Halichoeres garnoti</v>
      </c>
      <c r="K2034" s="54" t="str">
        <f>VLOOKUP(H2034,'Fish Species List'!$A$2:$I$107,4,0)</f>
        <v>Labridae</v>
      </c>
      <c r="L2034" s="54" t="str">
        <f>VLOOKUP(H2034,'Fish Species List'!$A$2:$I$107,5,0)</f>
        <v>Carnivores</v>
      </c>
      <c r="M2034">
        <v>5</v>
      </c>
      <c r="N2034">
        <v>4</v>
      </c>
      <c r="P2034">
        <f>VLOOKUP(H2034,'Fish Species List'!$A$2:$I$107,6,0)</f>
        <v>0.01</v>
      </c>
      <c r="Q2034">
        <f>VLOOKUP(H2034,'Fish Species List'!$A$2:$I$107,7,0)</f>
        <v>3.13</v>
      </c>
      <c r="R2034">
        <f t="shared" si="31"/>
        <v>1.540905884130453</v>
      </c>
    </row>
    <row r="2035" spans="1:18">
      <c r="A2035" s="2">
        <v>42959</v>
      </c>
      <c r="B2035" s="18">
        <v>0.375</v>
      </c>
      <c r="C2035" t="s">
        <v>450</v>
      </c>
      <c r="D2035" t="s">
        <v>454</v>
      </c>
      <c r="E2035" t="s">
        <v>10</v>
      </c>
      <c r="F2035">
        <v>4</v>
      </c>
      <c r="G2035">
        <v>17</v>
      </c>
      <c r="H2035" t="s">
        <v>35</v>
      </c>
      <c r="I2035" t="str">
        <f>VLOOKUP(H2035,'Fish Species List'!$A$2:$I$107,2,0)</f>
        <v>Yellowhead Wrasse</v>
      </c>
      <c r="J2035" s="54" t="str">
        <f>VLOOKUP(H2035,'Fish Species List'!$A$2:$I$107,3,0)</f>
        <v>Halichoeres garnoti</v>
      </c>
      <c r="K2035" s="54" t="str">
        <f>VLOOKUP(H2035,'Fish Species List'!$A$2:$I$107,4,0)</f>
        <v>Labridae</v>
      </c>
      <c r="L2035" s="54" t="str">
        <f>VLOOKUP(H2035,'Fish Species List'!$A$2:$I$107,5,0)</f>
        <v>Carnivores</v>
      </c>
      <c r="M2035">
        <v>6</v>
      </c>
      <c r="N2035">
        <f>1</f>
        <v>1</v>
      </c>
      <c r="P2035">
        <f>VLOOKUP(H2035,'Fish Species List'!$A$2:$I$107,6,0)</f>
        <v>0.01</v>
      </c>
      <c r="Q2035">
        <f>VLOOKUP(H2035,'Fish Species List'!$A$2:$I$107,7,0)</f>
        <v>3.13</v>
      </c>
      <c r="R2035">
        <f t="shared" si="31"/>
        <v>2.7265496699528886</v>
      </c>
    </row>
    <row r="2036" spans="1:18">
      <c r="A2036" s="2">
        <v>42959</v>
      </c>
      <c r="B2036" s="18">
        <v>0.375</v>
      </c>
      <c r="C2036" t="s">
        <v>450</v>
      </c>
      <c r="D2036" t="s">
        <v>454</v>
      </c>
      <c r="E2036" t="s">
        <v>10</v>
      </c>
      <c r="F2036">
        <v>4</v>
      </c>
      <c r="G2036">
        <v>17</v>
      </c>
      <c r="H2036" t="s">
        <v>35</v>
      </c>
      <c r="I2036" t="str">
        <f>VLOOKUP(H2036,'Fish Species List'!$A$2:$I$107,2,0)</f>
        <v>Yellowhead Wrasse</v>
      </c>
      <c r="J2036" s="54" t="str">
        <f>VLOOKUP(H2036,'Fish Species List'!$A$2:$I$107,3,0)</f>
        <v>Halichoeres garnoti</v>
      </c>
      <c r="K2036" s="54" t="str">
        <f>VLOOKUP(H2036,'Fish Species List'!$A$2:$I$107,4,0)</f>
        <v>Labridae</v>
      </c>
      <c r="L2036" s="54" t="str">
        <f>VLOOKUP(H2036,'Fish Species List'!$A$2:$I$107,5,0)</f>
        <v>Carnivores</v>
      </c>
      <c r="M2036">
        <v>4</v>
      </c>
      <c r="N2036">
        <v>3</v>
      </c>
      <c r="P2036">
        <f>VLOOKUP(H2036,'Fish Species List'!$A$2:$I$107,6,0)</f>
        <v>0.01</v>
      </c>
      <c r="Q2036">
        <f>VLOOKUP(H2036,'Fish Species List'!$A$2:$I$107,7,0)</f>
        <v>3.13</v>
      </c>
      <c r="R2036">
        <f t="shared" si="31"/>
        <v>0.76638637095611406</v>
      </c>
    </row>
    <row r="2037" spans="1:18">
      <c r="A2037" s="2">
        <v>42959</v>
      </c>
      <c r="B2037" s="18">
        <v>0.375</v>
      </c>
      <c r="C2037" t="s">
        <v>450</v>
      </c>
      <c r="D2037" t="s">
        <v>454</v>
      </c>
      <c r="E2037" t="s">
        <v>10</v>
      </c>
      <c r="F2037">
        <v>4</v>
      </c>
      <c r="G2037">
        <v>17</v>
      </c>
      <c r="H2037" t="s">
        <v>459</v>
      </c>
      <c r="I2037" t="str">
        <f>VLOOKUP(H2037,'Fish Species List'!$A$2:$I$107,2,0)</f>
        <v>Longfin Damselfish</v>
      </c>
      <c r="J2037" s="54" t="str">
        <f>VLOOKUP(H2037,'Fish Species List'!$A$2:$I$107,3,0)</f>
        <v>Stegastes diencaeus</v>
      </c>
      <c r="K2037" s="54" t="str">
        <f>VLOOKUP(H2037,'Fish Species List'!$A$2:$I$107,4,0)</f>
        <v>Pomacentridae</v>
      </c>
      <c r="L2037" s="54" t="str">
        <f>VLOOKUP(H2037,'Fish Species List'!$A$2:$I$107,5,0)</f>
        <v>Herbivores</v>
      </c>
      <c r="M2037">
        <v>12</v>
      </c>
      <c r="N2037">
        <v>3</v>
      </c>
      <c r="P2037">
        <f>VLOOKUP(H2037,'Fish Species List'!$A$2:$I$107,6,0)</f>
        <v>1.9949999999999999E-2</v>
      </c>
      <c r="Q2037">
        <f>VLOOKUP(H2037,'Fish Species List'!$A$2:$I$107,7,0)</f>
        <v>2.99</v>
      </c>
      <c r="R2037">
        <f t="shared" si="31"/>
        <v>33.627518919484409</v>
      </c>
    </row>
    <row r="2038" spans="1:18">
      <c r="A2038" s="2">
        <v>42959</v>
      </c>
      <c r="B2038" s="18">
        <v>0.375</v>
      </c>
      <c r="C2038" t="s">
        <v>450</v>
      </c>
      <c r="D2038" t="s">
        <v>454</v>
      </c>
      <c r="E2038" t="s">
        <v>10</v>
      </c>
      <c r="F2038">
        <v>4</v>
      </c>
      <c r="G2038">
        <v>17</v>
      </c>
      <c r="H2038" t="s">
        <v>393</v>
      </c>
      <c r="I2038" t="str">
        <f>VLOOKUP(H2038,'Fish Species List'!$A$2:$I$107,2,0)</f>
        <v xml:space="preserve">Caribbean sharp-nose puffer </v>
      </c>
      <c r="J2038" s="54" t="str">
        <f>VLOOKUP(H2038,'Fish Species List'!$A$2:$I$107,3,0)</f>
        <v>Canthigaster rostrata</v>
      </c>
      <c r="K2038" s="54" t="str">
        <f>VLOOKUP(H2038,'Fish Species List'!$A$2:$I$107,4,0)</f>
        <v>Tetraodontidae</v>
      </c>
      <c r="L2038" s="54" t="str">
        <f>VLOOKUP(H2038,'Fish Species List'!$A$2:$I$107,5,0)</f>
        <v>Omnivores</v>
      </c>
      <c r="M2038">
        <v>5</v>
      </c>
      <c r="N2038">
        <f>1</f>
        <v>1</v>
      </c>
      <c r="P2038">
        <f>VLOOKUP(H2038,'Fish Species List'!$A$2:$I$107,6,0)</f>
        <v>2.239E-2</v>
      </c>
      <c r="Q2038">
        <f>VLOOKUP(H2038,'Fish Species List'!$A$2:$I$107,7,0)</f>
        <v>2.96</v>
      </c>
      <c r="R2038">
        <f t="shared" si="31"/>
        <v>2.6242506075131411</v>
      </c>
    </row>
    <row r="2039" spans="1:18">
      <c r="A2039" s="2">
        <v>42959</v>
      </c>
      <c r="B2039" s="18">
        <v>0.375</v>
      </c>
      <c r="C2039" t="s">
        <v>450</v>
      </c>
      <c r="D2039" t="s">
        <v>454</v>
      </c>
      <c r="E2039" t="s">
        <v>10</v>
      </c>
      <c r="F2039">
        <v>4</v>
      </c>
      <c r="G2039">
        <v>17</v>
      </c>
      <c r="H2039" t="s">
        <v>17</v>
      </c>
      <c r="I2039" t="str">
        <f>VLOOKUP(H2039,'Fish Species List'!$A$2:$I$107,2,0)</f>
        <v>Bluehead Wrasse</v>
      </c>
      <c r="J2039" s="54" t="str">
        <f>VLOOKUP(H2039,'Fish Species List'!$A$2:$I$107,3,0)</f>
        <v>Thalassoma bifasciatum</v>
      </c>
      <c r="K2039" s="54" t="str">
        <f>VLOOKUP(H2039,'Fish Species List'!$A$2:$I$107,4,0)</f>
        <v>Labridae</v>
      </c>
      <c r="L2039" s="54" t="str">
        <f>VLOOKUP(H2039,'Fish Species List'!$A$2:$I$107,5,0)</f>
        <v>Carnivores</v>
      </c>
      <c r="M2039">
        <v>3</v>
      </c>
      <c r="N2039">
        <v>4</v>
      </c>
      <c r="P2039">
        <f>VLOOKUP(H2039,'Fish Species List'!$A$2:$I$107,6,0)</f>
        <v>8.9099999999999995E-3</v>
      </c>
      <c r="Q2039">
        <f>VLOOKUP(H2039,'Fish Species List'!$A$2:$I$107,7,0)</f>
        <v>3.01</v>
      </c>
      <c r="R2039">
        <f t="shared" si="31"/>
        <v>0.24322750267948948</v>
      </c>
    </row>
    <row r="2040" spans="1:18">
      <c r="A2040" s="2">
        <v>42959</v>
      </c>
      <c r="B2040" s="18">
        <v>0.375</v>
      </c>
      <c r="C2040" t="s">
        <v>450</v>
      </c>
      <c r="D2040" t="s">
        <v>454</v>
      </c>
      <c r="E2040" t="s">
        <v>10</v>
      </c>
      <c r="F2040">
        <v>5</v>
      </c>
      <c r="G2040">
        <v>19</v>
      </c>
      <c r="H2040" t="s">
        <v>25</v>
      </c>
      <c r="I2040" t="str">
        <f>VLOOKUP(H2040,'Fish Species List'!$A$2:$I$107,2,0)</f>
        <v>Redband Parrotfish</v>
      </c>
      <c r="J2040" s="54" t="str">
        <f>VLOOKUP(H2040,'Fish Species List'!$A$2:$I$107,3,0)</f>
        <v>Sparisoma aurofrenatum</v>
      </c>
      <c r="K2040" s="54" t="str">
        <f>VLOOKUP(H2040,'Fish Species List'!$A$2:$I$107,4,0)</f>
        <v>Scaridae</v>
      </c>
      <c r="L2040" s="54" t="str">
        <f>VLOOKUP(H2040,'Fish Species List'!$A$2:$I$107,5,0)</f>
        <v>Herbivores</v>
      </c>
      <c r="M2040">
        <v>20</v>
      </c>
      <c r="N2040">
        <v>3</v>
      </c>
      <c r="O2040" t="s">
        <v>22</v>
      </c>
      <c r="P2040">
        <f>VLOOKUP(H2040,'Fish Species List'!$A$2:$I$107,6,0)</f>
        <v>1.072E-2</v>
      </c>
      <c r="Q2040">
        <f>VLOOKUP(H2040,'Fish Species List'!$A$2:$I$107,7,0)</f>
        <v>3.12</v>
      </c>
      <c r="R2040">
        <f t="shared" si="31"/>
        <v>122.85939484389488</v>
      </c>
    </row>
    <row r="2041" spans="1:18">
      <c r="A2041" s="2">
        <v>42959</v>
      </c>
      <c r="B2041" s="18">
        <v>0.375</v>
      </c>
      <c r="C2041" t="s">
        <v>450</v>
      </c>
      <c r="D2041" t="s">
        <v>454</v>
      </c>
      <c r="E2041" t="s">
        <v>10</v>
      </c>
      <c r="F2041">
        <v>5</v>
      </c>
      <c r="G2041">
        <v>19</v>
      </c>
      <c r="H2041" t="s">
        <v>25</v>
      </c>
      <c r="I2041" t="str">
        <f>VLOOKUP(H2041,'Fish Species List'!$A$2:$I$107,2,0)</f>
        <v>Redband Parrotfish</v>
      </c>
      <c r="J2041" s="54" t="str">
        <f>VLOOKUP(H2041,'Fish Species List'!$A$2:$I$107,3,0)</f>
        <v>Sparisoma aurofrenatum</v>
      </c>
      <c r="K2041" s="54" t="str">
        <f>VLOOKUP(H2041,'Fish Species List'!$A$2:$I$107,4,0)</f>
        <v>Scaridae</v>
      </c>
      <c r="L2041" s="54" t="str">
        <f>VLOOKUP(H2041,'Fish Species List'!$A$2:$I$107,5,0)</f>
        <v>Herbivores</v>
      </c>
      <c r="M2041">
        <v>20</v>
      </c>
      <c r="N2041">
        <f>1</f>
        <v>1</v>
      </c>
      <c r="O2041" t="s">
        <v>16</v>
      </c>
      <c r="P2041">
        <f>VLOOKUP(H2041,'Fish Species List'!$A$2:$I$107,6,0)</f>
        <v>1.072E-2</v>
      </c>
      <c r="Q2041">
        <f>VLOOKUP(H2041,'Fish Species List'!$A$2:$I$107,7,0)</f>
        <v>3.12</v>
      </c>
      <c r="R2041">
        <f t="shared" si="31"/>
        <v>122.85939484389488</v>
      </c>
    </row>
    <row r="2042" spans="1:18">
      <c r="A2042" s="2">
        <v>42959</v>
      </c>
      <c r="B2042" s="18">
        <v>0.375</v>
      </c>
      <c r="C2042" t="s">
        <v>450</v>
      </c>
      <c r="D2042" t="s">
        <v>454</v>
      </c>
      <c r="E2042" t="s">
        <v>10</v>
      </c>
      <c r="F2042">
        <v>5</v>
      </c>
      <c r="G2042">
        <v>19</v>
      </c>
      <c r="H2042" t="s">
        <v>25</v>
      </c>
      <c r="I2042" t="str">
        <f>VLOOKUP(H2042,'Fish Species List'!$A$2:$I$107,2,0)</f>
        <v>Redband Parrotfish</v>
      </c>
      <c r="J2042" s="54" t="str">
        <f>VLOOKUP(H2042,'Fish Species List'!$A$2:$I$107,3,0)</f>
        <v>Sparisoma aurofrenatum</v>
      </c>
      <c r="K2042" s="54" t="str">
        <f>VLOOKUP(H2042,'Fish Species List'!$A$2:$I$107,4,0)</f>
        <v>Scaridae</v>
      </c>
      <c r="L2042" s="54" t="str">
        <f>VLOOKUP(H2042,'Fish Species List'!$A$2:$I$107,5,0)</f>
        <v>Herbivores</v>
      </c>
      <c r="M2042">
        <v>19</v>
      </c>
      <c r="N2042">
        <f>1</f>
        <v>1</v>
      </c>
      <c r="O2042" t="s">
        <v>16</v>
      </c>
      <c r="P2042">
        <f>VLOOKUP(H2042,'Fish Species List'!$A$2:$I$107,6,0)</f>
        <v>1.072E-2</v>
      </c>
      <c r="Q2042">
        <f>VLOOKUP(H2042,'Fish Species List'!$A$2:$I$107,7,0)</f>
        <v>3.12</v>
      </c>
      <c r="R2042">
        <f t="shared" si="31"/>
        <v>104.69019779399261</v>
      </c>
    </row>
    <row r="2043" spans="1:18">
      <c r="A2043" s="2">
        <v>42959</v>
      </c>
      <c r="B2043" s="18">
        <v>0.375</v>
      </c>
      <c r="C2043" t="s">
        <v>450</v>
      </c>
      <c r="D2043" t="s">
        <v>454</v>
      </c>
      <c r="E2043" t="s">
        <v>10</v>
      </c>
      <c r="F2043">
        <v>5</v>
      </c>
      <c r="G2043">
        <v>19</v>
      </c>
      <c r="H2043" t="s">
        <v>283</v>
      </c>
      <c r="I2043" t="str">
        <f>VLOOKUP(H2043,'Fish Species List'!$A$2:$I$107,2,0)</f>
        <v>Stoplight Parrotfish</v>
      </c>
      <c r="J2043" s="54" t="str">
        <f>VLOOKUP(H2043,'Fish Species List'!$A$2:$I$107,3,0)</f>
        <v>Sparisoma viride</v>
      </c>
      <c r="K2043" s="54" t="str">
        <f>VLOOKUP(H2043,'Fish Species List'!$A$2:$I$107,4,0)</f>
        <v>Scaridae</v>
      </c>
      <c r="L2043" s="54" t="str">
        <f>VLOOKUP(H2043,'Fish Species List'!$A$2:$I$107,5,0)</f>
        <v>Herbivores</v>
      </c>
      <c r="M2043">
        <v>19</v>
      </c>
      <c r="N2043">
        <f>1</f>
        <v>1</v>
      </c>
      <c r="O2043" t="s">
        <v>16</v>
      </c>
      <c r="P2043">
        <f>VLOOKUP(H2043,'Fish Species List'!$A$2:$I$107,6,0)</f>
        <v>1.38E-2</v>
      </c>
      <c r="Q2043">
        <f>VLOOKUP(H2043,'Fish Species List'!$A$2:$I$107,7,0)</f>
        <v>3.04</v>
      </c>
      <c r="R2043">
        <f t="shared" si="31"/>
        <v>106.48539183224881</v>
      </c>
    </row>
    <row r="2044" spans="1:18">
      <c r="A2044" s="2">
        <v>42959</v>
      </c>
      <c r="B2044" s="18">
        <v>0.375</v>
      </c>
      <c r="C2044" t="s">
        <v>450</v>
      </c>
      <c r="D2044" t="s">
        <v>454</v>
      </c>
      <c r="E2044" t="s">
        <v>10</v>
      </c>
      <c r="F2044">
        <v>5</v>
      </c>
      <c r="G2044">
        <v>19</v>
      </c>
      <c r="H2044" t="s">
        <v>15</v>
      </c>
      <c r="I2044" t="str">
        <f>VLOOKUP(H2044,'Fish Species List'!$A$2:$I$107,2,0)</f>
        <v>Queen Parrotfish</v>
      </c>
      <c r="J2044" s="54" t="str">
        <f>VLOOKUP(H2044,'Fish Species List'!$A$2:$I$107,3,0)</f>
        <v>Scarus vetula</v>
      </c>
      <c r="K2044" s="54" t="str">
        <f>VLOOKUP(H2044,'Fish Species List'!$A$2:$I$107,4,0)</f>
        <v>Scaridae</v>
      </c>
      <c r="L2044" s="54" t="str">
        <f>VLOOKUP(H2044,'Fish Species List'!$A$2:$I$107,5,0)</f>
        <v>Herbivores</v>
      </c>
      <c r="M2044">
        <v>12</v>
      </c>
      <c r="N2044">
        <v>4</v>
      </c>
      <c r="O2044" t="s">
        <v>16</v>
      </c>
      <c r="P2044">
        <f>VLOOKUP(H2044,'Fish Species List'!$A$2:$I$107,6,0)</f>
        <v>1.38E-2</v>
      </c>
      <c r="Q2044">
        <f>VLOOKUP(H2044,'Fish Species List'!$A$2:$I$107,7,0)</f>
        <v>3.03</v>
      </c>
      <c r="R2044">
        <f t="shared" si="31"/>
        <v>25.69202062151523</v>
      </c>
    </row>
    <row r="2045" spans="1:18">
      <c r="A2045" s="2">
        <v>42959</v>
      </c>
      <c r="B2045" s="18">
        <v>0.375</v>
      </c>
      <c r="C2045" t="s">
        <v>450</v>
      </c>
      <c r="D2045" t="s">
        <v>454</v>
      </c>
      <c r="E2045" t="s">
        <v>10</v>
      </c>
      <c r="F2045">
        <v>5</v>
      </c>
      <c r="G2045">
        <v>19</v>
      </c>
      <c r="H2045" t="s">
        <v>283</v>
      </c>
      <c r="I2045" t="str">
        <f>VLOOKUP(H2045,'Fish Species List'!$A$2:$I$107,2,0)</f>
        <v>Stoplight Parrotfish</v>
      </c>
      <c r="J2045" s="54" t="str">
        <f>VLOOKUP(H2045,'Fish Species List'!$A$2:$I$107,3,0)</f>
        <v>Sparisoma viride</v>
      </c>
      <c r="K2045" s="54" t="str">
        <f>VLOOKUP(H2045,'Fish Species List'!$A$2:$I$107,4,0)</f>
        <v>Scaridae</v>
      </c>
      <c r="L2045" s="54" t="str">
        <f>VLOOKUP(H2045,'Fish Species List'!$A$2:$I$107,5,0)</f>
        <v>Herbivores</v>
      </c>
      <c r="M2045">
        <v>22</v>
      </c>
      <c r="N2045">
        <f>1</f>
        <v>1</v>
      </c>
      <c r="O2045" t="s">
        <v>22</v>
      </c>
      <c r="P2045">
        <f>VLOOKUP(H2045,'Fish Species List'!$A$2:$I$107,6,0)</f>
        <v>1.38E-2</v>
      </c>
      <c r="Q2045">
        <f>VLOOKUP(H2045,'Fish Species List'!$A$2:$I$107,7,0)</f>
        <v>3.04</v>
      </c>
      <c r="R2045">
        <f t="shared" si="31"/>
        <v>166.28153926206005</v>
      </c>
    </row>
    <row r="2046" spans="1:18">
      <c r="A2046" s="2">
        <v>42959</v>
      </c>
      <c r="B2046" s="18">
        <v>0.375</v>
      </c>
      <c r="C2046" t="s">
        <v>450</v>
      </c>
      <c r="D2046" t="s">
        <v>454</v>
      </c>
      <c r="E2046" t="s">
        <v>10</v>
      </c>
      <c r="F2046">
        <v>5</v>
      </c>
      <c r="G2046">
        <v>19</v>
      </c>
      <c r="H2046" t="s">
        <v>19</v>
      </c>
      <c r="I2046" t="str">
        <f>VLOOKUP(H2046,'Fish Species List'!$A$2:$I$107,2,0)</f>
        <v>Ocean Surgeonfish</v>
      </c>
      <c r="J2046" s="54" t="str">
        <f>VLOOKUP(H2046,'Fish Species List'!$A$2:$I$107,3,0)</f>
        <v>Acanthurus bahianus</v>
      </c>
      <c r="K2046" s="54" t="str">
        <f>VLOOKUP(H2046,'Fish Species List'!$A$2:$I$107,4,0)</f>
        <v>Acanthuridae</v>
      </c>
      <c r="L2046" s="54" t="str">
        <f>VLOOKUP(H2046,'Fish Species List'!$A$2:$I$107,5,0)</f>
        <v>Herbivores</v>
      </c>
      <c r="M2046">
        <v>15</v>
      </c>
      <c r="N2046">
        <f>1</f>
        <v>1</v>
      </c>
      <c r="P2046">
        <f>VLOOKUP(H2046,'Fish Species List'!$A$2:$I$107,6,0)</f>
        <v>1.8620000000000001E-2</v>
      </c>
      <c r="Q2046">
        <f>VLOOKUP(H2046,'Fish Species List'!$A$2:$I$107,7,0)</f>
        <v>2.91</v>
      </c>
      <c r="R2046">
        <f t="shared" si="31"/>
        <v>49.249887240092868</v>
      </c>
    </row>
    <row r="2047" spans="1:18">
      <c r="A2047" s="2">
        <v>42959</v>
      </c>
      <c r="B2047" s="18">
        <v>0.375</v>
      </c>
      <c r="C2047" t="s">
        <v>450</v>
      </c>
      <c r="D2047" t="s">
        <v>454</v>
      </c>
      <c r="E2047" t="s">
        <v>10</v>
      </c>
      <c r="F2047">
        <v>5</v>
      </c>
      <c r="G2047">
        <v>19</v>
      </c>
      <c r="H2047" t="s">
        <v>12</v>
      </c>
      <c r="I2047" t="str">
        <f>VLOOKUP(H2047,'Fish Species List'!$A$2:$I$107,2,0)</f>
        <v>Doctorfish</v>
      </c>
      <c r="J2047" s="54" t="str">
        <f>VLOOKUP(H2047,'Fish Species List'!$A$2:$I$107,3,0)</f>
        <v>Acanthurus chirurgus</v>
      </c>
      <c r="K2047" s="54" t="str">
        <f>VLOOKUP(H2047,'Fish Species List'!$A$2:$I$107,4,0)</f>
        <v>Acanthuridae</v>
      </c>
      <c r="L2047" s="54" t="str">
        <f>VLOOKUP(H2047,'Fish Species List'!$A$2:$I$107,5,0)</f>
        <v>Herbivores</v>
      </c>
      <c r="M2047">
        <v>16</v>
      </c>
      <c r="N2047">
        <v>2</v>
      </c>
      <c r="P2047">
        <f>VLOOKUP(H2047,'Fish Species List'!$A$2:$I$107,6,0)</f>
        <v>2.0889999999999999E-2</v>
      </c>
      <c r="Q2047">
        <f>VLOOKUP(H2047,'Fish Species List'!$A$2:$I$107,7,0)</f>
        <v>2.96</v>
      </c>
      <c r="R2047">
        <f t="shared" si="31"/>
        <v>76.583214004983191</v>
      </c>
    </row>
    <row r="2048" spans="1:18">
      <c r="A2048" s="2">
        <v>42959</v>
      </c>
      <c r="B2048" s="18">
        <v>0.375</v>
      </c>
      <c r="C2048" t="s">
        <v>450</v>
      </c>
      <c r="D2048" t="s">
        <v>454</v>
      </c>
      <c r="E2048" t="s">
        <v>10</v>
      </c>
      <c r="F2048">
        <v>5</v>
      </c>
      <c r="G2048">
        <v>19</v>
      </c>
      <c r="H2048" t="s">
        <v>12</v>
      </c>
      <c r="I2048" t="str">
        <f>VLOOKUP(H2048,'Fish Species List'!$A$2:$I$107,2,0)</f>
        <v>Doctorfish</v>
      </c>
      <c r="J2048" s="54" t="str">
        <f>VLOOKUP(H2048,'Fish Species List'!$A$2:$I$107,3,0)</f>
        <v>Acanthurus chirurgus</v>
      </c>
      <c r="K2048" s="54" t="str">
        <f>VLOOKUP(H2048,'Fish Species List'!$A$2:$I$107,4,0)</f>
        <v>Acanthuridae</v>
      </c>
      <c r="L2048" s="54" t="str">
        <f>VLOOKUP(H2048,'Fish Species List'!$A$2:$I$107,5,0)</f>
        <v>Herbivores</v>
      </c>
      <c r="M2048">
        <v>18</v>
      </c>
      <c r="N2048">
        <f>1</f>
        <v>1</v>
      </c>
      <c r="P2048">
        <f>VLOOKUP(H2048,'Fish Species List'!$A$2:$I$107,6,0)</f>
        <v>2.0889999999999999E-2</v>
      </c>
      <c r="Q2048">
        <f>VLOOKUP(H2048,'Fish Species List'!$A$2:$I$107,7,0)</f>
        <v>2.96</v>
      </c>
      <c r="R2048">
        <f t="shared" si="31"/>
        <v>108.5288135023759</v>
      </c>
    </row>
    <row r="2049" spans="1:18">
      <c r="A2049" s="2">
        <v>42959</v>
      </c>
      <c r="B2049" s="18">
        <v>0.375</v>
      </c>
      <c r="C2049" t="s">
        <v>450</v>
      </c>
      <c r="D2049" t="s">
        <v>454</v>
      </c>
      <c r="E2049" t="s">
        <v>10</v>
      </c>
      <c r="F2049">
        <v>5</v>
      </c>
      <c r="G2049">
        <v>19</v>
      </c>
      <c r="H2049" t="s">
        <v>12</v>
      </c>
      <c r="I2049" t="str">
        <f>VLOOKUP(H2049,'Fish Species List'!$A$2:$I$107,2,0)</f>
        <v>Doctorfish</v>
      </c>
      <c r="J2049" s="54" t="str">
        <f>VLOOKUP(H2049,'Fish Species List'!$A$2:$I$107,3,0)</f>
        <v>Acanthurus chirurgus</v>
      </c>
      <c r="K2049" s="54" t="str">
        <f>VLOOKUP(H2049,'Fish Species List'!$A$2:$I$107,4,0)</f>
        <v>Acanthuridae</v>
      </c>
      <c r="L2049" s="54" t="str">
        <f>VLOOKUP(H2049,'Fish Species List'!$A$2:$I$107,5,0)</f>
        <v>Herbivores</v>
      </c>
      <c r="M2049">
        <v>15</v>
      </c>
      <c r="N2049">
        <v>2</v>
      </c>
      <c r="P2049">
        <f>VLOOKUP(H2049,'Fish Species List'!$A$2:$I$107,6,0)</f>
        <v>2.0889999999999999E-2</v>
      </c>
      <c r="Q2049">
        <f>VLOOKUP(H2049,'Fish Species List'!$A$2:$I$107,7,0)</f>
        <v>2.96</v>
      </c>
      <c r="R2049">
        <f t="shared" si="31"/>
        <v>63.265736295491713</v>
      </c>
    </row>
    <row r="2050" spans="1:18">
      <c r="A2050" s="2">
        <v>42959</v>
      </c>
      <c r="B2050" s="18">
        <v>0.375</v>
      </c>
      <c r="C2050" t="s">
        <v>450</v>
      </c>
      <c r="D2050" t="s">
        <v>454</v>
      </c>
      <c r="E2050" t="s">
        <v>10</v>
      </c>
      <c r="F2050">
        <v>5</v>
      </c>
      <c r="G2050">
        <v>19</v>
      </c>
      <c r="H2050" t="s">
        <v>23</v>
      </c>
      <c r="I2050" t="str">
        <f>VLOOKUP(H2050,'Fish Species List'!$A$2:$I$107,2,0)</f>
        <v>Blue Tang</v>
      </c>
      <c r="J2050" s="54" t="str">
        <f>VLOOKUP(H2050,'Fish Species List'!$A$2:$I$107,3,0)</f>
        <v>Acanthurus coeruleus</v>
      </c>
      <c r="K2050" s="54" t="str">
        <f>VLOOKUP(H2050,'Fish Species List'!$A$2:$I$107,4,0)</f>
        <v>Acanthuridae</v>
      </c>
      <c r="L2050" s="54" t="str">
        <f>VLOOKUP(H2050,'Fish Species List'!$A$2:$I$107,5,0)</f>
        <v>Herbivores</v>
      </c>
      <c r="M2050">
        <v>12</v>
      </c>
      <c r="N2050">
        <v>3</v>
      </c>
      <c r="P2050">
        <f>VLOOKUP(H2050,'Fish Species List'!$A$2:$I$107,6,0)</f>
        <v>2.512E-2</v>
      </c>
      <c r="Q2050">
        <f>VLOOKUP(H2050,'Fish Species List'!$A$2:$I$107,7,0)</f>
        <v>2.96</v>
      </c>
      <c r="R2050">
        <f t="shared" si="31"/>
        <v>39.300323326954469</v>
      </c>
    </row>
    <row r="2051" spans="1:18">
      <c r="A2051" s="2">
        <v>42959</v>
      </c>
      <c r="B2051" s="18">
        <v>0.375</v>
      </c>
      <c r="C2051" t="s">
        <v>450</v>
      </c>
      <c r="D2051" t="s">
        <v>454</v>
      </c>
      <c r="E2051" t="s">
        <v>10</v>
      </c>
      <c r="F2051">
        <v>5</v>
      </c>
      <c r="G2051">
        <v>19</v>
      </c>
      <c r="H2051" t="s">
        <v>23</v>
      </c>
      <c r="I2051" t="str">
        <f>VLOOKUP(H2051,'Fish Species List'!$A$2:$I$107,2,0)</f>
        <v>Blue Tang</v>
      </c>
      <c r="J2051" s="54" t="str">
        <f>VLOOKUP(H2051,'Fish Species List'!$A$2:$I$107,3,0)</f>
        <v>Acanthurus coeruleus</v>
      </c>
      <c r="K2051" s="54" t="str">
        <f>VLOOKUP(H2051,'Fish Species List'!$A$2:$I$107,4,0)</f>
        <v>Acanthuridae</v>
      </c>
      <c r="L2051" s="54" t="str">
        <f>VLOOKUP(H2051,'Fish Species List'!$A$2:$I$107,5,0)</f>
        <v>Herbivores</v>
      </c>
      <c r="M2051">
        <v>15</v>
      </c>
      <c r="N2051">
        <v>2</v>
      </c>
      <c r="P2051">
        <f>VLOOKUP(H2051,'Fish Species List'!$A$2:$I$107,6,0)</f>
        <v>2.512E-2</v>
      </c>
      <c r="Q2051">
        <f>VLOOKUP(H2051,'Fish Species List'!$A$2:$I$107,7,0)</f>
        <v>2.96</v>
      </c>
      <c r="R2051">
        <f t="shared" ref="R2051:R2114" si="32">(P2051*M2051^Q2051)</f>
        <v>76.076366478829684</v>
      </c>
    </row>
    <row r="2052" spans="1:18">
      <c r="A2052" s="2">
        <v>42959</v>
      </c>
      <c r="B2052" s="18">
        <v>0.375</v>
      </c>
      <c r="C2052" t="s">
        <v>450</v>
      </c>
      <c r="D2052" t="s">
        <v>454</v>
      </c>
      <c r="E2052" t="s">
        <v>10</v>
      </c>
      <c r="F2052">
        <v>5</v>
      </c>
      <c r="G2052">
        <v>19</v>
      </c>
      <c r="H2052" t="s">
        <v>23</v>
      </c>
      <c r="I2052" t="str">
        <f>VLOOKUP(H2052,'Fish Species List'!$A$2:$I$107,2,0)</f>
        <v>Blue Tang</v>
      </c>
      <c r="J2052" s="54" t="str">
        <f>VLOOKUP(H2052,'Fish Species List'!$A$2:$I$107,3,0)</f>
        <v>Acanthurus coeruleus</v>
      </c>
      <c r="K2052" s="54" t="str">
        <f>VLOOKUP(H2052,'Fish Species List'!$A$2:$I$107,4,0)</f>
        <v>Acanthuridae</v>
      </c>
      <c r="L2052" s="54" t="str">
        <f>VLOOKUP(H2052,'Fish Species List'!$A$2:$I$107,5,0)</f>
        <v>Herbivores</v>
      </c>
      <c r="M2052">
        <v>8</v>
      </c>
      <c r="N2052">
        <v>3</v>
      </c>
      <c r="P2052">
        <f>VLOOKUP(H2052,'Fish Species List'!$A$2:$I$107,6,0)</f>
        <v>2.512E-2</v>
      </c>
      <c r="Q2052">
        <f>VLOOKUP(H2052,'Fish Species List'!$A$2:$I$107,7,0)</f>
        <v>2.96</v>
      </c>
      <c r="R2052">
        <f t="shared" si="32"/>
        <v>11.834938257252785</v>
      </c>
    </row>
    <row r="2053" spans="1:18">
      <c r="A2053" s="2">
        <v>42959</v>
      </c>
      <c r="B2053" s="18">
        <v>0.375</v>
      </c>
      <c r="C2053" t="s">
        <v>450</v>
      </c>
      <c r="D2053" t="s">
        <v>454</v>
      </c>
      <c r="E2053" t="s">
        <v>10</v>
      </c>
      <c r="F2053">
        <v>5</v>
      </c>
      <c r="G2053">
        <v>19</v>
      </c>
      <c r="H2053" t="s">
        <v>23</v>
      </c>
      <c r="I2053" t="str">
        <f>VLOOKUP(H2053,'Fish Species List'!$A$2:$I$107,2,0)</f>
        <v>Blue Tang</v>
      </c>
      <c r="J2053" s="54" t="str">
        <f>VLOOKUP(H2053,'Fish Species List'!$A$2:$I$107,3,0)</f>
        <v>Acanthurus coeruleus</v>
      </c>
      <c r="K2053" s="54" t="str">
        <f>VLOOKUP(H2053,'Fish Species List'!$A$2:$I$107,4,0)</f>
        <v>Acanthuridae</v>
      </c>
      <c r="L2053" s="54" t="str">
        <f>VLOOKUP(H2053,'Fish Species List'!$A$2:$I$107,5,0)</f>
        <v>Herbivores</v>
      </c>
      <c r="M2053">
        <v>7</v>
      </c>
      <c r="N2053">
        <v>5</v>
      </c>
      <c r="P2053">
        <f>VLOOKUP(H2053,'Fish Species List'!$A$2:$I$107,6,0)</f>
        <v>2.512E-2</v>
      </c>
      <c r="Q2053">
        <f>VLOOKUP(H2053,'Fish Species List'!$A$2:$I$107,7,0)</f>
        <v>2.96</v>
      </c>
      <c r="R2053">
        <f t="shared" si="32"/>
        <v>7.9709453858906114</v>
      </c>
    </row>
    <row r="2054" spans="1:18">
      <c r="A2054" s="2">
        <v>42959</v>
      </c>
      <c r="B2054" s="18">
        <v>0.375</v>
      </c>
      <c r="C2054" t="s">
        <v>450</v>
      </c>
      <c r="D2054" t="s">
        <v>454</v>
      </c>
      <c r="E2054" t="s">
        <v>10</v>
      </c>
      <c r="F2054">
        <v>5</v>
      </c>
      <c r="G2054">
        <v>19</v>
      </c>
      <c r="H2054" t="s">
        <v>23</v>
      </c>
      <c r="I2054" t="str">
        <f>VLOOKUP(H2054,'Fish Species List'!$A$2:$I$107,2,0)</f>
        <v>Blue Tang</v>
      </c>
      <c r="J2054" s="54" t="str">
        <f>VLOOKUP(H2054,'Fish Species List'!$A$2:$I$107,3,0)</f>
        <v>Acanthurus coeruleus</v>
      </c>
      <c r="K2054" s="54" t="str">
        <f>VLOOKUP(H2054,'Fish Species List'!$A$2:$I$107,4,0)</f>
        <v>Acanthuridae</v>
      </c>
      <c r="L2054" s="54" t="str">
        <f>VLOOKUP(H2054,'Fish Species List'!$A$2:$I$107,5,0)</f>
        <v>Herbivores</v>
      </c>
      <c r="M2054">
        <v>18</v>
      </c>
      <c r="N2054">
        <v>2</v>
      </c>
      <c r="P2054">
        <f>VLOOKUP(H2054,'Fish Species List'!$A$2:$I$107,6,0)</f>
        <v>2.512E-2</v>
      </c>
      <c r="Q2054">
        <f>VLOOKUP(H2054,'Fish Species List'!$A$2:$I$107,7,0)</f>
        <v>2.96</v>
      </c>
      <c r="R2054">
        <f t="shared" si="32"/>
        <v>130.5047293049154</v>
      </c>
    </row>
    <row r="2055" spans="1:18">
      <c r="A2055" s="2">
        <v>42959</v>
      </c>
      <c r="B2055" s="18">
        <v>0.375</v>
      </c>
      <c r="C2055" t="s">
        <v>450</v>
      </c>
      <c r="D2055" t="s">
        <v>454</v>
      </c>
      <c r="E2055" t="s">
        <v>10</v>
      </c>
      <c r="F2055">
        <v>5</v>
      </c>
      <c r="G2055">
        <v>19</v>
      </c>
      <c r="H2055" t="s">
        <v>297</v>
      </c>
      <c r="I2055" t="str">
        <f>VLOOKUP(H2055,'Fish Species List'!$A$2:$I$107,2,0)</f>
        <v>Mahogany Snapper</v>
      </c>
      <c r="J2055" s="54" t="str">
        <f>VLOOKUP(H2055,'Fish Species List'!$A$2:$I$107,3,0)</f>
        <v>Lutjanus mahogoni</v>
      </c>
      <c r="K2055" s="54" t="str">
        <f>VLOOKUP(H2055,'Fish Species List'!$A$2:$I$107,4,0)</f>
        <v>Lutjanidae</v>
      </c>
      <c r="L2055" s="54" t="str">
        <f>VLOOKUP(H2055,'Fish Species List'!$A$2:$I$107,5,0)</f>
        <v>Carnivores</v>
      </c>
      <c r="M2055">
        <v>19</v>
      </c>
      <c r="N2055">
        <f>1</f>
        <v>1</v>
      </c>
      <c r="P2055">
        <f>VLOOKUP(H2055,'Fish Species List'!$A$2:$I$107,6,0)</f>
        <v>1.6979999999999999E-2</v>
      </c>
      <c r="Q2055">
        <f>VLOOKUP(H2055,'Fish Species List'!$A$2:$I$107,7,0)</f>
        <v>2.96</v>
      </c>
      <c r="R2055">
        <f t="shared" si="32"/>
        <v>103.5257402894338</v>
      </c>
    </row>
    <row r="2056" spans="1:18">
      <c r="A2056" s="2">
        <v>42959</v>
      </c>
      <c r="B2056" s="18">
        <v>0.375</v>
      </c>
      <c r="C2056" t="s">
        <v>450</v>
      </c>
      <c r="D2056" t="s">
        <v>454</v>
      </c>
      <c r="E2056" t="s">
        <v>10</v>
      </c>
      <c r="F2056">
        <v>5</v>
      </c>
      <c r="G2056">
        <v>19</v>
      </c>
      <c r="H2056" t="s">
        <v>283</v>
      </c>
      <c r="I2056" t="str">
        <f>VLOOKUP(H2056,'Fish Species List'!$A$2:$I$107,2,0)</f>
        <v>Stoplight Parrotfish</v>
      </c>
      <c r="J2056" s="54" t="str">
        <f>VLOOKUP(H2056,'Fish Species List'!$A$2:$I$107,3,0)</f>
        <v>Sparisoma viride</v>
      </c>
      <c r="K2056" s="54" t="str">
        <f>VLOOKUP(H2056,'Fish Species List'!$A$2:$I$107,4,0)</f>
        <v>Scaridae</v>
      </c>
      <c r="L2056" s="54" t="str">
        <f>VLOOKUP(H2056,'Fish Species List'!$A$2:$I$107,5,0)</f>
        <v>Herbivores</v>
      </c>
      <c r="M2056">
        <v>20</v>
      </c>
      <c r="N2056">
        <f>1</f>
        <v>1</v>
      </c>
      <c r="O2056" t="s">
        <v>16</v>
      </c>
      <c r="P2056">
        <f>VLOOKUP(H2056,'Fish Species List'!$A$2:$I$107,6,0)</f>
        <v>1.38E-2</v>
      </c>
      <c r="Q2056">
        <f>VLOOKUP(H2056,'Fish Species List'!$A$2:$I$107,7,0)</f>
        <v>3.04</v>
      </c>
      <c r="R2056">
        <f t="shared" si="32"/>
        <v>124.45440510662077</v>
      </c>
    </row>
    <row r="2057" spans="1:18">
      <c r="A2057" s="2">
        <v>42959</v>
      </c>
      <c r="B2057" s="18">
        <v>0.375</v>
      </c>
      <c r="C2057" t="s">
        <v>450</v>
      </c>
      <c r="D2057" t="s">
        <v>454</v>
      </c>
      <c r="E2057" t="s">
        <v>10</v>
      </c>
      <c r="F2057">
        <v>5</v>
      </c>
      <c r="G2057">
        <v>19</v>
      </c>
      <c r="H2057" t="s">
        <v>460</v>
      </c>
      <c r="I2057" t="str">
        <f>VLOOKUP(H2057,'Fish Species List'!$A$2:$I$107,2,0)</f>
        <v>Spotted Trunkfish</v>
      </c>
      <c r="J2057" s="54" t="str">
        <f>VLOOKUP(H2057,'Fish Species List'!$A$2:$I$107,3,0)</f>
        <v>Lactophrys bicaudalis</v>
      </c>
      <c r="K2057" s="54" t="str">
        <f>VLOOKUP(H2057,'Fish Species List'!$A$2:$I$107,4,0)</f>
        <v>Ostraciidae</v>
      </c>
      <c r="L2057" s="54" t="str">
        <f>VLOOKUP(H2057,'Fish Species List'!$A$2:$I$107,5,0)</f>
        <v>Omnivores</v>
      </c>
      <c r="M2057">
        <v>16</v>
      </c>
      <c r="N2057">
        <f>1</f>
        <v>1</v>
      </c>
      <c r="P2057">
        <f>VLOOKUP(H2057,'Fish Species List'!$A$2:$I$107,6,0)</f>
        <v>4.9000000000000002E-2</v>
      </c>
      <c r="Q2057">
        <f>VLOOKUP(H2057,'Fish Species List'!$A$2:$I$107,7,0)</f>
        <v>2.78</v>
      </c>
      <c r="R2057">
        <f t="shared" si="32"/>
        <v>109.05601692421486</v>
      </c>
    </row>
    <row r="2058" spans="1:18">
      <c r="A2058" s="2">
        <v>42959</v>
      </c>
      <c r="B2058" s="18">
        <v>0.375</v>
      </c>
      <c r="C2058" t="s">
        <v>450</v>
      </c>
      <c r="D2058" t="s">
        <v>454</v>
      </c>
      <c r="E2058" t="s">
        <v>10</v>
      </c>
      <c r="F2058">
        <v>5</v>
      </c>
      <c r="G2058">
        <v>19</v>
      </c>
      <c r="H2058" t="s">
        <v>31</v>
      </c>
      <c r="I2058" t="str">
        <f>VLOOKUP(H2058,'Fish Species List'!$A$2:$I$107,2,0)</f>
        <v>Striped Parrotfish</v>
      </c>
      <c r="J2058" s="54" t="str">
        <f>VLOOKUP(H2058,'Fish Species List'!$A$2:$I$107,3,0)</f>
        <v>Scarus iserti</v>
      </c>
      <c r="K2058" s="54" t="str">
        <f>VLOOKUP(H2058,'Fish Species List'!$A$2:$I$107,4,0)</f>
        <v>Scaridae</v>
      </c>
      <c r="L2058" s="54" t="str">
        <f>VLOOKUP(H2058,'Fish Species List'!$A$2:$I$107,5,0)</f>
        <v>Herbivores</v>
      </c>
      <c r="M2058">
        <v>14</v>
      </c>
      <c r="N2058">
        <f>1</f>
        <v>1</v>
      </c>
      <c r="O2058" t="s">
        <v>16</v>
      </c>
      <c r="P2058">
        <f>VLOOKUP(H2058,'Fish Species List'!$A$2:$I$107,6,0)</f>
        <v>1.0959999999999999E-2</v>
      </c>
      <c r="Q2058">
        <f>VLOOKUP(H2058,'Fish Species List'!$A$2:$I$107,7,0)</f>
        <v>3.01</v>
      </c>
      <c r="R2058">
        <f t="shared" si="32"/>
        <v>30.878481961786903</v>
      </c>
    </row>
    <row r="2059" spans="1:18">
      <c r="A2059" s="2">
        <v>42959</v>
      </c>
      <c r="B2059" s="18">
        <v>0.375</v>
      </c>
      <c r="C2059" t="s">
        <v>450</v>
      </c>
      <c r="D2059" t="s">
        <v>454</v>
      </c>
      <c r="E2059" t="s">
        <v>10</v>
      </c>
      <c r="F2059">
        <v>5</v>
      </c>
      <c r="G2059">
        <v>19</v>
      </c>
      <c r="H2059" t="s">
        <v>31</v>
      </c>
      <c r="I2059" t="str">
        <f>VLOOKUP(H2059,'Fish Species List'!$A$2:$I$107,2,0)</f>
        <v>Striped Parrotfish</v>
      </c>
      <c r="J2059" s="54" t="str">
        <f>VLOOKUP(H2059,'Fish Species List'!$A$2:$I$107,3,0)</f>
        <v>Scarus iserti</v>
      </c>
      <c r="K2059" s="54" t="str">
        <f>VLOOKUP(H2059,'Fish Species List'!$A$2:$I$107,4,0)</f>
        <v>Scaridae</v>
      </c>
      <c r="L2059" s="54" t="str">
        <f>VLOOKUP(H2059,'Fish Species List'!$A$2:$I$107,5,0)</f>
        <v>Herbivores</v>
      </c>
      <c r="M2059">
        <v>9</v>
      </c>
      <c r="N2059">
        <f>1</f>
        <v>1</v>
      </c>
      <c r="O2059" t="s">
        <v>16</v>
      </c>
      <c r="P2059">
        <f>VLOOKUP(H2059,'Fish Species List'!$A$2:$I$107,6,0)</f>
        <v>1.0959999999999999E-2</v>
      </c>
      <c r="Q2059">
        <f>VLOOKUP(H2059,'Fish Species List'!$A$2:$I$107,7,0)</f>
        <v>3.01</v>
      </c>
      <c r="R2059">
        <f t="shared" si="32"/>
        <v>8.167337597628908</v>
      </c>
    </row>
    <row r="2060" spans="1:18">
      <c r="A2060" s="2">
        <v>42959</v>
      </c>
      <c r="B2060" s="18">
        <v>0.375</v>
      </c>
      <c r="C2060" t="s">
        <v>450</v>
      </c>
      <c r="D2060" t="s">
        <v>454</v>
      </c>
      <c r="E2060" t="s">
        <v>10</v>
      </c>
      <c r="F2060">
        <v>5</v>
      </c>
      <c r="G2060">
        <v>19</v>
      </c>
      <c r="H2060" t="s">
        <v>393</v>
      </c>
      <c r="I2060" t="str">
        <f>VLOOKUP(H2060,'Fish Species List'!$A$2:$I$107,2,0)</f>
        <v xml:space="preserve">Caribbean sharp-nose puffer </v>
      </c>
      <c r="J2060" s="54" t="str">
        <f>VLOOKUP(H2060,'Fish Species List'!$A$2:$I$107,3,0)</f>
        <v>Canthigaster rostrata</v>
      </c>
      <c r="K2060" s="54" t="str">
        <f>VLOOKUP(H2060,'Fish Species List'!$A$2:$I$107,4,0)</f>
        <v>Tetraodontidae</v>
      </c>
      <c r="L2060" s="54" t="str">
        <f>VLOOKUP(H2060,'Fish Species List'!$A$2:$I$107,5,0)</f>
        <v>Omnivores</v>
      </c>
      <c r="M2060">
        <v>5</v>
      </c>
      <c r="N2060">
        <f>1</f>
        <v>1</v>
      </c>
      <c r="P2060">
        <f>VLOOKUP(H2060,'Fish Species List'!$A$2:$I$107,6,0)</f>
        <v>2.239E-2</v>
      </c>
      <c r="Q2060">
        <f>VLOOKUP(H2060,'Fish Species List'!$A$2:$I$107,7,0)</f>
        <v>2.96</v>
      </c>
      <c r="R2060">
        <f t="shared" si="32"/>
        <v>2.6242506075131411</v>
      </c>
    </row>
    <row r="2061" spans="1:18">
      <c r="A2061" s="2">
        <v>42959</v>
      </c>
      <c r="B2061" s="18">
        <v>0.375</v>
      </c>
      <c r="C2061" t="s">
        <v>450</v>
      </c>
      <c r="D2061" t="s">
        <v>454</v>
      </c>
      <c r="E2061" t="s">
        <v>10</v>
      </c>
      <c r="F2061">
        <v>5</v>
      </c>
      <c r="G2061">
        <v>19</v>
      </c>
      <c r="H2061" t="s">
        <v>31</v>
      </c>
      <c r="I2061" t="str">
        <f>VLOOKUP(H2061,'Fish Species List'!$A$2:$I$107,2,0)</f>
        <v>Striped Parrotfish</v>
      </c>
      <c r="J2061" s="54" t="str">
        <f>VLOOKUP(H2061,'Fish Species List'!$A$2:$I$107,3,0)</f>
        <v>Scarus iserti</v>
      </c>
      <c r="K2061" s="54" t="str">
        <f>VLOOKUP(H2061,'Fish Species List'!$A$2:$I$107,4,0)</f>
        <v>Scaridae</v>
      </c>
      <c r="L2061" s="54" t="str">
        <f>VLOOKUP(H2061,'Fish Species List'!$A$2:$I$107,5,0)</f>
        <v>Herbivores</v>
      </c>
      <c r="M2061">
        <v>4</v>
      </c>
      <c r="N2061">
        <v>15</v>
      </c>
      <c r="O2061" t="s">
        <v>284</v>
      </c>
      <c r="P2061">
        <f>VLOOKUP(H2061,'Fish Species List'!$A$2:$I$107,6,0)</f>
        <v>1.0959999999999999E-2</v>
      </c>
      <c r="Q2061">
        <f>VLOOKUP(H2061,'Fish Species List'!$A$2:$I$107,7,0)</f>
        <v>3.01</v>
      </c>
      <c r="R2061">
        <f t="shared" si="32"/>
        <v>0.71123173750391744</v>
      </c>
    </row>
    <row r="2062" spans="1:18">
      <c r="A2062" s="2">
        <v>42959</v>
      </c>
      <c r="B2062" s="18">
        <v>0.375</v>
      </c>
      <c r="C2062" t="s">
        <v>450</v>
      </c>
      <c r="D2062" t="s">
        <v>454</v>
      </c>
      <c r="E2062" t="s">
        <v>10</v>
      </c>
      <c r="F2062">
        <v>5</v>
      </c>
      <c r="G2062">
        <v>19</v>
      </c>
      <c r="H2062" t="s">
        <v>31</v>
      </c>
      <c r="I2062" t="str">
        <f>VLOOKUP(H2062,'Fish Species List'!$A$2:$I$107,2,0)</f>
        <v>Striped Parrotfish</v>
      </c>
      <c r="J2062" s="54" t="str">
        <f>VLOOKUP(H2062,'Fish Species List'!$A$2:$I$107,3,0)</f>
        <v>Scarus iserti</v>
      </c>
      <c r="K2062" s="54" t="str">
        <f>VLOOKUP(H2062,'Fish Species List'!$A$2:$I$107,4,0)</f>
        <v>Scaridae</v>
      </c>
      <c r="L2062" s="54" t="str">
        <f>VLOOKUP(H2062,'Fish Species List'!$A$2:$I$107,5,0)</f>
        <v>Herbivores</v>
      </c>
      <c r="M2062">
        <v>6</v>
      </c>
      <c r="N2062">
        <v>3</v>
      </c>
      <c r="O2062" t="s">
        <v>284</v>
      </c>
      <c r="P2062">
        <f>VLOOKUP(H2062,'Fish Species List'!$A$2:$I$107,6,0)</f>
        <v>1.0959999999999999E-2</v>
      </c>
      <c r="Q2062">
        <f>VLOOKUP(H2062,'Fish Species List'!$A$2:$I$107,7,0)</f>
        <v>3.01</v>
      </c>
      <c r="R2062">
        <f t="shared" si="32"/>
        <v>2.4101596856521104</v>
      </c>
    </row>
    <row r="2063" spans="1:18">
      <c r="A2063" s="2">
        <v>42959</v>
      </c>
      <c r="B2063" s="18">
        <v>0.375</v>
      </c>
      <c r="C2063" t="s">
        <v>450</v>
      </c>
      <c r="D2063" t="s">
        <v>454</v>
      </c>
      <c r="E2063" t="s">
        <v>10</v>
      </c>
      <c r="F2063">
        <v>5</v>
      </c>
      <c r="G2063">
        <v>19</v>
      </c>
      <c r="H2063" t="s">
        <v>283</v>
      </c>
      <c r="I2063" t="str">
        <f>VLOOKUP(H2063,'Fish Species List'!$A$2:$I$107,2,0)</f>
        <v>Stoplight Parrotfish</v>
      </c>
      <c r="J2063" s="54" t="str">
        <f>VLOOKUP(H2063,'Fish Species List'!$A$2:$I$107,3,0)</f>
        <v>Sparisoma viride</v>
      </c>
      <c r="K2063" s="54" t="str">
        <f>VLOOKUP(H2063,'Fish Species List'!$A$2:$I$107,4,0)</f>
        <v>Scaridae</v>
      </c>
      <c r="L2063" s="54" t="str">
        <f>VLOOKUP(H2063,'Fish Species List'!$A$2:$I$107,5,0)</f>
        <v>Herbivores</v>
      </c>
      <c r="M2063">
        <v>3</v>
      </c>
      <c r="N2063">
        <v>3</v>
      </c>
      <c r="O2063" t="s">
        <v>284</v>
      </c>
      <c r="P2063">
        <f>VLOOKUP(H2063,'Fish Species List'!$A$2:$I$107,6,0)</f>
        <v>1.38E-2</v>
      </c>
      <c r="Q2063">
        <f>VLOOKUP(H2063,'Fish Species List'!$A$2:$I$107,7,0)</f>
        <v>3.04</v>
      </c>
      <c r="R2063">
        <f t="shared" si="32"/>
        <v>0.38933881323628722</v>
      </c>
    </row>
    <row r="2064" spans="1:18">
      <c r="A2064" s="2">
        <v>42959</v>
      </c>
      <c r="B2064" s="18">
        <v>0.375</v>
      </c>
      <c r="C2064" t="s">
        <v>450</v>
      </c>
      <c r="D2064" t="s">
        <v>454</v>
      </c>
      <c r="E2064" t="s">
        <v>10</v>
      </c>
      <c r="F2064">
        <v>5</v>
      </c>
      <c r="G2064">
        <v>19</v>
      </c>
      <c r="H2064" t="s">
        <v>283</v>
      </c>
      <c r="I2064" t="str">
        <f>VLOOKUP(H2064,'Fish Species List'!$A$2:$I$107,2,0)</f>
        <v>Stoplight Parrotfish</v>
      </c>
      <c r="J2064" s="54" t="str">
        <f>VLOOKUP(H2064,'Fish Species List'!$A$2:$I$107,3,0)</f>
        <v>Sparisoma viride</v>
      </c>
      <c r="K2064" s="54" t="str">
        <f>VLOOKUP(H2064,'Fish Species List'!$A$2:$I$107,4,0)</f>
        <v>Scaridae</v>
      </c>
      <c r="L2064" s="54" t="str">
        <f>VLOOKUP(H2064,'Fish Species List'!$A$2:$I$107,5,0)</f>
        <v>Herbivores</v>
      </c>
      <c r="M2064">
        <v>5</v>
      </c>
      <c r="N2064">
        <v>2</v>
      </c>
      <c r="O2064" t="s">
        <v>284</v>
      </c>
      <c r="P2064">
        <f>VLOOKUP(H2064,'Fish Species List'!$A$2:$I$107,6,0)</f>
        <v>1.38E-2</v>
      </c>
      <c r="Q2064">
        <f>VLOOKUP(H2064,'Fish Species List'!$A$2:$I$107,7,0)</f>
        <v>3.04</v>
      </c>
      <c r="R2064">
        <f t="shared" si="32"/>
        <v>1.8397037753094332</v>
      </c>
    </row>
    <row r="2065" spans="1:18">
      <c r="A2065" s="2">
        <v>42959</v>
      </c>
      <c r="B2065" s="18">
        <v>0.375</v>
      </c>
      <c r="C2065" t="s">
        <v>450</v>
      </c>
      <c r="D2065" t="s">
        <v>454</v>
      </c>
      <c r="E2065" t="s">
        <v>10</v>
      </c>
      <c r="F2065">
        <v>5</v>
      </c>
      <c r="G2065">
        <v>19</v>
      </c>
      <c r="H2065" t="s">
        <v>283</v>
      </c>
      <c r="I2065" t="str">
        <f>VLOOKUP(H2065,'Fish Species List'!$A$2:$I$107,2,0)</f>
        <v>Stoplight Parrotfish</v>
      </c>
      <c r="J2065" s="54" t="str">
        <f>VLOOKUP(H2065,'Fish Species List'!$A$2:$I$107,3,0)</f>
        <v>Sparisoma viride</v>
      </c>
      <c r="K2065" s="54" t="str">
        <f>VLOOKUP(H2065,'Fish Species List'!$A$2:$I$107,4,0)</f>
        <v>Scaridae</v>
      </c>
      <c r="L2065" s="54" t="str">
        <f>VLOOKUP(H2065,'Fish Species List'!$A$2:$I$107,5,0)</f>
        <v>Herbivores</v>
      </c>
      <c r="M2065">
        <v>6</v>
      </c>
      <c r="N2065">
        <f>1</f>
        <v>1</v>
      </c>
      <c r="O2065" t="s">
        <v>284</v>
      </c>
      <c r="P2065">
        <f>VLOOKUP(H2065,'Fish Species List'!$A$2:$I$107,6,0)</f>
        <v>1.38E-2</v>
      </c>
      <c r="Q2065">
        <f>VLOOKUP(H2065,'Fish Species List'!$A$2:$I$107,7,0)</f>
        <v>3.04</v>
      </c>
      <c r="R2065">
        <f t="shared" si="32"/>
        <v>3.2022769371367255</v>
      </c>
    </row>
    <row r="2066" spans="1:18">
      <c r="A2066" s="2">
        <v>42959</v>
      </c>
      <c r="B2066" s="18">
        <v>0.375</v>
      </c>
      <c r="C2066" t="s">
        <v>450</v>
      </c>
      <c r="D2066" t="s">
        <v>454</v>
      </c>
      <c r="E2066" t="s">
        <v>10</v>
      </c>
      <c r="F2066">
        <v>5</v>
      </c>
      <c r="G2066">
        <v>19</v>
      </c>
      <c r="H2066" t="s">
        <v>283</v>
      </c>
      <c r="I2066" t="str">
        <f>VLOOKUP(H2066,'Fish Species List'!$A$2:$I$107,2,0)</f>
        <v>Stoplight Parrotfish</v>
      </c>
      <c r="J2066" s="54" t="str">
        <f>VLOOKUP(H2066,'Fish Species List'!$A$2:$I$107,3,0)</f>
        <v>Sparisoma viride</v>
      </c>
      <c r="K2066" s="54" t="str">
        <f>VLOOKUP(H2066,'Fish Species List'!$A$2:$I$107,4,0)</f>
        <v>Scaridae</v>
      </c>
      <c r="L2066" s="54" t="str">
        <f>VLOOKUP(H2066,'Fish Species List'!$A$2:$I$107,5,0)</f>
        <v>Herbivores</v>
      </c>
      <c r="M2066">
        <v>4</v>
      </c>
      <c r="N2066">
        <f>1</f>
        <v>1</v>
      </c>
      <c r="O2066" t="s">
        <v>284</v>
      </c>
      <c r="P2066">
        <f>VLOOKUP(H2066,'Fish Species List'!$A$2:$I$107,6,0)</f>
        <v>1.38E-2</v>
      </c>
      <c r="Q2066">
        <f>VLOOKUP(H2066,'Fish Species List'!$A$2:$I$107,7,0)</f>
        <v>3.04</v>
      </c>
      <c r="R2066">
        <f t="shared" si="32"/>
        <v>0.933558333423811</v>
      </c>
    </row>
    <row r="2067" spans="1:18">
      <c r="A2067" s="2">
        <v>42959</v>
      </c>
      <c r="B2067" s="18">
        <v>0.375</v>
      </c>
      <c r="C2067" t="s">
        <v>450</v>
      </c>
      <c r="D2067" t="s">
        <v>454</v>
      </c>
      <c r="E2067" t="s">
        <v>10</v>
      </c>
      <c r="F2067">
        <v>5</v>
      </c>
      <c r="G2067">
        <v>19</v>
      </c>
      <c r="H2067" t="s">
        <v>25</v>
      </c>
      <c r="I2067" t="str">
        <f>VLOOKUP(H2067,'Fish Species List'!$A$2:$I$107,2,0)</f>
        <v>Redband Parrotfish</v>
      </c>
      <c r="J2067" s="54" t="str">
        <f>VLOOKUP(H2067,'Fish Species List'!$A$2:$I$107,3,0)</f>
        <v>Sparisoma aurofrenatum</v>
      </c>
      <c r="K2067" s="54" t="str">
        <f>VLOOKUP(H2067,'Fish Species List'!$A$2:$I$107,4,0)</f>
        <v>Scaridae</v>
      </c>
      <c r="L2067" s="54" t="str">
        <f>VLOOKUP(H2067,'Fish Species List'!$A$2:$I$107,5,0)</f>
        <v>Herbivores</v>
      </c>
      <c r="M2067">
        <v>4</v>
      </c>
      <c r="N2067">
        <v>5</v>
      </c>
      <c r="O2067" t="s">
        <v>284</v>
      </c>
      <c r="P2067">
        <f>VLOOKUP(H2067,'Fish Species List'!$A$2:$I$107,6,0)</f>
        <v>1.072E-2</v>
      </c>
      <c r="Q2067">
        <f>VLOOKUP(H2067,'Fish Species List'!$A$2:$I$107,7,0)</f>
        <v>3.12</v>
      </c>
      <c r="R2067">
        <f t="shared" si="32"/>
        <v>0.81025544515357217</v>
      </c>
    </row>
    <row r="2068" spans="1:18">
      <c r="A2068" s="2">
        <v>42959</v>
      </c>
      <c r="B2068" s="18">
        <v>0.375</v>
      </c>
      <c r="C2068" t="s">
        <v>450</v>
      </c>
      <c r="D2068" t="s">
        <v>454</v>
      </c>
      <c r="E2068" t="s">
        <v>10</v>
      </c>
      <c r="F2068">
        <v>5</v>
      </c>
      <c r="G2068">
        <v>19</v>
      </c>
      <c r="H2068" t="s">
        <v>25</v>
      </c>
      <c r="I2068" t="str">
        <f>VLOOKUP(H2068,'Fish Species List'!$A$2:$I$107,2,0)</f>
        <v>Redband Parrotfish</v>
      </c>
      <c r="J2068" s="54" t="str">
        <f>VLOOKUP(H2068,'Fish Species List'!$A$2:$I$107,3,0)</f>
        <v>Sparisoma aurofrenatum</v>
      </c>
      <c r="K2068" s="54" t="str">
        <f>VLOOKUP(H2068,'Fish Species List'!$A$2:$I$107,4,0)</f>
        <v>Scaridae</v>
      </c>
      <c r="L2068" s="54" t="str">
        <f>VLOOKUP(H2068,'Fish Species List'!$A$2:$I$107,5,0)</f>
        <v>Herbivores</v>
      </c>
      <c r="M2068">
        <v>6</v>
      </c>
      <c r="N2068">
        <v>2</v>
      </c>
      <c r="O2068" t="s">
        <v>284</v>
      </c>
      <c r="P2068">
        <f>VLOOKUP(H2068,'Fish Species List'!$A$2:$I$107,6,0)</f>
        <v>1.072E-2</v>
      </c>
      <c r="Q2068">
        <f>VLOOKUP(H2068,'Fish Species List'!$A$2:$I$107,7,0)</f>
        <v>3.12</v>
      </c>
      <c r="R2068">
        <f t="shared" si="32"/>
        <v>2.8709569913443227</v>
      </c>
    </row>
    <row r="2069" spans="1:18">
      <c r="A2069" s="2">
        <v>42959</v>
      </c>
      <c r="B2069" s="18">
        <v>0.375</v>
      </c>
      <c r="C2069" t="s">
        <v>450</v>
      </c>
      <c r="D2069" t="s">
        <v>454</v>
      </c>
      <c r="E2069" t="s">
        <v>10</v>
      </c>
      <c r="F2069">
        <v>5</v>
      </c>
      <c r="G2069">
        <v>19</v>
      </c>
      <c r="H2069" t="s">
        <v>25</v>
      </c>
      <c r="I2069" t="str">
        <f>VLOOKUP(H2069,'Fish Species List'!$A$2:$I$107,2,0)</f>
        <v>Redband Parrotfish</v>
      </c>
      <c r="J2069" s="54" t="str">
        <f>VLOOKUP(H2069,'Fish Species List'!$A$2:$I$107,3,0)</f>
        <v>Sparisoma aurofrenatum</v>
      </c>
      <c r="K2069" s="54" t="str">
        <f>VLOOKUP(H2069,'Fish Species List'!$A$2:$I$107,4,0)</f>
        <v>Scaridae</v>
      </c>
      <c r="L2069" s="54" t="str">
        <f>VLOOKUP(H2069,'Fish Species List'!$A$2:$I$107,5,0)</f>
        <v>Herbivores</v>
      </c>
      <c r="M2069">
        <v>5</v>
      </c>
      <c r="N2069">
        <f>1</f>
        <v>1</v>
      </c>
      <c r="O2069" t="s">
        <v>284</v>
      </c>
      <c r="P2069">
        <f>VLOOKUP(H2069,'Fish Species List'!$A$2:$I$107,6,0)</f>
        <v>1.072E-2</v>
      </c>
      <c r="Q2069">
        <f>VLOOKUP(H2069,'Fish Species List'!$A$2:$I$107,7,0)</f>
        <v>3.12</v>
      </c>
      <c r="R2069">
        <f t="shared" si="32"/>
        <v>1.6254783853713242</v>
      </c>
    </row>
    <row r="2070" spans="1:18">
      <c r="A2070" s="2">
        <v>42959</v>
      </c>
      <c r="B2070" s="18">
        <v>0.375</v>
      </c>
      <c r="C2070" t="s">
        <v>450</v>
      </c>
      <c r="D2070" t="s">
        <v>454</v>
      </c>
      <c r="E2070" t="s">
        <v>10</v>
      </c>
      <c r="F2070">
        <v>5</v>
      </c>
      <c r="G2070">
        <v>19</v>
      </c>
      <c r="H2070" t="s">
        <v>25</v>
      </c>
      <c r="I2070" t="str">
        <f>VLOOKUP(H2070,'Fish Species List'!$A$2:$I$107,2,0)</f>
        <v>Redband Parrotfish</v>
      </c>
      <c r="J2070" s="54" t="str">
        <f>VLOOKUP(H2070,'Fish Species List'!$A$2:$I$107,3,0)</f>
        <v>Sparisoma aurofrenatum</v>
      </c>
      <c r="K2070" s="54" t="str">
        <f>VLOOKUP(H2070,'Fish Species List'!$A$2:$I$107,4,0)</f>
        <v>Scaridae</v>
      </c>
      <c r="L2070" s="54" t="str">
        <f>VLOOKUP(H2070,'Fish Species List'!$A$2:$I$107,5,0)</f>
        <v>Herbivores</v>
      </c>
      <c r="M2070">
        <v>3</v>
      </c>
      <c r="N2070">
        <f>1</f>
        <v>1</v>
      </c>
      <c r="O2070" t="s">
        <v>284</v>
      </c>
      <c r="P2070">
        <f>VLOOKUP(H2070,'Fish Species List'!$A$2:$I$107,6,0)</f>
        <v>1.072E-2</v>
      </c>
      <c r="Q2070">
        <f>VLOOKUP(H2070,'Fish Species List'!$A$2:$I$107,7,0)</f>
        <v>3.12</v>
      </c>
      <c r="R2070">
        <f t="shared" si="32"/>
        <v>0.33022739611377439</v>
      </c>
    </row>
    <row r="2071" spans="1:18">
      <c r="A2071" s="2">
        <v>42959</v>
      </c>
      <c r="B2071" s="18">
        <v>0.375</v>
      </c>
      <c r="C2071" t="s">
        <v>450</v>
      </c>
      <c r="D2071" t="s">
        <v>454</v>
      </c>
      <c r="E2071" t="s">
        <v>10</v>
      </c>
      <c r="F2071">
        <v>5</v>
      </c>
      <c r="G2071">
        <v>19</v>
      </c>
      <c r="H2071" t="s">
        <v>35</v>
      </c>
      <c r="I2071" t="str">
        <f>VLOOKUP(H2071,'Fish Species List'!$A$2:$I$107,2,0)</f>
        <v>Yellowhead Wrasse</v>
      </c>
      <c r="J2071" s="54" t="str">
        <f>VLOOKUP(H2071,'Fish Species List'!$A$2:$I$107,3,0)</f>
        <v>Halichoeres garnoti</v>
      </c>
      <c r="K2071" s="54" t="str">
        <f>VLOOKUP(H2071,'Fish Species List'!$A$2:$I$107,4,0)</f>
        <v>Labridae</v>
      </c>
      <c r="L2071" s="54" t="str">
        <f>VLOOKUP(H2071,'Fish Species List'!$A$2:$I$107,5,0)</f>
        <v>Carnivores</v>
      </c>
      <c r="M2071">
        <v>6</v>
      </c>
      <c r="N2071">
        <v>2</v>
      </c>
      <c r="P2071">
        <f>VLOOKUP(H2071,'Fish Species List'!$A$2:$I$107,6,0)</f>
        <v>0.01</v>
      </c>
      <c r="Q2071">
        <f>VLOOKUP(H2071,'Fish Species List'!$A$2:$I$107,7,0)</f>
        <v>3.13</v>
      </c>
      <c r="R2071">
        <f t="shared" si="32"/>
        <v>2.7265496699528886</v>
      </c>
    </row>
    <row r="2072" spans="1:18">
      <c r="A2072" s="2">
        <v>42959</v>
      </c>
      <c r="B2072" s="18">
        <v>0.375</v>
      </c>
      <c r="C2072" t="s">
        <v>450</v>
      </c>
      <c r="D2072" t="s">
        <v>454</v>
      </c>
      <c r="E2072" t="s">
        <v>10</v>
      </c>
      <c r="F2072">
        <v>5</v>
      </c>
      <c r="G2072">
        <v>19</v>
      </c>
      <c r="H2072" t="s">
        <v>35</v>
      </c>
      <c r="I2072" t="str">
        <f>VLOOKUP(H2072,'Fish Species List'!$A$2:$I$107,2,0)</f>
        <v>Yellowhead Wrasse</v>
      </c>
      <c r="J2072" s="54" t="str">
        <f>VLOOKUP(H2072,'Fish Species List'!$A$2:$I$107,3,0)</f>
        <v>Halichoeres garnoti</v>
      </c>
      <c r="K2072" s="54" t="str">
        <f>VLOOKUP(H2072,'Fish Species List'!$A$2:$I$107,4,0)</f>
        <v>Labridae</v>
      </c>
      <c r="L2072" s="54" t="str">
        <f>VLOOKUP(H2072,'Fish Species List'!$A$2:$I$107,5,0)</f>
        <v>Carnivores</v>
      </c>
      <c r="M2072">
        <v>10</v>
      </c>
      <c r="N2072">
        <f>1</f>
        <v>1</v>
      </c>
      <c r="P2072">
        <f>VLOOKUP(H2072,'Fish Species List'!$A$2:$I$107,6,0)</f>
        <v>0.01</v>
      </c>
      <c r="Q2072">
        <f>VLOOKUP(H2072,'Fish Species List'!$A$2:$I$107,7,0)</f>
        <v>3.13</v>
      </c>
      <c r="R2072">
        <f t="shared" si="32"/>
        <v>13.48962882591654</v>
      </c>
    </row>
    <row r="2073" spans="1:18">
      <c r="A2073" s="2">
        <v>42959</v>
      </c>
      <c r="B2073" s="18">
        <v>0.375</v>
      </c>
      <c r="C2073" t="s">
        <v>450</v>
      </c>
      <c r="D2073" t="s">
        <v>454</v>
      </c>
      <c r="E2073" t="s">
        <v>10</v>
      </c>
      <c r="F2073">
        <v>5</v>
      </c>
      <c r="G2073">
        <v>19</v>
      </c>
      <c r="H2073" t="s">
        <v>25</v>
      </c>
      <c r="I2073" t="str">
        <f>VLOOKUP(H2073,'Fish Species List'!$A$2:$I$107,2,0)</f>
        <v>Redband Parrotfish</v>
      </c>
      <c r="J2073" s="54" t="str">
        <f>VLOOKUP(H2073,'Fish Species List'!$A$2:$I$107,3,0)</f>
        <v>Sparisoma aurofrenatum</v>
      </c>
      <c r="K2073" s="54" t="str">
        <f>VLOOKUP(H2073,'Fish Species List'!$A$2:$I$107,4,0)</f>
        <v>Scaridae</v>
      </c>
      <c r="L2073" s="54" t="str">
        <f>VLOOKUP(H2073,'Fish Species List'!$A$2:$I$107,5,0)</f>
        <v>Herbivores</v>
      </c>
      <c r="M2073">
        <v>9</v>
      </c>
      <c r="N2073">
        <f>1</f>
        <v>1</v>
      </c>
      <c r="O2073" t="s">
        <v>16</v>
      </c>
      <c r="P2073">
        <f>VLOOKUP(H2073,'Fish Species List'!$A$2:$I$107,6,0)</f>
        <v>1.072E-2</v>
      </c>
      <c r="Q2073">
        <f>VLOOKUP(H2073,'Fish Species List'!$A$2:$I$107,7,0)</f>
        <v>3.12</v>
      </c>
      <c r="R2073">
        <f t="shared" si="32"/>
        <v>10.172587047022727</v>
      </c>
    </row>
    <row r="2074" spans="1:18">
      <c r="A2074" s="2">
        <v>42959</v>
      </c>
      <c r="B2074" s="18">
        <v>0.375</v>
      </c>
      <c r="C2074" t="s">
        <v>450</v>
      </c>
      <c r="D2074" t="s">
        <v>454</v>
      </c>
      <c r="E2074" t="s">
        <v>10</v>
      </c>
      <c r="F2074">
        <v>5</v>
      </c>
      <c r="G2074">
        <v>19</v>
      </c>
      <c r="H2074" t="s">
        <v>31</v>
      </c>
      <c r="I2074" t="str">
        <f>VLOOKUP(H2074,'Fish Species List'!$A$2:$I$107,2,0)</f>
        <v>Striped Parrotfish</v>
      </c>
      <c r="J2074" s="54" t="str">
        <f>VLOOKUP(H2074,'Fish Species List'!$A$2:$I$107,3,0)</f>
        <v>Scarus iserti</v>
      </c>
      <c r="K2074" s="54" t="str">
        <f>VLOOKUP(H2074,'Fish Species List'!$A$2:$I$107,4,0)</f>
        <v>Scaridae</v>
      </c>
      <c r="L2074" s="54" t="str">
        <f>VLOOKUP(H2074,'Fish Species List'!$A$2:$I$107,5,0)</f>
        <v>Herbivores</v>
      </c>
      <c r="M2074">
        <v>8</v>
      </c>
      <c r="N2074">
        <f>1</f>
        <v>1</v>
      </c>
      <c r="O2074" t="s">
        <v>16</v>
      </c>
      <c r="P2074">
        <f>VLOOKUP(H2074,'Fish Species List'!$A$2:$I$107,6,0)</f>
        <v>1.0959999999999999E-2</v>
      </c>
      <c r="Q2074">
        <f>VLOOKUP(H2074,'Fish Species List'!$A$2:$I$107,7,0)</f>
        <v>3.01</v>
      </c>
      <c r="R2074">
        <f t="shared" si="32"/>
        <v>5.7294299636484229</v>
      </c>
    </row>
    <row r="2075" spans="1:18">
      <c r="A2075" s="2">
        <v>42959</v>
      </c>
      <c r="B2075" s="18">
        <v>0.375</v>
      </c>
      <c r="C2075" t="s">
        <v>450</v>
      </c>
      <c r="D2075" t="s">
        <v>454</v>
      </c>
      <c r="E2075" t="s">
        <v>10</v>
      </c>
      <c r="F2075">
        <v>5</v>
      </c>
      <c r="G2075">
        <v>19</v>
      </c>
      <c r="H2075" t="s">
        <v>31</v>
      </c>
      <c r="I2075" t="str">
        <f>VLOOKUP(H2075,'Fish Species List'!$A$2:$I$107,2,0)</f>
        <v>Striped Parrotfish</v>
      </c>
      <c r="J2075" s="54" t="str">
        <f>VLOOKUP(H2075,'Fish Species List'!$A$2:$I$107,3,0)</f>
        <v>Scarus iserti</v>
      </c>
      <c r="K2075" s="54" t="str">
        <f>VLOOKUP(H2075,'Fish Species List'!$A$2:$I$107,4,0)</f>
        <v>Scaridae</v>
      </c>
      <c r="L2075" s="54" t="str">
        <f>VLOOKUP(H2075,'Fish Species List'!$A$2:$I$107,5,0)</f>
        <v>Herbivores</v>
      </c>
      <c r="M2075">
        <v>10</v>
      </c>
      <c r="N2075">
        <f>1</f>
        <v>1</v>
      </c>
      <c r="O2075" t="s">
        <v>16</v>
      </c>
      <c r="P2075">
        <f>VLOOKUP(H2075,'Fish Species List'!$A$2:$I$107,6,0)</f>
        <v>1.0959999999999999E-2</v>
      </c>
      <c r="Q2075">
        <f>VLOOKUP(H2075,'Fish Species List'!$A$2:$I$107,7,0)</f>
        <v>3.01</v>
      </c>
      <c r="R2075">
        <f t="shared" si="32"/>
        <v>11.21529119539707</v>
      </c>
    </row>
    <row r="2076" spans="1:18">
      <c r="A2076" s="2">
        <v>42959</v>
      </c>
      <c r="B2076" s="18">
        <v>0.375</v>
      </c>
      <c r="C2076" t="s">
        <v>450</v>
      </c>
      <c r="D2076" t="s">
        <v>454</v>
      </c>
      <c r="E2076" t="s">
        <v>10</v>
      </c>
      <c r="F2076">
        <v>5</v>
      </c>
      <c r="G2076">
        <v>19</v>
      </c>
      <c r="H2076" t="s">
        <v>31</v>
      </c>
      <c r="I2076" t="str">
        <f>VLOOKUP(H2076,'Fish Species List'!$A$2:$I$107,2,0)</f>
        <v>Striped Parrotfish</v>
      </c>
      <c r="J2076" s="54" t="str">
        <f>VLOOKUP(H2076,'Fish Species List'!$A$2:$I$107,3,0)</f>
        <v>Scarus iserti</v>
      </c>
      <c r="K2076" s="54" t="str">
        <f>VLOOKUP(H2076,'Fish Species List'!$A$2:$I$107,4,0)</f>
        <v>Scaridae</v>
      </c>
      <c r="L2076" s="54" t="str">
        <f>VLOOKUP(H2076,'Fish Species List'!$A$2:$I$107,5,0)</f>
        <v>Herbivores</v>
      </c>
      <c r="M2076">
        <v>3</v>
      </c>
      <c r="N2076">
        <v>4</v>
      </c>
      <c r="O2076" t="s">
        <v>284</v>
      </c>
      <c r="P2076">
        <f>VLOOKUP(H2076,'Fish Species List'!$A$2:$I$107,6,0)</f>
        <v>1.0959999999999999E-2</v>
      </c>
      <c r="Q2076">
        <f>VLOOKUP(H2076,'Fish Species List'!$A$2:$I$107,7,0)</f>
        <v>3.01</v>
      </c>
      <c r="R2076">
        <f t="shared" si="32"/>
        <v>0.29918893707824967</v>
      </c>
    </row>
    <row r="2077" spans="1:18">
      <c r="A2077" s="2">
        <v>42959</v>
      </c>
      <c r="B2077" s="18">
        <v>0.375</v>
      </c>
      <c r="C2077" t="s">
        <v>450</v>
      </c>
      <c r="D2077" t="s">
        <v>454</v>
      </c>
      <c r="E2077" t="s">
        <v>10</v>
      </c>
      <c r="F2077">
        <v>5</v>
      </c>
      <c r="G2077">
        <v>19</v>
      </c>
      <c r="H2077" t="s">
        <v>35</v>
      </c>
      <c r="I2077" t="str">
        <f>VLOOKUP(H2077,'Fish Species List'!$A$2:$I$107,2,0)</f>
        <v>Yellowhead Wrasse</v>
      </c>
      <c r="J2077" s="54" t="str">
        <f>VLOOKUP(H2077,'Fish Species List'!$A$2:$I$107,3,0)</f>
        <v>Halichoeres garnoti</v>
      </c>
      <c r="K2077" s="54" t="str">
        <f>VLOOKUP(H2077,'Fish Species List'!$A$2:$I$107,4,0)</f>
        <v>Labridae</v>
      </c>
      <c r="L2077" s="54" t="str">
        <f>VLOOKUP(H2077,'Fish Species List'!$A$2:$I$107,5,0)</f>
        <v>Carnivores</v>
      </c>
      <c r="M2077">
        <v>4</v>
      </c>
      <c r="N2077">
        <v>2</v>
      </c>
      <c r="P2077">
        <f>VLOOKUP(H2077,'Fish Species List'!$A$2:$I$107,6,0)</f>
        <v>0.01</v>
      </c>
      <c r="Q2077">
        <f>VLOOKUP(H2077,'Fish Species List'!$A$2:$I$107,7,0)</f>
        <v>3.13</v>
      </c>
      <c r="R2077">
        <f t="shared" si="32"/>
        <v>0.76638637095611406</v>
      </c>
    </row>
    <row r="2078" spans="1:18">
      <c r="A2078" s="2">
        <v>42959</v>
      </c>
      <c r="B2078" s="18">
        <v>0.375</v>
      </c>
      <c r="C2078" t="s">
        <v>450</v>
      </c>
      <c r="D2078" t="s">
        <v>454</v>
      </c>
      <c r="E2078" t="s">
        <v>10</v>
      </c>
      <c r="F2078">
        <v>5</v>
      </c>
      <c r="G2078">
        <v>19</v>
      </c>
      <c r="H2078" t="s">
        <v>35</v>
      </c>
      <c r="I2078" t="str">
        <f>VLOOKUP(H2078,'Fish Species List'!$A$2:$I$107,2,0)</f>
        <v>Yellowhead Wrasse</v>
      </c>
      <c r="J2078" s="54" t="str">
        <f>VLOOKUP(H2078,'Fish Species List'!$A$2:$I$107,3,0)</f>
        <v>Halichoeres garnoti</v>
      </c>
      <c r="K2078" s="54" t="str">
        <f>VLOOKUP(H2078,'Fish Species List'!$A$2:$I$107,4,0)</f>
        <v>Labridae</v>
      </c>
      <c r="L2078" s="54" t="str">
        <f>VLOOKUP(H2078,'Fish Species List'!$A$2:$I$107,5,0)</f>
        <v>Carnivores</v>
      </c>
      <c r="M2078">
        <v>6</v>
      </c>
      <c r="N2078">
        <f>1</f>
        <v>1</v>
      </c>
      <c r="P2078">
        <f>VLOOKUP(H2078,'Fish Species List'!$A$2:$I$107,6,0)</f>
        <v>0.01</v>
      </c>
      <c r="Q2078">
        <f>VLOOKUP(H2078,'Fish Species List'!$A$2:$I$107,7,0)</f>
        <v>3.13</v>
      </c>
      <c r="R2078">
        <f t="shared" si="32"/>
        <v>2.7265496699528886</v>
      </c>
    </row>
    <row r="2079" spans="1:18">
      <c r="A2079" s="2">
        <v>42959</v>
      </c>
      <c r="B2079" s="18">
        <v>0.375</v>
      </c>
      <c r="C2079" t="s">
        <v>450</v>
      </c>
      <c r="D2079" t="s">
        <v>454</v>
      </c>
      <c r="E2079" t="s">
        <v>10</v>
      </c>
      <c r="F2079">
        <v>5</v>
      </c>
      <c r="G2079">
        <v>19</v>
      </c>
      <c r="H2079" t="s">
        <v>31</v>
      </c>
      <c r="I2079" t="str">
        <f>VLOOKUP(H2079,'Fish Species List'!$A$2:$I$107,2,0)</f>
        <v>Striped Parrotfish</v>
      </c>
      <c r="J2079" s="54" t="str">
        <f>VLOOKUP(H2079,'Fish Species List'!$A$2:$I$107,3,0)</f>
        <v>Scarus iserti</v>
      </c>
      <c r="K2079" s="54" t="str">
        <f>VLOOKUP(H2079,'Fish Species List'!$A$2:$I$107,4,0)</f>
        <v>Scaridae</v>
      </c>
      <c r="L2079" s="54" t="str">
        <f>VLOOKUP(H2079,'Fish Species List'!$A$2:$I$107,5,0)</f>
        <v>Herbivores</v>
      </c>
      <c r="M2079">
        <v>3</v>
      </c>
      <c r="N2079">
        <v>5</v>
      </c>
      <c r="O2079" t="s">
        <v>284</v>
      </c>
      <c r="P2079">
        <f>VLOOKUP(H2079,'Fish Species List'!$A$2:$I$107,6,0)</f>
        <v>1.0959999999999999E-2</v>
      </c>
      <c r="Q2079">
        <f>VLOOKUP(H2079,'Fish Species List'!$A$2:$I$107,7,0)</f>
        <v>3.01</v>
      </c>
      <c r="R2079">
        <f t="shared" si="32"/>
        <v>0.29918893707824967</v>
      </c>
    </row>
    <row r="2080" spans="1:18">
      <c r="A2080" s="2">
        <v>42959</v>
      </c>
      <c r="B2080" s="18">
        <v>0.375</v>
      </c>
      <c r="C2080" t="s">
        <v>450</v>
      </c>
      <c r="D2080" t="s">
        <v>454</v>
      </c>
      <c r="E2080" t="s">
        <v>10</v>
      </c>
      <c r="F2080">
        <v>5</v>
      </c>
      <c r="G2080">
        <v>19</v>
      </c>
      <c r="H2080" t="s">
        <v>31</v>
      </c>
      <c r="I2080" t="str">
        <f>VLOOKUP(H2080,'Fish Species List'!$A$2:$I$107,2,0)</f>
        <v>Striped Parrotfish</v>
      </c>
      <c r="J2080" s="54" t="str">
        <f>VLOOKUP(H2080,'Fish Species List'!$A$2:$I$107,3,0)</f>
        <v>Scarus iserti</v>
      </c>
      <c r="K2080" s="54" t="str">
        <f>VLOOKUP(H2080,'Fish Species List'!$A$2:$I$107,4,0)</f>
        <v>Scaridae</v>
      </c>
      <c r="L2080" s="54" t="str">
        <f>VLOOKUP(H2080,'Fish Species List'!$A$2:$I$107,5,0)</f>
        <v>Herbivores</v>
      </c>
      <c r="M2080">
        <v>4</v>
      </c>
      <c r="N2080">
        <v>5</v>
      </c>
      <c r="O2080" t="s">
        <v>284</v>
      </c>
      <c r="P2080">
        <f>VLOOKUP(H2080,'Fish Species List'!$A$2:$I$107,6,0)</f>
        <v>1.0959999999999999E-2</v>
      </c>
      <c r="Q2080">
        <f>VLOOKUP(H2080,'Fish Species List'!$A$2:$I$107,7,0)</f>
        <v>3.01</v>
      </c>
      <c r="R2080">
        <f t="shared" si="32"/>
        <v>0.71123173750391744</v>
      </c>
    </row>
    <row r="2081" spans="1:18">
      <c r="A2081" s="2">
        <v>42959</v>
      </c>
      <c r="B2081" s="18">
        <v>0.375</v>
      </c>
      <c r="C2081" t="s">
        <v>450</v>
      </c>
      <c r="D2081" t="s">
        <v>454</v>
      </c>
      <c r="E2081" t="s">
        <v>10</v>
      </c>
      <c r="F2081">
        <v>5</v>
      </c>
      <c r="G2081">
        <v>19</v>
      </c>
      <c r="H2081" t="s">
        <v>31</v>
      </c>
      <c r="I2081" t="str">
        <f>VLOOKUP(H2081,'Fish Species List'!$A$2:$I$107,2,0)</f>
        <v>Striped Parrotfish</v>
      </c>
      <c r="J2081" s="54" t="str">
        <f>VLOOKUP(H2081,'Fish Species List'!$A$2:$I$107,3,0)</f>
        <v>Scarus iserti</v>
      </c>
      <c r="K2081" s="54" t="str">
        <f>VLOOKUP(H2081,'Fish Species List'!$A$2:$I$107,4,0)</f>
        <v>Scaridae</v>
      </c>
      <c r="L2081" s="54" t="str">
        <f>VLOOKUP(H2081,'Fish Species List'!$A$2:$I$107,5,0)</f>
        <v>Herbivores</v>
      </c>
      <c r="M2081">
        <v>2</v>
      </c>
      <c r="N2081">
        <v>8</v>
      </c>
      <c r="O2081" t="s">
        <v>284</v>
      </c>
      <c r="P2081">
        <f>VLOOKUP(H2081,'Fish Species List'!$A$2:$I$107,6,0)</f>
        <v>1.0959999999999999E-2</v>
      </c>
      <c r="Q2081">
        <f>VLOOKUP(H2081,'Fish Species List'!$A$2:$I$107,7,0)</f>
        <v>3.01</v>
      </c>
      <c r="R2081">
        <f t="shared" si="32"/>
        <v>8.8289862628973065E-2</v>
      </c>
    </row>
    <row r="2082" spans="1:18">
      <c r="A2082" s="2">
        <v>42959</v>
      </c>
      <c r="B2082" s="18">
        <v>0.375</v>
      </c>
      <c r="C2082" t="s">
        <v>450</v>
      </c>
      <c r="D2082" t="s">
        <v>454</v>
      </c>
      <c r="E2082" t="s">
        <v>10</v>
      </c>
      <c r="F2082">
        <v>5</v>
      </c>
      <c r="G2082">
        <v>19</v>
      </c>
      <c r="H2082" t="s">
        <v>17</v>
      </c>
      <c r="I2082" t="str">
        <f>VLOOKUP(H2082,'Fish Species List'!$A$2:$I$107,2,0)</f>
        <v>Bluehead Wrasse</v>
      </c>
      <c r="J2082" s="54" t="str">
        <f>VLOOKUP(H2082,'Fish Species List'!$A$2:$I$107,3,0)</f>
        <v>Thalassoma bifasciatum</v>
      </c>
      <c r="K2082" s="54" t="str">
        <f>VLOOKUP(H2082,'Fish Species List'!$A$2:$I$107,4,0)</f>
        <v>Labridae</v>
      </c>
      <c r="L2082" s="54" t="str">
        <f>VLOOKUP(H2082,'Fish Species List'!$A$2:$I$107,5,0)</f>
        <v>Carnivores</v>
      </c>
      <c r="M2082">
        <v>3</v>
      </c>
      <c r="N2082">
        <v>10</v>
      </c>
      <c r="P2082">
        <f>VLOOKUP(H2082,'Fish Species List'!$A$2:$I$107,6,0)</f>
        <v>8.9099999999999995E-3</v>
      </c>
      <c r="Q2082">
        <f>VLOOKUP(H2082,'Fish Species List'!$A$2:$I$107,7,0)</f>
        <v>3.01</v>
      </c>
      <c r="R2082">
        <f t="shared" si="32"/>
        <v>0.24322750267948948</v>
      </c>
    </row>
    <row r="2083" spans="1:18">
      <c r="A2083" s="2">
        <v>42959</v>
      </c>
      <c r="B2083" s="18">
        <v>0.375</v>
      </c>
      <c r="C2083" t="s">
        <v>450</v>
      </c>
      <c r="D2083" t="s">
        <v>454</v>
      </c>
      <c r="E2083" t="s">
        <v>10</v>
      </c>
      <c r="F2083">
        <v>5</v>
      </c>
      <c r="G2083">
        <v>19</v>
      </c>
      <c r="H2083" t="s">
        <v>286</v>
      </c>
      <c r="I2083" t="str">
        <f>VLOOKUP(H2083,'Fish Species List'!$A$2:$I$107,2,0)</f>
        <v>Princess Parrotfish</v>
      </c>
      <c r="J2083" s="54" t="str">
        <f>VLOOKUP(H2083,'Fish Species List'!$A$2:$I$107,3,0)</f>
        <v>Scarus taeniopterus</v>
      </c>
      <c r="K2083" s="54" t="str">
        <f>VLOOKUP(H2083,'Fish Species List'!$A$2:$I$107,4,0)</f>
        <v>Scaridae</v>
      </c>
      <c r="L2083" s="54" t="str">
        <f>VLOOKUP(H2083,'Fish Species List'!$A$2:$I$107,5,0)</f>
        <v>Herbivores</v>
      </c>
      <c r="M2083">
        <v>5</v>
      </c>
      <c r="N2083">
        <v>2</v>
      </c>
      <c r="O2083" t="s">
        <v>284</v>
      </c>
      <c r="P2083">
        <f>VLOOKUP(H2083,'Fish Species List'!$A$2:$I$107,6,0)</f>
        <v>3.3500000000000002E-2</v>
      </c>
      <c r="Q2083">
        <f>VLOOKUP(H2083,'Fish Species List'!$A$2:$I$107,7,0)</f>
        <v>2.7086000000000001</v>
      </c>
      <c r="R2083">
        <f t="shared" si="32"/>
        <v>2.6198411586557824</v>
      </c>
    </row>
    <row r="2084" spans="1:18">
      <c r="A2084" s="2">
        <v>42959</v>
      </c>
      <c r="B2084" s="18">
        <v>0.375</v>
      </c>
      <c r="C2084" t="s">
        <v>450</v>
      </c>
      <c r="D2084" t="s">
        <v>454</v>
      </c>
      <c r="E2084" t="s">
        <v>10</v>
      </c>
      <c r="F2084">
        <v>5</v>
      </c>
      <c r="G2084">
        <v>19</v>
      </c>
      <c r="H2084" t="s">
        <v>286</v>
      </c>
      <c r="I2084" t="str">
        <f>VLOOKUP(H2084,'Fish Species List'!$A$2:$I$107,2,0)</f>
        <v>Princess Parrotfish</v>
      </c>
      <c r="J2084" s="54" t="str">
        <f>VLOOKUP(H2084,'Fish Species List'!$A$2:$I$107,3,0)</f>
        <v>Scarus taeniopterus</v>
      </c>
      <c r="K2084" s="54" t="str">
        <f>VLOOKUP(H2084,'Fish Species List'!$A$2:$I$107,4,0)</f>
        <v>Scaridae</v>
      </c>
      <c r="L2084" s="54" t="str">
        <f>VLOOKUP(H2084,'Fish Species List'!$A$2:$I$107,5,0)</f>
        <v>Herbivores</v>
      </c>
      <c r="M2084">
        <v>4</v>
      </c>
      <c r="N2084">
        <v>2</v>
      </c>
      <c r="O2084" t="s">
        <v>284</v>
      </c>
      <c r="P2084">
        <f>VLOOKUP(H2084,'Fish Species List'!$A$2:$I$107,6,0)</f>
        <v>3.3500000000000002E-2</v>
      </c>
      <c r="Q2084">
        <f>VLOOKUP(H2084,'Fish Species List'!$A$2:$I$107,7,0)</f>
        <v>2.7086000000000001</v>
      </c>
      <c r="R2084">
        <f t="shared" si="32"/>
        <v>1.4314774122851688</v>
      </c>
    </row>
    <row r="2085" spans="1:18">
      <c r="A2085" s="2">
        <v>42959</v>
      </c>
      <c r="B2085" s="18">
        <v>0.375</v>
      </c>
      <c r="C2085" t="s">
        <v>450</v>
      </c>
      <c r="D2085" t="s">
        <v>454</v>
      </c>
      <c r="E2085" t="s">
        <v>10</v>
      </c>
      <c r="F2085">
        <v>5</v>
      </c>
      <c r="G2085">
        <v>19</v>
      </c>
      <c r="H2085" t="s">
        <v>25</v>
      </c>
      <c r="I2085" t="str">
        <f>VLOOKUP(H2085,'Fish Species List'!$A$2:$I$107,2,0)</f>
        <v>Redband Parrotfish</v>
      </c>
      <c r="J2085" s="54" t="str">
        <f>VLOOKUP(H2085,'Fish Species List'!$A$2:$I$107,3,0)</f>
        <v>Sparisoma aurofrenatum</v>
      </c>
      <c r="K2085" s="54" t="str">
        <f>VLOOKUP(H2085,'Fish Species List'!$A$2:$I$107,4,0)</f>
        <v>Scaridae</v>
      </c>
      <c r="L2085" s="54" t="str">
        <f>VLOOKUP(H2085,'Fish Species List'!$A$2:$I$107,5,0)</f>
        <v>Herbivores</v>
      </c>
      <c r="M2085">
        <v>8</v>
      </c>
      <c r="N2085">
        <f>1</f>
        <v>1</v>
      </c>
      <c r="O2085" t="s">
        <v>16</v>
      </c>
      <c r="P2085">
        <f>VLOOKUP(H2085,'Fish Species List'!$A$2:$I$107,6,0)</f>
        <v>1.072E-2</v>
      </c>
      <c r="Q2085">
        <f>VLOOKUP(H2085,'Fish Species List'!$A$2:$I$107,7,0)</f>
        <v>3.12</v>
      </c>
      <c r="R2085">
        <f t="shared" si="32"/>
        <v>7.0442627183996569</v>
      </c>
    </row>
    <row r="2086" spans="1:18">
      <c r="A2086" s="2">
        <v>42959</v>
      </c>
      <c r="B2086" s="18">
        <v>0.375</v>
      </c>
      <c r="C2086" t="s">
        <v>450</v>
      </c>
      <c r="D2086" t="s">
        <v>454</v>
      </c>
      <c r="E2086" t="s">
        <v>10</v>
      </c>
      <c r="F2086">
        <v>5</v>
      </c>
      <c r="G2086">
        <v>19</v>
      </c>
      <c r="H2086" t="s">
        <v>283</v>
      </c>
      <c r="I2086" t="str">
        <f>VLOOKUP(H2086,'Fish Species List'!$A$2:$I$107,2,0)</f>
        <v>Stoplight Parrotfish</v>
      </c>
      <c r="J2086" s="54" t="str">
        <f>VLOOKUP(H2086,'Fish Species List'!$A$2:$I$107,3,0)</f>
        <v>Sparisoma viride</v>
      </c>
      <c r="K2086" s="54" t="str">
        <f>VLOOKUP(H2086,'Fish Species List'!$A$2:$I$107,4,0)</f>
        <v>Scaridae</v>
      </c>
      <c r="L2086" s="54" t="str">
        <f>VLOOKUP(H2086,'Fish Species List'!$A$2:$I$107,5,0)</f>
        <v>Herbivores</v>
      </c>
      <c r="M2086">
        <v>5</v>
      </c>
      <c r="N2086">
        <f>1</f>
        <v>1</v>
      </c>
      <c r="O2086" t="s">
        <v>284</v>
      </c>
      <c r="P2086">
        <f>VLOOKUP(H2086,'Fish Species List'!$A$2:$I$107,6,0)</f>
        <v>1.38E-2</v>
      </c>
      <c r="Q2086">
        <f>VLOOKUP(H2086,'Fish Species List'!$A$2:$I$107,7,0)</f>
        <v>3.04</v>
      </c>
      <c r="R2086">
        <f t="shared" si="32"/>
        <v>1.8397037753094332</v>
      </c>
    </row>
    <row r="2087" spans="1:18">
      <c r="A2087" s="2">
        <v>42959</v>
      </c>
      <c r="B2087" s="18">
        <v>0.375</v>
      </c>
      <c r="C2087" t="s">
        <v>450</v>
      </c>
      <c r="D2087" t="s">
        <v>454</v>
      </c>
      <c r="E2087" t="s">
        <v>10</v>
      </c>
      <c r="F2087">
        <v>5</v>
      </c>
      <c r="G2087">
        <v>19</v>
      </c>
      <c r="H2087" t="s">
        <v>283</v>
      </c>
      <c r="I2087" t="str">
        <f>VLOOKUP(H2087,'Fish Species List'!$A$2:$I$107,2,0)</f>
        <v>Stoplight Parrotfish</v>
      </c>
      <c r="J2087" s="54" t="str">
        <f>VLOOKUP(H2087,'Fish Species List'!$A$2:$I$107,3,0)</f>
        <v>Sparisoma viride</v>
      </c>
      <c r="K2087" s="54" t="str">
        <f>VLOOKUP(H2087,'Fish Species List'!$A$2:$I$107,4,0)</f>
        <v>Scaridae</v>
      </c>
      <c r="L2087" s="54" t="str">
        <f>VLOOKUP(H2087,'Fish Species List'!$A$2:$I$107,5,0)</f>
        <v>Herbivores</v>
      </c>
      <c r="M2087">
        <v>6</v>
      </c>
      <c r="N2087">
        <f>1</f>
        <v>1</v>
      </c>
      <c r="O2087" t="s">
        <v>284</v>
      </c>
      <c r="P2087">
        <f>VLOOKUP(H2087,'Fish Species List'!$A$2:$I$107,6,0)</f>
        <v>1.38E-2</v>
      </c>
      <c r="Q2087">
        <f>VLOOKUP(H2087,'Fish Species List'!$A$2:$I$107,7,0)</f>
        <v>3.04</v>
      </c>
      <c r="R2087">
        <f t="shared" si="32"/>
        <v>3.2022769371367255</v>
      </c>
    </row>
    <row r="2088" spans="1:18">
      <c r="A2088" s="2">
        <v>42959</v>
      </c>
      <c r="B2088" s="18">
        <v>0.375</v>
      </c>
      <c r="C2088" t="s">
        <v>450</v>
      </c>
      <c r="D2088" t="s">
        <v>454</v>
      </c>
      <c r="E2088" t="s">
        <v>10</v>
      </c>
      <c r="F2088">
        <v>5</v>
      </c>
      <c r="G2088">
        <v>19</v>
      </c>
      <c r="H2088" t="s">
        <v>452</v>
      </c>
      <c r="I2088" t="str">
        <f>VLOOKUP(H2088,'Fish Species List'!$A$2:$I$107,2,0)</f>
        <v>Hamlet spp.</v>
      </c>
      <c r="J2088" s="54" t="str">
        <f>VLOOKUP(H2088,'Fish Species List'!$A$2:$I$107,3,0)</f>
        <v>Hypoplectrus puella</v>
      </c>
      <c r="K2088" s="54" t="str">
        <f>VLOOKUP(H2088,'Fish Species List'!$A$2:$I$107,4,0)</f>
        <v>Serranidae</v>
      </c>
      <c r="L2088" s="54" t="str">
        <f>VLOOKUP(H2088,'Fish Species List'!$A$2:$I$107,5,0)</f>
        <v>Carnivores</v>
      </c>
      <c r="M2088">
        <v>8</v>
      </c>
      <c r="N2088">
        <f>1</f>
        <v>1</v>
      </c>
      <c r="P2088">
        <f>VLOOKUP(H2088,'Fish Species List'!$A$2:$I$107,6,0)</f>
        <v>1.7780000000000001E-2</v>
      </c>
      <c r="Q2088">
        <f>VLOOKUP(H2088,'Fish Species List'!$A$2:$I$107,7,0)</f>
        <v>3.03</v>
      </c>
      <c r="R2088">
        <f t="shared" si="32"/>
        <v>9.6893449441386057</v>
      </c>
    </row>
    <row r="2089" spans="1:18">
      <c r="A2089" s="2">
        <v>42971</v>
      </c>
      <c r="B2089" s="18">
        <v>0.50694444444444442</v>
      </c>
      <c r="C2089" t="s">
        <v>9</v>
      </c>
      <c r="D2089" t="s">
        <v>526</v>
      </c>
      <c r="E2089" t="s">
        <v>10</v>
      </c>
      <c r="F2089">
        <v>1</v>
      </c>
      <c r="G2089">
        <v>20</v>
      </c>
      <c r="H2089" t="s">
        <v>531</v>
      </c>
      <c r="I2089" t="str">
        <f>VLOOKUP(H2089,'Fish Species List'!$A$2:$I$107,2,0)</f>
        <v>Cubera Snapper</v>
      </c>
      <c r="J2089" s="54" t="str">
        <f>VLOOKUP(H2089,'Fish Species List'!$A$2:$I$107,3,0)</f>
        <v>Lutjanus cyanopterus</v>
      </c>
      <c r="K2089" s="54" t="str">
        <f>VLOOKUP(H2089,'Fish Species List'!$A$2:$I$107,4,0)</f>
        <v>Lutjanidae</v>
      </c>
      <c r="L2089" s="54" t="str">
        <f>VLOOKUP(H2089,'Fish Species List'!$A$2:$I$107,5,0)</f>
        <v>Carnivores</v>
      </c>
      <c r="M2089">
        <v>30</v>
      </c>
      <c r="N2089">
        <f>1</f>
        <v>1</v>
      </c>
      <c r="P2089">
        <f>VLOOKUP(H2089,'Fish Species List'!$A$2:$I$107,6,0)</f>
        <v>1.5100000000000001E-2</v>
      </c>
      <c r="Q2089">
        <f>VLOOKUP(H2089,'Fish Species List'!$A$2:$I$107,7,0)</f>
        <v>3.0600999999999998</v>
      </c>
      <c r="R2089">
        <f t="shared" si="32"/>
        <v>500.16776515931002</v>
      </c>
    </row>
    <row r="2090" spans="1:18">
      <c r="A2090" s="2">
        <v>42971</v>
      </c>
      <c r="B2090" s="18">
        <v>0.50694444444444442</v>
      </c>
      <c r="C2090" t="s">
        <v>9</v>
      </c>
      <c r="D2090" t="s">
        <v>526</v>
      </c>
      <c r="E2090" t="s">
        <v>10</v>
      </c>
      <c r="F2090">
        <v>1</v>
      </c>
      <c r="G2090">
        <v>20</v>
      </c>
      <c r="H2090" t="s">
        <v>532</v>
      </c>
      <c r="I2090" t="str">
        <f>VLOOKUP(H2090,'Fish Species List'!$A$2:$I$107,2,0)</f>
        <v>Queen Angelfish</v>
      </c>
      <c r="J2090" s="54" t="str">
        <f>VLOOKUP(H2090,'Fish Species List'!$A$2:$I$107,3,0)</f>
        <v>Holacanthus ciliaris</v>
      </c>
      <c r="K2090" s="54" t="str">
        <f>VLOOKUP(H2090,'Fish Species List'!$A$2:$I$107,4,0)</f>
        <v>Pomacanthidae</v>
      </c>
      <c r="L2090" s="54" t="str">
        <f>VLOOKUP(H2090,'Fish Species List'!$A$2:$I$107,5,0)</f>
        <v>Omnivores</v>
      </c>
      <c r="M2090">
        <v>30</v>
      </c>
      <c r="N2090">
        <f>1</f>
        <v>1</v>
      </c>
      <c r="P2090">
        <f>VLOOKUP(H2090,'Fish Species List'!$A$2:$I$107,6,0)</f>
        <v>3.09E-2</v>
      </c>
      <c r="Q2090">
        <f>VLOOKUP(H2090,'Fish Species List'!$A$2:$I$107,7,0)</f>
        <v>2.89</v>
      </c>
      <c r="R2090">
        <f t="shared" si="32"/>
        <v>573.90354258709579</v>
      </c>
    </row>
    <row r="2091" spans="1:18">
      <c r="A2091" s="2">
        <v>42971</v>
      </c>
      <c r="B2091" s="18">
        <v>0.50694444444444442</v>
      </c>
      <c r="C2091" t="s">
        <v>9</v>
      </c>
      <c r="D2091" t="s">
        <v>526</v>
      </c>
      <c r="E2091" t="s">
        <v>10</v>
      </c>
      <c r="F2091">
        <v>1</v>
      </c>
      <c r="G2091">
        <v>20</v>
      </c>
      <c r="H2091" t="s">
        <v>283</v>
      </c>
      <c r="I2091" t="str">
        <f>VLOOKUP(H2091,'Fish Species List'!$A$2:$I$107,2,0)</f>
        <v>Stoplight Parrotfish</v>
      </c>
      <c r="J2091" s="54" t="str">
        <f>VLOOKUP(H2091,'Fish Species List'!$A$2:$I$107,3,0)</f>
        <v>Sparisoma viride</v>
      </c>
      <c r="K2091" s="54" t="str">
        <f>VLOOKUP(H2091,'Fish Species List'!$A$2:$I$107,4,0)</f>
        <v>Scaridae</v>
      </c>
      <c r="L2091" s="54" t="str">
        <f>VLOOKUP(H2091,'Fish Species List'!$A$2:$I$107,5,0)</f>
        <v>Herbivores</v>
      </c>
      <c r="M2091">
        <v>26</v>
      </c>
      <c r="N2091">
        <v>1</v>
      </c>
      <c r="O2091" t="s">
        <v>16</v>
      </c>
      <c r="P2091">
        <f>VLOOKUP(H2091,'Fish Species List'!$A$2:$I$107,6,0)</f>
        <v>1.38E-2</v>
      </c>
      <c r="Q2091">
        <f>VLOOKUP(H2091,'Fish Species List'!$A$2:$I$107,7,0)</f>
        <v>3.04</v>
      </c>
      <c r="R2091">
        <f t="shared" si="32"/>
        <v>276.31092977022331</v>
      </c>
    </row>
    <row r="2092" spans="1:18">
      <c r="A2092" s="2">
        <v>42971</v>
      </c>
      <c r="B2092" s="18">
        <v>0.50694444444444442</v>
      </c>
      <c r="C2092" t="s">
        <v>9</v>
      </c>
      <c r="D2092" t="s">
        <v>526</v>
      </c>
      <c r="E2092" t="s">
        <v>10</v>
      </c>
      <c r="F2092">
        <v>1</v>
      </c>
      <c r="G2092">
        <v>20</v>
      </c>
      <c r="H2092" t="s">
        <v>25</v>
      </c>
      <c r="I2092" t="str">
        <f>VLOOKUP(H2092,'Fish Species List'!$A$2:$I$107,2,0)</f>
        <v>Redband Parrotfish</v>
      </c>
      <c r="J2092" s="54" t="str">
        <f>VLOOKUP(H2092,'Fish Species List'!$A$2:$I$107,3,0)</f>
        <v>Sparisoma aurofrenatum</v>
      </c>
      <c r="K2092" s="54" t="str">
        <f>VLOOKUP(H2092,'Fish Species List'!$A$2:$I$107,4,0)</f>
        <v>Scaridae</v>
      </c>
      <c r="L2092" s="54" t="str">
        <f>VLOOKUP(H2092,'Fish Species List'!$A$2:$I$107,5,0)</f>
        <v>Herbivores</v>
      </c>
      <c r="M2092">
        <v>22</v>
      </c>
      <c r="N2092">
        <v>1</v>
      </c>
      <c r="O2092" t="s">
        <v>22</v>
      </c>
      <c r="P2092">
        <f>VLOOKUP(H2092,'Fish Species List'!$A$2:$I$107,6,0)</f>
        <v>1.072E-2</v>
      </c>
      <c r="Q2092">
        <f>VLOOKUP(H2092,'Fish Species List'!$A$2:$I$107,7,0)</f>
        <v>3.12</v>
      </c>
      <c r="R2092">
        <f t="shared" si="32"/>
        <v>165.40687227274944</v>
      </c>
    </row>
    <row r="2093" spans="1:18">
      <c r="A2093" s="2">
        <v>42971</v>
      </c>
      <c r="B2093" s="18">
        <v>0.50694444444444442</v>
      </c>
      <c r="C2093" t="s">
        <v>9</v>
      </c>
      <c r="D2093" t="s">
        <v>526</v>
      </c>
      <c r="E2093" t="s">
        <v>10</v>
      </c>
      <c r="F2093">
        <v>1</v>
      </c>
      <c r="G2093">
        <v>20</v>
      </c>
      <c r="H2093" t="s">
        <v>424</v>
      </c>
      <c r="I2093" t="str">
        <f>VLOOKUP(H2093,'Fish Species List'!$A$2:$I$107,2,0)</f>
        <v>Black Durgon</v>
      </c>
      <c r="J2093" s="54" t="str">
        <f>VLOOKUP(H2093,'Fish Species List'!$A$2:$I$107,3,0)</f>
        <v>Melichthys niger</v>
      </c>
      <c r="K2093" s="54" t="str">
        <f>VLOOKUP(H2093,'Fish Species List'!$A$2:$I$107,4,0)</f>
        <v>Balistidae</v>
      </c>
      <c r="L2093" s="54" t="str">
        <f>VLOOKUP(H2093,'Fish Species List'!$A$2:$I$107,5,0)</f>
        <v>Omnivores</v>
      </c>
      <c r="M2093">
        <v>28</v>
      </c>
      <c r="N2093">
        <f>1</f>
        <v>1</v>
      </c>
      <c r="P2093">
        <f>VLOOKUP(H2093,'Fish Species List'!$A$2:$I$107,6,0)</f>
        <v>2.3439999999999999E-2</v>
      </c>
      <c r="Q2093">
        <f>VLOOKUP(H2093,'Fish Species List'!$A$2:$I$107,7,0)</f>
        <v>2.95</v>
      </c>
      <c r="R2093">
        <f t="shared" si="32"/>
        <v>435.58588665130446</v>
      </c>
    </row>
    <row r="2094" spans="1:18">
      <c r="A2094" s="2">
        <v>42971</v>
      </c>
      <c r="B2094" s="18">
        <v>0.50694444444444442</v>
      </c>
      <c r="C2094" t="s">
        <v>9</v>
      </c>
      <c r="D2094" t="s">
        <v>526</v>
      </c>
      <c r="E2094" t="s">
        <v>10</v>
      </c>
      <c r="F2094">
        <v>1</v>
      </c>
      <c r="G2094">
        <v>20</v>
      </c>
      <c r="H2094" t="s">
        <v>424</v>
      </c>
      <c r="I2094" t="str">
        <f>VLOOKUP(H2094,'Fish Species List'!$A$2:$I$107,2,0)</f>
        <v>Black Durgon</v>
      </c>
      <c r="J2094" s="54" t="str">
        <f>VLOOKUP(H2094,'Fish Species List'!$A$2:$I$107,3,0)</f>
        <v>Melichthys niger</v>
      </c>
      <c r="K2094" s="54" t="str">
        <f>VLOOKUP(H2094,'Fish Species List'!$A$2:$I$107,4,0)</f>
        <v>Balistidae</v>
      </c>
      <c r="L2094" s="54" t="str">
        <f>VLOOKUP(H2094,'Fish Species List'!$A$2:$I$107,5,0)</f>
        <v>Omnivores</v>
      </c>
      <c r="M2094">
        <v>20</v>
      </c>
      <c r="N2094">
        <v>2</v>
      </c>
      <c r="P2094">
        <f>VLOOKUP(H2094,'Fish Species List'!$A$2:$I$107,6,0)</f>
        <v>2.3439999999999999E-2</v>
      </c>
      <c r="Q2094">
        <f>VLOOKUP(H2094,'Fish Species List'!$A$2:$I$107,7,0)</f>
        <v>2.95</v>
      </c>
      <c r="R2094">
        <f t="shared" si="32"/>
        <v>161.43440395788693</v>
      </c>
    </row>
    <row r="2095" spans="1:18">
      <c r="A2095" s="2">
        <v>42971</v>
      </c>
      <c r="B2095" s="18">
        <v>0.50694444444444442</v>
      </c>
      <c r="C2095" t="s">
        <v>9</v>
      </c>
      <c r="D2095" t="s">
        <v>526</v>
      </c>
      <c r="E2095" t="s">
        <v>10</v>
      </c>
      <c r="F2095">
        <v>1</v>
      </c>
      <c r="G2095">
        <v>20</v>
      </c>
      <c r="H2095" t="s">
        <v>19</v>
      </c>
      <c r="I2095" t="str">
        <f>VLOOKUP(H2095,'Fish Species List'!$A$2:$I$107,2,0)</f>
        <v>Ocean Surgeonfish</v>
      </c>
      <c r="J2095" s="54" t="str">
        <f>VLOOKUP(H2095,'Fish Species List'!$A$2:$I$107,3,0)</f>
        <v>Acanthurus bahianus</v>
      </c>
      <c r="K2095" s="54" t="str">
        <f>VLOOKUP(H2095,'Fish Species List'!$A$2:$I$107,4,0)</f>
        <v>Acanthuridae</v>
      </c>
      <c r="L2095" s="54" t="str">
        <f>VLOOKUP(H2095,'Fish Species List'!$A$2:$I$107,5,0)</f>
        <v>Herbivores</v>
      </c>
      <c r="M2095">
        <v>20</v>
      </c>
      <c r="N2095">
        <f>1</f>
        <v>1</v>
      </c>
      <c r="P2095">
        <f>VLOOKUP(H2095,'Fish Species List'!$A$2:$I$107,6,0)</f>
        <v>1.8620000000000001E-2</v>
      </c>
      <c r="Q2095">
        <f>VLOOKUP(H2095,'Fish Species List'!$A$2:$I$107,7,0)</f>
        <v>2.91</v>
      </c>
      <c r="R2095">
        <f t="shared" si="32"/>
        <v>113.75669450709155</v>
      </c>
    </row>
    <row r="2096" spans="1:18">
      <c r="A2096" s="2">
        <v>42971</v>
      </c>
      <c r="B2096" s="18">
        <v>0.50694444444444442</v>
      </c>
      <c r="C2096" t="s">
        <v>9</v>
      </c>
      <c r="D2096" t="s">
        <v>526</v>
      </c>
      <c r="E2096" t="s">
        <v>10</v>
      </c>
      <c r="F2096">
        <v>1</v>
      </c>
      <c r="G2096">
        <v>20</v>
      </c>
      <c r="H2096" t="s">
        <v>19</v>
      </c>
      <c r="I2096" t="str">
        <f>VLOOKUP(H2096,'Fish Species List'!$A$2:$I$107,2,0)</f>
        <v>Ocean Surgeonfish</v>
      </c>
      <c r="J2096" s="54" t="str">
        <f>VLOOKUP(H2096,'Fish Species List'!$A$2:$I$107,3,0)</f>
        <v>Acanthurus bahianus</v>
      </c>
      <c r="K2096" s="54" t="str">
        <f>VLOOKUP(H2096,'Fish Species List'!$A$2:$I$107,4,0)</f>
        <v>Acanthuridae</v>
      </c>
      <c r="L2096" s="54" t="str">
        <f>VLOOKUP(H2096,'Fish Species List'!$A$2:$I$107,5,0)</f>
        <v>Herbivores</v>
      </c>
      <c r="M2096">
        <v>17</v>
      </c>
      <c r="N2096">
        <v>3</v>
      </c>
      <c r="P2096">
        <f>VLOOKUP(H2096,'Fish Species List'!$A$2:$I$107,6,0)</f>
        <v>1.8620000000000001E-2</v>
      </c>
      <c r="Q2096">
        <f>VLOOKUP(H2096,'Fish Species List'!$A$2:$I$107,7,0)</f>
        <v>2.91</v>
      </c>
      <c r="R2096">
        <f t="shared" si="32"/>
        <v>70.890173269794147</v>
      </c>
    </row>
    <row r="2097" spans="1:18">
      <c r="A2097" s="2">
        <v>42971</v>
      </c>
      <c r="B2097" s="18">
        <v>0.50694444444444442</v>
      </c>
      <c r="C2097" t="s">
        <v>9</v>
      </c>
      <c r="D2097" t="s">
        <v>526</v>
      </c>
      <c r="E2097" t="s">
        <v>10</v>
      </c>
      <c r="F2097">
        <v>1</v>
      </c>
      <c r="G2097">
        <v>20</v>
      </c>
      <c r="H2097" t="s">
        <v>19</v>
      </c>
      <c r="I2097" t="str">
        <f>VLOOKUP(H2097,'Fish Species List'!$A$2:$I$107,2,0)</f>
        <v>Ocean Surgeonfish</v>
      </c>
      <c r="J2097" s="54" t="str">
        <f>VLOOKUP(H2097,'Fish Species List'!$A$2:$I$107,3,0)</f>
        <v>Acanthurus bahianus</v>
      </c>
      <c r="K2097" s="54" t="str">
        <f>VLOOKUP(H2097,'Fish Species List'!$A$2:$I$107,4,0)</f>
        <v>Acanthuridae</v>
      </c>
      <c r="L2097" s="54" t="str">
        <f>VLOOKUP(H2097,'Fish Species List'!$A$2:$I$107,5,0)</f>
        <v>Herbivores</v>
      </c>
      <c r="M2097">
        <v>15</v>
      </c>
      <c r="N2097">
        <v>2</v>
      </c>
      <c r="P2097">
        <f>VLOOKUP(H2097,'Fish Species List'!$A$2:$I$107,6,0)</f>
        <v>1.8620000000000001E-2</v>
      </c>
      <c r="Q2097">
        <f>VLOOKUP(H2097,'Fish Species List'!$A$2:$I$107,7,0)</f>
        <v>2.91</v>
      </c>
      <c r="R2097">
        <f t="shared" si="32"/>
        <v>49.249887240092868</v>
      </c>
    </row>
    <row r="2098" spans="1:18">
      <c r="A2098" s="2">
        <v>42971</v>
      </c>
      <c r="B2098" s="18">
        <v>0.50694444444444442</v>
      </c>
      <c r="C2098" t="s">
        <v>9</v>
      </c>
      <c r="D2098" t="s">
        <v>526</v>
      </c>
      <c r="E2098" t="s">
        <v>10</v>
      </c>
      <c r="F2098">
        <v>1</v>
      </c>
      <c r="G2098">
        <v>20</v>
      </c>
      <c r="H2098" t="s">
        <v>23</v>
      </c>
      <c r="I2098" t="str">
        <f>VLOOKUP(H2098,'Fish Species List'!$A$2:$I$107,2,0)</f>
        <v>Blue Tang</v>
      </c>
      <c r="J2098" s="54" t="str">
        <f>VLOOKUP(H2098,'Fish Species List'!$A$2:$I$107,3,0)</f>
        <v>Acanthurus coeruleus</v>
      </c>
      <c r="K2098" s="54" t="str">
        <f>VLOOKUP(H2098,'Fish Species List'!$A$2:$I$107,4,0)</f>
        <v>Acanthuridae</v>
      </c>
      <c r="L2098" s="54" t="str">
        <f>VLOOKUP(H2098,'Fish Species List'!$A$2:$I$107,5,0)</f>
        <v>Herbivores</v>
      </c>
      <c r="M2098">
        <v>16</v>
      </c>
      <c r="N2098">
        <v>2</v>
      </c>
      <c r="P2098">
        <f>VLOOKUP(H2098,'Fish Species List'!$A$2:$I$107,6,0)</f>
        <v>2.512E-2</v>
      </c>
      <c r="Q2098">
        <f>VLOOKUP(H2098,'Fish Species List'!$A$2:$I$107,7,0)</f>
        <v>2.96</v>
      </c>
      <c r="R2098">
        <f t="shared" si="32"/>
        <v>92.090489985886919</v>
      </c>
    </row>
    <row r="2099" spans="1:18">
      <c r="A2099" s="2">
        <v>42971</v>
      </c>
      <c r="B2099" s="18">
        <v>0.50694444444444442</v>
      </c>
      <c r="C2099" t="s">
        <v>9</v>
      </c>
      <c r="D2099" t="s">
        <v>526</v>
      </c>
      <c r="E2099" t="s">
        <v>10</v>
      </c>
      <c r="F2099">
        <v>1</v>
      </c>
      <c r="G2099">
        <v>20</v>
      </c>
      <c r="H2099" t="s">
        <v>23</v>
      </c>
      <c r="I2099" t="str">
        <f>VLOOKUP(H2099,'Fish Species List'!$A$2:$I$107,2,0)</f>
        <v>Blue Tang</v>
      </c>
      <c r="J2099" s="54" t="str">
        <f>VLOOKUP(H2099,'Fish Species List'!$A$2:$I$107,3,0)</f>
        <v>Acanthurus coeruleus</v>
      </c>
      <c r="K2099" s="54" t="str">
        <f>VLOOKUP(H2099,'Fish Species List'!$A$2:$I$107,4,0)</f>
        <v>Acanthuridae</v>
      </c>
      <c r="L2099" s="54" t="str">
        <f>VLOOKUP(H2099,'Fish Species List'!$A$2:$I$107,5,0)</f>
        <v>Herbivores</v>
      </c>
      <c r="M2099">
        <v>8</v>
      </c>
      <c r="N2099">
        <f>1</f>
        <v>1</v>
      </c>
      <c r="P2099">
        <f>VLOOKUP(H2099,'Fish Species List'!$A$2:$I$107,6,0)</f>
        <v>2.512E-2</v>
      </c>
      <c r="Q2099">
        <f>VLOOKUP(H2099,'Fish Species List'!$A$2:$I$107,7,0)</f>
        <v>2.96</v>
      </c>
      <c r="R2099">
        <f t="shared" si="32"/>
        <v>11.834938257252785</v>
      </c>
    </row>
    <row r="2100" spans="1:18">
      <c r="A2100" s="2">
        <v>42971</v>
      </c>
      <c r="B2100" s="18">
        <v>0.50694444444444442</v>
      </c>
      <c r="C2100" t="s">
        <v>9</v>
      </c>
      <c r="D2100" t="s">
        <v>526</v>
      </c>
      <c r="E2100" t="s">
        <v>10</v>
      </c>
      <c r="F2100">
        <v>1</v>
      </c>
      <c r="G2100">
        <v>20</v>
      </c>
      <c r="H2100" t="s">
        <v>23</v>
      </c>
      <c r="I2100" t="str">
        <f>VLOOKUP(H2100,'Fish Species List'!$A$2:$I$107,2,0)</f>
        <v>Blue Tang</v>
      </c>
      <c r="J2100" s="54" t="str">
        <f>VLOOKUP(H2100,'Fish Species List'!$A$2:$I$107,3,0)</f>
        <v>Acanthurus coeruleus</v>
      </c>
      <c r="K2100" s="54" t="str">
        <f>VLOOKUP(H2100,'Fish Species List'!$A$2:$I$107,4,0)</f>
        <v>Acanthuridae</v>
      </c>
      <c r="L2100" s="54" t="str">
        <f>VLOOKUP(H2100,'Fish Species List'!$A$2:$I$107,5,0)</f>
        <v>Herbivores</v>
      </c>
      <c r="M2100">
        <v>14</v>
      </c>
      <c r="N2100">
        <f>1</f>
        <v>1</v>
      </c>
      <c r="P2100">
        <f>VLOOKUP(H2100,'Fish Species List'!$A$2:$I$107,6,0)</f>
        <v>2.512E-2</v>
      </c>
      <c r="Q2100">
        <f>VLOOKUP(H2100,'Fish Species List'!$A$2:$I$107,7,0)</f>
        <v>2.96</v>
      </c>
      <c r="R2100">
        <f t="shared" si="32"/>
        <v>62.023835721117067</v>
      </c>
    </row>
    <row r="2101" spans="1:18">
      <c r="A2101" s="2">
        <v>42971</v>
      </c>
      <c r="B2101" s="18">
        <v>0.50694444444444442</v>
      </c>
      <c r="C2101" t="s">
        <v>9</v>
      </c>
      <c r="D2101" t="s">
        <v>526</v>
      </c>
      <c r="E2101" t="s">
        <v>10</v>
      </c>
      <c r="F2101">
        <v>1</v>
      </c>
      <c r="G2101">
        <v>20</v>
      </c>
      <c r="H2101" t="s">
        <v>23</v>
      </c>
      <c r="I2101" t="str">
        <f>VLOOKUP(H2101,'Fish Species List'!$A$2:$I$107,2,0)</f>
        <v>Blue Tang</v>
      </c>
      <c r="J2101" s="54" t="str">
        <f>VLOOKUP(H2101,'Fish Species List'!$A$2:$I$107,3,0)</f>
        <v>Acanthurus coeruleus</v>
      </c>
      <c r="K2101" s="54" t="str">
        <f>VLOOKUP(H2101,'Fish Species List'!$A$2:$I$107,4,0)</f>
        <v>Acanthuridae</v>
      </c>
      <c r="L2101" s="54" t="str">
        <f>VLOOKUP(H2101,'Fish Species List'!$A$2:$I$107,5,0)</f>
        <v>Herbivores</v>
      </c>
      <c r="M2101">
        <v>20</v>
      </c>
      <c r="N2101">
        <f>1</f>
        <v>1</v>
      </c>
      <c r="P2101">
        <f>VLOOKUP(H2101,'Fish Species List'!$A$2:$I$107,6,0)</f>
        <v>2.512E-2</v>
      </c>
      <c r="Q2101">
        <f>VLOOKUP(H2101,'Fish Species List'!$A$2:$I$107,7,0)</f>
        <v>2.96</v>
      </c>
      <c r="R2101">
        <f t="shared" si="32"/>
        <v>178.26595997942468</v>
      </c>
    </row>
    <row r="2102" spans="1:18">
      <c r="A2102" s="2">
        <v>42971</v>
      </c>
      <c r="B2102" s="18">
        <v>0.50694444444444442</v>
      </c>
      <c r="C2102" t="s">
        <v>9</v>
      </c>
      <c r="D2102" t="s">
        <v>526</v>
      </c>
      <c r="E2102" t="s">
        <v>10</v>
      </c>
      <c r="F2102">
        <v>1</v>
      </c>
      <c r="G2102">
        <v>20</v>
      </c>
      <c r="H2102" t="s">
        <v>283</v>
      </c>
      <c r="I2102" t="str">
        <f>VLOOKUP(H2102,'Fish Species List'!$A$2:$I$107,2,0)</f>
        <v>Stoplight Parrotfish</v>
      </c>
      <c r="J2102" s="54" t="str">
        <f>VLOOKUP(H2102,'Fish Species List'!$A$2:$I$107,3,0)</f>
        <v>Sparisoma viride</v>
      </c>
      <c r="K2102" s="54" t="str">
        <f>VLOOKUP(H2102,'Fish Species List'!$A$2:$I$107,4,0)</f>
        <v>Scaridae</v>
      </c>
      <c r="L2102" s="54" t="str">
        <f>VLOOKUP(H2102,'Fish Species List'!$A$2:$I$107,5,0)</f>
        <v>Herbivores</v>
      </c>
      <c r="M2102">
        <v>28</v>
      </c>
      <c r="N2102">
        <f>1</f>
        <v>1</v>
      </c>
      <c r="O2102" t="s">
        <v>22</v>
      </c>
      <c r="P2102">
        <f>VLOOKUP(H2102,'Fish Species List'!$A$2:$I$107,6,0)</f>
        <v>1.38E-2</v>
      </c>
      <c r="Q2102">
        <f>VLOOKUP(H2102,'Fish Species List'!$A$2:$I$107,7,0)</f>
        <v>3.04</v>
      </c>
      <c r="R2102">
        <f t="shared" si="32"/>
        <v>346.13020666687913</v>
      </c>
    </row>
    <row r="2103" spans="1:18">
      <c r="A2103" s="2">
        <v>42971</v>
      </c>
      <c r="B2103" s="18">
        <v>0.50694444444444442</v>
      </c>
      <c r="C2103" t="s">
        <v>9</v>
      </c>
      <c r="D2103" t="s">
        <v>526</v>
      </c>
      <c r="E2103" t="s">
        <v>10</v>
      </c>
      <c r="F2103">
        <v>1</v>
      </c>
      <c r="G2103">
        <v>20</v>
      </c>
      <c r="H2103" t="s">
        <v>25</v>
      </c>
      <c r="I2103" t="str">
        <f>VLOOKUP(H2103,'Fish Species List'!$A$2:$I$107,2,0)</f>
        <v>Redband Parrotfish</v>
      </c>
      <c r="J2103" s="54" t="str">
        <f>VLOOKUP(H2103,'Fish Species List'!$A$2:$I$107,3,0)</f>
        <v>Sparisoma aurofrenatum</v>
      </c>
      <c r="K2103" s="54" t="str">
        <f>VLOOKUP(H2103,'Fish Species List'!$A$2:$I$107,4,0)</f>
        <v>Scaridae</v>
      </c>
      <c r="L2103" s="54" t="str">
        <f>VLOOKUP(H2103,'Fish Species List'!$A$2:$I$107,5,0)</f>
        <v>Herbivores</v>
      </c>
      <c r="M2103">
        <v>19</v>
      </c>
      <c r="N2103">
        <f>1</f>
        <v>1</v>
      </c>
      <c r="O2103" t="s">
        <v>16</v>
      </c>
      <c r="P2103">
        <f>VLOOKUP(H2103,'Fish Species List'!$A$2:$I$107,6,0)</f>
        <v>1.072E-2</v>
      </c>
      <c r="Q2103">
        <f>VLOOKUP(H2103,'Fish Species List'!$A$2:$I$107,7,0)</f>
        <v>3.12</v>
      </c>
      <c r="R2103">
        <f t="shared" si="32"/>
        <v>104.69019779399261</v>
      </c>
    </row>
    <row r="2104" spans="1:18">
      <c r="A2104" s="2">
        <v>42971</v>
      </c>
      <c r="B2104" s="18">
        <v>0.50694444444444442</v>
      </c>
      <c r="C2104" t="s">
        <v>9</v>
      </c>
      <c r="D2104" t="s">
        <v>526</v>
      </c>
      <c r="E2104" t="s">
        <v>10</v>
      </c>
      <c r="F2104">
        <v>1</v>
      </c>
      <c r="G2104">
        <v>20</v>
      </c>
      <c r="H2104" t="s">
        <v>25</v>
      </c>
      <c r="I2104" t="str">
        <f>VLOOKUP(H2104,'Fish Species List'!$A$2:$I$107,2,0)</f>
        <v>Redband Parrotfish</v>
      </c>
      <c r="J2104" s="54" t="str">
        <f>VLOOKUP(H2104,'Fish Species List'!$A$2:$I$107,3,0)</f>
        <v>Sparisoma aurofrenatum</v>
      </c>
      <c r="K2104" s="54" t="str">
        <f>VLOOKUP(H2104,'Fish Species List'!$A$2:$I$107,4,0)</f>
        <v>Scaridae</v>
      </c>
      <c r="L2104" s="54" t="str">
        <f>VLOOKUP(H2104,'Fish Species List'!$A$2:$I$107,5,0)</f>
        <v>Herbivores</v>
      </c>
      <c r="M2104">
        <v>18</v>
      </c>
      <c r="N2104">
        <f>1</f>
        <v>1</v>
      </c>
      <c r="O2104" t="s">
        <v>16</v>
      </c>
      <c r="P2104">
        <f>VLOOKUP(H2104,'Fish Species List'!$A$2:$I$107,6,0)</f>
        <v>1.072E-2</v>
      </c>
      <c r="Q2104">
        <f>VLOOKUP(H2104,'Fish Species List'!$A$2:$I$107,7,0)</f>
        <v>3.12</v>
      </c>
      <c r="R2104">
        <f t="shared" si="32"/>
        <v>88.43923988864465</v>
      </c>
    </row>
    <row r="2105" spans="1:18">
      <c r="A2105" s="2">
        <v>42971</v>
      </c>
      <c r="B2105" s="18">
        <v>0.50694444444444442</v>
      </c>
      <c r="C2105" t="s">
        <v>9</v>
      </c>
      <c r="D2105" t="s">
        <v>526</v>
      </c>
      <c r="E2105" t="s">
        <v>10</v>
      </c>
      <c r="F2105">
        <v>1</v>
      </c>
      <c r="G2105">
        <v>20</v>
      </c>
      <c r="H2105" t="s">
        <v>25</v>
      </c>
      <c r="I2105" t="str">
        <f>VLOOKUP(H2105,'Fish Species List'!$A$2:$I$107,2,0)</f>
        <v>Redband Parrotfish</v>
      </c>
      <c r="J2105" s="54" t="str">
        <f>VLOOKUP(H2105,'Fish Species List'!$A$2:$I$107,3,0)</f>
        <v>Sparisoma aurofrenatum</v>
      </c>
      <c r="K2105" s="54" t="str">
        <f>VLOOKUP(H2105,'Fish Species List'!$A$2:$I$107,4,0)</f>
        <v>Scaridae</v>
      </c>
      <c r="L2105" s="54" t="str">
        <f>VLOOKUP(H2105,'Fish Species List'!$A$2:$I$107,5,0)</f>
        <v>Herbivores</v>
      </c>
      <c r="M2105">
        <v>20</v>
      </c>
      <c r="N2105">
        <f>1</f>
        <v>1</v>
      </c>
      <c r="O2105" t="s">
        <v>16</v>
      </c>
      <c r="P2105">
        <f>VLOOKUP(H2105,'Fish Species List'!$A$2:$I$107,6,0)</f>
        <v>1.072E-2</v>
      </c>
      <c r="Q2105">
        <f>VLOOKUP(H2105,'Fish Species List'!$A$2:$I$107,7,0)</f>
        <v>3.12</v>
      </c>
      <c r="R2105">
        <f t="shared" si="32"/>
        <v>122.85939484389488</v>
      </c>
    </row>
    <row r="2106" spans="1:18">
      <c r="A2106" s="2">
        <v>42971</v>
      </c>
      <c r="B2106" s="18">
        <v>0.50694444444444442</v>
      </c>
      <c r="C2106" t="s">
        <v>9</v>
      </c>
      <c r="D2106" t="s">
        <v>526</v>
      </c>
      <c r="E2106" t="s">
        <v>10</v>
      </c>
      <c r="F2106">
        <v>1</v>
      </c>
      <c r="G2106">
        <v>20</v>
      </c>
      <c r="H2106" t="s">
        <v>20</v>
      </c>
      <c r="I2106" t="str">
        <f>VLOOKUP(H2106,'Fish Species List'!$A$2:$I$107,2,0)</f>
        <v>French Grunt</v>
      </c>
      <c r="J2106" s="54" t="str">
        <f>VLOOKUP(H2106,'Fish Species List'!$A$2:$I$107,3,0)</f>
        <v>Haemulon flavolineatum</v>
      </c>
      <c r="K2106" s="54" t="str">
        <f>VLOOKUP(H2106,'Fish Species List'!$A$2:$I$107,4,0)</f>
        <v>Haemulidae</v>
      </c>
      <c r="L2106" s="54" t="str">
        <f>VLOOKUP(H2106,'Fish Species List'!$A$2:$I$107,5,0)</f>
        <v>Carnivores</v>
      </c>
      <c r="M2106">
        <v>19</v>
      </c>
      <c r="N2106">
        <v>2</v>
      </c>
      <c r="P2106">
        <f>VLOOKUP(H2106,'Fish Species List'!$A$2:$I$107,6,0)</f>
        <v>1.349E-2</v>
      </c>
      <c r="Q2106">
        <f>VLOOKUP(H2106,'Fish Species List'!$A$2:$I$107,7,0)</f>
        <v>3</v>
      </c>
      <c r="R2106">
        <f t="shared" si="32"/>
        <v>92.527910000000006</v>
      </c>
    </row>
    <row r="2107" spans="1:18">
      <c r="A2107" s="2">
        <v>42971</v>
      </c>
      <c r="B2107" s="18">
        <v>0.50694444444444442</v>
      </c>
      <c r="C2107" t="s">
        <v>9</v>
      </c>
      <c r="D2107" t="s">
        <v>526</v>
      </c>
      <c r="E2107" t="s">
        <v>10</v>
      </c>
      <c r="F2107">
        <v>1</v>
      </c>
      <c r="G2107">
        <v>20</v>
      </c>
      <c r="H2107" t="s">
        <v>297</v>
      </c>
      <c r="I2107" t="str">
        <f>VLOOKUP(H2107,'Fish Species List'!$A$2:$I$107,2,0)</f>
        <v>Mahogany Snapper</v>
      </c>
      <c r="J2107" s="54" t="str">
        <f>VLOOKUP(H2107,'Fish Species List'!$A$2:$I$107,3,0)</f>
        <v>Lutjanus mahogoni</v>
      </c>
      <c r="K2107" s="54" t="str">
        <f>VLOOKUP(H2107,'Fish Species List'!$A$2:$I$107,4,0)</f>
        <v>Lutjanidae</v>
      </c>
      <c r="L2107" s="54" t="str">
        <f>VLOOKUP(H2107,'Fish Species List'!$A$2:$I$107,5,0)</f>
        <v>Carnivores</v>
      </c>
      <c r="M2107">
        <v>18</v>
      </c>
      <c r="N2107">
        <f>1</f>
        <v>1</v>
      </c>
      <c r="P2107">
        <f>VLOOKUP(H2107,'Fish Species List'!$A$2:$I$107,6,0)</f>
        <v>1.6979999999999999E-2</v>
      </c>
      <c r="Q2107">
        <f>VLOOKUP(H2107,'Fish Species List'!$A$2:$I$107,7,0)</f>
        <v>2.96</v>
      </c>
      <c r="R2107">
        <f t="shared" si="32"/>
        <v>88.215378327924498</v>
      </c>
    </row>
    <row r="2108" spans="1:18">
      <c r="A2108" s="2">
        <v>42971</v>
      </c>
      <c r="B2108" s="18">
        <v>0.50694444444444442</v>
      </c>
      <c r="C2108" t="s">
        <v>9</v>
      </c>
      <c r="D2108" t="s">
        <v>526</v>
      </c>
      <c r="E2108" t="s">
        <v>10</v>
      </c>
      <c r="F2108">
        <v>1</v>
      </c>
      <c r="G2108">
        <v>20</v>
      </c>
      <c r="H2108" t="s">
        <v>12</v>
      </c>
      <c r="I2108" t="str">
        <f>VLOOKUP(H2108,'Fish Species List'!$A$2:$I$107,2,0)</f>
        <v>Doctorfish</v>
      </c>
      <c r="J2108" s="54" t="str">
        <f>VLOOKUP(H2108,'Fish Species List'!$A$2:$I$107,3,0)</f>
        <v>Acanthurus chirurgus</v>
      </c>
      <c r="K2108" s="54" t="str">
        <f>VLOOKUP(H2108,'Fish Species List'!$A$2:$I$107,4,0)</f>
        <v>Acanthuridae</v>
      </c>
      <c r="L2108" s="54" t="str">
        <f>VLOOKUP(H2108,'Fish Species List'!$A$2:$I$107,5,0)</f>
        <v>Herbivores</v>
      </c>
      <c r="M2108">
        <v>18</v>
      </c>
      <c r="N2108">
        <f>1</f>
        <v>1</v>
      </c>
      <c r="P2108">
        <f>VLOOKUP(H2108,'Fish Species List'!$A$2:$I$107,6,0)</f>
        <v>2.0889999999999999E-2</v>
      </c>
      <c r="Q2108">
        <f>VLOOKUP(H2108,'Fish Species List'!$A$2:$I$107,7,0)</f>
        <v>2.96</v>
      </c>
      <c r="R2108">
        <f t="shared" si="32"/>
        <v>108.5288135023759</v>
      </c>
    </row>
    <row r="2109" spans="1:18">
      <c r="A2109" s="2">
        <v>42971</v>
      </c>
      <c r="B2109" s="18">
        <v>0.50694444444444442</v>
      </c>
      <c r="C2109" t="s">
        <v>9</v>
      </c>
      <c r="D2109" t="s">
        <v>526</v>
      </c>
      <c r="E2109" t="s">
        <v>10</v>
      </c>
      <c r="F2109">
        <v>1</v>
      </c>
      <c r="G2109">
        <v>20</v>
      </c>
      <c r="H2109" t="s">
        <v>12</v>
      </c>
      <c r="I2109" t="str">
        <f>VLOOKUP(H2109,'Fish Species List'!$A$2:$I$107,2,0)</f>
        <v>Doctorfish</v>
      </c>
      <c r="J2109" s="54" t="str">
        <f>VLOOKUP(H2109,'Fish Species List'!$A$2:$I$107,3,0)</f>
        <v>Acanthurus chirurgus</v>
      </c>
      <c r="K2109" s="54" t="str">
        <f>VLOOKUP(H2109,'Fish Species List'!$A$2:$I$107,4,0)</f>
        <v>Acanthuridae</v>
      </c>
      <c r="L2109" s="54" t="str">
        <f>VLOOKUP(H2109,'Fish Species List'!$A$2:$I$107,5,0)</f>
        <v>Herbivores</v>
      </c>
      <c r="M2109">
        <v>15</v>
      </c>
      <c r="N2109">
        <v>3</v>
      </c>
      <c r="P2109">
        <f>VLOOKUP(H2109,'Fish Species List'!$A$2:$I$107,6,0)</f>
        <v>2.0889999999999999E-2</v>
      </c>
      <c r="Q2109">
        <f>VLOOKUP(H2109,'Fish Species List'!$A$2:$I$107,7,0)</f>
        <v>2.96</v>
      </c>
      <c r="R2109">
        <f t="shared" si="32"/>
        <v>63.265736295491713</v>
      </c>
    </row>
    <row r="2110" spans="1:18">
      <c r="A2110" s="2">
        <v>42971</v>
      </c>
      <c r="B2110" s="18">
        <v>0.50694444444444442</v>
      </c>
      <c r="C2110" t="s">
        <v>9</v>
      </c>
      <c r="D2110" t="s">
        <v>526</v>
      </c>
      <c r="E2110" t="s">
        <v>10</v>
      </c>
      <c r="F2110">
        <v>1</v>
      </c>
      <c r="G2110">
        <v>20</v>
      </c>
      <c r="H2110" t="s">
        <v>12</v>
      </c>
      <c r="I2110" t="str">
        <f>VLOOKUP(H2110,'Fish Species List'!$A$2:$I$107,2,0)</f>
        <v>Doctorfish</v>
      </c>
      <c r="J2110" s="54" t="str">
        <f>VLOOKUP(H2110,'Fish Species List'!$A$2:$I$107,3,0)</f>
        <v>Acanthurus chirurgus</v>
      </c>
      <c r="K2110" s="54" t="str">
        <f>VLOOKUP(H2110,'Fish Species List'!$A$2:$I$107,4,0)</f>
        <v>Acanthuridae</v>
      </c>
      <c r="L2110" s="54" t="str">
        <f>VLOOKUP(H2110,'Fish Species List'!$A$2:$I$107,5,0)</f>
        <v>Herbivores</v>
      </c>
      <c r="M2110">
        <v>13</v>
      </c>
      <c r="N2110">
        <f>1</f>
        <v>1</v>
      </c>
      <c r="P2110">
        <f>VLOOKUP(H2110,'Fish Species List'!$A$2:$I$107,6,0)</f>
        <v>2.0889999999999999E-2</v>
      </c>
      <c r="Q2110">
        <f>VLOOKUP(H2110,'Fish Species List'!$A$2:$I$107,7,0)</f>
        <v>2.96</v>
      </c>
      <c r="R2110">
        <f t="shared" si="32"/>
        <v>41.420063733212132</v>
      </c>
    </row>
    <row r="2111" spans="1:18">
      <c r="A2111" s="2">
        <v>42971</v>
      </c>
      <c r="B2111" s="18">
        <v>0.50694444444444442</v>
      </c>
      <c r="C2111" t="s">
        <v>9</v>
      </c>
      <c r="D2111" t="s">
        <v>526</v>
      </c>
      <c r="E2111" t="s">
        <v>10</v>
      </c>
      <c r="F2111">
        <v>1</v>
      </c>
      <c r="G2111">
        <v>20</v>
      </c>
      <c r="H2111" t="s">
        <v>287</v>
      </c>
      <c r="I2111" t="str">
        <f>VLOOKUP(H2111,'Fish Species List'!$A$2:$I$107,2,0)</f>
        <v>Bar Jack</v>
      </c>
      <c r="J2111" s="54" t="str">
        <f>VLOOKUP(H2111,'Fish Species List'!$A$2:$I$107,3,0)</f>
        <v>Caranx ruber</v>
      </c>
      <c r="K2111" s="54" t="str">
        <f>VLOOKUP(H2111,'Fish Species List'!$A$2:$I$107,4,0)</f>
        <v>Carangidae</v>
      </c>
      <c r="L2111" s="54" t="str">
        <f>VLOOKUP(H2111,'Fish Species List'!$A$2:$I$107,5,0)</f>
        <v>Carnivores</v>
      </c>
      <c r="M2111">
        <v>48</v>
      </c>
      <c r="N2111">
        <f>1</f>
        <v>1</v>
      </c>
      <c r="P2111">
        <f>VLOOKUP(H2111,'Fish Species List'!$A$2:$I$107,6,0)</f>
        <v>1.6979999999999999E-2</v>
      </c>
      <c r="Q2111">
        <f>VLOOKUP(H2111,'Fish Species List'!$A$2:$I$107,7,0)</f>
        <v>2.95</v>
      </c>
      <c r="R2111">
        <f t="shared" si="32"/>
        <v>1547.3883975825738</v>
      </c>
    </row>
    <row r="2112" spans="1:18">
      <c r="A2112" s="2">
        <v>42971</v>
      </c>
      <c r="B2112" s="18">
        <v>0.50694444444444442</v>
      </c>
      <c r="C2112" t="s">
        <v>9</v>
      </c>
      <c r="D2112" t="s">
        <v>526</v>
      </c>
      <c r="E2112" t="s">
        <v>10</v>
      </c>
      <c r="F2112">
        <v>1</v>
      </c>
      <c r="G2112">
        <v>20</v>
      </c>
      <c r="H2112" t="s">
        <v>15</v>
      </c>
      <c r="I2112" t="str">
        <f>VLOOKUP(H2112,'Fish Species List'!$A$2:$I$107,2,0)</f>
        <v>Queen Parrotfish</v>
      </c>
      <c r="J2112" s="54" t="str">
        <f>VLOOKUP(H2112,'Fish Species List'!$A$2:$I$107,3,0)</f>
        <v>Scarus vetula</v>
      </c>
      <c r="K2112" s="54" t="str">
        <f>VLOOKUP(H2112,'Fish Species List'!$A$2:$I$107,4,0)</f>
        <v>Scaridae</v>
      </c>
      <c r="L2112" s="54" t="str">
        <f>VLOOKUP(H2112,'Fish Species List'!$A$2:$I$107,5,0)</f>
        <v>Herbivores</v>
      </c>
      <c r="M2112">
        <v>25</v>
      </c>
      <c r="N2112">
        <v>1</v>
      </c>
      <c r="O2112" t="s">
        <v>16</v>
      </c>
      <c r="P2112">
        <f>VLOOKUP(H2112,'Fish Species List'!$A$2:$I$107,6,0)</f>
        <v>1.38E-2</v>
      </c>
      <c r="Q2112">
        <f>VLOOKUP(H2112,'Fish Species List'!$A$2:$I$107,7,0)</f>
        <v>3.03</v>
      </c>
      <c r="R2112">
        <f t="shared" si="32"/>
        <v>237.48561721155306</v>
      </c>
    </row>
    <row r="2113" spans="1:18">
      <c r="A2113" s="2">
        <v>42971</v>
      </c>
      <c r="B2113" s="18">
        <v>0.50694444444444442</v>
      </c>
      <c r="C2113" t="s">
        <v>9</v>
      </c>
      <c r="D2113" t="s">
        <v>526</v>
      </c>
      <c r="E2113" t="s">
        <v>10</v>
      </c>
      <c r="F2113">
        <v>1</v>
      </c>
      <c r="G2113">
        <v>20</v>
      </c>
      <c r="H2113" t="s">
        <v>11</v>
      </c>
      <c r="I2113" t="str">
        <f>VLOOKUP(H2113,'Fish Species List'!$A$2:$I$107,2,0)</f>
        <v>Coney</v>
      </c>
      <c r="J2113" s="54" t="str">
        <f>VLOOKUP(H2113,'Fish Species List'!$A$2:$I$107,3,0)</f>
        <v>Cephalopholis fulva</v>
      </c>
      <c r="K2113" s="54" t="str">
        <f>VLOOKUP(H2113,'Fish Species List'!$A$2:$I$107,4,0)</f>
        <v>Serranidae</v>
      </c>
      <c r="L2113" s="54" t="str">
        <f>VLOOKUP(H2113,'Fish Species List'!$A$2:$I$107,5,0)</f>
        <v>Carnivores</v>
      </c>
      <c r="M2113">
        <v>18</v>
      </c>
      <c r="N2113">
        <f>1</f>
        <v>1</v>
      </c>
      <c r="P2113">
        <f>VLOOKUP(H2113,'Fish Species List'!$A$2:$I$107,6,0)</f>
        <v>0.01</v>
      </c>
      <c r="Q2113">
        <f>VLOOKUP(H2113,'Fish Species List'!$A$2:$I$107,7,0)</f>
        <v>3.02</v>
      </c>
      <c r="R2113">
        <f t="shared" si="32"/>
        <v>61.79067869182947</v>
      </c>
    </row>
    <row r="2114" spans="1:18">
      <c r="A2114" s="2">
        <v>42971</v>
      </c>
      <c r="B2114" s="18">
        <v>0.50694444444444442</v>
      </c>
      <c r="C2114" t="s">
        <v>9</v>
      </c>
      <c r="D2114" t="s">
        <v>526</v>
      </c>
      <c r="E2114" t="s">
        <v>10</v>
      </c>
      <c r="F2114">
        <v>1</v>
      </c>
      <c r="G2114">
        <v>20</v>
      </c>
      <c r="H2114" t="s">
        <v>11</v>
      </c>
      <c r="I2114" t="str">
        <f>VLOOKUP(H2114,'Fish Species List'!$A$2:$I$107,2,0)</f>
        <v>Coney</v>
      </c>
      <c r="J2114" s="54" t="str">
        <f>VLOOKUP(H2114,'Fish Species List'!$A$2:$I$107,3,0)</f>
        <v>Cephalopholis fulva</v>
      </c>
      <c r="K2114" s="54" t="str">
        <f>VLOOKUP(H2114,'Fish Species List'!$A$2:$I$107,4,0)</f>
        <v>Serranidae</v>
      </c>
      <c r="L2114" s="54" t="str">
        <f>VLOOKUP(H2114,'Fish Species List'!$A$2:$I$107,5,0)</f>
        <v>Carnivores</v>
      </c>
      <c r="M2114">
        <v>20</v>
      </c>
      <c r="N2114">
        <f>1</f>
        <v>1</v>
      </c>
      <c r="P2114">
        <f>VLOOKUP(H2114,'Fish Species List'!$A$2:$I$107,6,0)</f>
        <v>0.01</v>
      </c>
      <c r="Q2114">
        <f>VLOOKUP(H2114,'Fish Species List'!$A$2:$I$107,7,0)</f>
        <v>3.02</v>
      </c>
      <c r="R2114">
        <f t="shared" si="32"/>
        <v>84.939673428398336</v>
      </c>
    </row>
    <row r="2115" spans="1:18">
      <c r="A2115" s="2">
        <v>42971</v>
      </c>
      <c r="B2115" s="18">
        <v>0.50694444444444442</v>
      </c>
      <c r="C2115" t="s">
        <v>9</v>
      </c>
      <c r="D2115" t="s">
        <v>526</v>
      </c>
      <c r="E2115" t="s">
        <v>10</v>
      </c>
      <c r="F2115">
        <v>1</v>
      </c>
      <c r="G2115">
        <v>20</v>
      </c>
      <c r="H2115" t="s">
        <v>18</v>
      </c>
      <c r="I2115" t="str">
        <f>VLOOKUP(H2115,'Fish Species List'!$A$2:$I$107,2,0)</f>
        <v>Bicolour Damselfish</v>
      </c>
      <c r="J2115" s="54" t="str">
        <f>VLOOKUP(H2115,'Fish Species List'!$A$2:$I$107,3,0)</f>
        <v>Stegastes partitus</v>
      </c>
      <c r="K2115" s="54" t="str">
        <f>VLOOKUP(H2115,'Fish Species List'!$A$2:$I$107,4,0)</f>
        <v>Pomacentridae</v>
      </c>
      <c r="L2115" s="54" t="str">
        <f>VLOOKUP(H2115,'Fish Species List'!$A$2:$I$107,5,0)</f>
        <v>Herbivores</v>
      </c>
      <c r="M2115">
        <v>4</v>
      </c>
      <c r="N2115">
        <v>5</v>
      </c>
      <c r="P2115">
        <f>VLOOKUP(H2115,'Fish Species List'!$A$2:$I$107,6,0)</f>
        <v>1.4789999999999999E-2</v>
      </c>
      <c r="Q2115">
        <f>VLOOKUP(H2115,'Fish Species List'!$A$2:$I$107,7,0)</f>
        <v>3.01</v>
      </c>
      <c r="R2115">
        <f t="shared" ref="R2115:R2178" si="33">(P2115*M2115^Q2115)</f>
        <v>0.95977348519004924</v>
      </c>
    </row>
    <row r="2116" spans="1:18">
      <c r="A2116" s="2">
        <v>42971</v>
      </c>
      <c r="B2116" s="18">
        <v>0.50694444444444442</v>
      </c>
      <c r="C2116" t="s">
        <v>9</v>
      </c>
      <c r="D2116" t="s">
        <v>526</v>
      </c>
      <c r="E2116" t="s">
        <v>10</v>
      </c>
      <c r="F2116">
        <v>1</v>
      </c>
      <c r="G2116">
        <v>20</v>
      </c>
      <c r="H2116" t="s">
        <v>18</v>
      </c>
      <c r="I2116" t="str">
        <f>VLOOKUP(H2116,'Fish Species List'!$A$2:$I$107,2,0)</f>
        <v>Bicolour Damselfish</v>
      </c>
      <c r="J2116" s="54" t="str">
        <f>VLOOKUP(H2116,'Fish Species List'!$A$2:$I$107,3,0)</f>
        <v>Stegastes partitus</v>
      </c>
      <c r="K2116" s="54" t="str">
        <f>VLOOKUP(H2116,'Fish Species List'!$A$2:$I$107,4,0)</f>
        <v>Pomacentridae</v>
      </c>
      <c r="L2116" s="54" t="str">
        <f>VLOOKUP(H2116,'Fish Species List'!$A$2:$I$107,5,0)</f>
        <v>Herbivores</v>
      </c>
      <c r="M2116">
        <v>5</v>
      </c>
      <c r="N2116">
        <v>10</v>
      </c>
      <c r="P2116">
        <f>VLOOKUP(H2116,'Fish Species List'!$A$2:$I$107,6,0)</f>
        <v>1.4789999999999999E-2</v>
      </c>
      <c r="Q2116">
        <f>VLOOKUP(H2116,'Fish Species List'!$A$2:$I$107,7,0)</f>
        <v>3.01</v>
      </c>
      <c r="R2116">
        <f t="shared" si="33"/>
        <v>1.8787452131054665</v>
      </c>
    </row>
    <row r="2117" spans="1:18">
      <c r="A2117" s="2">
        <v>42971</v>
      </c>
      <c r="B2117" s="18">
        <v>0.50694444444444442</v>
      </c>
      <c r="C2117" t="s">
        <v>9</v>
      </c>
      <c r="D2117" t="s">
        <v>526</v>
      </c>
      <c r="E2117" t="s">
        <v>10</v>
      </c>
      <c r="F2117">
        <v>1</v>
      </c>
      <c r="G2117">
        <v>20</v>
      </c>
      <c r="H2117" t="s">
        <v>18</v>
      </c>
      <c r="I2117" t="str">
        <f>VLOOKUP(H2117,'Fish Species List'!$A$2:$I$107,2,0)</f>
        <v>Bicolour Damselfish</v>
      </c>
      <c r="J2117" s="54" t="str">
        <f>VLOOKUP(H2117,'Fish Species List'!$A$2:$I$107,3,0)</f>
        <v>Stegastes partitus</v>
      </c>
      <c r="K2117" s="54" t="str">
        <f>VLOOKUP(H2117,'Fish Species List'!$A$2:$I$107,4,0)</f>
        <v>Pomacentridae</v>
      </c>
      <c r="L2117" s="54" t="str">
        <f>VLOOKUP(H2117,'Fish Species List'!$A$2:$I$107,5,0)</f>
        <v>Herbivores</v>
      </c>
      <c r="M2117">
        <v>3</v>
      </c>
      <c r="N2117">
        <v>8</v>
      </c>
      <c r="P2117">
        <f>VLOOKUP(H2117,'Fish Species List'!$A$2:$I$107,6,0)</f>
        <v>1.4789999999999999E-2</v>
      </c>
      <c r="Q2117">
        <f>VLOOKUP(H2117,'Fish Species List'!$A$2:$I$107,7,0)</f>
        <v>3.01</v>
      </c>
      <c r="R2117">
        <f t="shared" si="33"/>
        <v>0.40374127549154315</v>
      </c>
    </row>
    <row r="2118" spans="1:18">
      <c r="A2118" s="2">
        <v>42971</v>
      </c>
      <c r="B2118" s="18">
        <v>0.50694444444444442</v>
      </c>
      <c r="C2118" t="s">
        <v>9</v>
      </c>
      <c r="D2118" t="s">
        <v>526</v>
      </c>
      <c r="E2118" t="s">
        <v>10</v>
      </c>
      <c r="F2118">
        <v>1</v>
      </c>
      <c r="G2118">
        <v>20</v>
      </c>
      <c r="H2118" t="s">
        <v>35</v>
      </c>
      <c r="I2118" t="str">
        <f>VLOOKUP(H2118,'Fish Species List'!$A$2:$I$107,2,0)</f>
        <v>Yellowhead Wrasse</v>
      </c>
      <c r="J2118" s="54" t="str">
        <f>VLOOKUP(H2118,'Fish Species List'!$A$2:$I$107,3,0)</f>
        <v>Halichoeres garnoti</v>
      </c>
      <c r="K2118" s="54" t="str">
        <f>VLOOKUP(H2118,'Fish Species List'!$A$2:$I$107,4,0)</f>
        <v>Labridae</v>
      </c>
      <c r="L2118" s="54" t="str">
        <f>VLOOKUP(H2118,'Fish Species List'!$A$2:$I$107,5,0)</f>
        <v>Carnivores</v>
      </c>
      <c r="M2118">
        <v>12</v>
      </c>
      <c r="N2118">
        <f>1</f>
        <v>1</v>
      </c>
      <c r="P2118">
        <f>VLOOKUP(H2118,'Fish Species List'!$A$2:$I$107,6,0)</f>
        <v>0.01</v>
      </c>
      <c r="Q2118">
        <f>VLOOKUP(H2118,'Fish Species List'!$A$2:$I$107,7,0)</f>
        <v>3.13</v>
      </c>
      <c r="R2118">
        <f t="shared" si="33"/>
        <v>23.869169040031956</v>
      </c>
    </row>
    <row r="2119" spans="1:18">
      <c r="A2119" s="2">
        <v>42971</v>
      </c>
      <c r="B2119" s="18">
        <v>0.50694444444444442</v>
      </c>
      <c r="C2119" t="s">
        <v>9</v>
      </c>
      <c r="D2119" t="s">
        <v>526</v>
      </c>
      <c r="E2119" t="s">
        <v>10</v>
      </c>
      <c r="F2119">
        <v>1</v>
      </c>
      <c r="G2119">
        <v>20</v>
      </c>
      <c r="H2119" t="s">
        <v>35</v>
      </c>
      <c r="I2119" t="str">
        <f>VLOOKUP(H2119,'Fish Species List'!$A$2:$I$107,2,0)</f>
        <v>Yellowhead Wrasse</v>
      </c>
      <c r="J2119" s="54" t="str">
        <f>VLOOKUP(H2119,'Fish Species List'!$A$2:$I$107,3,0)</f>
        <v>Halichoeres garnoti</v>
      </c>
      <c r="K2119" s="54" t="str">
        <f>VLOOKUP(H2119,'Fish Species List'!$A$2:$I$107,4,0)</f>
        <v>Labridae</v>
      </c>
      <c r="L2119" s="54" t="str">
        <f>VLOOKUP(H2119,'Fish Species List'!$A$2:$I$107,5,0)</f>
        <v>Carnivores</v>
      </c>
      <c r="M2119">
        <v>8</v>
      </c>
      <c r="N2119">
        <v>2</v>
      </c>
      <c r="P2119">
        <f>VLOOKUP(H2119,'Fish Species List'!$A$2:$I$107,6,0)</f>
        <v>0.01</v>
      </c>
      <c r="Q2119">
        <f>VLOOKUP(H2119,'Fish Species List'!$A$2:$I$107,7,0)</f>
        <v>3.13</v>
      </c>
      <c r="R2119">
        <f t="shared" si="33"/>
        <v>6.7092142277548126</v>
      </c>
    </row>
    <row r="2120" spans="1:18">
      <c r="A2120" s="2">
        <v>42971</v>
      </c>
      <c r="B2120" s="18">
        <v>0.50694444444444442</v>
      </c>
      <c r="C2120" t="s">
        <v>9</v>
      </c>
      <c r="D2120" t="s">
        <v>526</v>
      </c>
      <c r="E2120" t="s">
        <v>10</v>
      </c>
      <c r="F2120">
        <v>1</v>
      </c>
      <c r="G2120">
        <v>20</v>
      </c>
      <c r="H2120" t="s">
        <v>35</v>
      </c>
      <c r="I2120" t="str">
        <f>VLOOKUP(H2120,'Fish Species List'!$A$2:$I$107,2,0)</f>
        <v>Yellowhead Wrasse</v>
      </c>
      <c r="J2120" s="54" t="str">
        <f>VLOOKUP(H2120,'Fish Species List'!$A$2:$I$107,3,0)</f>
        <v>Halichoeres garnoti</v>
      </c>
      <c r="K2120" s="54" t="str">
        <f>VLOOKUP(H2120,'Fish Species List'!$A$2:$I$107,4,0)</f>
        <v>Labridae</v>
      </c>
      <c r="L2120" s="54" t="str">
        <f>VLOOKUP(H2120,'Fish Species List'!$A$2:$I$107,5,0)</f>
        <v>Carnivores</v>
      </c>
      <c r="M2120">
        <v>6</v>
      </c>
      <c r="N2120">
        <v>2</v>
      </c>
      <c r="P2120">
        <f>VLOOKUP(H2120,'Fish Species List'!$A$2:$I$107,6,0)</f>
        <v>0.01</v>
      </c>
      <c r="Q2120">
        <f>VLOOKUP(H2120,'Fish Species List'!$A$2:$I$107,7,0)</f>
        <v>3.13</v>
      </c>
      <c r="R2120">
        <f t="shared" si="33"/>
        <v>2.7265496699528886</v>
      </c>
    </row>
    <row r="2121" spans="1:18">
      <c r="A2121" s="2">
        <v>42971</v>
      </c>
      <c r="B2121" s="18">
        <v>0.50694444444444442</v>
      </c>
      <c r="C2121" t="s">
        <v>9</v>
      </c>
      <c r="D2121" t="s">
        <v>526</v>
      </c>
      <c r="E2121" t="s">
        <v>10</v>
      </c>
      <c r="F2121">
        <v>1</v>
      </c>
      <c r="G2121">
        <v>20</v>
      </c>
      <c r="H2121" t="s">
        <v>35</v>
      </c>
      <c r="I2121" t="str">
        <f>VLOOKUP(H2121,'Fish Species List'!$A$2:$I$107,2,0)</f>
        <v>Yellowhead Wrasse</v>
      </c>
      <c r="J2121" s="54" t="str">
        <f>VLOOKUP(H2121,'Fish Species List'!$A$2:$I$107,3,0)</f>
        <v>Halichoeres garnoti</v>
      </c>
      <c r="K2121" s="54" t="str">
        <f>VLOOKUP(H2121,'Fish Species List'!$A$2:$I$107,4,0)</f>
        <v>Labridae</v>
      </c>
      <c r="L2121" s="54" t="str">
        <f>VLOOKUP(H2121,'Fish Species List'!$A$2:$I$107,5,0)</f>
        <v>Carnivores</v>
      </c>
      <c r="M2121">
        <v>5</v>
      </c>
      <c r="N2121">
        <f>1</f>
        <v>1</v>
      </c>
      <c r="P2121">
        <f>VLOOKUP(H2121,'Fish Species List'!$A$2:$I$107,6,0)</f>
        <v>0.01</v>
      </c>
      <c r="Q2121">
        <f>VLOOKUP(H2121,'Fish Species List'!$A$2:$I$107,7,0)</f>
        <v>3.13</v>
      </c>
      <c r="R2121">
        <f t="shared" si="33"/>
        <v>1.540905884130453</v>
      </c>
    </row>
    <row r="2122" spans="1:18">
      <c r="A2122" s="2">
        <v>42971</v>
      </c>
      <c r="B2122" s="18">
        <v>0.50694444444444442</v>
      </c>
      <c r="C2122" t="s">
        <v>9</v>
      </c>
      <c r="D2122" t="s">
        <v>526</v>
      </c>
      <c r="E2122" t="s">
        <v>10</v>
      </c>
      <c r="F2122">
        <v>1</v>
      </c>
      <c r="G2122">
        <v>20</v>
      </c>
      <c r="H2122" t="s">
        <v>35</v>
      </c>
      <c r="I2122" t="str">
        <f>VLOOKUP(H2122,'Fish Species List'!$A$2:$I$107,2,0)</f>
        <v>Yellowhead Wrasse</v>
      </c>
      <c r="J2122" s="54" t="str">
        <f>VLOOKUP(H2122,'Fish Species List'!$A$2:$I$107,3,0)</f>
        <v>Halichoeres garnoti</v>
      </c>
      <c r="K2122" s="54" t="str">
        <f>VLOOKUP(H2122,'Fish Species List'!$A$2:$I$107,4,0)</f>
        <v>Labridae</v>
      </c>
      <c r="L2122" s="54" t="str">
        <f>VLOOKUP(H2122,'Fish Species List'!$A$2:$I$107,5,0)</f>
        <v>Carnivores</v>
      </c>
      <c r="M2122">
        <v>10</v>
      </c>
      <c r="N2122">
        <f>1</f>
        <v>1</v>
      </c>
      <c r="P2122">
        <f>VLOOKUP(H2122,'Fish Species List'!$A$2:$I$107,6,0)</f>
        <v>0.01</v>
      </c>
      <c r="Q2122">
        <f>VLOOKUP(H2122,'Fish Species List'!$A$2:$I$107,7,0)</f>
        <v>3.13</v>
      </c>
      <c r="R2122">
        <f t="shared" si="33"/>
        <v>13.48962882591654</v>
      </c>
    </row>
    <row r="2123" spans="1:18">
      <c r="A2123" s="2">
        <v>42971</v>
      </c>
      <c r="B2123" s="18">
        <v>0.50694444444444442</v>
      </c>
      <c r="C2123" t="s">
        <v>9</v>
      </c>
      <c r="D2123" t="s">
        <v>526</v>
      </c>
      <c r="E2123" t="s">
        <v>10</v>
      </c>
      <c r="F2123">
        <v>1</v>
      </c>
      <c r="G2123">
        <v>20</v>
      </c>
      <c r="H2123" t="s">
        <v>31</v>
      </c>
      <c r="I2123" t="str">
        <f>VLOOKUP(H2123,'Fish Species List'!$A$2:$I$107,2,0)</f>
        <v>Striped Parrotfish</v>
      </c>
      <c r="J2123" s="54" t="str">
        <f>VLOOKUP(H2123,'Fish Species List'!$A$2:$I$107,3,0)</f>
        <v>Scarus iserti</v>
      </c>
      <c r="K2123" s="54" t="str">
        <f>VLOOKUP(H2123,'Fish Species List'!$A$2:$I$107,4,0)</f>
        <v>Scaridae</v>
      </c>
      <c r="L2123" s="54" t="str">
        <f>VLOOKUP(H2123,'Fish Species List'!$A$2:$I$107,5,0)</f>
        <v>Herbivores</v>
      </c>
      <c r="M2123">
        <v>4</v>
      </c>
      <c r="N2123">
        <v>5</v>
      </c>
      <c r="O2123" t="s">
        <v>284</v>
      </c>
      <c r="P2123">
        <f>VLOOKUP(H2123,'Fish Species List'!$A$2:$I$107,6,0)</f>
        <v>1.0959999999999999E-2</v>
      </c>
      <c r="Q2123">
        <f>VLOOKUP(H2123,'Fish Species List'!$A$2:$I$107,7,0)</f>
        <v>3.01</v>
      </c>
      <c r="R2123">
        <f t="shared" si="33"/>
        <v>0.71123173750391744</v>
      </c>
    </row>
    <row r="2124" spans="1:18">
      <c r="A2124" s="2">
        <v>42971</v>
      </c>
      <c r="B2124" s="18">
        <v>0.50694444444444442</v>
      </c>
      <c r="C2124" t="s">
        <v>9</v>
      </c>
      <c r="D2124" t="s">
        <v>526</v>
      </c>
      <c r="E2124" t="s">
        <v>10</v>
      </c>
      <c r="F2124">
        <v>1</v>
      </c>
      <c r="G2124">
        <v>20</v>
      </c>
      <c r="H2124" t="s">
        <v>31</v>
      </c>
      <c r="I2124" t="str">
        <f>VLOOKUP(H2124,'Fish Species List'!$A$2:$I$107,2,0)</f>
        <v>Striped Parrotfish</v>
      </c>
      <c r="J2124" s="54" t="str">
        <f>VLOOKUP(H2124,'Fish Species List'!$A$2:$I$107,3,0)</f>
        <v>Scarus iserti</v>
      </c>
      <c r="K2124" s="54" t="str">
        <f>VLOOKUP(H2124,'Fish Species List'!$A$2:$I$107,4,0)</f>
        <v>Scaridae</v>
      </c>
      <c r="L2124" s="54" t="str">
        <f>VLOOKUP(H2124,'Fish Species List'!$A$2:$I$107,5,0)</f>
        <v>Herbivores</v>
      </c>
      <c r="M2124">
        <v>6</v>
      </c>
      <c r="N2124">
        <v>2</v>
      </c>
      <c r="O2124" t="s">
        <v>284</v>
      </c>
      <c r="P2124">
        <f>VLOOKUP(H2124,'Fish Species List'!$A$2:$I$107,6,0)</f>
        <v>1.0959999999999999E-2</v>
      </c>
      <c r="Q2124">
        <f>VLOOKUP(H2124,'Fish Species List'!$A$2:$I$107,7,0)</f>
        <v>3.01</v>
      </c>
      <c r="R2124">
        <f t="shared" si="33"/>
        <v>2.4101596856521104</v>
      </c>
    </row>
    <row r="2125" spans="1:18">
      <c r="A2125" s="2">
        <v>42971</v>
      </c>
      <c r="B2125" s="18">
        <v>0.50694444444444442</v>
      </c>
      <c r="C2125" t="s">
        <v>9</v>
      </c>
      <c r="D2125" t="s">
        <v>526</v>
      </c>
      <c r="E2125" t="s">
        <v>10</v>
      </c>
      <c r="F2125">
        <v>1</v>
      </c>
      <c r="G2125">
        <v>20</v>
      </c>
      <c r="H2125" t="s">
        <v>291</v>
      </c>
      <c r="I2125" t="str">
        <f>VLOOKUP(H2125,'Fish Species List'!$A$2:$I$107,2,0)</f>
        <v>Puddingwife</v>
      </c>
      <c r="J2125" s="54" t="str">
        <f>VLOOKUP(H2125,'Fish Species List'!$A$2:$I$107,3,0)</f>
        <v>Halichoeres radiatus</v>
      </c>
      <c r="K2125" s="54" t="str">
        <f>VLOOKUP(H2125,'Fish Species List'!$A$2:$I$107,4,0)</f>
        <v>Labridae</v>
      </c>
      <c r="L2125" s="54" t="str">
        <f>VLOOKUP(H2125,'Fish Species List'!$A$2:$I$107,5,0)</f>
        <v>Carnivores</v>
      </c>
      <c r="M2125">
        <v>8</v>
      </c>
      <c r="N2125">
        <f>1</f>
        <v>1</v>
      </c>
      <c r="P2125">
        <f>VLOOKUP(H2125,'Fish Species List'!$A$2:$I$107,6,0)</f>
        <v>1.3100000000000001E-2</v>
      </c>
      <c r="Q2125">
        <f>VLOOKUP(H2125,'Fish Species List'!$A$2:$I$107,7,0)</f>
        <v>3.0379999999999998</v>
      </c>
      <c r="R2125">
        <f t="shared" si="33"/>
        <v>7.2586971357628647</v>
      </c>
    </row>
    <row r="2126" spans="1:18">
      <c r="A2126" s="2">
        <v>42971</v>
      </c>
      <c r="B2126" s="18">
        <v>0.50694444444444442</v>
      </c>
      <c r="C2126" t="s">
        <v>9</v>
      </c>
      <c r="D2126" t="s">
        <v>526</v>
      </c>
      <c r="E2126" t="s">
        <v>10</v>
      </c>
      <c r="F2126">
        <v>1</v>
      </c>
      <c r="G2126">
        <v>20</v>
      </c>
      <c r="H2126" t="s">
        <v>459</v>
      </c>
      <c r="I2126" t="str">
        <f>VLOOKUP(H2126,'Fish Species List'!$A$2:$I$107,2,0)</f>
        <v>Longfin Damselfish</v>
      </c>
      <c r="J2126" s="54" t="str">
        <f>VLOOKUP(H2126,'Fish Species List'!$A$2:$I$107,3,0)</f>
        <v>Stegastes diencaeus</v>
      </c>
      <c r="K2126" s="54" t="str">
        <f>VLOOKUP(H2126,'Fish Species List'!$A$2:$I$107,4,0)</f>
        <v>Pomacentridae</v>
      </c>
      <c r="L2126" s="54" t="str">
        <f>VLOOKUP(H2126,'Fish Species List'!$A$2:$I$107,5,0)</f>
        <v>Herbivores</v>
      </c>
      <c r="M2126">
        <v>6</v>
      </c>
      <c r="N2126">
        <f>1</f>
        <v>1</v>
      </c>
      <c r="P2126">
        <f>VLOOKUP(H2126,'Fish Species List'!$A$2:$I$107,6,0)</f>
        <v>1.9949999999999999E-2</v>
      </c>
      <c r="Q2126">
        <f>VLOOKUP(H2126,'Fish Species List'!$A$2:$I$107,7,0)</f>
        <v>2.99</v>
      </c>
      <c r="R2126">
        <f t="shared" si="33"/>
        <v>4.2326771013265132</v>
      </c>
    </row>
    <row r="2127" spans="1:18">
      <c r="A2127" s="2">
        <v>42971</v>
      </c>
      <c r="B2127" s="18">
        <v>0.50694444444444442</v>
      </c>
      <c r="C2127" t="s">
        <v>9</v>
      </c>
      <c r="D2127" t="s">
        <v>526</v>
      </c>
      <c r="E2127" t="s">
        <v>10</v>
      </c>
      <c r="F2127">
        <v>1</v>
      </c>
      <c r="G2127">
        <v>20</v>
      </c>
      <c r="H2127" t="s">
        <v>283</v>
      </c>
      <c r="I2127" t="str">
        <f>VLOOKUP(H2127,'Fish Species List'!$A$2:$I$107,2,0)</f>
        <v>Stoplight Parrotfish</v>
      </c>
      <c r="J2127" s="54" t="str">
        <f>VLOOKUP(H2127,'Fish Species List'!$A$2:$I$107,3,0)</f>
        <v>Sparisoma viride</v>
      </c>
      <c r="K2127" s="54" t="str">
        <f>VLOOKUP(H2127,'Fish Species List'!$A$2:$I$107,4,0)</f>
        <v>Scaridae</v>
      </c>
      <c r="L2127" s="54" t="str">
        <f>VLOOKUP(H2127,'Fish Species List'!$A$2:$I$107,5,0)</f>
        <v>Herbivores</v>
      </c>
      <c r="M2127">
        <v>6</v>
      </c>
      <c r="N2127">
        <f>1</f>
        <v>1</v>
      </c>
      <c r="O2127" t="s">
        <v>284</v>
      </c>
      <c r="P2127">
        <f>VLOOKUP(H2127,'Fish Species List'!$A$2:$I$107,6,0)</f>
        <v>1.38E-2</v>
      </c>
      <c r="Q2127">
        <f>VLOOKUP(H2127,'Fish Species List'!$A$2:$I$107,7,0)</f>
        <v>3.04</v>
      </c>
      <c r="R2127">
        <f t="shared" si="33"/>
        <v>3.2022769371367255</v>
      </c>
    </row>
    <row r="2128" spans="1:18">
      <c r="A2128" s="2">
        <v>42971</v>
      </c>
      <c r="B2128" s="18">
        <v>0.50694444444444442</v>
      </c>
      <c r="C2128" t="s">
        <v>9</v>
      </c>
      <c r="D2128" t="s">
        <v>526</v>
      </c>
      <c r="E2128" t="s">
        <v>10</v>
      </c>
      <c r="F2128">
        <v>1</v>
      </c>
      <c r="G2128">
        <v>20</v>
      </c>
      <c r="H2128" t="s">
        <v>283</v>
      </c>
      <c r="I2128" t="str">
        <f>VLOOKUP(H2128,'Fish Species List'!$A$2:$I$107,2,0)</f>
        <v>Stoplight Parrotfish</v>
      </c>
      <c r="J2128" s="54" t="str">
        <f>VLOOKUP(H2128,'Fish Species List'!$A$2:$I$107,3,0)</f>
        <v>Sparisoma viride</v>
      </c>
      <c r="K2128" s="54" t="str">
        <f>VLOOKUP(H2128,'Fish Species List'!$A$2:$I$107,4,0)</f>
        <v>Scaridae</v>
      </c>
      <c r="L2128" s="54" t="str">
        <f>VLOOKUP(H2128,'Fish Species List'!$A$2:$I$107,5,0)</f>
        <v>Herbivores</v>
      </c>
      <c r="M2128">
        <v>8</v>
      </c>
      <c r="N2128">
        <f>1</f>
        <v>1</v>
      </c>
      <c r="O2128" t="s">
        <v>284</v>
      </c>
      <c r="P2128">
        <f>VLOOKUP(H2128,'Fish Species List'!$A$2:$I$107,6,0)</f>
        <v>1.38E-2</v>
      </c>
      <c r="Q2128">
        <f>VLOOKUP(H2128,'Fish Species List'!$A$2:$I$107,7,0)</f>
        <v>3.04</v>
      </c>
      <c r="R2128">
        <f t="shared" si="33"/>
        <v>7.6784338446641121</v>
      </c>
    </row>
    <row r="2129" spans="1:18">
      <c r="A2129" s="2">
        <v>42971</v>
      </c>
      <c r="B2129" s="18">
        <v>0.50694444444444442</v>
      </c>
      <c r="C2129" t="s">
        <v>9</v>
      </c>
      <c r="D2129" t="s">
        <v>526</v>
      </c>
      <c r="E2129" t="s">
        <v>10</v>
      </c>
      <c r="F2129">
        <v>1</v>
      </c>
      <c r="G2129">
        <v>20</v>
      </c>
      <c r="H2129" t="s">
        <v>295</v>
      </c>
      <c r="I2129" t="str">
        <f>VLOOKUP(H2129,'Fish Species List'!$A$2:$I$107,2,0)</f>
        <v>Clown Wrasse</v>
      </c>
      <c r="J2129" s="54" t="str">
        <f>VLOOKUP(H2129,'Fish Species List'!$A$2:$I$107,3,0)</f>
        <v>Halichoeres maculipinna </v>
      </c>
      <c r="K2129" s="54" t="str">
        <f>VLOOKUP(H2129,'Fish Species List'!$A$2:$I$107,4,0)</f>
        <v>Labridae</v>
      </c>
      <c r="L2129" s="54" t="str">
        <f>VLOOKUP(H2129,'Fish Species List'!$A$2:$I$107,5,0)</f>
        <v>Carnivores</v>
      </c>
      <c r="M2129">
        <v>10</v>
      </c>
      <c r="N2129">
        <f>1</f>
        <v>1</v>
      </c>
      <c r="P2129">
        <f>VLOOKUP(H2129,'Fish Species List'!$A$2:$I$107,6,0)</f>
        <v>1.047E-2</v>
      </c>
      <c r="Q2129">
        <f>VLOOKUP(H2129,'Fish Species List'!$A$2:$I$107,7,0)</f>
        <v>3.2</v>
      </c>
      <c r="R2129">
        <f t="shared" si="33"/>
        <v>16.593831725067879</v>
      </c>
    </row>
    <row r="2130" spans="1:18">
      <c r="A2130" s="2">
        <v>42971</v>
      </c>
      <c r="B2130" s="18">
        <v>0.50694444444444442</v>
      </c>
      <c r="C2130" t="s">
        <v>9</v>
      </c>
      <c r="D2130" t="s">
        <v>526</v>
      </c>
      <c r="E2130" t="s">
        <v>10</v>
      </c>
      <c r="F2130">
        <v>1</v>
      </c>
      <c r="G2130">
        <v>20</v>
      </c>
      <c r="H2130" t="s">
        <v>17</v>
      </c>
      <c r="I2130" t="str">
        <f>VLOOKUP(H2130,'Fish Species List'!$A$2:$I$107,2,0)</f>
        <v>Bluehead Wrasse</v>
      </c>
      <c r="J2130" s="54" t="str">
        <f>VLOOKUP(H2130,'Fish Species List'!$A$2:$I$107,3,0)</f>
        <v>Thalassoma bifasciatum</v>
      </c>
      <c r="K2130" s="54" t="str">
        <f>VLOOKUP(H2130,'Fish Species List'!$A$2:$I$107,4,0)</f>
        <v>Labridae</v>
      </c>
      <c r="L2130" s="54" t="str">
        <f>VLOOKUP(H2130,'Fish Species List'!$A$2:$I$107,5,0)</f>
        <v>Carnivores</v>
      </c>
      <c r="M2130">
        <v>5</v>
      </c>
      <c r="N2130">
        <v>30</v>
      </c>
      <c r="P2130">
        <f>VLOOKUP(H2130,'Fish Species List'!$A$2:$I$107,6,0)</f>
        <v>8.9099999999999995E-3</v>
      </c>
      <c r="Q2130">
        <f>VLOOKUP(H2130,'Fish Species List'!$A$2:$I$107,7,0)</f>
        <v>3.01</v>
      </c>
      <c r="R2130">
        <f t="shared" si="33"/>
        <v>1.1318201385239828</v>
      </c>
    </row>
    <row r="2131" spans="1:18">
      <c r="A2131" s="2">
        <v>42971</v>
      </c>
      <c r="B2131" s="18">
        <v>0.50694444444444442</v>
      </c>
      <c r="C2131" t="s">
        <v>9</v>
      </c>
      <c r="D2131" t="s">
        <v>526</v>
      </c>
      <c r="E2131" t="s">
        <v>10</v>
      </c>
      <c r="F2131">
        <v>1</v>
      </c>
      <c r="G2131">
        <v>20</v>
      </c>
      <c r="H2131" t="s">
        <v>17</v>
      </c>
      <c r="I2131" t="str">
        <f>VLOOKUP(H2131,'Fish Species List'!$A$2:$I$107,2,0)</f>
        <v>Bluehead Wrasse</v>
      </c>
      <c r="J2131" s="54" t="str">
        <f>VLOOKUP(H2131,'Fish Species List'!$A$2:$I$107,3,0)</f>
        <v>Thalassoma bifasciatum</v>
      </c>
      <c r="K2131" s="54" t="str">
        <f>VLOOKUP(H2131,'Fish Species List'!$A$2:$I$107,4,0)</f>
        <v>Labridae</v>
      </c>
      <c r="L2131" s="54" t="str">
        <f>VLOOKUP(H2131,'Fish Species List'!$A$2:$I$107,5,0)</f>
        <v>Carnivores</v>
      </c>
      <c r="M2131">
        <v>8</v>
      </c>
      <c r="N2131">
        <v>10</v>
      </c>
      <c r="P2131">
        <f>VLOOKUP(H2131,'Fish Species List'!$A$2:$I$107,6,0)</f>
        <v>8.9099999999999995E-3</v>
      </c>
      <c r="Q2131">
        <f>VLOOKUP(H2131,'Fish Species List'!$A$2:$I$107,7,0)</f>
        <v>3.01</v>
      </c>
      <c r="R2131">
        <f t="shared" si="33"/>
        <v>4.6577756365061544</v>
      </c>
    </row>
    <row r="2132" spans="1:18">
      <c r="A2132" s="2">
        <v>42971</v>
      </c>
      <c r="B2132" s="18">
        <v>0.50694444444444442</v>
      </c>
      <c r="C2132" t="s">
        <v>9</v>
      </c>
      <c r="D2132" t="s">
        <v>526</v>
      </c>
      <c r="E2132" t="s">
        <v>10</v>
      </c>
      <c r="F2132">
        <v>1</v>
      </c>
      <c r="G2132">
        <v>20</v>
      </c>
      <c r="H2132" t="s">
        <v>17</v>
      </c>
      <c r="I2132" t="str">
        <f>VLOOKUP(H2132,'Fish Species List'!$A$2:$I$107,2,0)</f>
        <v>Bluehead Wrasse</v>
      </c>
      <c r="J2132" s="54" t="str">
        <f>VLOOKUP(H2132,'Fish Species List'!$A$2:$I$107,3,0)</f>
        <v>Thalassoma bifasciatum</v>
      </c>
      <c r="K2132" s="54" t="str">
        <f>VLOOKUP(H2132,'Fish Species List'!$A$2:$I$107,4,0)</f>
        <v>Labridae</v>
      </c>
      <c r="L2132" s="54" t="str">
        <f>VLOOKUP(H2132,'Fish Species List'!$A$2:$I$107,5,0)</f>
        <v>Carnivores</v>
      </c>
      <c r="M2132">
        <v>6</v>
      </c>
      <c r="N2132">
        <v>40</v>
      </c>
      <c r="P2132">
        <f>VLOOKUP(H2132,'Fish Species List'!$A$2:$I$107,6,0)</f>
        <v>8.9099999999999995E-3</v>
      </c>
      <c r="Q2132">
        <f>VLOOKUP(H2132,'Fish Species List'!$A$2:$I$107,7,0)</f>
        <v>3.01</v>
      </c>
      <c r="R2132">
        <f t="shared" si="33"/>
        <v>1.9593542699963782</v>
      </c>
    </row>
    <row r="2133" spans="1:18">
      <c r="A2133" s="2">
        <v>42971</v>
      </c>
      <c r="B2133" s="18">
        <v>0.50694444444444442</v>
      </c>
      <c r="C2133" t="s">
        <v>9</v>
      </c>
      <c r="D2133" t="s">
        <v>526</v>
      </c>
      <c r="E2133" t="s">
        <v>10</v>
      </c>
      <c r="F2133">
        <v>1</v>
      </c>
      <c r="G2133">
        <v>20</v>
      </c>
      <c r="H2133" t="s">
        <v>17</v>
      </c>
      <c r="I2133" t="str">
        <f>VLOOKUP(H2133,'Fish Species List'!$A$2:$I$107,2,0)</f>
        <v>Bluehead Wrasse</v>
      </c>
      <c r="J2133" s="54" t="str">
        <f>VLOOKUP(H2133,'Fish Species List'!$A$2:$I$107,3,0)</f>
        <v>Thalassoma bifasciatum</v>
      </c>
      <c r="K2133" s="54" t="str">
        <f>VLOOKUP(H2133,'Fish Species List'!$A$2:$I$107,4,0)</f>
        <v>Labridae</v>
      </c>
      <c r="L2133" s="54" t="str">
        <f>VLOOKUP(H2133,'Fish Species List'!$A$2:$I$107,5,0)</f>
        <v>Carnivores</v>
      </c>
      <c r="M2133">
        <v>12</v>
      </c>
      <c r="N2133">
        <f>1</f>
        <v>1</v>
      </c>
      <c r="P2133">
        <f>VLOOKUP(H2133,'Fish Species List'!$A$2:$I$107,6,0)</f>
        <v>8.9099999999999995E-3</v>
      </c>
      <c r="Q2133">
        <f>VLOOKUP(H2133,'Fish Species List'!$A$2:$I$107,7,0)</f>
        <v>3.01</v>
      </c>
      <c r="R2133">
        <f t="shared" si="33"/>
        <v>15.783861253601465</v>
      </c>
    </row>
    <row r="2134" spans="1:18">
      <c r="A2134" s="2">
        <v>42971</v>
      </c>
      <c r="B2134" s="18">
        <v>0.50694444444444442</v>
      </c>
      <c r="C2134" t="s">
        <v>9</v>
      </c>
      <c r="D2134" t="s">
        <v>526</v>
      </c>
      <c r="E2134" t="s">
        <v>10</v>
      </c>
      <c r="F2134">
        <v>1</v>
      </c>
      <c r="G2134">
        <v>20</v>
      </c>
      <c r="H2134" t="s">
        <v>17</v>
      </c>
      <c r="I2134" t="str">
        <f>VLOOKUP(H2134,'Fish Species List'!$A$2:$I$107,2,0)</f>
        <v>Bluehead Wrasse</v>
      </c>
      <c r="J2134" s="54" t="str">
        <f>VLOOKUP(H2134,'Fish Species List'!$A$2:$I$107,3,0)</f>
        <v>Thalassoma bifasciatum</v>
      </c>
      <c r="K2134" s="54" t="str">
        <f>VLOOKUP(H2134,'Fish Species List'!$A$2:$I$107,4,0)</f>
        <v>Labridae</v>
      </c>
      <c r="L2134" s="54" t="str">
        <f>VLOOKUP(H2134,'Fish Species List'!$A$2:$I$107,5,0)</f>
        <v>Carnivores</v>
      </c>
      <c r="M2134">
        <v>3</v>
      </c>
      <c r="N2134">
        <v>30</v>
      </c>
      <c r="P2134">
        <f>VLOOKUP(H2134,'Fish Species List'!$A$2:$I$107,6,0)</f>
        <v>8.9099999999999995E-3</v>
      </c>
      <c r="Q2134">
        <f>VLOOKUP(H2134,'Fish Species List'!$A$2:$I$107,7,0)</f>
        <v>3.01</v>
      </c>
      <c r="R2134">
        <f t="shared" si="33"/>
        <v>0.24322750267948948</v>
      </c>
    </row>
    <row r="2135" spans="1:18">
      <c r="A2135" s="2">
        <v>42971</v>
      </c>
      <c r="B2135" s="18">
        <v>0.50694444444444442</v>
      </c>
      <c r="C2135" t="s">
        <v>9</v>
      </c>
      <c r="D2135" t="s">
        <v>526</v>
      </c>
      <c r="E2135" t="s">
        <v>10</v>
      </c>
      <c r="F2135">
        <v>1</v>
      </c>
      <c r="G2135">
        <v>20</v>
      </c>
      <c r="H2135" t="s">
        <v>396</v>
      </c>
      <c r="I2135" t="str">
        <f>VLOOKUP(H2135,'Fish Species List'!$A$2:$I$107,2,0)</f>
        <v>Beaugregory</v>
      </c>
      <c r="J2135" s="54" t="str">
        <f>VLOOKUP(H2135,'Fish Species List'!$A$2:$I$107,3,0)</f>
        <v>Stegastes leucostictus</v>
      </c>
      <c r="K2135" s="54" t="str">
        <f>VLOOKUP(H2135,'Fish Species List'!$A$2:$I$107,4,0)</f>
        <v>Pomacentridae</v>
      </c>
      <c r="L2135" s="54" t="str">
        <f>VLOOKUP(H2135,'Fish Species List'!$A$2:$I$107,5,0)</f>
        <v>Omnivores</v>
      </c>
      <c r="M2135">
        <v>3</v>
      </c>
      <c r="N2135">
        <v>2</v>
      </c>
      <c r="P2135">
        <f>VLOOKUP(H2135,'Fish Species List'!$A$2:$I$107,6,0)</f>
        <v>1.9949999999999999E-2</v>
      </c>
      <c r="Q2135">
        <f>VLOOKUP(H2135,'Fish Species List'!$A$2:$I$107,7,0)</f>
        <v>2.95</v>
      </c>
      <c r="R2135">
        <f t="shared" si="33"/>
        <v>0.50985960061512192</v>
      </c>
    </row>
    <row r="2136" spans="1:18">
      <c r="A2136" s="2">
        <v>42971</v>
      </c>
      <c r="B2136" s="18">
        <v>0.50694444444444442</v>
      </c>
      <c r="C2136" t="s">
        <v>9</v>
      </c>
      <c r="D2136" t="s">
        <v>526</v>
      </c>
      <c r="E2136" t="s">
        <v>10</v>
      </c>
      <c r="F2136">
        <v>1</v>
      </c>
      <c r="G2136">
        <v>20</v>
      </c>
      <c r="H2136" t="s">
        <v>410</v>
      </c>
      <c r="I2136" t="str">
        <f>VLOOKUP(H2136,'Fish Species List'!$A$2:$I$107,2,0)</f>
        <v>Dusky Damselfish</v>
      </c>
      <c r="J2136" s="54" t="str">
        <f>VLOOKUP(H2136,'Fish Species List'!$A$2:$I$107,3,0)</f>
        <v>Stegastes adustus </v>
      </c>
      <c r="K2136" s="54" t="str">
        <f>VLOOKUP(H2136,'Fish Species List'!$A$2:$I$107,4,0)</f>
        <v>Pomacentridae</v>
      </c>
      <c r="L2136" s="54" t="str">
        <f>VLOOKUP(H2136,'Fish Species List'!$A$2:$I$107,5,0)</f>
        <v>Herbivores</v>
      </c>
      <c r="M2136">
        <v>6</v>
      </c>
      <c r="N2136">
        <f>1</f>
        <v>1</v>
      </c>
      <c r="P2136">
        <f>VLOOKUP(H2136,'Fish Species List'!$A$2:$I$107,6,0)</f>
        <v>0</v>
      </c>
      <c r="Q2136">
        <f>VLOOKUP(H2136,'Fish Species List'!$A$2:$I$107,7,0)</f>
        <v>0</v>
      </c>
      <c r="R2136">
        <f t="shared" si="33"/>
        <v>0</v>
      </c>
    </row>
    <row r="2137" spans="1:18">
      <c r="A2137" s="2">
        <v>42971</v>
      </c>
      <c r="B2137" s="18">
        <v>0.50694444444444442</v>
      </c>
      <c r="C2137" t="s">
        <v>9</v>
      </c>
      <c r="D2137" t="s">
        <v>526</v>
      </c>
      <c r="E2137" t="s">
        <v>10</v>
      </c>
      <c r="F2137">
        <v>1</v>
      </c>
      <c r="G2137">
        <v>20</v>
      </c>
      <c r="H2137" t="s">
        <v>410</v>
      </c>
      <c r="I2137" t="str">
        <f>VLOOKUP(H2137,'Fish Species List'!$A$2:$I$107,2,0)</f>
        <v>Dusky Damselfish</v>
      </c>
      <c r="J2137" s="54" t="str">
        <f>VLOOKUP(H2137,'Fish Species List'!$A$2:$I$107,3,0)</f>
        <v>Stegastes adustus </v>
      </c>
      <c r="K2137" s="54" t="str">
        <f>VLOOKUP(H2137,'Fish Species List'!$A$2:$I$107,4,0)</f>
        <v>Pomacentridae</v>
      </c>
      <c r="L2137" s="54" t="str">
        <f>VLOOKUP(H2137,'Fish Species List'!$A$2:$I$107,5,0)</f>
        <v>Herbivores</v>
      </c>
      <c r="M2137">
        <v>4</v>
      </c>
      <c r="N2137">
        <v>5</v>
      </c>
      <c r="P2137">
        <f>VLOOKUP(H2137,'Fish Species List'!$A$2:$I$107,6,0)</f>
        <v>0</v>
      </c>
      <c r="Q2137">
        <f>VLOOKUP(H2137,'Fish Species List'!$A$2:$I$107,7,0)</f>
        <v>0</v>
      </c>
      <c r="R2137">
        <f t="shared" si="33"/>
        <v>0</v>
      </c>
    </row>
    <row r="2138" spans="1:18">
      <c r="A2138" s="2">
        <v>42971</v>
      </c>
      <c r="B2138" s="18">
        <v>0.50694444444444442</v>
      </c>
      <c r="C2138" t="s">
        <v>9</v>
      </c>
      <c r="D2138" t="s">
        <v>526</v>
      </c>
      <c r="E2138" t="s">
        <v>10</v>
      </c>
      <c r="F2138">
        <v>1</v>
      </c>
      <c r="G2138">
        <v>20</v>
      </c>
      <c r="H2138" t="s">
        <v>21</v>
      </c>
      <c r="I2138" t="str">
        <f>VLOOKUP(H2138,'Fish Species List'!$A$2:$I$107,2,0)</f>
        <v>Brown Chromis</v>
      </c>
      <c r="J2138" s="54" t="str">
        <f>VLOOKUP(H2138,'Fish Species List'!$A$2:$I$107,3,0)</f>
        <v>Chromis multilineata</v>
      </c>
      <c r="K2138" s="54" t="str">
        <f>VLOOKUP(H2138,'Fish Species List'!$A$2:$I$107,4,0)</f>
        <v>Pomacentridae</v>
      </c>
      <c r="L2138" s="54" t="str">
        <f>VLOOKUP(H2138,'Fish Species List'!$A$2:$I$107,5,0)</f>
        <v>Planktivore</v>
      </c>
      <c r="M2138">
        <v>13</v>
      </c>
      <c r="N2138">
        <v>10</v>
      </c>
      <c r="P2138">
        <f>VLOOKUP(H2138,'Fish Species List'!$A$2:$I$107,6,0)</f>
        <v>1.4789999999999999E-2</v>
      </c>
      <c r="Q2138">
        <f>VLOOKUP(H2138,'Fish Species List'!$A$2:$I$107,7,0)</f>
        <v>2.98</v>
      </c>
      <c r="R2138">
        <f t="shared" si="33"/>
        <v>30.868772770933074</v>
      </c>
    </row>
    <row r="2139" spans="1:18">
      <c r="A2139" s="2">
        <v>42971</v>
      </c>
      <c r="B2139" s="18">
        <v>0.50694444444444442</v>
      </c>
      <c r="C2139" t="s">
        <v>9</v>
      </c>
      <c r="D2139" t="s">
        <v>526</v>
      </c>
      <c r="E2139" t="s">
        <v>10</v>
      </c>
      <c r="F2139">
        <v>1</v>
      </c>
      <c r="G2139">
        <v>20</v>
      </c>
      <c r="H2139" t="s">
        <v>21</v>
      </c>
      <c r="I2139" t="str">
        <f>VLOOKUP(H2139,'Fish Species List'!$A$2:$I$107,2,0)</f>
        <v>Brown Chromis</v>
      </c>
      <c r="J2139" s="54" t="str">
        <f>VLOOKUP(H2139,'Fish Species List'!$A$2:$I$107,3,0)</f>
        <v>Chromis multilineata</v>
      </c>
      <c r="K2139" s="54" t="str">
        <f>VLOOKUP(H2139,'Fish Species List'!$A$2:$I$107,4,0)</f>
        <v>Pomacentridae</v>
      </c>
      <c r="L2139" s="54" t="str">
        <f>VLOOKUP(H2139,'Fish Species List'!$A$2:$I$107,5,0)</f>
        <v>Planktivore</v>
      </c>
      <c r="M2139">
        <v>12</v>
      </c>
      <c r="N2139">
        <v>10</v>
      </c>
      <c r="P2139">
        <f>VLOOKUP(H2139,'Fish Species List'!$A$2:$I$107,6,0)</f>
        <v>1.4789999999999999E-2</v>
      </c>
      <c r="Q2139">
        <f>VLOOKUP(H2139,'Fish Species List'!$A$2:$I$107,7,0)</f>
        <v>2.98</v>
      </c>
      <c r="R2139">
        <f t="shared" si="33"/>
        <v>24.318024250762754</v>
      </c>
    </row>
    <row r="2140" spans="1:18">
      <c r="A2140" s="2">
        <v>42971</v>
      </c>
      <c r="B2140" s="18">
        <v>0.50694444444444442</v>
      </c>
      <c r="C2140" t="s">
        <v>9</v>
      </c>
      <c r="D2140" t="s">
        <v>526</v>
      </c>
      <c r="E2140" t="s">
        <v>10</v>
      </c>
      <c r="F2140">
        <v>1</v>
      </c>
      <c r="G2140">
        <v>20</v>
      </c>
      <c r="H2140" t="s">
        <v>21</v>
      </c>
      <c r="I2140" t="str">
        <f>VLOOKUP(H2140,'Fish Species List'!$A$2:$I$107,2,0)</f>
        <v>Brown Chromis</v>
      </c>
      <c r="J2140" s="54" t="str">
        <f>VLOOKUP(H2140,'Fish Species List'!$A$2:$I$107,3,0)</f>
        <v>Chromis multilineata</v>
      </c>
      <c r="K2140" s="54" t="str">
        <f>VLOOKUP(H2140,'Fish Species List'!$A$2:$I$107,4,0)</f>
        <v>Pomacentridae</v>
      </c>
      <c r="L2140" s="54" t="str">
        <f>VLOOKUP(H2140,'Fish Species List'!$A$2:$I$107,5,0)</f>
        <v>Planktivore</v>
      </c>
      <c r="M2140">
        <v>8</v>
      </c>
      <c r="N2140">
        <v>10</v>
      </c>
      <c r="P2140">
        <f>VLOOKUP(H2140,'Fish Species List'!$A$2:$I$107,6,0)</f>
        <v>1.4789999999999999E-2</v>
      </c>
      <c r="Q2140">
        <f>VLOOKUP(H2140,'Fish Species List'!$A$2:$I$107,7,0)</f>
        <v>2.98</v>
      </c>
      <c r="R2140">
        <f t="shared" si="33"/>
        <v>7.2640083583081712</v>
      </c>
    </row>
    <row r="2141" spans="1:18">
      <c r="A2141" s="2">
        <v>42971</v>
      </c>
      <c r="B2141" s="18">
        <v>0.50694444444444442</v>
      </c>
      <c r="C2141" t="s">
        <v>9</v>
      </c>
      <c r="D2141" t="s">
        <v>526</v>
      </c>
      <c r="E2141" t="s">
        <v>10</v>
      </c>
      <c r="F2141">
        <v>1</v>
      </c>
      <c r="G2141">
        <v>20</v>
      </c>
      <c r="H2141" t="s">
        <v>21</v>
      </c>
      <c r="I2141" t="str">
        <f>VLOOKUP(H2141,'Fish Species List'!$A$2:$I$107,2,0)</f>
        <v>Brown Chromis</v>
      </c>
      <c r="J2141" s="54" t="str">
        <f>VLOOKUP(H2141,'Fish Species List'!$A$2:$I$107,3,0)</f>
        <v>Chromis multilineata</v>
      </c>
      <c r="K2141" s="54" t="str">
        <f>VLOOKUP(H2141,'Fish Species List'!$A$2:$I$107,4,0)</f>
        <v>Pomacentridae</v>
      </c>
      <c r="L2141" s="54" t="str">
        <f>VLOOKUP(H2141,'Fish Species List'!$A$2:$I$107,5,0)</f>
        <v>Planktivore</v>
      </c>
      <c r="M2141">
        <v>5</v>
      </c>
      <c r="N2141">
        <v>20</v>
      </c>
      <c r="P2141">
        <f>VLOOKUP(H2141,'Fish Species List'!$A$2:$I$107,6,0)</f>
        <v>1.4789999999999999E-2</v>
      </c>
      <c r="Q2141">
        <f>VLOOKUP(H2141,'Fish Species List'!$A$2:$I$107,7,0)</f>
        <v>2.98</v>
      </c>
      <c r="R2141">
        <f t="shared" si="33"/>
        <v>1.7901885988602571</v>
      </c>
    </row>
    <row r="2142" spans="1:18">
      <c r="A2142" s="2">
        <v>42971</v>
      </c>
      <c r="B2142" s="18">
        <v>0.50694444444444442</v>
      </c>
      <c r="C2142" t="s">
        <v>9</v>
      </c>
      <c r="D2142" t="s">
        <v>526</v>
      </c>
      <c r="E2142" t="s">
        <v>10</v>
      </c>
      <c r="F2142">
        <v>1</v>
      </c>
      <c r="G2142">
        <v>20</v>
      </c>
      <c r="H2142" t="s">
        <v>37</v>
      </c>
      <c r="I2142" t="str">
        <f>VLOOKUP(H2142,'Fish Species List'!$A$2:$I$107,2,0)</f>
        <v>Yellowtail Damselfish</v>
      </c>
      <c r="J2142" s="54" t="str">
        <f>VLOOKUP(H2142,'Fish Species List'!$A$2:$I$107,3,0)</f>
        <v>Microspathodon chrysurus</v>
      </c>
      <c r="K2142" s="54" t="str">
        <f>VLOOKUP(H2142,'Fish Species List'!$A$2:$I$107,4,0)</f>
        <v>Pomacentridae</v>
      </c>
      <c r="L2142" s="54" t="str">
        <f>VLOOKUP(H2142,'Fish Species List'!$A$2:$I$107,5,0)</f>
        <v>Herbivores</v>
      </c>
      <c r="M2142">
        <v>11</v>
      </c>
      <c r="N2142">
        <f>1</f>
        <v>1</v>
      </c>
      <c r="P2142">
        <f>VLOOKUP(H2142,'Fish Species List'!$A$2:$I$107,6,0)</f>
        <v>2.291E-2</v>
      </c>
      <c r="Q2142">
        <f>VLOOKUP(H2142,'Fish Species List'!$A$2:$I$107,7,0)</f>
        <v>3.02</v>
      </c>
      <c r="R2142">
        <f t="shared" si="33"/>
        <v>31.991234433876329</v>
      </c>
    </row>
    <row r="2143" spans="1:18">
      <c r="A2143" s="2">
        <v>42971</v>
      </c>
      <c r="B2143" s="18">
        <v>0.50694444444444442</v>
      </c>
      <c r="C2143" t="s">
        <v>9</v>
      </c>
      <c r="D2143" t="s">
        <v>526</v>
      </c>
      <c r="E2143" t="s">
        <v>10</v>
      </c>
      <c r="F2143">
        <v>1</v>
      </c>
      <c r="G2143">
        <v>20</v>
      </c>
      <c r="H2143" t="s">
        <v>31</v>
      </c>
      <c r="I2143" t="str">
        <f>VLOOKUP(H2143,'Fish Species List'!$A$2:$I$107,2,0)</f>
        <v>Striped Parrotfish</v>
      </c>
      <c r="J2143" s="54" t="str">
        <f>VLOOKUP(H2143,'Fish Species List'!$A$2:$I$107,3,0)</f>
        <v>Scarus iserti</v>
      </c>
      <c r="K2143" s="54" t="str">
        <f>VLOOKUP(H2143,'Fish Species List'!$A$2:$I$107,4,0)</f>
        <v>Scaridae</v>
      </c>
      <c r="L2143" s="54" t="str">
        <f>VLOOKUP(H2143,'Fish Species List'!$A$2:$I$107,5,0)</f>
        <v>Herbivores</v>
      </c>
      <c r="M2143">
        <v>12</v>
      </c>
      <c r="N2143">
        <f>1</f>
        <v>1</v>
      </c>
      <c r="O2143" t="s">
        <v>22</v>
      </c>
      <c r="P2143">
        <f>VLOOKUP(H2143,'Fish Species List'!$A$2:$I$107,6,0)</f>
        <v>1.0959999999999999E-2</v>
      </c>
      <c r="Q2143">
        <f>VLOOKUP(H2143,'Fish Species List'!$A$2:$I$107,7,0)</f>
        <v>3.01</v>
      </c>
      <c r="R2143">
        <f t="shared" si="33"/>
        <v>19.415389375922789</v>
      </c>
    </row>
    <row r="2144" spans="1:18">
      <c r="A2144" s="2">
        <v>42971</v>
      </c>
      <c r="B2144" s="18">
        <v>0.50694444444444442</v>
      </c>
      <c r="C2144" t="s">
        <v>9</v>
      </c>
      <c r="D2144" t="s">
        <v>526</v>
      </c>
      <c r="E2144" t="s">
        <v>10</v>
      </c>
      <c r="F2144">
        <v>1</v>
      </c>
      <c r="G2144">
        <v>20</v>
      </c>
      <c r="H2144" t="s">
        <v>407</v>
      </c>
      <c r="I2144" t="str">
        <f>VLOOKUP(H2144,'Fish Species List'!$A$2:$I$107,2,0)</f>
        <v>Fairy Basslet</v>
      </c>
      <c r="J2144" s="54" t="str">
        <f>VLOOKUP(H2144,'Fish Species List'!$A$2:$I$107,3,0)</f>
        <v>Gramma loreto</v>
      </c>
      <c r="K2144" s="54" t="str">
        <f>VLOOKUP(H2144,'Fish Species List'!$A$2:$I$107,4,0)</f>
        <v>Serranidae</v>
      </c>
      <c r="L2144" s="54" t="str">
        <f>VLOOKUP(H2144,'Fish Species List'!$A$2:$I$107,5,0)</f>
        <v>Carnivores</v>
      </c>
      <c r="M2144">
        <v>4</v>
      </c>
      <c r="N2144">
        <f>1</f>
        <v>1</v>
      </c>
      <c r="P2144">
        <f>VLOOKUP(H2144,'Fish Species List'!$A$2:$I$107,6,0)</f>
        <v>0</v>
      </c>
      <c r="Q2144">
        <f>VLOOKUP(H2144,'Fish Species List'!$A$2:$I$107,7,0)</f>
        <v>0</v>
      </c>
      <c r="R2144">
        <f t="shared" si="33"/>
        <v>0</v>
      </c>
    </row>
    <row r="2145" spans="1:18">
      <c r="A2145" s="2">
        <v>42971</v>
      </c>
      <c r="B2145" s="18">
        <v>0.50694444444444442</v>
      </c>
      <c r="C2145" t="s">
        <v>9</v>
      </c>
      <c r="D2145" t="s">
        <v>526</v>
      </c>
      <c r="E2145" t="s">
        <v>10</v>
      </c>
      <c r="F2145">
        <v>1</v>
      </c>
      <c r="G2145">
        <v>20</v>
      </c>
      <c r="H2145" t="s">
        <v>293</v>
      </c>
      <c r="I2145" t="str">
        <f>VLOOKUP(H2145,'Fish Species List'!$A$2:$I$107,2,0)</f>
        <v>Spanish Hogfish</v>
      </c>
      <c r="J2145" s="54" t="str">
        <f>VLOOKUP(H2145,'Fish Species List'!$A$2:$I$107,3,0)</f>
        <v>Bodianus rufus</v>
      </c>
      <c r="K2145" s="54" t="str">
        <f>VLOOKUP(H2145,'Fish Species List'!$A$2:$I$107,4,0)</f>
        <v>Labridae</v>
      </c>
      <c r="L2145" s="54" t="str">
        <f>VLOOKUP(H2145,'Fish Species List'!$A$2:$I$107,5,0)</f>
        <v>Carnivores</v>
      </c>
      <c r="M2145">
        <v>14</v>
      </c>
      <c r="N2145">
        <f>1</f>
        <v>1</v>
      </c>
      <c r="P2145">
        <f>VLOOKUP(H2145,'Fish Species List'!$A$2:$I$107,6,0)</f>
        <v>1.44E-2</v>
      </c>
      <c r="Q2145">
        <f>VLOOKUP(H2145,'Fish Species List'!$A$2:$I$107,7,0)</f>
        <v>3.0531999999999999</v>
      </c>
      <c r="R2145">
        <f t="shared" si="33"/>
        <v>45.469545236079171</v>
      </c>
    </row>
    <row r="2146" spans="1:18">
      <c r="A2146" s="2">
        <v>42971</v>
      </c>
      <c r="B2146" s="18">
        <v>0.50694444444444442</v>
      </c>
      <c r="C2146" t="s">
        <v>9</v>
      </c>
      <c r="D2146" t="s">
        <v>526</v>
      </c>
      <c r="E2146" t="s">
        <v>10</v>
      </c>
      <c r="F2146">
        <v>2</v>
      </c>
      <c r="G2146">
        <v>15</v>
      </c>
      <c r="H2146" t="s">
        <v>27</v>
      </c>
      <c r="I2146" t="str">
        <f>VLOOKUP(H2146,'Fish Species List'!$A$2:$I$107,2,0)</f>
        <v>Yellowtail Snapper</v>
      </c>
      <c r="J2146" s="54" t="str">
        <f>VLOOKUP(H2146,'Fish Species List'!$A$2:$I$107,3,0)</f>
        <v>Ocyurus chrysurus</v>
      </c>
      <c r="K2146" s="54" t="str">
        <f>VLOOKUP(H2146,'Fish Species List'!$A$2:$I$107,4,0)</f>
        <v>Lutjanidae</v>
      </c>
      <c r="L2146" s="54" t="str">
        <f>VLOOKUP(H2146,'Fish Species List'!$A$2:$I$107,5,0)</f>
        <v>Carnivores</v>
      </c>
      <c r="M2146">
        <v>20</v>
      </c>
      <c r="N2146">
        <v>3</v>
      </c>
      <c r="P2146">
        <f>VLOOKUP(H2146,'Fish Species List'!$A$2:$I$107,6,0)</f>
        <v>1.4789999999999999E-2</v>
      </c>
      <c r="Q2146">
        <f>VLOOKUP(H2146,'Fish Species List'!$A$2:$I$107,7,0)</f>
        <v>2.95</v>
      </c>
      <c r="R2146">
        <f t="shared" si="33"/>
        <v>101.86070113213087</v>
      </c>
    </row>
    <row r="2147" spans="1:18">
      <c r="A2147" s="2">
        <v>42971</v>
      </c>
      <c r="B2147" s="18">
        <v>0.50694444444444442</v>
      </c>
      <c r="C2147" t="s">
        <v>9</v>
      </c>
      <c r="D2147" t="s">
        <v>526</v>
      </c>
      <c r="E2147" t="s">
        <v>10</v>
      </c>
      <c r="F2147">
        <v>2</v>
      </c>
      <c r="G2147">
        <v>15</v>
      </c>
      <c r="H2147" t="s">
        <v>29</v>
      </c>
      <c r="I2147" t="str">
        <f>VLOOKUP(H2147,'Fish Species List'!$A$2:$I$107,2,0)</f>
        <v>Smallmouth Grunt</v>
      </c>
      <c r="J2147" s="54" t="str">
        <f>VLOOKUP(H2147,'Fish Species List'!$A$2:$I$107,3,0)</f>
        <v>Haemulon chrysargyreum</v>
      </c>
      <c r="K2147" s="54" t="str">
        <f>VLOOKUP(H2147,'Fish Species List'!$A$2:$I$107,4,0)</f>
        <v>Haemulidae</v>
      </c>
      <c r="L2147" s="54" t="str">
        <f>VLOOKUP(H2147,'Fish Species List'!$A$2:$I$107,5,0)</f>
        <v>Carnivores</v>
      </c>
      <c r="M2147">
        <v>18</v>
      </c>
      <c r="N2147">
        <v>3</v>
      </c>
      <c r="P2147">
        <f>VLOOKUP(H2147,'Fish Species List'!$A$2:$I$107,6,0)</f>
        <v>1.259E-2</v>
      </c>
      <c r="Q2147">
        <f>VLOOKUP(H2147,'Fish Species List'!$A$2:$I$107,7,0)</f>
        <v>2.99</v>
      </c>
      <c r="R2147">
        <f t="shared" si="33"/>
        <v>71.333005117288693</v>
      </c>
    </row>
    <row r="2148" spans="1:18">
      <c r="A2148" s="2">
        <v>42971</v>
      </c>
      <c r="B2148" s="18">
        <v>0.50694444444444442</v>
      </c>
      <c r="C2148" t="s">
        <v>9</v>
      </c>
      <c r="D2148" t="s">
        <v>526</v>
      </c>
      <c r="E2148" t="s">
        <v>10</v>
      </c>
      <c r="F2148">
        <v>2</v>
      </c>
      <c r="G2148">
        <v>15</v>
      </c>
      <c r="H2148" t="s">
        <v>23</v>
      </c>
      <c r="I2148" t="str">
        <f>VLOOKUP(H2148,'Fish Species List'!$A$2:$I$107,2,0)</f>
        <v>Blue Tang</v>
      </c>
      <c r="J2148" s="54" t="str">
        <f>VLOOKUP(H2148,'Fish Species List'!$A$2:$I$107,3,0)</f>
        <v>Acanthurus coeruleus</v>
      </c>
      <c r="K2148" s="54" t="str">
        <f>VLOOKUP(H2148,'Fish Species List'!$A$2:$I$107,4,0)</f>
        <v>Acanthuridae</v>
      </c>
      <c r="L2148" s="54" t="str">
        <f>VLOOKUP(H2148,'Fish Species List'!$A$2:$I$107,5,0)</f>
        <v>Herbivores</v>
      </c>
      <c r="M2148">
        <v>15</v>
      </c>
      <c r="N2148">
        <f>1</f>
        <v>1</v>
      </c>
      <c r="P2148">
        <f>VLOOKUP(H2148,'Fish Species List'!$A$2:$I$107,6,0)</f>
        <v>2.512E-2</v>
      </c>
      <c r="Q2148">
        <f>VLOOKUP(H2148,'Fish Species List'!$A$2:$I$107,7,0)</f>
        <v>2.96</v>
      </c>
      <c r="R2148">
        <f t="shared" si="33"/>
        <v>76.076366478829684</v>
      </c>
    </row>
    <row r="2149" spans="1:18">
      <c r="A2149" s="2">
        <v>42971</v>
      </c>
      <c r="B2149" s="18">
        <v>0.50694444444444442</v>
      </c>
      <c r="C2149" t="s">
        <v>9</v>
      </c>
      <c r="D2149" t="s">
        <v>526</v>
      </c>
      <c r="E2149" t="s">
        <v>10</v>
      </c>
      <c r="F2149">
        <v>2</v>
      </c>
      <c r="G2149">
        <v>15</v>
      </c>
      <c r="H2149" t="s">
        <v>23</v>
      </c>
      <c r="I2149" t="str">
        <f>VLOOKUP(H2149,'Fish Species List'!$A$2:$I$107,2,0)</f>
        <v>Blue Tang</v>
      </c>
      <c r="J2149" s="54" t="str">
        <f>VLOOKUP(H2149,'Fish Species List'!$A$2:$I$107,3,0)</f>
        <v>Acanthurus coeruleus</v>
      </c>
      <c r="K2149" s="54" t="str">
        <f>VLOOKUP(H2149,'Fish Species List'!$A$2:$I$107,4,0)</f>
        <v>Acanthuridae</v>
      </c>
      <c r="L2149" s="54" t="str">
        <f>VLOOKUP(H2149,'Fish Species List'!$A$2:$I$107,5,0)</f>
        <v>Herbivores</v>
      </c>
      <c r="M2149">
        <v>18</v>
      </c>
      <c r="N2149">
        <f>1</f>
        <v>1</v>
      </c>
      <c r="P2149">
        <f>VLOOKUP(H2149,'Fish Species List'!$A$2:$I$107,6,0)</f>
        <v>2.512E-2</v>
      </c>
      <c r="Q2149">
        <f>VLOOKUP(H2149,'Fish Species List'!$A$2:$I$107,7,0)</f>
        <v>2.96</v>
      </c>
      <c r="R2149">
        <f t="shared" si="33"/>
        <v>130.5047293049154</v>
      </c>
    </row>
    <row r="2150" spans="1:18">
      <c r="A2150" s="2">
        <v>42971</v>
      </c>
      <c r="B2150" s="18">
        <v>0.50694444444444442</v>
      </c>
      <c r="C2150" t="s">
        <v>9</v>
      </c>
      <c r="D2150" t="s">
        <v>526</v>
      </c>
      <c r="E2150" t="s">
        <v>10</v>
      </c>
      <c r="F2150">
        <v>2</v>
      </c>
      <c r="G2150">
        <v>15</v>
      </c>
      <c r="H2150" t="s">
        <v>25</v>
      </c>
      <c r="I2150" t="str">
        <f>VLOOKUP(H2150,'Fish Species List'!$A$2:$I$107,2,0)</f>
        <v>Redband Parrotfish</v>
      </c>
      <c r="J2150" s="54" t="str">
        <f>VLOOKUP(H2150,'Fish Species List'!$A$2:$I$107,3,0)</f>
        <v>Sparisoma aurofrenatum</v>
      </c>
      <c r="K2150" s="54" t="str">
        <f>VLOOKUP(H2150,'Fish Species List'!$A$2:$I$107,4,0)</f>
        <v>Scaridae</v>
      </c>
      <c r="L2150" s="54" t="str">
        <f>VLOOKUP(H2150,'Fish Species List'!$A$2:$I$107,5,0)</f>
        <v>Herbivores</v>
      </c>
      <c r="M2150">
        <v>22</v>
      </c>
      <c r="N2150">
        <f>1</f>
        <v>1</v>
      </c>
      <c r="O2150" t="s">
        <v>16</v>
      </c>
      <c r="P2150">
        <f>VLOOKUP(H2150,'Fish Species List'!$A$2:$I$107,6,0)</f>
        <v>1.072E-2</v>
      </c>
      <c r="Q2150">
        <f>VLOOKUP(H2150,'Fish Species List'!$A$2:$I$107,7,0)</f>
        <v>3.12</v>
      </c>
      <c r="R2150">
        <f t="shared" si="33"/>
        <v>165.40687227274944</v>
      </c>
    </row>
    <row r="2151" spans="1:18">
      <c r="A2151" s="2">
        <v>42971</v>
      </c>
      <c r="B2151" s="18">
        <v>0.50694444444444442</v>
      </c>
      <c r="C2151" t="s">
        <v>9</v>
      </c>
      <c r="D2151" t="s">
        <v>526</v>
      </c>
      <c r="E2151" t="s">
        <v>10</v>
      </c>
      <c r="F2151">
        <v>2</v>
      </c>
      <c r="G2151">
        <v>15</v>
      </c>
      <c r="H2151" t="s">
        <v>25</v>
      </c>
      <c r="I2151" t="str">
        <f>VLOOKUP(H2151,'Fish Species List'!$A$2:$I$107,2,0)</f>
        <v>Redband Parrotfish</v>
      </c>
      <c r="J2151" s="54" t="str">
        <f>VLOOKUP(H2151,'Fish Species List'!$A$2:$I$107,3,0)</f>
        <v>Sparisoma aurofrenatum</v>
      </c>
      <c r="K2151" s="54" t="str">
        <f>VLOOKUP(H2151,'Fish Species List'!$A$2:$I$107,4,0)</f>
        <v>Scaridae</v>
      </c>
      <c r="L2151" s="54" t="str">
        <f>VLOOKUP(H2151,'Fish Species List'!$A$2:$I$107,5,0)</f>
        <v>Herbivores</v>
      </c>
      <c r="M2151">
        <v>19</v>
      </c>
      <c r="N2151">
        <v>4</v>
      </c>
      <c r="O2151" t="s">
        <v>16</v>
      </c>
      <c r="P2151">
        <f>VLOOKUP(H2151,'Fish Species List'!$A$2:$I$107,6,0)</f>
        <v>1.072E-2</v>
      </c>
      <c r="Q2151">
        <f>VLOOKUP(H2151,'Fish Species List'!$A$2:$I$107,7,0)</f>
        <v>3.12</v>
      </c>
      <c r="R2151">
        <f t="shared" si="33"/>
        <v>104.69019779399261</v>
      </c>
    </row>
    <row r="2152" spans="1:18">
      <c r="A2152" s="2">
        <v>42971</v>
      </c>
      <c r="B2152" s="18">
        <v>0.50694444444444442</v>
      </c>
      <c r="C2152" t="s">
        <v>9</v>
      </c>
      <c r="D2152" t="s">
        <v>526</v>
      </c>
      <c r="E2152" t="s">
        <v>10</v>
      </c>
      <c r="F2152">
        <v>2</v>
      </c>
      <c r="G2152">
        <v>15</v>
      </c>
      <c r="H2152" t="s">
        <v>25</v>
      </c>
      <c r="I2152" t="str">
        <f>VLOOKUP(H2152,'Fish Species List'!$A$2:$I$107,2,0)</f>
        <v>Redband Parrotfish</v>
      </c>
      <c r="J2152" s="54" t="str">
        <f>VLOOKUP(H2152,'Fish Species List'!$A$2:$I$107,3,0)</f>
        <v>Sparisoma aurofrenatum</v>
      </c>
      <c r="K2152" s="54" t="str">
        <f>VLOOKUP(H2152,'Fish Species List'!$A$2:$I$107,4,0)</f>
        <v>Scaridae</v>
      </c>
      <c r="L2152" s="54" t="str">
        <f>VLOOKUP(H2152,'Fish Species List'!$A$2:$I$107,5,0)</f>
        <v>Herbivores</v>
      </c>
      <c r="M2152">
        <v>20</v>
      </c>
      <c r="N2152">
        <f>1</f>
        <v>1</v>
      </c>
      <c r="O2152" t="s">
        <v>16</v>
      </c>
      <c r="P2152">
        <f>VLOOKUP(H2152,'Fish Species List'!$A$2:$I$107,6,0)</f>
        <v>1.072E-2</v>
      </c>
      <c r="Q2152">
        <f>VLOOKUP(H2152,'Fish Species List'!$A$2:$I$107,7,0)</f>
        <v>3.12</v>
      </c>
      <c r="R2152">
        <f t="shared" si="33"/>
        <v>122.85939484389488</v>
      </c>
    </row>
    <row r="2153" spans="1:18">
      <c r="A2153" s="2">
        <v>42971</v>
      </c>
      <c r="B2153" s="18">
        <v>0.50694444444444442</v>
      </c>
      <c r="C2153" t="s">
        <v>9</v>
      </c>
      <c r="D2153" t="s">
        <v>526</v>
      </c>
      <c r="E2153" t="s">
        <v>10</v>
      </c>
      <c r="F2153">
        <v>2</v>
      </c>
      <c r="G2153">
        <v>15</v>
      </c>
      <c r="H2153" t="s">
        <v>291</v>
      </c>
      <c r="I2153" t="str">
        <f>VLOOKUP(H2153,'Fish Species List'!$A$2:$I$107,2,0)</f>
        <v>Puddingwife</v>
      </c>
      <c r="J2153" s="54" t="str">
        <f>VLOOKUP(H2153,'Fish Species List'!$A$2:$I$107,3,0)</f>
        <v>Halichoeres radiatus</v>
      </c>
      <c r="K2153" s="54" t="str">
        <f>VLOOKUP(H2153,'Fish Species List'!$A$2:$I$107,4,0)</f>
        <v>Labridae</v>
      </c>
      <c r="L2153" s="54" t="str">
        <f>VLOOKUP(H2153,'Fish Species List'!$A$2:$I$107,5,0)</f>
        <v>Carnivores</v>
      </c>
      <c r="M2153">
        <v>16</v>
      </c>
      <c r="N2153">
        <f>1</f>
        <v>1</v>
      </c>
      <c r="P2153">
        <f>VLOOKUP(H2153,'Fish Species List'!$A$2:$I$107,6,0)</f>
        <v>1.3100000000000001E-2</v>
      </c>
      <c r="Q2153">
        <f>VLOOKUP(H2153,'Fish Species List'!$A$2:$I$107,7,0)</f>
        <v>3.0379999999999998</v>
      </c>
      <c r="R2153">
        <f t="shared" si="33"/>
        <v>59.619427718683518</v>
      </c>
    </row>
    <row r="2154" spans="1:18">
      <c r="A2154" s="2">
        <v>42971</v>
      </c>
      <c r="B2154" s="18">
        <v>0.50694444444444442</v>
      </c>
      <c r="C2154" t="s">
        <v>9</v>
      </c>
      <c r="D2154" t="s">
        <v>526</v>
      </c>
      <c r="E2154" t="s">
        <v>10</v>
      </c>
      <c r="F2154">
        <v>2</v>
      </c>
      <c r="G2154">
        <v>15</v>
      </c>
      <c r="H2154" t="s">
        <v>19</v>
      </c>
      <c r="I2154" t="str">
        <f>VLOOKUP(H2154,'Fish Species List'!$A$2:$I$107,2,0)</f>
        <v>Ocean Surgeonfish</v>
      </c>
      <c r="J2154" s="54" t="str">
        <f>VLOOKUP(H2154,'Fish Species List'!$A$2:$I$107,3,0)</f>
        <v>Acanthurus bahianus</v>
      </c>
      <c r="K2154" s="54" t="str">
        <f>VLOOKUP(H2154,'Fish Species List'!$A$2:$I$107,4,0)</f>
        <v>Acanthuridae</v>
      </c>
      <c r="L2154" s="54" t="str">
        <f>VLOOKUP(H2154,'Fish Species List'!$A$2:$I$107,5,0)</f>
        <v>Herbivores</v>
      </c>
      <c r="M2154">
        <v>16</v>
      </c>
      <c r="N2154">
        <v>8</v>
      </c>
      <c r="P2154">
        <f>VLOOKUP(H2154,'Fish Species List'!$A$2:$I$107,6,0)</f>
        <v>1.8620000000000001E-2</v>
      </c>
      <c r="Q2154">
        <f>VLOOKUP(H2154,'Fish Species List'!$A$2:$I$107,7,0)</f>
        <v>2.91</v>
      </c>
      <c r="R2154">
        <f t="shared" si="33"/>
        <v>59.424950162548789</v>
      </c>
    </row>
    <row r="2155" spans="1:18">
      <c r="A2155" s="2">
        <v>42971</v>
      </c>
      <c r="B2155" s="18">
        <v>0.50694444444444442</v>
      </c>
      <c r="C2155" t="s">
        <v>9</v>
      </c>
      <c r="D2155" t="s">
        <v>526</v>
      </c>
      <c r="E2155" t="s">
        <v>10</v>
      </c>
      <c r="F2155">
        <v>2</v>
      </c>
      <c r="G2155">
        <v>15</v>
      </c>
      <c r="H2155" t="s">
        <v>19</v>
      </c>
      <c r="I2155" t="str">
        <f>VLOOKUP(H2155,'Fish Species List'!$A$2:$I$107,2,0)</f>
        <v>Ocean Surgeonfish</v>
      </c>
      <c r="J2155" s="54" t="str">
        <f>VLOOKUP(H2155,'Fish Species List'!$A$2:$I$107,3,0)</f>
        <v>Acanthurus bahianus</v>
      </c>
      <c r="K2155" s="54" t="str">
        <f>VLOOKUP(H2155,'Fish Species List'!$A$2:$I$107,4,0)</f>
        <v>Acanthuridae</v>
      </c>
      <c r="L2155" s="54" t="str">
        <f>VLOOKUP(H2155,'Fish Species List'!$A$2:$I$107,5,0)</f>
        <v>Herbivores</v>
      </c>
      <c r="M2155">
        <v>15</v>
      </c>
      <c r="N2155">
        <v>10</v>
      </c>
      <c r="P2155">
        <f>VLOOKUP(H2155,'Fish Species List'!$A$2:$I$107,6,0)</f>
        <v>1.8620000000000001E-2</v>
      </c>
      <c r="Q2155">
        <f>VLOOKUP(H2155,'Fish Species List'!$A$2:$I$107,7,0)</f>
        <v>2.91</v>
      </c>
      <c r="R2155">
        <f t="shared" si="33"/>
        <v>49.249887240092868</v>
      </c>
    </row>
    <row r="2156" spans="1:18">
      <c r="A2156" s="2">
        <v>42971</v>
      </c>
      <c r="B2156" s="18">
        <v>0.50694444444444442</v>
      </c>
      <c r="C2156" t="s">
        <v>9</v>
      </c>
      <c r="D2156" t="s">
        <v>526</v>
      </c>
      <c r="E2156" t="s">
        <v>10</v>
      </c>
      <c r="F2156">
        <v>2</v>
      </c>
      <c r="G2156">
        <v>15</v>
      </c>
      <c r="H2156" t="s">
        <v>19</v>
      </c>
      <c r="I2156" t="str">
        <f>VLOOKUP(H2156,'Fish Species List'!$A$2:$I$107,2,0)</f>
        <v>Ocean Surgeonfish</v>
      </c>
      <c r="J2156" s="54" t="str">
        <f>VLOOKUP(H2156,'Fish Species List'!$A$2:$I$107,3,0)</f>
        <v>Acanthurus bahianus</v>
      </c>
      <c r="K2156" s="54" t="str">
        <f>VLOOKUP(H2156,'Fish Species List'!$A$2:$I$107,4,0)</f>
        <v>Acanthuridae</v>
      </c>
      <c r="L2156" s="54" t="str">
        <f>VLOOKUP(H2156,'Fish Species List'!$A$2:$I$107,5,0)</f>
        <v>Herbivores</v>
      </c>
      <c r="M2156">
        <v>13</v>
      </c>
      <c r="N2156">
        <v>10</v>
      </c>
      <c r="P2156">
        <f>VLOOKUP(H2156,'Fish Species List'!$A$2:$I$107,6,0)</f>
        <v>1.8620000000000001E-2</v>
      </c>
      <c r="Q2156">
        <f>VLOOKUP(H2156,'Fish Species List'!$A$2:$I$107,7,0)</f>
        <v>2.91</v>
      </c>
      <c r="R2156">
        <f t="shared" si="33"/>
        <v>32.475424143260469</v>
      </c>
    </row>
    <row r="2157" spans="1:18">
      <c r="A2157" s="2">
        <v>42971</v>
      </c>
      <c r="B2157" s="18">
        <v>0.50694444444444442</v>
      </c>
      <c r="C2157" t="s">
        <v>9</v>
      </c>
      <c r="D2157" t="s">
        <v>526</v>
      </c>
      <c r="E2157" t="s">
        <v>10</v>
      </c>
      <c r="F2157">
        <v>2</v>
      </c>
      <c r="G2157">
        <v>15</v>
      </c>
      <c r="H2157" t="s">
        <v>11</v>
      </c>
      <c r="I2157" t="str">
        <f>VLOOKUP(H2157,'Fish Species List'!$A$2:$I$107,2,0)</f>
        <v>Coney</v>
      </c>
      <c r="J2157" s="54" t="str">
        <f>VLOOKUP(H2157,'Fish Species List'!$A$2:$I$107,3,0)</f>
        <v>Cephalopholis fulva</v>
      </c>
      <c r="K2157" s="54" t="str">
        <f>VLOOKUP(H2157,'Fish Species List'!$A$2:$I$107,4,0)</f>
        <v>Serranidae</v>
      </c>
      <c r="L2157" s="54" t="str">
        <f>VLOOKUP(H2157,'Fish Species List'!$A$2:$I$107,5,0)</f>
        <v>Carnivores</v>
      </c>
      <c r="M2157">
        <v>22</v>
      </c>
      <c r="N2157">
        <f>1</f>
        <v>1</v>
      </c>
      <c r="P2157">
        <f>VLOOKUP(H2157,'Fish Species List'!$A$2:$I$107,6,0)</f>
        <v>0.01</v>
      </c>
      <c r="Q2157">
        <f>VLOOKUP(H2157,'Fish Species List'!$A$2:$I$107,7,0)</f>
        <v>3.02</v>
      </c>
      <c r="R2157">
        <f t="shared" si="33"/>
        <v>113.27041614810689</v>
      </c>
    </row>
    <row r="2158" spans="1:18">
      <c r="A2158" s="2">
        <v>42971</v>
      </c>
      <c r="B2158" s="18">
        <v>0.50694444444444442</v>
      </c>
      <c r="C2158" t="s">
        <v>9</v>
      </c>
      <c r="D2158" t="s">
        <v>526</v>
      </c>
      <c r="E2158" t="s">
        <v>10</v>
      </c>
      <c r="F2158">
        <v>2</v>
      </c>
      <c r="G2158">
        <v>15</v>
      </c>
      <c r="H2158" t="s">
        <v>11</v>
      </c>
      <c r="I2158" t="str">
        <f>VLOOKUP(H2158,'Fish Species List'!$A$2:$I$107,2,0)</f>
        <v>Coney</v>
      </c>
      <c r="J2158" s="54" t="str">
        <f>VLOOKUP(H2158,'Fish Species List'!$A$2:$I$107,3,0)</f>
        <v>Cephalopholis fulva</v>
      </c>
      <c r="K2158" s="54" t="str">
        <f>VLOOKUP(H2158,'Fish Species List'!$A$2:$I$107,4,0)</f>
        <v>Serranidae</v>
      </c>
      <c r="L2158" s="54" t="str">
        <f>VLOOKUP(H2158,'Fish Species List'!$A$2:$I$107,5,0)</f>
        <v>Carnivores</v>
      </c>
      <c r="M2158">
        <v>20</v>
      </c>
      <c r="N2158">
        <f>1</f>
        <v>1</v>
      </c>
      <c r="P2158">
        <f>VLOOKUP(H2158,'Fish Species List'!$A$2:$I$107,6,0)</f>
        <v>0.01</v>
      </c>
      <c r="Q2158">
        <f>VLOOKUP(H2158,'Fish Species List'!$A$2:$I$107,7,0)</f>
        <v>3.02</v>
      </c>
      <c r="R2158">
        <f t="shared" si="33"/>
        <v>84.939673428398336</v>
      </c>
    </row>
    <row r="2159" spans="1:18">
      <c r="A2159" s="2">
        <v>42971</v>
      </c>
      <c r="B2159" s="18">
        <v>0.50694444444444442</v>
      </c>
      <c r="C2159" t="s">
        <v>9</v>
      </c>
      <c r="D2159" t="s">
        <v>526</v>
      </c>
      <c r="E2159" t="s">
        <v>10</v>
      </c>
      <c r="F2159">
        <v>2</v>
      </c>
      <c r="G2159">
        <v>15</v>
      </c>
      <c r="H2159" t="s">
        <v>31</v>
      </c>
      <c r="I2159" t="str">
        <f>VLOOKUP(H2159,'Fish Species List'!$A$2:$I$107,2,0)</f>
        <v>Striped Parrotfish</v>
      </c>
      <c r="J2159" s="54" t="str">
        <f>VLOOKUP(H2159,'Fish Species List'!$A$2:$I$107,3,0)</f>
        <v>Scarus iserti</v>
      </c>
      <c r="K2159" s="54" t="str">
        <f>VLOOKUP(H2159,'Fish Species List'!$A$2:$I$107,4,0)</f>
        <v>Scaridae</v>
      </c>
      <c r="L2159" s="54" t="str">
        <f>VLOOKUP(H2159,'Fish Species List'!$A$2:$I$107,5,0)</f>
        <v>Herbivores</v>
      </c>
      <c r="M2159">
        <v>13</v>
      </c>
      <c r="N2159">
        <f>1</f>
        <v>1</v>
      </c>
      <c r="O2159" t="s">
        <v>16</v>
      </c>
      <c r="P2159">
        <f>VLOOKUP(H2159,'Fish Species List'!$A$2:$I$107,6,0)</f>
        <v>1.0959999999999999E-2</v>
      </c>
      <c r="Q2159">
        <f>VLOOKUP(H2159,'Fish Species List'!$A$2:$I$107,7,0)</f>
        <v>3.01</v>
      </c>
      <c r="R2159">
        <f t="shared" si="33"/>
        <v>24.704726176219836</v>
      </c>
    </row>
    <row r="2160" spans="1:18">
      <c r="A2160" s="2">
        <v>42971</v>
      </c>
      <c r="B2160" s="18">
        <v>0.50694444444444442</v>
      </c>
      <c r="C2160" t="s">
        <v>9</v>
      </c>
      <c r="D2160" t="s">
        <v>526</v>
      </c>
      <c r="E2160" t="s">
        <v>10</v>
      </c>
      <c r="F2160">
        <v>2</v>
      </c>
      <c r="G2160">
        <v>15</v>
      </c>
      <c r="H2160" t="s">
        <v>287</v>
      </c>
      <c r="I2160" t="str">
        <f>VLOOKUP(H2160,'Fish Species List'!$A$2:$I$107,2,0)</f>
        <v>Bar Jack</v>
      </c>
      <c r="J2160" s="54" t="str">
        <f>VLOOKUP(H2160,'Fish Species List'!$A$2:$I$107,3,0)</f>
        <v>Caranx ruber</v>
      </c>
      <c r="K2160" s="54" t="str">
        <f>VLOOKUP(H2160,'Fish Species List'!$A$2:$I$107,4,0)</f>
        <v>Carangidae</v>
      </c>
      <c r="L2160" s="54" t="str">
        <f>VLOOKUP(H2160,'Fish Species List'!$A$2:$I$107,5,0)</f>
        <v>Carnivores</v>
      </c>
      <c r="M2160">
        <v>19</v>
      </c>
      <c r="N2160">
        <v>2</v>
      </c>
      <c r="P2160">
        <f>VLOOKUP(H2160,'Fish Species List'!$A$2:$I$107,6,0)</f>
        <v>1.6979999999999999E-2</v>
      </c>
      <c r="Q2160">
        <f>VLOOKUP(H2160,'Fish Species List'!$A$2:$I$107,7,0)</f>
        <v>2.95</v>
      </c>
      <c r="R2160">
        <f t="shared" si="33"/>
        <v>100.52192776759092</v>
      </c>
    </row>
    <row r="2161" spans="1:18">
      <c r="A2161" s="2">
        <v>42971</v>
      </c>
      <c r="B2161" s="18">
        <v>0.50694444444444442</v>
      </c>
      <c r="C2161" t="s">
        <v>9</v>
      </c>
      <c r="D2161" t="s">
        <v>526</v>
      </c>
      <c r="E2161" t="s">
        <v>10</v>
      </c>
      <c r="F2161">
        <v>2</v>
      </c>
      <c r="G2161">
        <v>15</v>
      </c>
      <c r="H2161" t="s">
        <v>31</v>
      </c>
      <c r="I2161" t="str">
        <f>VLOOKUP(H2161,'Fish Species List'!$A$2:$I$107,2,0)</f>
        <v>Striped Parrotfish</v>
      </c>
      <c r="J2161" s="54" t="str">
        <f>VLOOKUP(H2161,'Fish Species List'!$A$2:$I$107,3,0)</f>
        <v>Scarus iserti</v>
      </c>
      <c r="K2161" s="54" t="str">
        <f>VLOOKUP(H2161,'Fish Species List'!$A$2:$I$107,4,0)</f>
        <v>Scaridae</v>
      </c>
      <c r="L2161" s="54" t="str">
        <f>VLOOKUP(H2161,'Fish Species List'!$A$2:$I$107,5,0)</f>
        <v>Herbivores</v>
      </c>
      <c r="M2161">
        <v>24</v>
      </c>
      <c r="N2161">
        <f>1</f>
        <v>1</v>
      </c>
      <c r="O2161" t="s">
        <v>22</v>
      </c>
      <c r="P2161">
        <f>VLOOKUP(H2161,'Fish Species List'!$A$2:$I$107,6,0)</f>
        <v>1.0959999999999999E-2</v>
      </c>
      <c r="Q2161">
        <f>VLOOKUP(H2161,'Fish Species List'!$A$2:$I$107,7,0)</f>
        <v>3.01</v>
      </c>
      <c r="R2161">
        <f t="shared" si="33"/>
        <v>156.40347270878161</v>
      </c>
    </row>
    <row r="2162" spans="1:18">
      <c r="A2162" s="2">
        <v>42971</v>
      </c>
      <c r="B2162" s="18">
        <v>0.50694444444444442</v>
      </c>
      <c r="C2162" t="s">
        <v>9</v>
      </c>
      <c r="D2162" t="s">
        <v>526</v>
      </c>
      <c r="E2162" t="s">
        <v>10</v>
      </c>
      <c r="F2162">
        <v>2</v>
      </c>
      <c r="G2162">
        <v>15</v>
      </c>
      <c r="H2162" t="s">
        <v>289</v>
      </c>
      <c r="I2162" t="str">
        <f>VLOOKUP(H2162,'Fish Species List'!$A$2:$I$107,2,0)</f>
        <v>Longspine squirrelfish</v>
      </c>
      <c r="J2162" s="54" t="str">
        <f>VLOOKUP(H2162,'Fish Species List'!$A$2:$I$107,3,0)</f>
        <v>Holocentrus rufus</v>
      </c>
      <c r="K2162" s="54" t="str">
        <f>VLOOKUP(H2162,'Fish Species List'!$A$2:$I$107,4,0)</f>
        <v>Holocentridae</v>
      </c>
      <c r="L2162" s="54" t="str">
        <f>VLOOKUP(H2162,'Fish Species List'!$A$2:$I$107,5,0)</f>
        <v>Carnivores</v>
      </c>
      <c r="M2162">
        <v>25</v>
      </c>
      <c r="N2162">
        <f>1</f>
        <v>1</v>
      </c>
      <c r="P2162">
        <f>VLOOKUP(H2162,'Fish Species List'!$A$2:$I$107,6,0)</f>
        <v>1.1480000000000001E-2</v>
      </c>
      <c r="Q2162">
        <f>VLOOKUP(H2162,'Fish Species List'!$A$2:$I$107,7,0)</f>
        <v>2.89</v>
      </c>
      <c r="R2162">
        <f t="shared" si="33"/>
        <v>125.88921142753694</v>
      </c>
    </row>
    <row r="2163" spans="1:18">
      <c r="A2163" s="2">
        <v>42971</v>
      </c>
      <c r="B2163" s="18">
        <v>0.50694444444444442</v>
      </c>
      <c r="C2163" t="s">
        <v>9</v>
      </c>
      <c r="D2163" t="s">
        <v>526</v>
      </c>
      <c r="E2163" t="s">
        <v>10</v>
      </c>
      <c r="F2163">
        <v>2</v>
      </c>
      <c r="G2163">
        <v>15</v>
      </c>
      <c r="H2163" t="s">
        <v>20</v>
      </c>
      <c r="I2163" t="str">
        <f>VLOOKUP(H2163,'Fish Species List'!$A$2:$I$107,2,0)</f>
        <v>French Grunt</v>
      </c>
      <c r="J2163" s="54" t="str">
        <f>VLOOKUP(H2163,'Fish Species List'!$A$2:$I$107,3,0)</f>
        <v>Haemulon flavolineatum</v>
      </c>
      <c r="K2163" s="54" t="str">
        <f>VLOOKUP(H2163,'Fish Species List'!$A$2:$I$107,4,0)</f>
        <v>Haemulidae</v>
      </c>
      <c r="L2163" s="54" t="str">
        <f>VLOOKUP(H2163,'Fish Species List'!$A$2:$I$107,5,0)</f>
        <v>Carnivores</v>
      </c>
      <c r="M2163">
        <v>18</v>
      </c>
      <c r="N2163">
        <f>1</f>
        <v>1</v>
      </c>
      <c r="P2163">
        <f>VLOOKUP(H2163,'Fish Species List'!$A$2:$I$107,6,0)</f>
        <v>1.349E-2</v>
      </c>
      <c r="Q2163">
        <f>VLOOKUP(H2163,'Fish Species List'!$A$2:$I$107,7,0)</f>
        <v>3</v>
      </c>
      <c r="R2163">
        <f t="shared" si="33"/>
        <v>78.673680000000004</v>
      </c>
    </row>
    <row r="2164" spans="1:18">
      <c r="A2164" s="2">
        <v>42971</v>
      </c>
      <c r="B2164" s="18">
        <v>0.50694444444444442</v>
      </c>
      <c r="C2164" t="s">
        <v>9</v>
      </c>
      <c r="D2164" t="s">
        <v>526</v>
      </c>
      <c r="E2164" t="s">
        <v>10</v>
      </c>
      <c r="F2164">
        <v>2</v>
      </c>
      <c r="G2164">
        <v>15</v>
      </c>
      <c r="H2164" t="s">
        <v>297</v>
      </c>
      <c r="I2164" t="str">
        <f>VLOOKUP(H2164,'Fish Species List'!$A$2:$I$107,2,0)</f>
        <v>Mahogany Snapper</v>
      </c>
      <c r="J2164" s="54" t="str">
        <f>VLOOKUP(H2164,'Fish Species List'!$A$2:$I$107,3,0)</f>
        <v>Lutjanus mahogoni</v>
      </c>
      <c r="K2164" s="54" t="str">
        <f>VLOOKUP(H2164,'Fish Species List'!$A$2:$I$107,4,0)</f>
        <v>Lutjanidae</v>
      </c>
      <c r="L2164" s="54" t="str">
        <f>VLOOKUP(H2164,'Fish Species List'!$A$2:$I$107,5,0)</f>
        <v>Carnivores</v>
      </c>
      <c r="M2164">
        <v>19</v>
      </c>
      <c r="N2164">
        <f>1</f>
        <v>1</v>
      </c>
      <c r="P2164">
        <f>VLOOKUP(H2164,'Fish Species List'!$A$2:$I$107,6,0)</f>
        <v>1.6979999999999999E-2</v>
      </c>
      <c r="Q2164">
        <f>VLOOKUP(H2164,'Fish Species List'!$A$2:$I$107,7,0)</f>
        <v>2.96</v>
      </c>
      <c r="R2164">
        <f t="shared" si="33"/>
        <v>103.5257402894338</v>
      </c>
    </row>
    <row r="2165" spans="1:18">
      <c r="A2165" s="2">
        <v>42971</v>
      </c>
      <c r="B2165" s="18">
        <v>0.50694444444444442</v>
      </c>
      <c r="C2165" t="s">
        <v>9</v>
      </c>
      <c r="D2165" t="s">
        <v>526</v>
      </c>
      <c r="E2165" t="s">
        <v>10</v>
      </c>
      <c r="F2165">
        <v>2</v>
      </c>
      <c r="G2165">
        <v>15</v>
      </c>
      <c r="H2165" t="s">
        <v>31</v>
      </c>
      <c r="I2165" t="str">
        <f>VLOOKUP(H2165,'Fish Species List'!$A$2:$I$107,2,0)</f>
        <v>Striped Parrotfish</v>
      </c>
      <c r="J2165" s="54" t="str">
        <f>VLOOKUP(H2165,'Fish Species List'!$A$2:$I$107,3,0)</f>
        <v>Scarus iserti</v>
      </c>
      <c r="K2165" s="54" t="str">
        <f>VLOOKUP(H2165,'Fish Species List'!$A$2:$I$107,4,0)</f>
        <v>Scaridae</v>
      </c>
      <c r="L2165" s="54" t="str">
        <f>VLOOKUP(H2165,'Fish Species List'!$A$2:$I$107,5,0)</f>
        <v>Herbivores</v>
      </c>
      <c r="M2165">
        <v>10</v>
      </c>
      <c r="N2165">
        <f>1</f>
        <v>1</v>
      </c>
      <c r="O2165" t="s">
        <v>284</v>
      </c>
      <c r="P2165">
        <f>VLOOKUP(H2165,'Fish Species List'!$A$2:$I$107,6,0)</f>
        <v>1.0959999999999999E-2</v>
      </c>
      <c r="Q2165">
        <f>VLOOKUP(H2165,'Fish Species List'!$A$2:$I$107,7,0)</f>
        <v>3.01</v>
      </c>
      <c r="R2165">
        <f t="shared" si="33"/>
        <v>11.21529119539707</v>
      </c>
    </row>
    <row r="2166" spans="1:18">
      <c r="A2166" s="2">
        <v>42971</v>
      </c>
      <c r="B2166" s="18">
        <v>0.50694444444444442</v>
      </c>
      <c r="C2166" t="s">
        <v>9</v>
      </c>
      <c r="D2166" t="s">
        <v>526</v>
      </c>
      <c r="E2166" t="s">
        <v>10</v>
      </c>
      <c r="F2166">
        <v>2</v>
      </c>
      <c r="G2166">
        <v>15</v>
      </c>
      <c r="H2166" t="s">
        <v>31</v>
      </c>
      <c r="I2166" t="str">
        <f>VLOOKUP(H2166,'Fish Species List'!$A$2:$I$107,2,0)</f>
        <v>Striped Parrotfish</v>
      </c>
      <c r="J2166" s="54" t="str">
        <f>VLOOKUP(H2166,'Fish Species List'!$A$2:$I$107,3,0)</f>
        <v>Scarus iserti</v>
      </c>
      <c r="K2166" s="54" t="str">
        <f>VLOOKUP(H2166,'Fish Species List'!$A$2:$I$107,4,0)</f>
        <v>Scaridae</v>
      </c>
      <c r="L2166" s="54" t="str">
        <f>VLOOKUP(H2166,'Fish Species List'!$A$2:$I$107,5,0)</f>
        <v>Herbivores</v>
      </c>
      <c r="M2166">
        <v>8</v>
      </c>
      <c r="N2166">
        <v>2</v>
      </c>
      <c r="O2166" t="s">
        <v>284</v>
      </c>
      <c r="P2166">
        <f>VLOOKUP(H2166,'Fish Species List'!$A$2:$I$107,6,0)</f>
        <v>1.0959999999999999E-2</v>
      </c>
      <c r="Q2166">
        <f>VLOOKUP(H2166,'Fish Species List'!$A$2:$I$107,7,0)</f>
        <v>3.01</v>
      </c>
      <c r="R2166">
        <f t="shared" si="33"/>
        <v>5.7294299636484229</v>
      </c>
    </row>
    <row r="2167" spans="1:18">
      <c r="A2167" s="2">
        <v>42971</v>
      </c>
      <c r="B2167" s="18">
        <v>0.50694444444444442</v>
      </c>
      <c r="C2167" t="s">
        <v>9</v>
      </c>
      <c r="D2167" t="s">
        <v>526</v>
      </c>
      <c r="E2167" t="s">
        <v>10</v>
      </c>
      <c r="F2167">
        <v>2</v>
      </c>
      <c r="G2167">
        <v>15</v>
      </c>
      <c r="H2167" t="s">
        <v>292</v>
      </c>
      <c r="I2167" t="str">
        <f>VLOOKUP(H2167,'Fish Species List'!$A$2:$I$107,2,0)</f>
        <v>Graysby</v>
      </c>
      <c r="J2167" s="54" t="str">
        <f>VLOOKUP(H2167,'Fish Species List'!$A$2:$I$107,3,0)</f>
        <v>Cephalopholis cruentata</v>
      </c>
      <c r="K2167" s="54" t="str">
        <f>VLOOKUP(H2167,'Fish Species List'!$A$2:$I$107,4,0)</f>
        <v>Serranidae</v>
      </c>
      <c r="L2167" s="54" t="str">
        <f>VLOOKUP(H2167,'Fish Species List'!$A$2:$I$107,5,0)</f>
        <v>Carnivores</v>
      </c>
      <c r="M2167">
        <v>12</v>
      </c>
      <c r="N2167">
        <f>1</f>
        <v>1</v>
      </c>
      <c r="P2167">
        <f>VLOOKUP(H2167,'Fish Species List'!$A$2:$I$107,6,0)</f>
        <v>1.1220000000000001E-2</v>
      </c>
      <c r="Q2167">
        <f>VLOOKUP(H2167,'Fish Species List'!$A$2:$I$107,7,0)</f>
        <v>3.07</v>
      </c>
      <c r="R2167">
        <f t="shared" si="33"/>
        <v>23.071683335720802</v>
      </c>
    </row>
    <row r="2168" spans="1:18">
      <c r="A2168" s="2">
        <v>42971</v>
      </c>
      <c r="B2168" s="18">
        <v>0.50694444444444442</v>
      </c>
      <c r="C2168" t="s">
        <v>9</v>
      </c>
      <c r="D2168" t="s">
        <v>526</v>
      </c>
      <c r="E2168" t="s">
        <v>10</v>
      </c>
      <c r="F2168">
        <v>2</v>
      </c>
      <c r="G2168">
        <v>15</v>
      </c>
      <c r="H2168" t="s">
        <v>18</v>
      </c>
      <c r="I2168" t="str">
        <f>VLOOKUP(H2168,'Fish Species List'!$A$2:$I$107,2,0)</f>
        <v>Bicolour Damselfish</v>
      </c>
      <c r="J2168" s="54" t="str">
        <f>VLOOKUP(H2168,'Fish Species List'!$A$2:$I$107,3,0)</f>
        <v>Stegastes partitus</v>
      </c>
      <c r="K2168" s="54" t="str">
        <f>VLOOKUP(H2168,'Fish Species List'!$A$2:$I$107,4,0)</f>
        <v>Pomacentridae</v>
      </c>
      <c r="L2168" s="54" t="str">
        <f>VLOOKUP(H2168,'Fish Species List'!$A$2:$I$107,5,0)</f>
        <v>Herbivores</v>
      </c>
      <c r="M2168">
        <v>4</v>
      </c>
      <c r="N2168">
        <v>20</v>
      </c>
      <c r="P2168">
        <f>VLOOKUP(H2168,'Fish Species List'!$A$2:$I$107,6,0)</f>
        <v>1.4789999999999999E-2</v>
      </c>
      <c r="Q2168">
        <f>VLOOKUP(H2168,'Fish Species List'!$A$2:$I$107,7,0)</f>
        <v>3.01</v>
      </c>
      <c r="R2168">
        <f t="shared" si="33"/>
        <v>0.95977348519004924</v>
      </c>
    </row>
    <row r="2169" spans="1:18">
      <c r="A2169" s="2">
        <v>42971</v>
      </c>
      <c r="B2169" s="18">
        <v>0.50694444444444442</v>
      </c>
      <c r="C2169" t="s">
        <v>9</v>
      </c>
      <c r="D2169" t="s">
        <v>526</v>
      </c>
      <c r="E2169" t="s">
        <v>10</v>
      </c>
      <c r="F2169">
        <v>2</v>
      </c>
      <c r="G2169">
        <v>15</v>
      </c>
      <c r="H2169" t="s">
        <v>18</v>
      </c>
      <c r="I2169" t="str">
        <f>VLOOKUP(H2169,'Fish Species List'!$A$2:$I$107,2,0)</f>
        <v>Bicolour Damselfish</v>
      </c>
      <c r="J2169" s="54" t="str">
        <f>VLOOKUP(H2169,'Fish Species List'!$A$2:$I$107,3,0)</f>
        <v>Stegastes partitus</v>
      </c>
      <c r="K2169" s="54" t="str">
        <f>VLOOKUP(H2169,'Fish Species List'!$A$2:$I$107,4,0)</f>
        <v>Pomacentridae</v>
      </c>
      <c r="L2169" s="54" t="str">
        <f>VLOOKUP(H2169,'Fish Species List'!$A$2:$I$107,5,0)</f>
        <v>Herbivores</v>
      </c>
      <c r="M2169">
        <v>6</v>
      </c>
      <c r="N2169">
        <v>10</v>
      </c>
      <c r="P2169">
        <f>VLOOKUP(H2169,'Fish Species List'!$A$2:$I$107,6,0)</f>
        <v>1.4789999999999999E-2</v>
      </c>
      <c r="Q2169">
        <f>VLOOKUP(H2169,'Fish Species List'!$A$2:$I$107,7,0)</f>
        <v>3.01</v>
      </c>
      <c r="R2169">
        <f t="shared" si="33"/>
        <v>3.2523961451455032</v>
      </c>
    </row>
    <row r="2170" spans="1:18">
      <c r="A2170" s="2">
        <v>42971</v>
      </c>
      <c r="B2170" s="18">
        <v>0.50694444444444442</v>
      </c>
      <c r="C2170" t="s">
        <v>9</v>
      </c>
      <c r="D2170" t="s">
        <v>526</v>
      </c>
      <c r="E2170" t="s">
        <v>10</v>
      </c>
      <c r="F2170">
        <v>2</v>
      </c>
      <c r="G2170">
        <v>15</v>
      </c>
      <c r="H2170" t="s">
        <v>35</v>
      </c>
      <c r="I2170" t="str">
        <f>VLOOKUP(H2170,'Fish Species List'!$A$2:$I$107,2,0)</f>
        <v>Yellowhead Wrasse</v>
      </c>
      <c r="J2170" s="54" t="str">
        <f>VLOOKUP(H2170,'Fish Species List'!$A$2:$I$107,3,0)</f>
        <v>Halichoeres garnoti</v>
      </c>
      <c r="K2170" s="54" t="str">
        <f>VLOOKUP(H2170,'Fish Species List'!$A$2:$I$107,4,0)</f>
        <v>Labridae</v>
      </c>
      <c r="L2170" s="54" t="str">
        <f>VLOOKUP(H2170,'Fish Species List'!$A$2:$I$107,5,0)</f>
        <v>Carnivores</v>
      </c>
      <c r="M2170">
        <v>10</v>
      </c>
      <c r="N2170">
        <f>1</f>
        <v>1</v>
      </c>
      <c r="P2170">
        <f>VLOOKUP(H2170,'Fish Species List'!$A$2:$I$107,6,0)</f>
        <v>0.01</v>
      </c>
      <c r="Q2170">
        <f>VLOOKUP(H2170,'Fish Species List'!$A$2:$I$107,7,0)</f>
        <v>3.13</v>
      </c>
      <c r="R2170">
        <f t="shared" si="33"/>
        <v>13.48962882591654</v>
      </c>
    </row>
    <row r="2171" spans="1:18">
      <c r="A2171" s="2">
        <v>42971</v>
      </c>
      <c r="B2171" s="18">
        <v>0.50694444444444442</v>
      </c>
      <c r="C2171" t="s">
        <v>9</v>
      </c>
      <c r="D2171" t="s">
        <v>526</v>
      </c>
      <c r="E2171" t="s">
        <v>10</v>
      </c>
      <c r="F2171">
        <v>2</v>
      </c>
      <c r="G2171">
        <v>15</v>
      </c>
      <c r="H2171" t="s">
        <v>35</v>
      </c>
      <c r="I2171" t="str">
        <f>VLOOKUP(H2171,'Fish Species List'!$A$2:$I$107,2,0)</f>
        <v>Yellowhead Wrasse</v>
      </c>
      <c r="J2171" s="54" t="str">
        <f>VLOOKUP(H2171,'Fish Species List'!$A$2:$I$107,3,0)</f>
        <v>Halichoeres garnoti</v>
      </c>
      <c r="K2171" s="54" t="str">
        <f>VLOOKUP(H2171,'Fish Species List'!$A$2:$I$107,4,0)</f>
        <v>Labridae</v>
      </c>
      <c r="L2171" s="54" t="str">
        <f>VLOOKUP(H2171,'Fish Species List'!$A$2:$I$107,5,0)</f>
        <v>Carnivores</v>
      </c>
      <c r="M2171">
        <v>6</v>
      </c>
      <c r="N2171">
        <v>3</v>
      </c>
      <c r="P2171">
        <f>VLOOKUP(H2171,'Fish Species List'!$A$2:$I$107,6,0)</f>
        <v>0.01</v>
      </c>
      <c r="Q2171">
        <f>VLOOKUP(H2171,'Fish Species List'!$A$2:$I$107,7,0)</f>
        <v>3.13</v>
      </c>
      <c r="R2171">
        <f t="shared" si="33"/>
        <v>2.7265496699528886</v>
      </c>
    </row>
    <row r="2172" spans="1:18">
      <c r="A2172" s="2">
        <v>42971</v>
      </c>
      <c r="B2172" s="18">
        <v>0.50694444444444442</v>
      </c>
      <c r="C2172" t="s">
        <v>9</v>
      </c>
      <c r="D2172" t="s">
        <v>526</v>
      </c>
      <c r="E2172" t="s">
        <v>10</v>
      </c>
      <c r="F2172">
        <v>2</v>
      </c>
      <c r="G2172">
        <v>15</v>
      </c>
      <c r="H2172" t="s">
        <v>35</v>
      </c>
      <c r="I2172" t="str">
        <f>VLOOKUP(H2172,'Fish Species List'!$A$2:$I$107,2,0)</f>
        <v>Yellowhead Wrasse</v>
      </c>
      <c r="J2172" s="54" t="str">
        <f>VLOOKUP(H2172,'Fish Species List'!$A$2:$I$107,3,0)</f>
        <v>Halichoeres garnoti</v>
      </c>
      <c r="K2172" s="54" t="str">
        <f>VLOOKUP(H2172,'Fish Species List'!$A$2:$I$107,4,0)</f>
        <v>Labridae</v>
      </c>
      <c r="L2172" s="54" t="str">
        <f>VLOOKUP(H2172,'Fish Species List'!$A$2:$I$107,5,0)</f>
        <v>Carnivores</v>
      </c>
      <c r="M2172">
        <v>8</v>
      </c>
      <c r="N2172">
        <f>1</f>
        <v>1</v>
      </c>
      <c r="P2172">
        <f>VLOOKUP(H2172,'Fish Species List'!$A$2:$I$107,6,0)</f>
        <v>0.01</v>
      </c>
      <c r="Q2172">
        <f>VLOOKUP(H2172,'Fish Species List'!$A$2:$I$107,7,0)</f>
        <v>3.13</v>
      </c>
      <c r="R2172">
        <f t="shared" si="33"/>
        <v>6.7092142277548126</v>
      </c>
    </row>
    <row r="2173" spans="1:18">
      <c r="A2173" s="2">
        <v>42971</v>
      </c>
      <c r="B2173" s="18">
        <v>0.50694444444444442</v>
      </c>
      <c r="C2173" t="s">
        <v>9</v>
      </c>
      <c r="D2173" t="s">
        <v>526</v>
      </c>
      <c r="E2173" t="s">
        <v>10</v>
      </c>
      <c r="F2173">
        <v>2</v>
      </c>
      <c r="G2173">
        <v>15</v>
      </c>
      <c r="H2173" t="s">
        <v>17</v>
      </c>
      <c r="I2173" t="str">
        <f>VLOOKUP(H2173,'Fish Species List'!$A$2:$I$107,2,0)</f>
        <v>Bluehead Wrasse</v>
      </c>
      <c r="J2173" s="54" t="str">
        <f>VLOOKUP(H2173,'Fish Species List'!$A$2:$I$107,3,0)</f>
        <v>Thalassoma bifasciatum</v>
      </c>
      <c r="K2173" s="54" t="str">
        <f>VLOOKUP(H2173,'Fish Species List'!$A$2:$I$107,4,0)</f>
        <v>Labridae</v>
      </c>
      <c r="L2173" s="54" t="str">
        <f>VLOOKUP(H2173,'Fish Species List'!$A$2:$I$107,5,0)</f>
        <v>Carnivores</v>
      </c>
      <c r="M2173">
        <v>5</v>
      </c>
      <c r="N2173">
        <v>20</v>
      </c>
      <c r="P2173">
        <f>VLOOKUP(H2173,'Fish Species List'!$A$2:$I$107,6,0)</f>
        <v>8.9099999999999995E-3</v>
      </c>
      <c r="Q2173">
        <f>VLOOKUP(H2173,'Fish Species List'!$A$2:$I$107,7,0)</f>
        <v>3.01</v>
      </c>
      <c r="R2173">
        <f t="shared" si="33"/>
        <v>1.1318201385239828</v>
      </c>
    </row>
    <row r="2174" spans="1:18">
      <c r="A2174" s="2">
        <v>42971</v>
      </c>
      <c r="B2174" s="18">
        <v>0.50694444444444442</v>
      </c>
      <c r="C2174" t="s">
        <v>9</v>
      </c>
      <c r="D2174" t="s">
        <v>526</v>
      </c>
      <c r="E2174" t="s">
        <v>10</v>
      </c>
      <c r="F2174">
        <v>2</v>
      </c>
      <c r="G2174">
        <v>15</v>
      </c>
      <c r="H2174" t="s">
        <v>17</v>
      </c>
      <c r="I2174" t="str">
        <f>VLOOKUP(H2174,'Fish Species List'!$A$2:$I$107,2,0)</f>
        <v>Bluehead Wrasse</v>
      </c>
      <c r="J2174" s="54" t="str">
        <f>VLOOKUP(H2174,'Fish Species List'!$A$2:$I$107,3,0)</f>
        <v>Thalassoma bifasciatum</v>
      </c>
      <c r="K2174" s="54" t="str">
        <f>VLOOKUP(H2174,'Fish Species List'!$A$2:$I$107,4,0)</f>
        <v>Labridae</v>
      </c>
      <c r="L2174" s="54" t="str">
        <f>VLOOKUP(H2174,'Fish Species List'!$A$2:$I$107,5,0)</f>
        <v>Carnivores</v>
      </c>
      <c r="M2174">
        <v>8</v>
      </c>
      <c r="N2174">
        <f>1</f>
        <v>1</v>
      </c>
      <c r="P2174">
        <f>VLOOKUP(H2174,'Fish Species List'!$A$2:$I$107,6,0)</f>
        <v>8.9099999999999995E-3</v>
      </c>
      <c r="Q2174">
        <f>VLOOKUP(H2174,'Fish Species List'!$A$2:$I$107,7,0)</f>
        <v>3.01</v>
      </c>
      <c r="R2174">
        <f t="shared" si="33"/>
        <v>4.6577756365061544</v>
      </c>
    </row>
    <row r="2175" spans="1:18">
      <c r="A2175" s="2">
        <v>42971</v>
      </c>
      <c r="B2175" s="18">
        <v>0.50694444444444442</v>
      </c>
      <c r="C2175" t="s">
        <v>9</v>
      </c>
      <c r="D2175" t="s">
        <v>526</v>
      </c>
      <c r="E2175" t="s">
        <v>10</v>
      </c>
      <c r="F2175">
        <v>2</v>
      </c>
      <c r="G2175">
        <v>15</v>
      </c>
      <c r="H2175" t="s">
        <v>37</v>
      </c>
      <c r="I2175" t="str">
        <f>VLOOKUP(H2175,'Fish Species List'!$A$2:$I$107,2,0)</f>
        <v>Yellowtail Damselfish</v>
      </c>
      <c r="J2175" s="54" t="str">
        <f>VLOOKUP(H2175,'Fish Species List'!$A$2:$I$107,3,0)</f>
        <v>Microspathodon chrysurus</v>
      </c>
      <c r="K2175" s="54" t="str">
        <f>VLOOKUP(H2175,'Fish Species List'!$A$2:$I$107,4,0)</f>
        <v>Pomacentridae</v>
      </c>
      <c r="L2175" s="54" t="str">
        <f>VLOOKUP(H2175,'Fish Species List'!$A$2:$I$107,5,0)</f>
        <v>Herbivores</v>
      </c>
      <c r="M2175">
        <v>12</v>
      </c>
      <c r="N2175">
        <f>1</f>
        <v>1</v>
      </c>
      <c r="P2175">
        <f>VLOOKUP(H2175,'Fish Species List'!$A$2:$I$107,6,0)</f>
        <v>2.291E-2</v>
      </c>
      <c r="Q2175">
        <f>VLOOKUP(H2175,'Fish Species List'!$A$2:$I$107,7,0)</f>
        <v>3.02</v>
      </c>
      <c r="R2175">
        <f t="shared" si="33"/>
        <v>41.605663500638435</v>
      </c>
    </row>
    <row r="2176" spans="1:18">
      <c r="A2176" s="2">
        <v>42971</v>
      </c>
      <c r="B2176" s="18">
        <v>0.50694444444444442</v>
      </c>
      <c r="C2176" t="s">
        <v>9</v>
      </c>
      <c r="D2176" t="s">
        <v>526</v>
      </c>
      <c r="E2176" t="s">
        <v>10</v>
      </c>
      <c r="F2176">
        <v>2</v>
      </c>
      <c r="G2176">
        <v>15</v>
      </c>
      <c r="H2176" t="s">
        <v>13</v>
      </c>
      <c r="I2176" t="str">
        <f>VLOOKUP(H2176,'Fish Species List'!$A$2:$I$107,2,0)</f>
        <v>Slippery Dick</v>
      </c>
      <c r="J2176" s="54" t="str">
        <f>VLOOKUP(H2176,'Fish Species List'!$A$2:$I$107,3,0)</f>
        <v>Halichoeres bivittatus</v>
      </c>
      <c r="K2176" s="54" t="str">
        <f>VLOOKUP(H2176,'Fish Species List'!$A$2:$I$107,4,0)</f>
        <v>Labridae</v>
      </c>
      <c r="L2176" s="54" t="str">
        <f>VLOOKUP(H2176,'Fish Species List'!$A$2:$I$107,5,0)</f>
        <v>Carnivores</v>
      </c>
      <c r="M2176">
        <v>6</v>
      </c>
      <c r="N2176">
        <f>1</f>
        <v>1</v>
      </c>
      <c r="P2176">
        <f>VLOOKUP(H2176,'Fish Species List'!$A$2:$I$107,6,0)</f>
        <v>9.3299999999999998E-3</v>
      </c>
      <c r="Q2176">
        <f>VLOOKUP(H2176,'Fish Species List'!$A$2:$I$107,7,0)</f>
        <v>3.06</v>
      </c>
      <c r="R2176">
        <f t="shared" si="33"/>
        <v>2.2440083567938895</v>
      </c>
    </row>
    <row r="2177" spans="1:18">
      <c r="A2177" s="2">
        <v>42971</v>
      </c>
      <c r="B2177" s="18">
        <v>0.50694444444444442</v>
      </c>
      <c r="C2177" t="s">
        <v>9</v>
      </c>
      <c r="D2177" t="s">
        <v>526</v>
      </c>
      <c r="E2177" t="s">
        <v>10</v>
      </c>
      <c r="F2177">
        <v>2</v>
      </c>
      <c r="G2177">
        <v>15</v>
      </c>
      <c r="H2177" t="s">
        <v>13</v>
      </c>
      <c r="I2177" t="str">
        <f>VLOOKUP(H2177,'Fish Species List'!$A$2:$I$107,2,0)</f>
        <v>Slippery Dick</v>
      </c>
      <c r="J2177" s="54" t="str">
        <f>VLOOKUP(H2177,'Fish Species List'!$A$2:$I$107,3,0)</f>
        <v>Halichoeres bivittatus</v>
      </c>
      <c r="K2177" s="54" t="str">
        <f>VLOOKUP(H2177,'Fish Species List'!$A$2:$I$107,4,0)</f>
        <v>Labridae</v>
      </c>
      <c r="L2177" s="54" t="str">
        <f>VLOOKUP(H2177,'Fish Species List'!$A$2:$I$107,5,0)</f>
        <v>Carnivores</v>
      </c>
      <c r="M2177">
        <v>8</v>
      </c>
      <c r="N2177">
        <v>4</v>
      </c>
      <c r="P2177">
        <f>VLOOKUP(H2177,'Fish Species List'!$A$2:$I$107,6,0)</f>
        <v>9.3299999999999998E-3</v>
      </c>
      <c r="Q2177">
        <f>VLOOKUP(H2177,'Fish Species List'!$A$2:$I$107,7,0)</f>
        <v>3.06</v>
      </c>
      <c r="R2177">
        <f t="shared" si="33"/>
        <v>5.4117410047026144</v>
      </c>
    </row>
    <row r="2178" spans="1:18">
      <c r="A2178" s="2">
        <v>42971</v>
      </c>
      <c r="B2178" s="18">
        <v>0.50694444444444442</v>
      </c>
      <c r="C2178" t="s">
        <v>9</v>
      </c>
      <c r="D2178" t="s">
        <v>526</v>
      </c>
      <c r="E2178" t="s">
        <v>10</v>
      </c>
      <c r="F2178">
        <v>2</v>
      </c>
      <c r="G2178">
        <v>15</v>
      </c>
      <c r="H2178" t="s">
        <v>13</v>
      </c>
      <c r="I2178" t="str">
        <f>VLOOKUP(H2178,'Fish Species List'!$A$2:$I$107,2,0)</f>
        <v>Slippery Dick</v>
      </c>
      <c r="J2178" s="54" t="str">
        <f>VLOOKUP(H2178,'Fish Species List'!$A$2:$I$107,3,0)</f>
        <v>Halichoeres bivittatus</v>
      </c>
      <c r="K2178" s="54" t="str">
        <f>VLOOKUP(H2178,'Fish Species List'!$A$2:$I$107,4,0)</f>
        <v>Labridae</v>
      </c>
      <c r="L2178" s="54" t="str">
        <f>VLOOKUP(H2178,'Fish Species List'!$A$2:$I$107,5,0)</f>
        <v>Carnivores</v>
      </c>
      <c r="M2178">
        <v>4</v>
      </c>
      <c r="N2178">
        <v>4</v>
      </c>
      <c r="P2178">
        <f>VLOOKUP(H2178,'Fish Species List'!$A$2:$I$107,6,0)</f>
        <v>9.3299999999999998E-3</v>
      </c>
      <c r="Q2178">
        <f>VLOOKUP(H2178,'Fish Species List'!$A$2:$I$107,7,0)</f>
        <v>3.06</v>
      </c>
      <c r="R2178">
        <f t="shared" si="33"/>
        <v>0.64891112111155991</v>
      </c>
    </row>
    <row r="2179" spans="1:18">
      <c r="A2179" s="2">
        <v>42971</v>
      </c>
      <c r="B2179" s="18">
        <v>0.50694444444444442</v>
      </c>
      <c r="C2179" t="s">
        <v>9</v>
      </c>
      <c r="D2179" t="s">
        <v>526</v>
      </c>
      <c r="E2179" t="s">
        <v>10</v>
      </c>
      <c r="F2179">
        <v>2</v>
      </c>
      <c r="G2179">
        <v>15</v>
      </c>
      <c r="H2179" t="s">
        <v>31</v>
      </c>
      <c r="I2179" t="str">
        <f>VLOOKUP(H2179,'Fish Species List'!$A$2:$I$107,2,0)</f>
        <v>Striped Parrotfish</v>
      </c>
      <c r="J2179" s="54" t="str">
        <f>VLOOKUP(H2179,'Fish Species List'!$A$2:$I$107,3,0)</f>
        <v>Scarus iserti</v>
      </c>
      <c r="K2179" s="54" t="str">
        <f>VLOOKUP(H2179,'Fish Species List'!$A$2:$I$107,4,0)</f>
        <v>Scaridae</v>
      </c>
      <c r="L2179" s="54" t="str">
        <f>VLOOKUP(H2179,'Fish Species List'!$A$2:$I$107,5,0)</f>
        <v>Herbivores</v>
      </c>
      <c r="M2179">
        <v>12</v>
      </c>
      <c r="N2179">
        <f>1</f>
        <v>1</v>
      </c>
      <c r="O2179" t="s">
        <v>16</v>
      </c>
      <c r="P2179">
        <f>VLOOKUP(H2179,'Fish Species List'!$A$2:$I$107,6,0)</f>
        <v>1.0959999999999999E-2</v>
      </c>
      <c r="Q2179">
        <f>VLOOKUP(H2179,'Fish Species List'!$A$2:$I$107,7,0)</f>
        <v>3.01</v>
      </c>
      <c r="R2179">
        <f t="shared" ref="R2179:R2242" si="34">(P2179*M2179^Q2179)</f>
        <v>19.415389375922789</v>
      </c>
    </row>
    <row r="2180" spans="1:18">
      <c r="A2180" s="2">
        <v>42971</v>
      </c>
      <c r="B2180" s="18">
        <v>0.50694444444444442</v>
      </c>
      <c r="C2180" t="s">
        <v>9</v>
      </c>
      <c r="D2180" t="s">
        <v>526</v>
      </c>
      <c r="E2180" t="s">
        <v>10</v>
      </c>
      <c r="F2180">
        <v>2</v>
      </c>
      <c r="G2180">
        <v>15</v>
      </c>
      <c r="H2180" t="s">
        <v>31</v>
      </c>
      <c r="I2180" t="str">
        <f>VLOOKUP(H2180,'Fish Species List'!$A$2:$I$107,2,0)</f>
        <v>Striped Parrotfish</v>
      </c>
      <c r="J2180" s="54" t="str">
        <f>VLOOKUP(H2180,'Fish Species List'!$A$2:$I$107,3,0)</f>
        <v>Scarus iserti</v>
      </c>
      <c r="K2180" s="54" t="str">
        <f>VLOOKUP(H2180,'Fish Species List'!$A$2:$I$107,4,0)</f>
        <v>Scaridae</v>
      </c>
      <c r="L2180" s="54" t="str">
        <f>VLOOKUP(H2180,'Fish Species List'!$A$2:$I$107,5,0)</f>
        <v>Herbivores</v>
      </c>
      <c r="M2180">
        <v>10</v>
      </c>
      <c r="N2180">
        <f>1</f>
        <v>1</v>
      </c>
      <c r="O2180" t="s">
        <v>16</v>
      </c>
      <c r="P2180">
        <f>VLOOKUP(H2180,'Fish Species List'!$A$2:$I$107,6,0)</f>
        <v>1.0959999999999999E-2</v>
      </c>
      <c r="Q2180">
        <f>VLOOKUP(H2180,'Fish Species List'!$A$2:$I$107,7,0)</f>
        <v>3.01</v>
      </c>
      <c r="R2180">
        <f t="shared" si="34"/>
        <v>11.21529119539707</v>
      </c>
    </row>
    <row r="2181" spans="1:18">
      <c r="A2181" s="2">
        <v>42971</v>
      </c>
      <c r="B2181" s="18">
        <v>0.50694444444444442</v>
      </c>
      <c r="C2181" t="s">
        <v>9</v>
      </c>
      <c r="D2181" t="s">
        <v>526</v>
      </c>
      <c r="E2181" t="s">
        <v>10</v>
      </c>
      <c r="F2181">
        <v>2</v>
      </c>
      <c r="G2181">
        <v>15</v>
      </c>
      <c r="H2181" t="s">
        <v>15</v>
      </c>
      <c r="I2181" t="str">
        <f>VLOOKUP(H2181,'Fish Species List'!$A$2:$I$107,2,0)</f>
        <v>Queen Parrotfish</v>
      </c>
      <c r="J2181" s="54" t="str">
        <f>VLOOKUP(H2181,'Fish Species List'!$A$2:$I$107,3,0)</f>
        <v>Scarus vetula</v>
      </c>
      <c r="K2181" s="54" t="str">
        <f>VLOOKUP(H2181,'Fish Species List'!$A$2:$I$107,4,0)</f>
        <v>Scaridae</v>
      </c>
      <c r="L2181" s="54" t="str">
        <f>VLOOKUP(H2181,'Fish Species List'!$A$2:$I$107,5,0)</f>
        <v>Herbivores</v>
      </c>
      <c r="M2181">
        <v>13</v>
      </c>
      <c r="N2181">
        <f>1</f>
        <v>1</v>
      </c>
      <c r="O2181" t="s">
        <v>16</v>
      </c>
      <c r="P2181">
        <f>VLOOKUP(H2181,'Fish Species List'!$A$2:$I$107,6,0)</f>
        <v>1.38E-2</v>
      </c>
      <c r="Q2181">
        <f>VLOOKUP(H2181,'Fish Species List'!$A$2:$I$107,7,0)</f>
        <v>3.03</v>
      </c>
      <c r="R2181">
        <f t="shared" si="34"/>
        <v>32.743676723337813</v>
      </c>
    </row>
    <row r="2182" spans="1:18">
      <c r="A2182" s="2">
        <v>42971</v>
      </c>
      <c r="B2182" s="18">
        <v>0.50694444444444442</v>
      </c>
      <c r="C2182" t="s">
        <v>9</v>
      </c>
      <c r="D2182" t="s">
        <v>526</v>
      </c>
      <c r="E2182" t="s">
        <v>10</v>
      </c>
      <c r="F2182">
        <v>2</v>
      </c>
      <c r="G2182">
        <v>15</v>
      </c>
      <c r="H2182" t="s">
        <v>407</v>
      </c>
      <c r="I2182" t="str">
        <f>VLOOKUP(H2182,'Fish Species List'!$A$2:$I$107,2,0)</f>
        <v>Fairy Basslet</v>
      </c>
      <c r="J2182" s="54" t="str">
        <f>VLOOKUP(H2182,'Fish Species List'!$A$2:$I$107,3,0)</f>
        <v>Gramma loreto</v>
      </c>
      <c r="K2182" s="54" t="str">
        <f>VLOOKUP(H2182,'Fish Species List'!$A$2:$I$107,4,0)</f>
        <v>Serranidae</v>
      </c>
      <c r="L2182" s="54" t="str">
        <f>VLOOKUP(H2182,'Fish Species List'!$A$2:$I$107,5,0)</f>
        <v>Carnivores</v>
      </c>
      <c r="M2182">
        <v>4</v>
      </c>
      <c r="N2182">
        <f>1</f>
        <v>1</v>
      </c>
      <c r="P2182">
        <f>VLOOKUP(H2182,'Fish Species List'!$A$2:$I$107,6,0)</f>
        <v>0</v>
      </c>
      <c r="Q2182">
        <f>VLOOKUP(H2182,'Fish Species List'!$A$2:$I$107,7,0)</f>
        <v>0</v>
      </c>
      <c r="R2182">
        <f t="shared" si="34"/>
        <v>0</v>
      </c>
    </row>
    <row r="2183" spans="1:18">
      <c r="A2183" s="2">
        <v>42971</v>
      </c>
      <c r="B2183" s="18">
        <v>0.50694444444444442</v>
      </c>
      <c r="C2183" t="s">
        <v>9</v>
      </c>
      <c r="D2183" t="s">
        <v>526</v>
      </c>
      <c r="E2183" t="s">
        <v>10</v>
      </c>
      <c r="F2183">
        <v>2</v>
      </c>
      <c r="G2183">
        <v>15</v>
      </c>
      <c r="H2183" t="s">
        <v>25</v>
      </c>
      <c r="I2183" t="str">
        <f>VLOOKUP(H2183,'Fish Species List'!$A$2:$I$107,2,0)</f>
        <v>Redband Parrotfish</v>
      </c>
      <c r="J2183" s="54" t="str">
        <f>VLOOKUP(H2183,'Fish Species List'!$A$2:$I$107,3,0)</f>
        <v>Sparisoma aurofrenatum</v>
      </c>
      <c r="K2183" s="54" t="str">
        <f>VLOOKUP(H2183,'Fish Species List'!$A$2:$I$107,4,0)</f>
        <v>Scaridae</v>
      </c>
      <c r="L2183" s="54" t="str">
        <f>VLOOKUP(H2183,'Fish Species List'!$A$2:$I$107,5,0)</f>
        <v>Herbivores</v>
      </c>
      <c r="M2183">
        <v>4</v>
      </c>
      <c r="N2183">
        <v>3</v>
      </c>
      <c r="O2183" t="s">
        <v>284</v>
      </c>
      <c r="P2183">
        <f>VLOOKUP(H2183,'Fish Species List'!$A$2:$I$107,6,0)</f>
        <v>1.072E-2</v>
      </c>
      <c r="Q2183">
        <f>VLOOKUP(H2183,'Fish Species List'!$A$2:$I$107,7,0)</f>
        <v>3.12</v>
      </c>
      <c r="R2183">
        <f t="shared" si="34"/>
        <v>0.81025544515357217</v>
      </c>
    </row>
    <row r="2184" spans="1:18">
      <c r="A2184" s="2">
        <v>42971</v>
      </c>
      <c r="B2184" s="18">
        <v>0.50694444444444442</v>
      </c>
      <c r="C2184" t="s">
        <v>9</v>
      </c>
      <c r="D2184" t="s">
        <v>526</v>
      </c>
      <c r="E2184" t="s">
        <v>10</v>
      </c>
      <c r="F2184">
        <v>2</v>
      </c>
      <c r="G2184">
        <v>15</v>
      </c>
      <c r="H2184" t="s">
        <v>25</v>
      </c>
      <c r="I2184" t="str">
        <f>VLOOKUP(H2184,'Fish Species List'!$A$2:$I$107,2,0)</f>
        <v>Redband Parrotfish</v>
      </c>
      <c r="J2184" s="54" t="str">
        <f>VLOOKUP(H2184,'Fish Species List'!$A$2:$I$107,3,0)</f>
        <v>Sparisoma aurofrenatum</v>
      </c>
      <c r="K2184" s="54" t="str">
        <f>VLOOKUP(H2184,'Fish Species List'!$A$2:$I$107,4,0)</f>
        <v>Scaridae</v>
      </c>
      <c r="L2184" s="54" t="str">
        <f>VLOOKUP(H2184,'Fish Species List'!$A$2:$I$107,5,0)</f>
        <v>Herbivores</v>
      </c>
      <c r="M2184">
        <v>6</v>
      </c>
      <c r="N2184">
        <f>1</f>
        <v>1</v>
      </c>
      <c r="O2184" t="s">
        <v>284</v>
      </c>
      <c r="P2184">
        <f>VLOOKUP(H2184,'Fish Species List'!$A$2:$I$107,6,0)</f>
        <v>1.072E-2</v>
      </c>
      <c r="Q2184">
        <f>VLOOKUP(H2184,'Fish Species List'!$A$2:$I$107,7,0)</f>
        <v>3.12</v>
      </c>
      <c r="R2184">
        <f t="shared" si="34"/>
        <v>2.8709569913443227</v>
      </c>
    </row>
    <row r="2185" spans="1:18">
      <c r="A2185" s="2">
        <v>42971</v>
      </c>
      <c r="B2185" s="18">
        <v>0.50694444444444442</v>
      </c>
      <c r="C2185" t="s">
        <v>9</v>
      </c>
      <c r="D2185" t="s">
        <v>526</v>
      </c>
      <c r="E2185" t="s">
        <v>10</v>
      </c>
      <c r="F2185">
        <v>2</v>
      </c>
      <c r="G2185">
        <v>15</v>
      </c>
      <c r="H2185" t="s">
        <v>21</v>
      </c>
      <c r="I2185" t="str">
        <f>VLOOKUP(H2185,'Fish Species List'!$A$2:$I$107,2,0)</f>
        <v>Brown Chromis</v>
      </c>
      <c r="J2185" s="54" t="str">
        <f>VLOOKUP(H2185,'Fish Species List'!$A$2:$I$107,3,0)</f>
        <v>Chromis multilineata</v>
      </c>
      <c r="K2185" s="54" t="str">
        <f>VLOOKUP(H2185,'Fish Species List'!$A$2:$I$107,4,0)</f>
        <v>Pomacentridae</v>
      </c>
      <c r="L2185" s="54" t="str">
        <f>VLOOKUP(H2185,'Fish Species List'!$A$2:$I$107,5,0)</f>
        <v>Planktivore</v>
      </c>
      <c r="M2185">
        <v>10</v>
      </c>
      <c r="N2185">
        <v>5</v>
      </c>
      <c r="P2185">
        <f>VLOOKUP(H2185,'Fish Species List'!$A$2:$I$107,6,0)</f>
        <v>1.4789999999999999E-2</v>
      </c>
      <c r="Q2185">
        <f>VLOOKUP(H2185,'Fish Species List'!$A$2:$I$107,7,0)</f>
        <v>2.98</v>
      </c>
      <c r="R2185">
        <f t="shared" si="34"/>
        <v>14.124340347257048</v>
      </c>
    </row>
    <row r="2186" spans="1:18">
      <c r="A2186" s="2">
        <v>42971</v>
      </c>
      <c r="B2186" s="18">
        <v>0.50694444444444442</v>
      </c>
      <c r="C2186" t="s">
        <v>9</v>
      </c>
      <c r="D2186" t="s">
        <v>526</v>
      </c>
      <c r="E2186" t="s">
        <v>10</v>
      </c>
      <c r="F2186">
        <v>2</v>
      </c>
      <c r="G2186">
        <v>15</v>
      </c>
      <c r="H2186" t="s">
        <v>21</v>
      </c>
      <c r="I2186" t="str">
        <f>VLOOKUP(H2186,'Fish Species List'!$A$2:$I$107,2,0)</f>
        <v>Brown Chromis</v>
      </c>
      <c r="J2186" s="54" t="str">
        <f>VLOOKUP(H2186,'Fish Species List'!$A$2:$I$107,3,0)</f>
        <v>Chromis multilineata</v>
      </c>
      <c r="K2186" s="54" t="str">
        <f>VLOOKUP(H2186,'Fish Species List'!$A$2:$I$107,4,0)</f>
        <v>Pomacentridae</v>
      </c>
      <c r="L2186" s="54" t="str">
        <f>VLOOKUP(H2186,'Fish Species List'!$A$2:$I$107,5,0)</f>
        <v>Planktivore</v>
      </c>
      <c r="M2186">
        <v>5</v>
      </c>
      <c r="N2186">
        <v>10</v>
      </c>
      <c r="P2186">
        <f>VLOOKUP(H2186,'Fish Species List'!$A$2:$I$107,6,0)</f>
        <v>1.4789999999999999E-2</v>
      </c>
      <c r="Q2186">
        <f>VLOOKUP(H2186,'Fish Species List'!$A$2:$I$107,7,0)</f>
        <v>2.98</v>
      </c>
      <c r="R2186">
        <f t="shared" si="34"/>
        <v>1.7901885988602571</v>
      </c>
    </row>
    <row r="2187" spans="1:18">
      <c r="A2187" s="2">
        <v>42971</v>
      </c>
      <c r="B2187" s="18">
        <v>0.50694444444444442</v>
      </c>
      <c r="C2187" t="s">
        <v>9</v>
      </c>
      <c r="D2187" t="s">
        <v>526</v>
      </c>
      <c r="E2187" t="s">
        <v>10</v>
      </c>
      <c r="F2187">
        <v>2</v>
      </c>
      <c r="G2187">
        <v>15</v>
      </c>
      <c r="H2187" t="s">
        <v>17</v>
      </c>
      <c r="I2187" t="str">
        <f>VLOOKUP(H2187,'Fish Species List'!$A$2:$I$107,2,0)</f>
        <v>Bluehead Wrasse</v>
      </c>
      <c r="J2187" s="54" t="str">
        <f>VLOOKUP(H2187,'Fish Species List'!$A$2:$I$107,3,0)</f>
        <v>Thalassoma bifasciatum</v>
      </c>
      <c r="K2187" s="54" t="str">
        <f>VLOOKUP(H2187,'Fish Species List'!$A$2:$I$107,4,0)</f>
        <v>Labridae</v>
      </c>
      <c r="L2187" s="54" t="str">
        <f>VLOOKUP(H2187,'Fish Species List'!$A$2:$I$107,5,0)</f>
        <v>Carnivores</v>
      </c>
      <c r="M2187">
        <v>6</v>
      </c>
      <c r="N2187">
        <v>25</v>
      </c>
      <c r="P2187">
        <f>VLOOKUP(H2187,'Fish Species List'!$A$2:$I$107,6,0)</f>
        <v>8.9099999999999995E-3</v>
      </c>
      <c r="Q2187">
        <f>VLOOKUP(H2187,'Fish Species List'!$A$2:$I$107,7,0)</f>
        <v>3.01</v>
      </c>
      <c r="R2187">
        <f t="shared" si="34"/>
        <v>1.9593542699963782</v>
      </c>
    </row>
    <row r="2188" spans="1:18">
      <c r="A2188" s="2">
        <v>42971</v>
      </c>
      <c r="B2188" s="18">
        <v>0.50694444444444442</v>
      </c>
      <c r="C2188" t="s">
        <v>9</v>
      </c>
      <c r="D2188" t="s">
        <v>526</v>
      </c>
      <c r="E2188" t="s">
        <v>10</v>
      </c>
      <c r="F2188">
        <v>2</v>
      </c>
      <c r="G2188">
        <v>15</v>
      </c>
      <c r="H2188" t="s">
        <v>17</v>
      </c>
      <c r="I2188" t="str">
        <f>VLOOKUP(H2188,'Fish Species List'!$A$2:$I$107,2,0)</f>
        <v>Bluehead Wrasse</v>
      </c>
      <c r="J2188" s="54" t="str">
        <f>VLOOKUP(H2188,'Fish Species List'!$A$2:$I$107,3,0)</f>
        <v>Thalassoma bifasciatum</v>
      </c>
      <c r="K2188" s="54" t="str">
        <f>VLOOKUP(H2188,'Fish Species List'!$A$2:$I$107,4,0)</f>
        <v>Labridae</v>
      </c>
      <c r="L2188" s="54" t="str">
        <f>VLOOKUP(H2188,'Fish Species List'!$A$2:$I$107,5,0)</f>
        <v>Carnivores</v>
      </c>
      <c r="M2188">
        <v>3</v>
      </c>
      <c r="N2188">
        <v>20</v>
      </c>
      <c r="P2188">
        <f>VLOOKUP(H2188,'Fish Species List'!$A$2:$I$107,6,0)</f>
        <v>8.9099999999999995E-3</v>
      </c>
      <c r="Q2188">
        <f>VLOOKUP(H2188,'Fish Species List'!$A$2:$I$107,7,0)</f>
        <v>3.01</v>
      </c>
      <c r="R2188">
        <f t="shared" si="34"/>
        <v>0.24322750267948948</v>
      </c>
    </row>
    <row r="2189" spans="1:18">
      <c r="A2189" s="2">
        <v>42971</v>
      </c>
      <c r="B2189" s="18">
        <v>0.50694444444444442</v>
      </c>
      <c r="C2189" t="s">
        <v>9</v>
      </c>
      <c r="D2189" t="s">
        <v>526</v>
      </c>
      <c r="E2189" t="s">
        <v>10</v>
      </c>
      <c r="F2189">
        <v>3</v>
      </c>
      <c r="G2189">
        <v>15</v>
      </c>
      <c r="H2189" t="s">
        <v>15</v>
      </c>
      <c r="I2189" t="str">
        <f>VLOOKUP(H2189,'Fish Species List'!$A$2:$I$107,2,0)</f>
        <v>Queen Parrotfish</v>
      </c>
      <c r="J2189" s="54" t="str">
        <f>VLOOKUP(H2189,'Fish Species List'!$A$2:$I$107,3,0)</f>
        <v>Scarus vetula</v>
      </c>
      <c r="K2189" s="54" t="str">
        <f>VLOOKUP(H2189,'Fish Species List'!$A$2:$I$107,4,0)</f>
        <v>Scaridae</v>
      </c>
      <c r="L2189" s="54" t="str">
        <f>VLOOKUP(H2189,'Fish Species List'!$A$2:$I$107,5,0)</f>
        <v>Herbivores</v>
      </c>
      <c r="M2189">
        <v>35</v>
      </c>
      <c r="N2189">
        <f>1</f>
        <v>1</v>
      </c>
      <c r="O2189" t="s">
        <v>22</v>
      </c>
      <c r="P2189">
        <f>VLOOKUP(H2189,'Fish Species List'!$A$2:$I$107,6,0)</f>
        <v>1.38E-2</v>
      </c>
      <c r="Q2189">
        <f>VLOOKUP(H2189,'Fish Species List'!$A$2:$I$107,7,0)</f>
        <v>3.03</v>
      </c>
      <c r="R2189">
        <f t="shared" si="34"/>
        <v>658.27181550210435</v>
      </c>
    </row>
    <row r="2190" spans="1:18">
      <c r="A2190" s="2">
        <v>42971</v>
      </c>
      <c r="B2190" s="18">
        <v>0.50694444444444442</v>
      </c>
      <c r="C2190" t="s">
        <v>9</v>
      </c>
      <c r="D2190" t="s">
        <v>526</v>
      </c>
      <c r="E2190" t="s">
        <v>10</v>
      </c>
      <c r="F2190">
        <v>3</v>
      </c>
      <c r="G2190">
        <v>15</v>
      </c>
      <c r="H2190" t="s">
        <v>15</v>
      </c>
      <c r="I2190" t="str">
        <f>VLOOKUP(H2190,'Fish Species List'!$A$2:$I$107,2,0)</f>
        <v>Queen Parrotfish</v>
      </c>
      <c r="J2190" s="54" t="str">
        <f>VLOOKUP(H2190,'Fish Species List'!$A$2:$I$107,3,0)</f>
        <v>Scarus vetula</v>
      </c>
      <c r="K2190" s="54" t="str">
        <f>VLOOKUP(H2190,'Fish Species List'!$A$2:$I$107,4,0)</f>
        <v>Scaridae</v>
      </c>
      <c r="L2190" s="54" t="str">
        <f>VLOOKUP(H2190,'Fish Species List'!$A$2:$I$107,5,0)</f>
        <v>Herbivores</v>
      </c>
      <c r="M2190">
        <v>28</v>
      </c>
      <c r="N2190">
        <f>1</f>
        <v>1</v>
      </c>
      <c r="O2190" t="s">
        <v>16</v>
      </c>
      <c r="P2190">
        <f>VLOOKUP(H2190,'Fish Species List'!$A$2:$I$107,6,0)</f>
        <v>1.38E-2</v>
      </c>
      <c r="Q2190">
        <f>VLOOKUP(H2190,'Fish Species List'!$A$2:$I$107,7,0)</f>
        <v>3.03</v>
      </c>
      <c r="R2190">
        <f t="shared" si="34"/>
        <v>334.7864878774447</v>
      </c>
    </row>
    <row r="2191" spans="1:18">
      <c r="A2191" s="2">
        <v>42971</v>
      </c>
      <c r="B2191" s="18">
        <v>0.50694444444444442</v>
      </c>
      <c r="C2191" t="s">
        <v>9</v>
      </c>
      <c r="D2191" t="s">
        <v>526</v>
      </c>
      <c r="E2191" t="s">
        <v>10</v>
      </c>
      <c r="F2191">
        <v>3</v>
      </c>
      <c r="G2191">
        <v>15</v>
      </c>
      <c r="H2191" t="s">
        <v>15</v>
      </c>
      <c r="I2191" t="str">
        <f>VLOOKUP(H2191,'Fish Species List'!$A$2:$I$107,2,0)</f>
        <v>Queen Parrotfish</v>
      </c>
      <c r="J2191" s="54" t="str">
        <f>VLOOKUP(H2191,'Fish Species List'!$A$2:$I$107,3,0)</f>
        <v>Scarus vetula</v>
      </c>
      <c r="K2191" s="54" t="str">
        <f>VLOOKUP(H2191,'Fish Species List'!$A$2:$I$107,4,0)</f>
        <v>Scaridae</v>
      </c>
      <c r="L2191" s="54" t="str">
        <f>VLOOKUP(H2191,'Fish Species List'!$A$2:$I$107,5,0)</f>
        <v>Herbivores</v>
      </c>
      <c r="M2191">
        <v>25</v>
      </c>
      <c r="N2191">
        <f>1</f>
        <v>1</v>
      </c>
      <c r="O2191" t="s">
        <v>16</v>
      </c>
      <c r="P2191">
        <f>VLOOKUP(H2191,'Fish Species List'!$A$2:$I$107,6,0)</f>
        <v>1.38E-2</v>
      </c>
      <c r="Q2191">
        <f>VLOOKUP(H2191,'Fish Species List'!$A$2:$I$107,7,0)</f>
        <v>3.03</v>
      </c>
      <c r="R2191">
        <f t="shared" si="34"/>
        <v>237.48561721155306</v>
      </c>
    </row>
    <row r="2192" spans="1:18">
      <c r="A2192" s="2">
        <v>42971</v>
      </c>
      <c r="B2192" s="18">
        <v>0.50694444444444442</v>
      </c>
      <c r="C2192" t="s">
        <v>9</v>
      </c>
      <c r="D2192" t="s">
        <v>526</v>
      </c>
      <c r="E2192" t="s">
        <v>10</v>
      </c>
      <c r="F2192">
        <v>3</v>
      </c>
      <c r="G2192">
        <v>15</v>
      </c>
      <c r="H2192" t="s">
        <v>283</v>
      </c>
      <c r="I2192" t="str">
        <f>VLOOKUP(H2192,'Fish Species List'!$A$2:$I$107,2,0)</f>
        <v>Stoplight Parrotfish</v>
      </c>
      <c r="J2192" s="54" t="str">
        <f>VLOOKUP(H2192,'Fish Species List'!$A$2:$I$107,3,0)</f>
        <v>Sparisoma viride</v>
      </c>
      <c r="K2192" s="54" t="str">
        <f>VLOOKUP(H2192,'Fish Species List'!$A$2:$I$107,4,0)</f>
        <v>Scaridae</v>
      </c>
      <c r="L2192" s="54" t="str">
        <f>VLOOKUP(H2192,'Fish Species List'!$A$2:$I$107,5,0)</f>
        <v>Herbivores</v>
      </c>
      <c r="M2192">
        <v>28</v>
      </c>
      <c r="N2192">
        <v>2</v>
      </c>
      <c r="O2192" t="s">
        <v>16</v>
      </c>
      <c r="P2192">
        <f>VLOOKUP(H2192,'Fish Species List'!$A$2:$I$107,6,0)</f>
        <v>1.38E-2</v>
      </c>
      <c r="Q2192">
        <f>VLOOKUP(H2192,'Fish Species List'!$A$2:$I$107,7,0)</f>
        <v>3.04</v>
      </c>
      <c r="R2192">
        <f t="shared" si="34"/>
        <v>346.13020666687913</v>
      </c>
    </row>
    <row r="2193" spans="1:18">
      <c r="A2193" s="2">
        <v>42971</v>
      </c>
      <c r="B2193" s="18">
        <v>0.50694444444444442</v>
      </c>
      <c r="C2193" t="s">
        <v>9</v>
      </c>
      <c r="D2193" t="s">
        <v>526</v>
      </c>
      <c r="E2193" t="s">
        <v>10</v>
      </c>
      <c r="F2193">
        <v>3</v>
      </c>
      <c r="G2193">
        <v>15</v>
      </c>
      <c r="H2193" t="s">
        <v>283</v>
      </c>
      <c r="I2193" t="str">
        <f>VLOOKUP(H2193,'Fish Species List'!$A$2:$I$107,2,0)</f>
        <v>Stoplight Parrotfish</v>
      </c>
      <c r="J2193" s="54" t="str">
        <f>VLOOKUP(H2193,'Fish Species List'!$A$2:$I$107,3,0)</f>
        <v>Sparisoma viride</v>
      </c>
      <c r="K2193" s="54" t="str">
        <f>VLOOKUP(H2193,'Fish Species List'!$A$2:$I$107,4,0)</f>
        <v>Scaridae</v>
      </c>
      <c r="L2193" s="54" t="str">
        <f>VLOOKUP(H2193,'Fish Species List'!$A$2:$I$107,5,0)</f>
        <v>Herbivores</v>
      </c>
      <c r="M2193">
        <v>30</v>
      </c>
      <c r="N2193">
        <f>1</f>
        <v>1</v>
      </c>
      <c r="O2193" t="s">
        <v>16</v>
      </c>
      <c r="P2193">
        <f>VLOOKUP(H2193,'Fish Species List'!$A$2:$I$107,6,0)</f>
        <v>1.38E-2</v>
      </c>
      <c r="Q2193">
        <f>VLOOKUP(H2193,'Fish Species List'!$A$2:$I$107,7,0)</f>
        <v>3.04</v>
      </c>
      <c r="R2193">
        <f t="shared" si="34"/>
        <v>426.90151962585236</v>
      </c>
    </row>
    <row r="2194" spans="1:18">
      <c r="A2194" s="2">
        <v>42971</v>
      </c>
      <c r="B2194" s="18">
        <v>0.50694444444444442</v>
      </c>
      <c r="C2194" t="s">
        <v>9</v>
      </c>
      <c r="D2194" t="s">
        <v>526</v>
      </c>
      <c r="E2194" t="s">
        <v>10</v>
      </c>
      <c r="F2194">
        <v>3</v>
      </c>
      <c r="G2194">
        <v>15</v>
      </c>
      <c r="H2194" t="s">
        <v>283</v>
      </c>
      <c r="I2194" t="str">
        <f>VLOOKUP(H2194,'Fish Species List'!$A$2:$I$107,2,0)</f>
        <v>Stoplight Parrotfish</v>
      </c>
      <c r="J2194" s="54" t="str">
        <f>VLOOKUP(H2194,'Fish Species List'!$A$2:$I$107,3,0)</f>
        <v>Sparisoma viride</v>
      </c>
      <c r="K2194" s="54" t="str">
        <f>VLOOKUP(H2194,'Fish Species List'!$A$2:$I$107,4,0)</f>
        <v>Scaridae</v>
      </c>
      <c r="L2194" s="54" t="str">
        <f>VLOOKUP(H2194,'Fish Species List'!$A$2:$I$107,5,0)</f>
        <v>Herbivores</v>
      </c>
      <c r="M2194">
        <v>26</v>
      </c>
      <c r="N2194">
        <v>2</v>
      </c>
      <c r="O2194" t="s">
        <v>16</v>
      </c>
      <c r="P2194">
        <f>VLOOKUP(H2194,'Fish Species List'!$A$2:$I$107,6,0)</f>
        <v>1.38E-2</v>
      </c>
      <c r="Q2194">
        <f>VLOOKUP(H2194,'Fish Species List'!$A$2:$I$107,7,0)</f>
        <v>3.04</v>
      </c>
      <c r="R2194">
        <f t="shared" si="34"/>
        <v>276.31092977022331</v>
      </c>
    </row>
    <row r="2195" spans="1:18">
      <c r="A2195" s="2">
        <v>42971</v>
      </c>
      <c r="B2195" s="18">
        <v>0.50694444444444442</v>
      </c>
      <c r="C2195" t="s">
        <v>9</v>
      </c>
      <c r="D2195" t="s">
        <v>526</v>
      </c>
      <c r="E2195" t="s">
        <v>10</v>
      </c>
      <c r="F2195">
        <v>3</v>
      </c>
      <c r="G2195">
        <v>15</v>
      </c>
      <c r="H2195" t="s">
        <v>408</v>
      </c>
      <c r="I2195" t="str">
        <f>VLOOKUP(H2195,'Fish Species List'!$A$2:$I$107,2,0)</f>
        <v>Trumpet Fish</v>
      </c>
      <c r="J2195" s="54" t="str">
        <f>VLOOKUP(H2195,'Fish Species List'!$A$2:$I$107,3,0)</f>
        <v>Aulostomus maculatus</v>
      </c>
      <c r="K2195" s="54" t="str">
        <f>VLOOKUP(H2195,'Fish Species List'!$A$2:$I$107,4,0)</f>
        <v>Aulostomidae</v>
      </c>
      <c r="L2195" s="54" t="str">
        <f>VLOOKUP(H2195,'Fish Species List'!$A$2:$I$107,5,0)</f>
        <v>Carnivores</v>
      </c>
      <c r="M2195">
        <v>30</v>
      </c>
      <c r="N2195">
        <f>1</f>
        <v>1</v>
      </c>
      <c r="P2195">
        <f>VLOOKUP(H2195,'Fish Species List'!$A$2:$I$107,6,0)</f>
        <v>1E-4</v>
      </c>
      <c r="Q2195">
        <f>VLOOKUP(H2195,'Fish Species List'!$A$2:$I$107,7,0)</f>
        <v>3.5539999999999998</v>
      </c>
      <c r="R2195">
        <f t="shared" si="34"/>
        <v>17.770061844764207</v>
      </c>
    </row>
    <row r="2196" spans="1:18">
      <c r="A2196" s="2">
        <v>42971</v>
      </c>
      <c r="B2196" s="18">
        <v>0.50694444444444442</v>
      </c>
      <c r="C2196" t="s">
        <v>9</v>
      </c>
      <c r="D2196" t="s">
        <v>526</v>
      </c>
      <c r="E2196" t="s">
        <v>10</v>
      </c>
      <c r="F2196">
        <v>3</v>
      </c>
      <c r="G2196">
        <v>15</v>
      </c>
      <c r="H2196" t="s">
        <v>23</v>
      </c>
      <c r="I2196" t="str">
        <f>VLOOKUP(H2196,'Fish Species List'!$A$2:$I$107,2,0)</f>
        <v>Blue Tang</v>
      </c>
      <c r="J2196" s="54" t="str">
        <f>VLOOKUP(H2196,'Fish Species List'!$A$2:$I$107,3,0)</f>
        <v>Acanthurus coeruleus</v>
      </c>
      <c r="K2196" s="54" t="str">
        <f>VLOOKUP(H2196,'Fish Species List'!$A$2:$I$107,4,0)</f>
        <v>Acanthuridae</v>
      </c>
      <c r="L2196" s="54" t="str">
        <f>VLOOKUP(H2196,'Fish Species List'!$A$2:$I$107,5,0)</f>
        <v>Herbivores</v>
      </c>
      <c r="M2196">
        <v>15</v>
      </c>
      <c r="N2196">
        <v>6</v>
      </c>
      <c r="P2196">
        <f>VLOOKUP(H2196,'Fish Species List'!$A$2:$I$107,6,0)</f>
        <v>2.512E-2</v>
      </c>
      <c r="Q2196">
        <f>VLOOKUP(H2196,'Fish Species List'!$A$2:$I$107,7,0)</f>
        <v>2.96</v>
      </c>
      <c r="R2196">
        <f t="shared" si="34"/>
        <v>76.076366478829684</v>
      </c>
    </row>
    <row r="2197" spans="1:18">
      <c r="A2197" s="2">
        <v>42971</v>
      </c>
      <c r="B2197" s="18">
        <v>0.50694444444444442</v>
      </c>
      <c r="C2197" t="s">
        <v>9</v>
      </c>
      <c r="D2197" t="s">
        <v>526</v>
      </c>
      <c r="E2197" t="s">
        <v>10</v>
      </c>
      <c r="F2197">
        <v>3</v>
      </c>
      <c r="G2197">
        <v>15</v>
      </c>
      <c r="H2197" t="s">
        <v>23</v>
      </c>
      <c r="I2197" t="str">
        <f>VLOOKUP(H2197,'Fish Species List'!$A$2:$I$107,2,0)</f>
        <v>Blue Tang</v>
      </c>
      <c r="J2197" s="54" t="str">
        <f>VLOOKUP(H2197,'Fish Species List'!$A$2:$I$107,3,0)</f>
        <v>Acanthurus coeruleus</v>
      </c>
      <c r="K2197" s="54" t="str">
        <f>VLOOKUP(H2197,'Fish Species List'!$A$2:$I$107,4,0)</f>
        <v>Acanthuridae</v>
      </c>
      <c r="L2197" s="54" t="str">
        <f>VLOOKUP(H2197,'Fish Species List'!$A$2:$I$107,5,0)</f>
        <v>Herbivores</v>
      </c>
      <c r="M2197">
        <v>15</v>
      </c>
      <c r="N2197">
        <v>3</v>
      </c>
      <c r="P2197">
        <f>VLOOKUP(H2197,'Fish Species List'!$A$2:$I$107,6,0)</f>
        <v>2.512E-2</v>
      </c>
      <c r="Q2197">
        <f>VLOOKUP(H2197,'Fish Species List'!$A$2:$I$107,7,0)</f>
        <v>2.96</v>
      </c>
      <c r="R2197">
        <f t="shared" si="34"/>
        <v>76.076366478829684</v>
      </c>
    </row>
    <row r="2198" spans="1:18">
      <c r="A2198" s="2">
        <v>42971</v>
      </c>
      <c r="B2198" s="18">
        <v>0.50694444444444442</v>
      </c>
      <c r="C2198" t="s">
        <v>9</v>
      </c>
      <c r="D2198" t="s">
        <v>526</v>
      </c>
      <c r="E2198" t="s">
        <v>10</v>
      </c>
      <c r="F2198">
        <v>3</v>
      </c>
      <c r="G2198">
        <v>15</v>
      </c>
      <c r="H2198" t="s">
        <v>25</v>
      </c>
      <c r="I2198" t="str">
        <f>VLOOKUP(H2198,'Fish Species List'!$A$2:$I$107,2,0)</f>
        <v>Redband Parrotfish</v>
      </c>
      <c r="J2198" s="54" t="str">
        <f>VLOOKUP(H2198,'Fish Species List'!$A$2:$I$107,3,0)</f>
        <v>Sparisoma aurofrenatum</v>
      </c>
      <c r="K2198" s="54" t="str">
        <f>VLOOKUP(H2198,'Fish Species List'!$A$2:$I$107,4,0)</f>
        <v>Scaridae</v>
      </c>
      <c r="L2198" s="54" t="str">
        <f>VLOOKUP(H2198,'Fish Species List'!$A$2:$I$107,5,0)</f>
        <v>Herbivores</v>
      </c>
      <c r="M2198">
        <v>21</v>
      </c>
      <c r="N2198">
        <f>1</f>
        <v>1</v>
      </c>
      <c r="O2198" t="s">
        <v>22</v>
      </c>
      <c r="P2198">
        <f>VLOOKUP(H2198,'Fish Species List'!$A$2:$I$107,6,0)</f>
        <v>1.072E-2</v>
      </c>
      <c r="Q2198">
        <f>VLOOKUP(H2198,'Fish Species List'!$A$2:$I$107,7,0)</f>
        <v>3.12</v>
      </c>
      <c r="R2198">
        <f t="shared" si="34"/>
        <v>143.06025173966486</v>
      </c>
    </row>
    <row r="2199" spans="1:18">
      <c r="A2199" s="2">
        <v>42971</v>
      </c>
      <c r="B2199" s="18">
        <v>0.50694444444444442</v>
      </c>
      <c r="C2199" t="s">
        <v>9</v>
      </c>
      <c r="D2199" t="s">
        <v>526</v>
      </c>
      <c r="E2199" t="s">
        <v>10</v>
      </c>
      <c r="F2199">
        <v>3</v>
      </c>
      <c r="G2199">
        <v>15</v>
      </c>
      <c r="H2199" t="s">
        <v>25</v>
      </c>
      <c r="I2199" t="str">
        <f>VLOOKUP(H2199,'Fish Species List'!$A$2:$I$107,2,0)</f>
        <v>Redband Parrotfish</v>
      </c>
      <c r="J2199" s="54" t="str">
        <f>VLOOKUP(H2199,'Fish Species List'!$A$2:$I$107,3,0)</f>
        <v>Sparisoma aurofrenatum</v>
      </c>
      <c r="K2199" s="54" t="str">
        <f>VLOOKUP(H2199,'Fish Species List'!$A$2:$I$107,4,0)</f>
        <v>Scaridae</v>
      </c>
      <c r="L2199" s="54" t="str">
        <f>VLOOKUP(H2199,'Fish Species List'!$A$2:$I$107,5,0)</f>
        <v>Herbivores</v>
      </c>
      <c r="M2199">
        <v>18</v>
      </c>
      <c r="N2199">
        <f>1</f>
        <v>1</v>
      </c>
      <c r="O2199" t="s">
        <v>22</v>
      </c>
      <c r="P2199">
        <f>VLOOKUP(H2199,'Fish Species List'!$A$2:$I$107,6,0)</f>
        <v>1.072E-2</v>
      </c>
      <c r="Q2199">
        <f>VLOOKUP(H2199,'Fish Species List'!$A$2:$I$107,7,0)</f>
        <v>3.12</v>
      </c>
      <c r="R2199">
        <f t="shared" si="34"/>
        <v>88.43923988864465</v>
      </c>
    </row>
    <row r="2200" spans="1:18">
      <c r="A2200" s="2">
        <v>42971</v>
      </c>
      <c r="B2200" s="18">
        <v>0.50694444444444442</v>
      </c>
      <c r="C2200" t="s">
        <v>9</v>
      </c>
      <c r="D2200" t="s">
        <v>526</v>
      </c>
      <c r="E2200" t="s">
        <v>10</v>
      </c>
      <c r="F2200">
        <v>3</v>
      </c>
      <c r="G2200">
        <v>15</v>
      </c>
      <c r="H2200" t="s">
        <v>25</v>
      </c>
      <c r="I2200" t="str">
        <f>VLOOKUP(H2200,'Fish Species List'!$A$2:$I$107,2,0)</f>
        <v>Redband Parrotfish</v>
      </c>
      <c r="J2200" s="54" t="str">
        <f>VLOOKUP(H2200,'Fish Species List'!$A$2:$I$107,3,0)</f>
        <v>Sparisoma aurofrenatum</v>
      </c>
      <c r="K2200" s="54" t="str">
        <f>VLOOKUP(H2200,'Fish Species List'!$A$2:$I$107,4,0)</f>
        <v>Scaridae</v>
      </c>
      <c r="L2200" s="54" t="str">
        <f>VLOOKUP(H2200,'Fish Species List'!$A$2:$I$107,5,0)</f>
        <v>Herbivores</v>
      </c>
      <c r="M2200">
        <v>19</v>
      </c>
      <c r="N2200">
        <f>1</f>
        <v>1</v>
      </c>
      <c r="O2200" t="s">
        <v>22</v>
      </c>
      <c r="P2200">
        <f>VLOOKUP(H2200,'Fish Species List'!$A$2:$I$107,6,0)</f>
        <v>1.072E-2</v>
      </c>
      <c r="Q2200">
        <f>VLOOKUP(H2200,'Fish Species List'!$A$2:$I$107,7,0)</f>
        <v>3.12</v>
      </c>
      <c r="R2200">
        <f t="shared" si="34"/>
        <v>104.69019779399261</v>
      </c>
    </row>
    <row r="2201" spans="1:18">
      <c r="A2201" s="2">
        <v>42971</v>
      </c>
      <c r="B2201" s="18">
        <v>0.50694444444444442</v>
      </c>
      <c r="C2201" t="s">
        <v>9</v>
      </c>
      <c r="D2201" t="s">
        <v>526</v>
      </c>
      <c r="E2201" t="s">
        <v>10</v>
      </c>
      <c r="F2201">
        <v>3</v>
      </c>
      <c r="G2201">
        <v>15</v>
      </c>
      <c r="H2201" t="s">
        <v>25</v>
      </c>
      <c r="I2201" t="str">
        <f>VLOOKUP(H2201,'Fish Species List'!$A$2:$I$107,2,0)</f>
        <v>Redband Parrotfish</v>
      </c>
      <c r="J2201" s="54" t="str">
        <f>VLOOKUP(H2201,'Fish Species List'!$A$2:$I$107,3,0)</f>
        <v>Sparisoma aurofrenatum</v>
      </c>
      <c r="K2201" s="54" t="str">
        <f>VLOOKUP(H2201,'Fish Species List'!$A$2:$I$107,4,0)</f>
        <v>Scaridae</v>
      </c>
      <c r="L2201" s="54" t="str">
        <f>VLOOKUP(H2201,'Fish Species List'!$A$2:$I$107,5,0)</f>
        <v>Herbivores</v>
      </c>
      <c r="M2201">
        <v>20</v>
      </c>
      <c r="N2201">
        <f>1</f>
        <v>1</v>
      </c>
      <c r="O2201" t="s">
        <v>22</v>
      </c>
      <c r="P2201">
        <f>VLOOKUP(H2201,'Fish Species List'!$A$2:$I$107,6,0)</f>
        <v>1.072E-2</v>
      </c>
      <c r="Q2201">
        <f>VLOOKUP(H2201,'Fish Species List'!$A$2:$I$107,7,0)</f>
        <v>3.12</v>
      </c>
      <c r="R2201">
        <f t="shared" si="34"/>
        <v>122.85939484389488</v>
      </c>
    </row>
    <row r="2202" spans="1:18">
      <c r="A2202" s="2">
        <v>42971</v>
      </c>
      <c r="B2202" s="18">
        <v>0.50694444444444442</v>
      </c>
      <c r="C2202" t="s">
        <v>9</v>
      </c>
      <c r="D2202" t="s">
        <v>526</v>
      </c>
      <c r="E2202" t="s">
        <v>10</v>
      </c>
      <c r="F2202">
        <v>3</v>
      </c>
      <c r="G2202">
        <v>15</v>
      </c>
      <c r="H2202" t="s">
        <v>283</v>
      </c>
      <c r="I2202" t="str">
        <f>VLOOKUP(H2202,'Fish Species List'!$A$2:$I$107,2,0)</f>
        <v>Stoplight Parrotfish</v>
      </c>
      <c r="J2202" s="54" t="str">
        <f>VLOOKUP(H2202,'Fish Species List'!$A$2:$I$107,3,0)</f>
        <v>Sparisoma viride</v>
      </c>
      <c r="K2202" s="54" t="str">
        <f>VLOOKUP(H2202,'Fish Species List'!$A$2:$I$107,4,0)</f>
        <v>Scaridae</v>
      </c>
      <c r="L2202" s="54" t="str">
        <f>VLOOKUP(H2202,'Fish Species List'!$A$2:$I$107,5,0)</f>
        <v>Herbivores</v>
      </c>
      <c r="M2202">
        <v>36</v>
      </c>
      <c r="N2202">
        <f>1</f>
        <v>1</v>
      </c>
      <c r="O2202" t="s">
        <v>22</v>
      </c>
      <c r="P2202">
        <f>VLOOKUP(H2202,'Fish Species List'!$A$2:$I$107,6,0)</f>
        <v>1.38E-2</v>
      </c>
      <c r="Q2202">
        <f>VLOOKUP(H2202,'Fish Species List'!$A$2:$I$107,7,0)</f>
        <v>3.04</v>
      </c>
      <c r="R2202">
        <f t="shared" si="34"/>
        <v>743.08533203751938</v>
      </c>
    </row>
    <row r="2203" spans="1:18">
      <c r="A2203" s="2">
        <v>42971</v>
      </c>
      <c r="B2203" s="18">
        <v>0.50694444444444442</v>
      </c>
      <c r="C2203" t="s">
        <v>9</v>
      </c>
      <c r="D2203" t="s">
        <v>526</v>
      </c>
      <c r="E2203" t="s">
        <v>10</v>
      </c>
      <c r="F2203">
        <v>3</v>
      </c>
      <c r="G2203">
        <v>15</v>
      </c>
      <c r="H2203" t="s">
        <v>25</v>
      </c>
      <c r="I2203" t="str">
        <f>VLOOKUP(H2203,'Fish Species List'!$A$2:$I$107,2,0)</f>
        <v>Redband Parrotfish</v>
      </c>
      <c r="J2203" s="54" t="str">
        <f>VLOOKUP(H2203,'Fish Species List'!$A$2:$I$107,3,0)</f>
        <v>Sparisoma aurofrenatum</v>
      </c>
      <c r="K2203" s="54" t="str">
        <f>VLOOKUP(H2203,'Fish Species List'!$A$2:$I$107,4,0)</f>
        <v>Scaridae</v>
      </c>
      <c r="L2203" s="54" t="str">
        <f>VLOOKUP(H2203,'Fish Species List'!$A$2:$I$107,5,0)</f>
        <v>Herbivores</v>
      </c>
      <c r="M2203">
        <v>18</v>
      </c>
      <c r="N2203">
        <v>2</v>
      </c>
      <c r="O2203" t="s">
        <v>16</v>
      </c>
      <c r="P2203">
        <f>VLOOKUP(H2203,'Fish Species List'!$A$2:$I$107,6,0)</f>
        <v>1.072E-2</v>
      </c>
      <c r="Q2203">
        <f>VLOOKUP(H2203,'Fish Species List'!$A$2:$I$107,7,0)</f>
        <v>3.12</v>
      </c>
      <c r="R2203">
        <f t="shared" si="34"/>
        <v>88.43923988864465</v>
      </c>
    </row>
    <row r="2204" spans="1:18">
      <c r="A2204" s="2">
        <v>42971</v>
      </c>
      <c r="B2204" s="18">
        <v>0.50694444444444442</v>
      </c>
      <c r="C2204" t="s">
        <v>9</v>
      </c>
      <c r="D2204" t="s">
        <v>526</v>
      </c>
      <c r="E2204" t="s">
        <v>10</v>
      </c>
      <c r="F2204">
        <v>3</v>
      </c>
      <c r="G2204">
        <v>15</v>
      </c>
      <c r="H2204" t="s">
        <v>25</v>
      </c>
      <c r="I2204" t="str">
        <f>VLOOKUP(H2204,'Fish Species List'!$A$2:$I$107,2,0)</f>
        <v>Redband Parrotfish</v>
      </c>
      <c r="J2204" s="54" t="str">
        <f>VLOOKUP(H2204,'Fish Species List'!$A$2:$I$107,3,0)</f>
        <v>Sparisoma aurofrenatum</v>
      </c>
      <c r="K2204" s="54" t="str">
        <f>VLOOKUP(H2204,'Fish Species List'!$A$2:$I$107,4,0)</f>
        <v>Scaridae</v>
      </c>
      <c r="L2204" s="54" t="str">
        <f>VLOOKUP(H2204,'Fish Species List'!$A$2:$I$107,5,0)</f>
        <v>Herbivores</v>
      </c>
      <c r="M2204">
        <v>19</v>
      </c>
      <c r="N2204">
        <f>1</f>
        <v>1</v>
      </c>
      <c r="O2204" t="s">
        <v>16</v>
      </c>
      <c r="P2204">
        <f>VLOOKUP(H2204,'Fish Species List'!$A$2:$I$107,6,0)</f>
        <v>1.072E-2</v>
      </c>
      <c r="Q2204">
        <f>VLOOKUP(H2204,'Fish Species List'!$A$2:$I$107,7,0)</f>
        <v>3.12</v>
      </c>
      <c r="R2204">
        <f t="shared" si="34"/>
        <v>104.69019779399261</v>
      </c>
    </row>
    <row r="2205" spans="1:18">
      <c r="A2205" s="2">
        <v>42971</v>
      </c>
      <c r="B2205" s="18">
        <v>0.50694444444444442</v>
      </c>
      <c r="C2205" t="s">
        <v>9</v>
      </c>
      <c r="D2205" t="s">
        <v>526</v>
      </c>
      <c r="E2205" t="s">
        <v>10</v>
      </c>
      <c r="F2205">
        <v>3</v>
      </c>
      <c r="G2205">
        <v>15</v>
      </c>
      <c r="H2205" t="s">
        <v>25</v>
      </c>
      <c r="I2205" t="str">
        <f>VLOOKUP(H2205,'Fish Species List'!$A$2:$I$107,2,0)</f>
        <v>Redband Parrotfish</v>
      </c>
      <c r="J2205" s="54" t="str">
        <f>VLOOKUP(H2205,'Fish Species List'!$A$2:$I$107,3,0)</f>
        <v>Sparisoma aurofrenatum</v>
      </c>
      <c r="K2205" s="54" t="str">
        <f>VLOOKUP(H2205,'Fish Species List'!$A$2:$I$107,4,0)</f>
        <v>Scaridae</v>
      </c>
      <c r="L2205" s="54" t="str">
        <f>VLOOKUP(H2205,'Fish Species List'!$A$2:$I$107,5,0)</f>
        <v>Herbivores</v>
      </c>
      <c r="M2205">
        <v>20</v>
      </c>
      <c r="N2205">
        <f>1</f>
        <v>1</v>
      </c>
      <c r="O2205" t="s">
        <v>16</v>
      </c>
      <c r="P2205">
        <f>VLOOKUP(H2205,'Fish Species List'!$A$2:$I$107,6,0)</f>
        <v>1.072E-2</v>
      </c>
      <c r="Q2205">
        <f>VLOOKUP(H2205,'Fish Species List'!$A$2:$I$107,7,0)</f>
        <v>3.12</v>
      </c>
      <c r="R2205">
        <f t="shared" si="34"/>
        <v>122.85939484389488</v>
      </c>
    </row>
    <row r="2206" spans="1:18">
      <c r="A2206" s="2">
        <v>42971</v>
      </c>
      <c r="B2206" s="18">
        <v>0.50694444444444442</v>
      </c>
      <c r="C2206" t="s">
        <v>9</v>
      </c>
      <c r="D2206" t="s">
        <v>526</v>
      </c>
      <c r="E2206" t="s">
        <v>10</v>
      </c>
      <c r="F2206">
        <v>3</v>
      </c>
      <c r="G2206">
        <v>15</v>
      </c>
      <c r="H2206" t="s">
        <v>33</v>
      </c>
      <c r="I2206" t="str">
        <f>VLOOKUP(H2206,'Fish Species List'!$A$2:$I$107,2,0)</f>
        <v>Yellowtail parrotfish</v>
      </c>
      <c r="J2206" s="54" t="str">
        <f>VLOOKUP(H2206,'Fish Species List'!$A$2:$I$107,3,0)</f>
        <v>Sparisoma rubiprinne</v>
      </c>
      <c r="K2206" s="54" t="str">
        <f>VLOOKUP(H2206,'Fish Species List'!$A$2:$I$107,4,0)</f>
        <v>Scaridae</v>
      </c>
      <c r="L2206" s="54" t="str">
        <f>VLOOKUP(H2206,'Fish Species List'!$A$2:$I$107,5,0)</f>
        <v>Herbivores</v>
      </c>
      <c r="M2206">
        <v>26</v>
      </c>
      <c r="N2206">
        <f>1</f>
        <v>1</v>
      </c>
      <c r="O2206" t="s">
        <v>16</v>
      </c>
      <c r="P2206">
        <f>VLOOKUP(H2206,'Fish Species List'!$A$2:$I$107,6,0)</f>
        <v>8.9099999999999995E-3</v>
      </c>
      <c r="Q2206">
        <f>VLOOKUP(H2206,'Fish Species List'!$A$2:$I$107,7,0)</f>
        <v>3.04</v>
      </c>
      <c r="R2206">
        <f t="shared" si="34"/>
        <v>178.40075248207893</v>
      </c>
    </row>
    <row r="2207" spans="1:18">
      <c r="A2207" s="2">
        <v>42971</v>
      </c>
      <c r="B2207" s="18">
        <v>0.50694444444444442</v>
      </c>
      <c r="C2207" t="s">
        <v>9</v>
      </c>
      <c r="D2207" t="s">
        <v>526</v>
      </c>
      <c r="E2207" t="s">
        <v>10</v>
      </c>
      <c r="F2207">
        <v>3</v>
      </c>
      <c r="G2207">
        <v>15</v>
      </c>
      <c r="H2207" t="s">
        <v>33</v>
      </c>
      <c r="I2207" t="str">
        <f>VLOOKUP(H2207,'Fish Species List'!$A$2:$I$107,2,0)</f>
        <v>Yellowtail parrotfish</v>
      </c>
      <c r="J2207" s="54" t="str">
        <f>VLOOKUP(H2207,'Fish Species List'!$A$2:$I$107,3,0)</f>
        <v>Sparisoma rubiprinne</v>
      </c>
      <c r="K2207" s="54" t="str">
        <f>VLOOKUP(H2207,'Fish Species List'!$A$2:$I$107,4,0)</f>
        <v>Scaridae</v>
      </c>
      <c r="L2207" s="54" t="str">
        <f>VLOOKUP(H2207,'Fish Species List'!$A$2:$I$107,5,0)</f>
        <v>Herbivores</v>
      </c>
      <c r="M2207">
        <v>23</v>
      </c>
      <c r="N2207">
        <f>1</f>
        <v>1</v>
      </c>
      <c r="O2207" t="s">
        <v>16</v>
      </c>
      <c r="P2207">
        <f>VLOOKUP(H2207,'Fish Species List'!$A$2:$I$107,6,0)</f>
        <v>8.9099999999999995E-3</v>
      </c>
      <c r="Q2207">
        <f>VLOOKUP(H2207,'Fish Species List'!$A$2:$I$107,7,0)</f>
        <v>3.04</v>
      </c>
      <c r="R2207">
        <f t="shared" si="34"/>
        <v>122.89389968461293</v>
      </c>
    </row>
    <row r="2208" spans="1:18">
      <c r="A2208" s="2">
        <v>42971</v>
      </c>
      <c r="B2208" s="18">
        <v>0.50694444444444442</v>
      </c>
      <c r="C2208" t="s">
        <v>9</v>
      </c>
      <c r="D2208" t="s">
        <v>526</v>
      </c>
      <c r="E2208" t="s">
        <v>10</v>
      </c>
      <c r="F2208">
        <v>3</v>
      </c>
      <c r="G2208">
        <v>15</v>
      </c>
      <c r="H2208" t="s">
        <v>33</v>
      </c>
      <c r="I2208" t="str">
        <f>VLOOKUP(H2208,'Fish Species List'!$A$2:$I$107,2,0)</f>
        <v>Yellowtail parrotfish</v>
      </c>
      <c r="J2208" s="54" t="str">
        <f>VLOOKUP(H2208,'Fish Species List'!$A$2:$I$107,3,0)</f>
        <v>Sparisoma rubiprinne</v>
      </c>
      <c r="K2208" s="54" t="str">
        <f>VLOOKUP(H2208,'Fish Species List'!$A$2:$I$107,4,0)</f>
        <v>Scaridae</v>
      </c>
      <c r="L2208" s="54" t="str">
        <f>VLOOKUP(H2208,'Fish Species List'!$A$2:$I$107,5,0)</f>
        <v>Herbivores</v>
      </c>
      <c r="M2208">
        <v>25</v>
      </c>
      <c r="N2208">
        <v>2</v>
      </c>
      <c r="O2208" t="s">
        <v>16</v>
      </c>
      <c r="P2208">
        <f>VLOOKUP(H2208,'Fish Species List'!$A$2:$I$107,6,0)</f>
        <v>8.9099999999999995E-3</v>
      </c>
      <c r="Q2208">
        <f>VLOOKUP(H2208,'Fish Species List'!$A$2:$I$107,7,0)</f>
        <v>3.04</v>
      </c>
      <c r="R2208">
        <f t="shared" si="34"/>
        <v>158.34900194134704</v>
      </c>
    </row>
    <row r="2209" spans="1:18">
      <c r="A2209" s="2">
        <v>42971</v>
      </c>
      <c r="B2209" s="18">
        <v>0.50694444444444442</v>
      </c>
      <c r="C2209" t="s">
        <v>9</v>
      </c>
      <c r="D2209" t="s">
        <v>526</v>
      </c>
      <c r="E2209" t="s">
        <v>10</v>
      </c>
      <c r="F2209">
        <v>3</v>
      </c>
      <c r="G2209">
        <v>15</v>
      </c>
      <c r="H2209" t="s">
        <v>19</v>
      </c>
      <c r="I2209" t="str">
        <f>VLOOKUP(H2209,'Fish Species List'!$A$2:$I$107,2,0)</f>
        <v>Ocean Surgeonfish</v>
      </c>
      <c r="J2209" s="54" t="str">
        <f>VLOOKUP(H2209,'Fish Species List'!$A$2:$I$107,3,0)</f>
        <v>Acanthurus bahianus</v>
      </c>
      <c r="K2209" s="54" t="str">
        <f>VLOOKUP(H2209,'Fish Species List'!$A$2:$I$107,4,0)</f>
        <v>Acanthuridae</v>
      </c>
      <c r="L2209" s="54" t="str">
        <f>VLOOKUP(H2209,'Fish Species List'!$A$2:$I$107,5,0)</f>
        <v>Herbivores</v>
      </c>
      <c r="M2209">
        <v>16</v>
      </c>
      <c r="N2209">
        <v>5</v>
      </c>
      <c r="P2209">
        <f>VLOOKUP(H2209,'Fish Species List'!$A$2:$I$107,6,0)</f>
        <v>1.8620000000000001E-2</v>
      </c>
      <c r="Q2209">
        <f>VLOOKUP(H2209,'Fish Species List'!$A$2:$I$107,7,0)</f>
        <v>2.91</v>
      </c>
      <c r="R2209">
        <f t="shared" si="34"/>
        <v>59.424950162548789</v>
      </c>
    </row>
    <row r="2210" spans="1:18">
      <c r="A2210" s="2">
        <v>42971</v>
      </c>
      <c r="B2210" s="18">
        <v>0.50694444444444442</v>
      </c>
      <c r="C2210" t="s">
        <v>9</v>
      </c>
      <c r="D2210" t="s">
        <v>526</v>
      </c>
      <c r="E2210" t="s">
        <v>10</v>
      </c>
      <c r="F2210">
        <v>3</v>
      </c>
      <c r="G2210">
        <v>15</v>
      </c>
      <c r="H2210" t="s">
        <v>424</v>
      </c>
      <c r="I2210" t="str">
        <f>VLOOKUP(H2210,'Fish Species List'!$A$2:$I$107,2,0)</f>
        <v>Black Durgon</v>
      </c>
      <c r="J2210" s="54" t="str">
        <f>VLOOKUP(H2210,'Fish Species List'!$A$2:$I$107,3,0)</f>
        <v>Melichthys niger</v>
      </c>
      <c r="K2210" s="54" t="str">
        <f>VLOOKUP(H2210,'Fish Species List'!$A$2:$I$107,4,0)</f>
        <v>Balistidae</v>
      </c>
      <c r="L2210" s="54" t="str">
        <f>VLOOKUP(H2210,'Fish Species List'!$A$2:$I$107,5,0)</f>
        <v>Omnivores</v>
      </c>
      <c r="M2210">
        <v>20</v>
      </c>
      <c r="N2210">
        <v>6</v>
      </c>
      <c r="P2210">
        <f>VLOOKUP(H2210,'Fish Species List'!$A$2:$I$107,6,0)</f>
        <v>2.3439999999999999E-2</v>
      </c>
      <c r="Q2210">
        <f>VLOOKUP(H2210,'Fish Species List'!$A$2:$I$107,7,0)</f>
        <v>2.95</v>
      </c>
      <c r="R2210">
        <f t="shared" si="34"/>
        <v>161.43440395788693</v>
      </c>
    </row>
    <row r="2211" spans="1:18">
      <c r="A2211" s="2">
        <v>42971</v>
      </c>
      <c r="B2211" s="18">
        <v>0.50694444444444442</v>
      </c>
      <c r="C2211" t="s">
        <v>9</v>
      </c>
      <c r="D2211" t="s">
        <v>526</v>
      </c>
      <c r="E2211" t="s">
        <v>10</v>
      </c>
      <c r="F2211">
        <v>3</v>
      </c>
      <c r="G2211">
        <v>15</v>
      </c>
      <c r="H2211" t="s">
        <v>32</v>
      </c>
      <c r="I2211" t="str">
        <f>VLOOKUP(H2211,'Fish Species List'!$A$2:$I$107,2,0)</f>
        <v>Redtail Parrotfish</v>
      </c>
      <c r="J2211" s="54" t="str">
        <f>VLOOKUP(H2211,'Fish Species List'!$A$2:$I$107,3,0)</f>
        <v>Sparisoma chrysopterum</v>
      </c>
      <c r="K2211" s="54" t="str">
        <f>VLOOKUP(H2211,'Fish Species List'!$A$2:$I$107,4,0)</f>
        <v>Scaridae</v>
      </c>
      <c r="L2211" s="54" t="str">
        <f>VLOOKUP(H2211,'Fish Species List'!$A$2:$I$107,5,0)</f>
        <v>Herbivores</v>
      </c>
      <c r="M2211">
        <v>24</v>
      </c>
      <c r="N2211">
        <f>1</f>
        <v>1</v>
      </c>
      <c r="O2211" t="s">
        <v>22</v>
      </c>
      <c r="P2211">
        <f>VLOOKUP(H2211,'Fish Species List'!$A$2:$I$107,6,0)</f>
        <v>1.072E-2</v>
      </c>
      <c r="Q2211">
        <f>VLOOKUP(H2211,'Fish Species List'!$A$2:$I$107,7,0)</f>
        <v>3.09</v>
      </c>
      <c r="R2211">
        <f t="shared" si="34"/>
        <v>197.26385783375517</v>
      </c>
    </row>
    <row r="2212" spans="1:18">
      <c r="A2212" s="2">
        <v>42971</v>
      </c>
      <c r="B2212" s="18">
        <v>0.50694444444444442</v>
      </c>
      <c r="C2212" t="s">
        <v>9</v>
      </c>
      <c r="D2212" t="s">
        <v>526</v>
      </c>
      <c r="E2212" t="s">
        <v>10</v>
      </c>
      <c r="F2212">
        <v>3</v>
      </c>
      <c r="G2212">
        <v>15</v>
      </c>
      <c r="H2212" t="s">
        <v>32</v>
      </c>
      <c r="I2212" t="str">
        <f>VLOOKUP(H2212,'Fish Species List'!$A$2:$I$107,2,0)</f>
        <v>Redtail Parrotfish</v>
      </c>
      <c r="J2212" s="54" t="str">
        <f>VLOOKUP(H2212,'Fish Species List'!$A$2:$I$107,3,0)</f>
        <v>Sparisoma chrysopterum</v>
      </c>
      <c r="K2212" s="54" t="str">
        <f>VLOOKUP(H2212,'Fish Species List'!$A$2:$I$107,4,0)</f>
        <v>Scaridae</v>
      </c>
      <c r="L2212" s="54" t="str">
        <f>VLOOKUP(H2212,'Fish Species List'!$A$2:$I$107,5,0)</f>
        <v>Herbivores</v>
      </c>
      <c r="M2212">
        <v>28</v>
      </c>
      <c r="N2212">
        <f>1</f>
        <v>1</v>
      </c>
      <c r="O2212" t="s">
        <v>22</v>
      </c>
      <c r="P2212">
        <f>VLOOKUP(H2212,'Fish Species List'!$A$2:$I$107,6,0)</f>
        <v>1.072E-2</v>
      </c>
      <c r="Q2212">
        <f>VLOOKUP(H2212,'Fish Species List'!$A$2:$I$107,7,0)</f>
        <v>3.09</v>
      </c>
      <c r="R2212">
        <f t="shared" si="34"/>
        <v>317.62384748757188</v>
      </c>
    </row>
    <row r="2213" spans="1:18">
      <c r="A2213" s="2">
        <v>42971</v>
      </c>
      <c r="B2213" s="18">
        <v>0.50694444444444442</v>
      </c>
      <c r="C2213" t="s">
        <v>9</v>
      </c>
      <c r="D2213" t="s">
        <v>526</v>
      </c>
      <c r="E2213" t="s">
        <v>10</v>
      </c>
      <c r="F2213">
        <v>3</v>
      </c>
      <c r="G2213">
        <v>15</v>
      </c>
      <c r="H2213" t="s">
        <v>290</v>
      </c>
      <c r="I2213" t="str">
        <f>VLOOKUP(H2213,'Fish Species List'!$A$2:$I$107,2,0)</f>
        <v>Yellowfin Mojarra</v>
      </c>
      <c r="J2213" s="54" t="str">
        <f>VLOOKUP(H2213,'Fish Species List'!$A$2:$I$107,3,0)</f>
        <v>Gerres cinereus</v>
      </c>
      <c r="K2213" s="54" t="str">
        <f>VLOOKUP(H2213,'Fish Species List'!$A$2:$I$107,4,0)</f>
        <v>Gerreidae</v>
      </c>
      <c r="L2213" s="54" t="str">
        <f>VLOOKUP(H2213,'Fish Species List'!$A$2:$I$107,5,0)</f>
        <v>Carnivores</v>
      </c>
      <c r="M2213">
        <v>20</v>
      </c>
      <c r="N2213">
        <f>1</f>
        <v>1</v>
      </c>
      <c r="P2213">
        <f>VLOOKUP(H2213,'Fish Species List'!$A$2:$I$107,6,0)</f>
        <v>1.1480000000000001E-2</v>
      </c>
      <c r="Q2213">
        <f>VLOOKUP(H2213,'Fish Species List'!$A$2:$I$107,7,0)</f>
        <v>3.07</v>
      </c>
      <c r="R2213">
        <f t="shared" si="34"/>
        <v>113.26715044665853</v>
      </c>
    </row>
    <row r="2214" spans="1:18">
      <c r="A2214" s="2">
        <v>42971</v>
      </c>
      <c r="B2214" s="18">
        <v>0.50694444444444442</v>
      </c>
      <c r="C2214" t="s">
        <v>9</v>
      </c>
      <c r="D2214" t="s">
        <v>526</v>
      </c>
      <c r="E2214" t="s">
        <v>10</v>
      </c>
      <c r="F2214">
        <v>3</v>
      </c>
      <c r="G2214">
        <v>15</v>
      </c>
      <c r="H2214" t="s">
        <v>379</v>
      </c>
      <c r="I2214" t="str">
        <f>VLOOKUP(H2214,'Fish Species List'!$A$2:$I$107,2,0)</f>
        <v>Goatfish</v>
      </c>
      <c r="J2214" s="54" t="str">
        <f>VLOOKUP(H2214,'Fish Species List'!$A$2:$I$107,3,0)</f>
        <v>Mulloidichthys martinicus</v>
      </c>
      <c r="K2214" s="54" t="str">
        <f>VLOOKUP(H2214,'Fish Species List'!$A$2:$I$107,4,0)</f>
        <v>Mullidae</v>
      </c>
      <c r="L2214" s="54" t="str">
        <f>VLOOKUP(H2214,'Fish Species List'!$A$2:$I$107,5,0)</f>
        <v>Carnivores</v>
      </c>
      <c r="M2214">
        <v>26</v>
      </c>
      <c r="N2214">
        <f>1</f>
        <v>1</v>
      </c>
      <c r="P2214">
        <f>VLOOKUP(H2214,'Fish Species List'!$A$2:$I$107,6,0)</f>
        <v>9.7699999999999992E-3</v>
      </c>
      <c r="Q2214">
        <f>VLOOKUP(H2214,'Fish Species List'!$A$2:$I$107,7,0)</f>
        <v>3.12</v>
      </c>
      <c r="R2214">
        <f t="shared" si="34"/>
        <v>253.87001541616323</v>
      </c>
    </row>
    <row r="2215" spans="1:18">
      <c r="A2215" s="2">
        <v>42971</v>
      </c>
      <c r="B2215" s="18">
        <v>0.50694444444444442</v>
      </c>
      <c r="C2215" t="s">
        <v>9</v>
      </c>
      <c r="D2215" t="s">
        <v>526</v>
      </c>
      <c r="E2215" t="s">
        <v>10</v>
      </c>
      <c r="F2215">
        <v>3</v>
      </c>
      <c r="G2215">
        <v>15</v>
      </c>
      <c r="H2215" t="s">
        <v>31</v>
      </c>
      <c r="I2215" t="str">
        <f>VLOOKUP(H2215,'Fish Species List'!$A$2:$I$107,2,0)</f>
        <v>Striped Parrotfish</v>
      </c>
      <c r="J2215" s="54" t="str">
        <f>VLOOKUP(H2215,'Fish Species List'!$A$2:$I$107,3,0)</f>
        <v>Scarus iserti</v>
      </c>
      <c r="K2215" s="54" t="str">
        <f>VLOOKUP(H2215,'Fish Species List'!$A$2:$I$107,4,0)</f>
        <v>Scaridae</v>
      </c>
      <c r="L2215" s="54" t="str">
        <f>VLOOKUP(H2215,'Fish Species List'!$A$2:$I$107,5,0)</f>
        <v>Herbivores</v>
      </c>
      <c r="M2215">
        <v>26</v>
      </c>
      <c r="N2215">
        <f>1</f>
        <v>1</v>
      </c>
      <c r="O2215" t="s">
        <v>22</v>
      </c>
      <c r="P2215">
        <f>VLOOKUP(H2215,'Fish Species List'!$A$2:$I$107,6,0)</f>
        <v>1.0959999999999999E-2</v>
      </c>
      <c r="Q2215">
        <f>VLOOKUP(H2215,'Fish Species List'!$A$2:$I$107,7,0)</f>
        <v>3.01</v>
      </c>
      <c r="R2215">
        <f t="shared" si="34"/>
        <v>199.01248908620863</v>
      </c>
    </row>
    <row r="2216" spans="1:18">
      <c r="A2216" s="2">
        <v>42971</v>
      </c>
      <c r="B2216" s="18">
        <v>0.50694444444444442</v>
      </c>
      <c r="C2216" t="s">
        <v>9</v>
      </c>
      <c r="D2216" t="s">
        <v>526</v>
      </c>
      <c r="E2216" t="s">
        <v>10</v>
      </c>
      <c r="F2216">
        <v>3</v>
      </c>
      <c r="G2216">
        <v>15</v>
      </c>
      <c r="H2216" t="s">
        <v>20</v>
      </c>
      <c r="I2216" t="str">
        <f>VLOOKUP(H2216,'Fish Species List'!$A$2:$I$107,2,0)</f>
        <v>French Grunt</v>
      </c>
      <c r="J2216" s="54" t="str">
        <f>VLOOKUP(H2216,'Fish Species List'!$A$2:$I$107,3,0)</f>
        <v>Haemulon flavolineatum</v>
      </c>
      <c r="K2216" s="54" t="str">
        <f>VLOOKUP(H2216,'Fish Species List'!$A$2:$I$107,4,0)</f>
        <v>Haemulidae</v>
      </c>
      <c r="L2216" s="54" t="str">
        <f>VLOOKUP(H2216,'Fish Species List'!$A$2:$I$107,5,0)</f>
        <v>Carnivores</v>
      </c>
      <c r="M2216">
        <v>19</v>
      </c>
      <c r="N2216">
        <f>1</f>
        <v>1</v>
      </c>
      <c r="P2216">
        <f>VLOOKUP(H2216,'Fish Species List'!$A$2:$I$107,6,0)</f>
        <v>1.349E-2</v>
      </c>
      <c r="Q2216">
        <f>VLOOKUP(H2216,'Fish Species List'!$A$2:$I$107,7,0)</f>
        <v>3</v>
      </c>
      <c r="R2216">
        <f t="shared" si="34"/>
        <v>92.527910000000006</v>
      </c>
    </row>
    <row r="2217" spans="1:18">
      <c r="A2217" s="2">
        <v>42971</v>
      </c>
      <c r="B2217" s="18">
        <v>0.50694444444444442</v>
      </c>
      <c r="C2217" t="s">
        <v>9</v>
      </c>
      <c r="D2217" t="s">
        <v>526</v>
      </c>
      <c r="E2217" t="s">
        <v>10</v>
      </c>
      <c r="F2217">
        <v>3</v>
      </c>
      <c r="G2217">
        <v>15</v>
      </c>
      <c r="H2217" t="s">
        <v>31</v>
      </c>
      <c r="I2217" t="str">
        <f>VLOOKUP(H2217,'Fish Species List'!$A$2:$I$107,2,0)</f>
        <v>Striped Parrotfish</v>
      </c>
      <c r="J2217" s="54" t="str">
        <f>VLOOKUP(H2217,'Fish Species List'!$A$2:$I$107,3,0)</f>
        <v>Scarus iserti</v>
      </c>
      <c r="K2217" s="54" t="str">
        <f>VLOOKUP(H2217,'Fish Species List'!$A$2:$I$107,4,0)</f>
        <v>Scaridae</v>
      </c>
      <c r="L2217" s="54" t="str">
        <f>VLOOKUP(H2217,'Fish Species List'!$A$2:$I$107,5,0)</f>
        <v>Herbivores</v>
      </c>
      <c r="M2217">
        <v>24</v>
      </c>
      <c r="N2217">
        <f>1</f>
        <v>1</v>
      </c>
      <c r="O2217" t="s">
        <v>16</v>
      </c>
      <c r="P2217">
        <f>VLOOKUP(H2217,'Fish Species List'!$A$2:$I$107,6,0)</f>
        <v>1.0959999999999999E-2</v>
      </c>
      <c r="Q2217">
        <f>VLOOKUP(H2217,'Fish Species List'!$A$2:$I$107,7,0)</f>
        <v>3.01</v>
      </c>
      <c r="R2217">
        <f t="shared" si="34"/>
        <v>156.40347270878161</v>
      </c>
    </row>
    <row r="2218" spans="1:18">
      <c r="A2218" s="2">
        <v>42971</v>
      </c>
      <c r="B2218" s="18">
        <v>0.50694444444444442</v>
      </c>
      <c r="C2218" t="s">
        <v>9</v>
      </c>
      <c r="D2218" t="s">
        <v>526</v>
      </c>
      <c r="E2218" t="s">
        <v>10</v>
      </c>
      <c r="F2218">
        <v>3</v>
      </c>
      <c r="G2218">
        <v>15</v>
      </c>
      <c r="H2218" t="s">
        <v>31</v>
      </c>
      <c r="I2218" t="str">
        <f>VLOOKUP(H2218,'Fish Species List'!$A$2:$I$107,2,0)</f>
        <v>Striped Parrotfish</v>
      </c>
      <c r="J2218" s="54" t="str">
        <f>VLOOKUP(H2218,'Fish Species List'!$A$2:$I$107,3,0)</f>
        <v>Scarus iserti</v>
      </c>
      <c r="K2218" s="54" t="str">
        <f>VLOOKUP(H2218,'Fish Species List'!$A$2:$I$107,4,0)</f>
        <v>Scaridae</v>
      </c>
      <c r="L2218" s="54" t="str">
        <f>VLOOKUP(H2218,'Fish Species List'!$A$2:$I$107,5,0)</f>
        <v>Herbivores</v>
      </c>
      <c r="M2218">
        <v>15</v>
      </c>
      <c r="N2218">
        <f>1</f>
        <v>1</v>
      </c>
      <c r="O2218" t="s">
        <v>16</v>
      </c>
      <c r="P2218">
        <f>VLOOKUP(H2218,'Fish Species List'!$A$2:$I$107,6,0)</f>
        <v>1.0959999999999999E-2</v>
      </c>
      <c r="Q2218">
        <f>VLOOKUP(H2218,'Fish Species List'!$A$2:$I$107,7,0)</f>
        <v>3.01</v>
      </c>
      <c r="R2218">
        <f t="shared" si="34"/>
        <v>38.005394411756235</v>
      </c>
    </row>
    <row r="2219" spans="1:18">
      <c r="A2219" s="2">
        <v>42971</v>
      </c>
      <c r="B2219" s="18">
        <v>0.50694444444444442</v>
      </c>
      <c r="C2219" t="s">
        <v>9</v>
      </c>
      <c r="D2219" t="s">
        <v>526</v>
      </c>
      <c r="E2219" t="s">
        <v>10</v>
      </c>
      <c r="F2219">
        <v>3</v>
      </c>
      <c r="G2219">
        <v>15</v>
      </c>
      <c r="H2219" t="s">
        <v>31</v>
      </c>
      <c r="I2219" t="str">
        <f>VLOOKUP(H2219,'Fish Species List'!$A$2:$I$107,2,0)</f>
        <v>Striped Parrotfish</v>
      </c>
      <c r="J2219" s="54" t="str">
        <f>VLOOKUP(H2219,'Fish Species List'!$A$2:$I$107,3,0)</f>
        <v>Scarus iserti</v>
      </c>
      <c r="K2219" s="54" t="str">
        <f>VLOOKUP(H2219,'Fish Species List'!$A$2:$I$107,4,0)</f>
        <v>Scaridae</v>
      </c>
      <c r="L2219" s="54" t="str">
        <f>VLOOKUP(H2219,'Fish Species List'!$A$2:$I$107,5,0)</f>
        <v>Herbivores</v>
      </c>
      <c r="M2219">
        <v>13</v>
      </c>
      <c r="N2219">
        <v>3</v>
      </c>
      <c r="O2219" t="s">
        <v>16</v>
      </c>
      <c r="P2219">
        <f>VLOOKUP(H2219,'Fish Species List'!$A$2:$I$107,6,0)</f>
        <v>1.0959999999999999E-2</v>
      </c>
      <c r="Q2219">
        <f>VLOOKUP(H2219,'Fish Species List'!$A$2:$I$107,7,0)</f>
        <v>3.01</v>
      </c>
      <c r="R2219">
        <f t="shared" si="34"/>
        <v>24.704726176219836</v>
      </c>
    </row>
    <row r="2220" spans="1:18">
      <c r="A2220" s="2">
        <v>42971</v>
      </c>
      <c r="B2220" s="18">
        <v>0.50694444444444442</v>
      </c>
      <c r="C2220" t="s">
        <v>9</v>
      </c>
      <c r="D2220" t="s">
        <v>526</v>
      </c>
      <c r="E2220" t="s">
        <v>10</v>
      </c>
      <c r="F2220">
        <v>3</v>
      </c>
      <c r="G2220">
        <v>15</v>
      </c>
      <c r="H2220" t="s">
        <v>15</v>
      </c>
      <c r="I2220" t="str">
        <f>VLOOKUP(H2220,'Fish Species List'!$A$2:$I$107,2,0)</f>
        <v>Queen Parrotfish</v>
      </c>
      <c r="J2220" s="54" t="str">
        <f>VLOOKUP(H2220,'Fish Species List'!$A$2:$I$107,3,0)</f>
        <v>Scarus vetula</v>
      </c>
      <c r="K2220" s="54" t="str">
        <f>VLOOKUP(H2220,'Fish Species List'!$A$2:$I$107,4,0)</f>
        <v>Scaridae</v>
      </c>
      <c r="L2220" s="54" t="str">
        <f>VLOOKUP(H2220,'Fish Species List'!$A$2:$I$107,5,0)</f>
        <v>Herbivores</v>
      </c>
      <c r="M2220">
        <v>16</v>
      </c>
      <c r="N2220">
        <f>1</f>
        <v>1</v>
      </c>
      <c r="O2220" t="s">
        <v>16</v>
      </c>
      <c r="P2220">
        <f>VLOOKUP(H2220,'Fish Species List'!$A$2:$I$107,6,0)</f>
        <v>1.38E-2</v>
      </c>
      <c r="Q2220">
        <f>VLOOKUP(H2220,'Fish Species List'!$A$2:$I$107,7,0)</f>
        <v>3.03</v>
      </c>
      <c r="R2220">
        <f t="shared" si="34"/>
        <v>61.427470757312861</v>
      </c>
    </row>
    <row r="2221" spans="1:18">
      <c r="A2221" s="2">
        <v>42971</v>
      </c>
      <c r="B2221" s="18">
        <v>0.50694444444444442</v>
      </c>
      <c r="C2221" t="s">
        <v>9</v>
      </c>
      <c r="D2221" t="s">
        <v>526</v>
      </c>
      <c r="E2221" t="s">
        <v>10</v>
      </c>
      <c r="F2221">
        <v>3</v>
      </c>
      <c r="G2221">
        <v>15</v>
      </c>
      <c r="H2221" t="s">
        <v>11</v>
      </c>
      <c r="I2221" t="str">
        <f>VLOOKUP(H2221,'Fish Species List'!$A$2:$I$107,2,0)</f>
        <v>Coney</v>
      </c>
      <c r="J2221" s="54" t="str">
        <f>VLOOKUP(H2221,'Fish Species List'!$A$2:$I$107,3,0)</f>
        <v>Cephalopholis fulva</v>
      </c>
      <c r="K2221" s="54" t="str">
        <f>VLOOKUP(H2221,'Fish Species List'!$A$2:$I$107,4,0)</f>
        <v>Serranidae</v>
      </c>
      <c r="L2221" s="54" t="str">
        <f>VLOOKUP(H2221,'Fish Species List'!$A$2:$I$107,5,0)</f>
        <v>Carnivores</v>
      </c>
      <c r="M2221">
        <v>18</v>
      </c>
      <c r="N2221">
        <v>2</v>
      </c>
      <c r="P2221">
        <f>VLOOKUP(H2221,'Fish Species List'!$A$2:$I$107,6,0)</f>
        <v>0.01</v>
      </c>
      <c r="Q2221">
        <f>VLOOKUP(H2221,'Fish Species List'!$A$2:$I$107,7,0)</f>
        <v>3.02</v>
      </c>
      <c r="R2221">
        <f t="shared" si="34"/>
        <v>61.79067869182947</v>
      </c>
    </row>
    <row r="2222" spans="1:18">
      <c r="A2222" s="2">
        <v>42971</v>
      </c>
      <c r="B2222" s="18">
        <v>0.50694444444444442</v>
      </c>
      <c r="C2222" t="s">
        <v>9</v>
      </c>
      <c r="D2222" t="s">
        <v>526</v>
      </c>
      <c r="E2222" t="s">
        <v>10</v>
      </c>
      <c r="F2222">
        <v>3</v>
      </c>
      <c r="G2222">
        <v>15</v>
      </c>
      <c r="H2222" t="s">
        <v>11</v>
      </c>
      <c r="I2222" t="str">
        <f>VLOOKUP(H2222,'Fish Species List'!$A$2:$I$107,2,0)</f>
        <v>Coney</v>
      </c>
      <c r="J2222" s="54" t="str">
        <f>VLOOKUP(H2222,'Fish Species List'!$A$2:$I$107,3,0)</f>
        <v>Cephalopholis fulva</v>
      </c>
      <c r="K2222" s="54" t="str">
        <f>VLOOKUP(H2222,'Fish Species List'!$A$2:$I$107,4,0)</f>
        <v>Serranidae</v>
      </c>
      <c r="L2222" s="54" t="str">
        <f>VLOOKUP(H2222,'Fish Species List'!$A$2:$I$107,5,0)</f>
        <v>Carnivores</v>
      </c>
      <c r="M2222">
        <v>22</v>
      </c>
      <c r="N2222">
        <v>3</v>
      </c>
      <c r="P2222">
        <f>VLOOKUP(H2222,'Fish Species List'!$A$2:$I$107,6,0)</f>
        <v>0.01</v>
      </c>
      <c r="Q2222">
        <f>VLOOKUP(H2222,'Fish Species List'!$A$2:$I$107,7,0)</f>
        <v>3.02</v>
      </c>
      <c r="R2222">
        <f t="shared" si="34"/>
        <v>113.27041614810689</v>
      </c>
    </row>
    <row r="2223" spans="1:18">
      <c r="A2223" s="2">
        <v>42971</v>
      </c>
      <c r="B2223" s="18">
        <v>0.50694444444444442</v>
      </c>
      <c r="C2223" t="s">
        <v>9</v>
      </c>
      <c r="D2223" t="s">
        <v>526</v>
      </c>
      <c r="E2223" t="s">
        <v>10</v>
      </c>
      <c r="F2223">
        <v>3</v>
      </c>
      <c r="G2223">
        <v>15</v>
      </c>
      <c r="H2223" t="s">
        <v>289</v>
      </c>
      <c r="I2223" t="str">
        <f>VLOOKUP(H2223,'Fish Species List'!$A$2:$I$107,2,0)</f>
        <v>Longspine squirrelfish</v>
      </c>
      <c r="J2223" s="54" t="str">
        <f>VLOOKUP(H2223,'Fish Species List'!$A$2:$I$107,3,0)</f>
        <v>Holocentrus rufus</v>
      </c>
      <c r="K2223" s="54" t="str">
        <f>VLOOKUP(H2223,'Fish Species List'!$A$2:$I$107,4,0)</f>
        <v>Holocentridae</v>
      </c>
      <c r="L2223" s="54" t="str">
        <f>VLOOKUP(H2223,'Fish Species List'!$A$2:$I$107,5,0)</f>
        <v>Carnivores</v>
      </c>
      <c r="M2223">
        <v>20</v>
      </c>
      <c r="N2223">
        <f>1</f>
        <v>1</v>
      </c>
      <c r="P2223">
        <f>VLOOKUP(H2223,'Fish Species List'!$A$2:$I$107,6,0)</f>
        <v>1.1480000000000001E-2</v>
      </c>
      <c r="Q2223">
        <f>VLOOKUP(H2223,'Fish Species List'!$A$2:$I$107,7,0)</f>
        <v>2.89</v>
      </c>
      <c r="R2223">
        <f t="shared" si="34"/>
        <v>66.056958833921925</v>
      </c>
    </row>
    <row r="2224" spans="1:18">
      <c r="A2224" s="2">
        <v>42971</v>
      </c>
      <c r="B2224" s="18">
        <v>0.50694444444444442</v>
      </c>
      <c r="C2224" t="s">
        <v>9</v>
      </c>
      <c r="D2224" t="s">
        <v>526</v>
      </c>
      <c r="E2224" t="s">
        <v>10</v>
      </c>
      <c r="F2224">
        <v>3</v>
      </c>
      <c r="G2224">
        <v>15</v>
      </c>
      <c r="H2224" t="s">
        <v>27</v>
      </c>
      <c r="I2224" t="str">
        <f>VLOOKUP(H2224,'Fish Species List'!$A$2:$I$107,2,0)</f>
        <v>Yellowtail Snapper</v>
      </c>
      <c r="J2224" s="54" t="str">
        <f>VLOOKUP(H2224,'Fish Species List'!$A$2:$I$107,3,0)</f>
        <v>Ocyurus chrysurus</v>
      </c>
      <c r="K2224" s="54" t="str">
        <f>VLOOKUP(H2224,'Fish Species List'!$A$2:$I$107,4,0)</f>
        <v>Lutjanidae</v>
      </c>
      <c r="L2224" s="54" t="str">
        <f>VLOOKUP(H2224,'Fish Species List'!$A$2:$I$107,5,0)</f>
        <v>Carnivores</v>
      </c>
      <c r="M2224">
        <v>20</v>
      </c>
      <c r="N2224">
        <f>1</f>
        <v>1</v>
      </c>
      <c r="P2224">
        <f>VLOOKUP(H2224,'Fish Species List'!$A$2:$I$107,6,0)</f>
        <v>1.4789999999999999E-2</v>
      </c>
      <c r="Q2224">
        <f>VLOOKUP(H2224,'Fish Species List'!$A$2:$I$107,7,0)</f>
        <v>2.95</v>
      </c>
      <c r="R2224">
        <f t="shared" si="34"/>
        <v>101.86070113213087</v>
      </c>
    </row>
    <row r="2225" spans="1:18">
      <c r="A2225" s="2">
        <v>42971</v>
      </c>
      <c r="B2225" s="18">
        <v>0.50694444444444442</v>
      </c>
      <c r="C2225" t="s">
        <v>9</v>
      </c>
      <c r="D2225" t="s">
        <v>526</v>
      </c>
      <c r="E2225" t="s">
        <v>10</v>
      </c>
      <c r="F2225">
        <v>3</v>
      </c>
      <c r="G2225">
        <v>15</v>
      </c>
      <c r="H2225" t="s">
        <v>19</v>
      </c>
      <c r="I2225" t="str">
        <f>VLOOKUP(H2225,'Fish Species List'!$A$2:$I$107,2,0)</f>
        <v>Ocean Surgeonfish</v>
      </c>
      <c r="J2225" s="54" t="str">
        <f>VLOOKUP(H2225,'Fish Species List'!$A$2:$I$107,3,0)</f>
        <v>Acanthurus bahianus</v>
      </c>
      <c r="K2225" s="54" t="str">
        <f>VLOOKUP(H2225,'Fish Species List'!$A$2:$I$107,4,0)</f>
        <v>Acanthuridae</v>
      </c>
      <c r="L2225" s="54" t="str">
        <f>VLOOKUP(H2225,'Fish Species List'!$A$2:$I$107,5,0)</f>
        <v>Herbivores</v>
      </c>
      <c r="M2225">
        <v>15</v>
      </c>
      <c r="N2225">
        <v>6</v>
      </c>
      <c r="P2225">
        <f>VLOOKUP(H2225,'Fish Species List'!$A$2:$I$107,6,0)</f>
        <v>1.8620000000000001E-2</v>
      </c>
      <c r="Q2225">
        <f>VLOOKUP(H2225,'Fish Species List'!$A$2:$I$107,7,0)</f>
        <v>2.91</v>
      </c>
      <c r="R2225">
        <f t="shared" si="34"/>
        <v>49.249887240092868</v>
      </c>
    </row>
    <row r="2226" spans="1:18">
      <c r="A2226" s="2">
        <v>42971</v>
      </c>
      <c r="B2226" s="18">
        <v>0.50694444444444442</v>
      </c>
      <c r="C2226" t="s">
        <v>9</v>
      </c>
      <c r="D2226" t="s">
        <v>526</v>
      </c>
      <c r="E2226" t="s">
        <v>10</v>
      </c>
      <c r="F2226">
        <v>3</v>
      </c>
      <c r="G2226">
        <v>15</v>
      </c>
      <c r="H2226" t="s">
        <v>19</v>
      </c>
      <c r="I2226" t="str">
        <f>VLOOKUP(H2226,'Fish Species List'!$A$2:$I$107,2,0)</f>
        <v>Ocean Surgeonfish</v>
      </c>
      <c r="J2226" s="54" t="str">
        <f>VLOOKUP(H2226,'Fish Species List'!$A$2:$I$107,3,0)</f>
        <v>Acanthurus bahianus</v>
      </c>
      <c r="K2226" s="54" t="str">
        <f>VLOOKUP(H2226,'Fish Species List'!$A$2:$I$107,4,0)</f>
        <v>Acanthuridae</v>
      </c>
      <c r="L2226" s="54" t="str">
        <f>VLOOKUP(H2226,'Fish Species List'!$A$2:$I$107,5,0)</f>
        <v>Herbivores</v>
      </c>
      <c r="M2226">
        <v>17</v>
      </c>
      <c r="N2226">
        <v>2</v>
      </c>
      <c r="P2226">
        <f>VLOOKUP(H2226,'Fish Species List'!$A$2:$I$107,6,0)</f>
        <v>1.8620000000000001E-2</v>
      </c>
      <c r="Q2226">
        <f>VLOOKUP(H2226,'Fish Species List'!$A$2:$I$107,7,0)</f>
        <v>2.91</v>
      </c>
      <c r="R2226">
        <f t="shared" si="34"/>
        <v>70.890173269794147</v>
      </c>
    </row>
    <row r="2227" spans="1:18">
      <c r="A2227" s="2">
        <v>42971</v>
      </c>
      <c r="B2227" s="18">
        <v>0.50694444444444442</v>
      </c>
      <c r="C2227" t="s">
        <v>9</v>
      </c>
      <c r="D2227" t="s">
        <v>526</v>
      </c>
      <c r="E2227" t="s">
        <v>10</v>
      </c>
      <c r="F2227">
        <v>3</v>
      </c>
      <c r="G2227">
        <v>15</v>
      </c>
      <c r="H2227" t="s">
        <v>424</v>
      </c>
      <c r="I2227" t="str">
        <f>VLOOKUP(H2227,'Fish Species List'!$A$2:$I$107,2,0)</f>
        <v>Black Durgon</v>
      </c>
      <c r="J2227" s="54" t="str">
        <f>VLOOKUP(H2227,'Fish Species List'!$A$2:$I$107,3,0)</f>
        <v>Melichthys niger</v>
      </c>
      <c r="K2227" s="54" t="str">
        <f>VLOOKUP(H2227,'Fish Species List'!$A$2:$I$107,4,0)</f>
        <v>Balistidae</v>
      </c>
      <c r="L2227" s="54" t="str">
        <f>VLOOKUP(H2227,'Fish Species List'!$A$2:$I$107,5,0)</f>
        <v>Omnivores</v>
      </c>
      <c r="M2227">
        <v>18</v>
      </c>
      <c r="N2227">
        <v>5</v>
      </c>
      <c r="P2227">
        <f>VLOOKUP(H2227,'Fish Species List'!$A$2:$I$107,6,0)</f>
        <v>2.3439999999999999E-2</v>
      </c>
      <c r="Q2227">
        <f>VLOOKUP(H2227,'Fish Species List'!$A$2:$I$107,7,0)</f>
        <v>2.95</v>
      </c>
      <c r="R2227">
        <f t="shared" si="34"/>
        <v>118.30728756786792</v>
      </c>
    </row>
    <row r="2228" spans="1:18">
      <c r="A2228" s="2">
        <v>42971</v>
      </c>
      <c r="B2228" s="18">
        <v>0.50694444444444442</v>
      </c>
      <c r="C2228" t="s">
        <v>9</v>
      </c>
      <c r="D2228" t="s">
        <v>526</v>
      </c>
      <c r="E2228" t="s">
        <v>10</v>
      </c>
      <c r="F2228">
        <v>3</v>
      </c>
      <c r="G2228">
        <v>15</v>
      </c>
      <c r="H2228" t="s">
        <v>424</v>
      </c>
      <c r="I2228" t="str">
        <f>VLOOKUP(H2228,'Fish Species List'!$A$2:$I$107,2,0)</f>
        <v>Black Durgon</v>
      </c>
      <c r="J2228" s="54" t="str">
        <f>VLOOKUP(H2228,'Fish Species List'!$A$2:$I$107,3,0)</f>
        <v>Melichthys niger</v>
      </c>
      <c r="K2228" s="54" t="str">
        <f>VLOOKUP(H2228,'Fish Species List'!$A$2:$I$107,4,0)</f>
        <v>Balistidae</v>
      </c>
      <c r="L2228" s="54" t="str">
        <f>VLOOKUP(H2228,'Fish Species List'!$A$2:$I$107,5,0)</f>
        <v>Omnivores</v>
      </c>
      <c r="M2228">
        <v>22</v>
      </c>
      <c r="N2228">
        <f>1</f>
        <v>1</v>
      </c>
      <c r="P2228">
        <f>VLOOKUP(H2228,'Fish Species List'!$A$2:$I$107,6,0)</f>
        <v>2.3439999999999999E-2</v>
      </c>
      <c r="Q2228">
        <f>VLOOKUP(H2228,'Fish Species List'!$A$2:$I$107,7,0)</f>
        <v>2.95</v>
      </c>
      <c r="R2228">
        <f t="shared" si="34"/>
        <v>213.8476665800705</v>
      </c>
    </row>
    <row r="2229" spans="1:18">
      <c r="A2229" s="2">
        <v>42971</v>
      </c>
      <c r="B2229" s="18">
        <v>0.50694444444444442</v>
      </c>
      <c r="C2229" t="s">
        <v>9</v>
      </c>
      <c r="D2229" t="s">
        <v>526</v>
      </c>
      <c r="E2229" t="s">
        <v>10</v>
      </c>
      <c r="F2229">
        <v>3</v>
      </c>
      <c r="G2229">
        <v>15</v>
      </c>
      <c r="H2229" t="s">
        <v>424</v>
      </c>
      <c r="I2229" t="str">
        <f>VLOOKUP(H2229,'Fish Species List'!$A$2:$I$107,2,0)</f>
        <v>Black Durgon</v>
      </c>
      <c r="J2229" s="54" t="str">
        <f>VLOOKUP(H2229,'Fish Species List'!$A$2:$I$107,3,0)</f>
        <v>Melichthys niger</v>
      </c>
      <c r="K2229" s="54" t="str">
        <f>VLOOKUP(H2229,'Fish Species List'!$A$2:$I$107,4,0)</f>
        <v>Balistidae</v>
      </c>
      <c r="L2229" s="54" t="str">
        <f>VLOOKUP(H2229,'Fish Species List'!$A$2:$I$107,5,0)</f>
        <v>Omnivores</v>
      </c>
      <c r="M2229">
        <v>24</v>
      </c>
      <c r="N2229">
        <f>1</f>
        <v>1</v>
      </c>
      <c r="P2229">
        <f>VLOOKUP(H2229,'Fish Species List'!$A$2:$I$107,6,0)</f>
        <v>2.3439999999999999E-2</v>
      </c>
      <c r="Q2229">
        <f>VLOOKUP(H2229,'Fish Species List'!$A$2:$I$107,7,0)</f>
        <v>2.95</v>
      </c>
      <c r="R2229">
        <f t="shared" si="34"/>
        <v>276.42719726258656</v>
      </c>
    </row>
    <row r="2230" spans="1:18">
      <c r="A2230" s="2">
        <v>42971</v>
      </c>
      <c r="B2230" s="18">
        <v>0.50694444444444442</v>
      </c>
      <c r="C2230" t="s">
        <v>9</v>
      </c>
      <c r="D2230" t="s">
        <v>526</v>
      </c>
      <c r="E2230" t="s">
        <v>10</v>
      </c>
      <c r="F2230">
        <v>3</v>
      </c>
      <c r="G2230">
        <v>15</v>
      </c>
      <c r="H2230" t="s">
        <v>417</v>
      </c>
      <c r="I2230" t="str">
        <f>VLOOKUP(H2230,'Fish Species List'!$A$2:$I$107,2,0)</f>
        <v>3-spot Damselfish</v>
      </c>
      <c r="J2230" s="54" t="str">
        <f>VLOOKUP(H2230,'Fish Species List'!$A$2:$I$107,3,0)</f>
        <v>Stegastes planifrons</v>
      </c>
      <c r="K2230" s="54" t="str">
        <f>VLOOKUP(H2230,'Fish Species List'!$A$2:$I$107,4,0)</f>
        <v>Pomacentridae</v>
      </c>
      <c r="L2230" s="54" t="str">
        <f>VLOOKUP(H2230,'Fish Species List'!$A$2:$I$107,5,0)</f>
        <v>Omnivores</v>
      </c>
      <c r="M2230">
        <v>3</v>
      </c>
      <c r="N2230">
        <f>1</f>
        <v>1</v>
      </c>
      <c r="P2230">
        <f>VLOOKUP(H2230,'Fish Species List'!$A$2:$I$107,6,0)</f>
        <v>2.188E-2</v>
      </c>
      <c r="Q2230">
        <f>VLOOKUP(H2230,'Fish Species List'!$A$2:$I$107,7,0)</f>
        <v>2.96</v>
      </c>
      <c r="R2230">
        <f t="shared" si="34"/>
        <v>0.56536150138828423</v>
      </c>
    </row>
    <row r="2231" spans="1:18">
      <c r="A2231" s="2">
        <v>42971</v>
      </c>
      <c r="B2231" s="18">
        <v>0.50694444444444442</v>
      </c>
      <c r="C2231" t="s">
        <v>9</v>
      </c>
      <c r="D2231" t="s">
        <v>526</v>
      </c>
      <c r="E2231" t="s">
        <v>10</v>
      </c>
      <c r="F2231">
        <v>3</v>
      </c>
      <c r="G2231">
        <v>15</v>
      </c>
      <c r="H2231" t="s">
        <v>37</v>
      </c>
      <c r="I2231" t="str">
        <f>VLOOKUP(H2231,'Fish Species List'!$A$2:$I$107,2,0)</f>
        <v>Yellowtail Damselfish</v>
      </c>
      <c r="J2231" s="54" t="str">
        <f>VLOOKUP(H2231,'Fish Species List'!$A$2:$I$107,3,0)</f>
        <v>Microspathodon chrysurus</v>
      </c>
      <c r="K2231" s="54" t="str">
        <f>VLOOKUP(H2231,'Fish Species List'!$A$2:$I$107,4,0)</f>
        <v>Pomacentridae</v>
      </c>
      <c r="L2231" s="54" t="str">
        <f>VLOOKUP(H2231,'Fish Species List'!$A$2:$I$107,5,0)</f>
        <v>Herbivores</v>
      </c>
      <c r="M2231">
        <v>14</v>
      </c>
      <c r="N2231">
        <f>1</f>
        <v>1</v>
      </c>
      <c r="P2231">
        <f>VLOOKUP(H2231,'Fish Species List'!$A$2:$I$107,6,0)</f>
        <v>2.291E-2</v>
      </c>
      <c r="Q2231">
        <f>VLOOKUP(H2231,'Fish Species List'!$A$2:$I$107,7,0)</f>
        <v>3.02</v>
      </c>
      <c r="R2231">
        <f t="shared" si="34"/>
        <v>66.272256321251803</v>
      </c>
    </row>
    <row r="2232" spans="1:18">
      <c r="A2232" s="2">
        <v>42971</v>
      </c>
      <c r="B2232" s="18">
        <v>0.50694444444444442</v>
      </c>
      <c r="C2232" t="s">
        <v>9</v>
      </c>
      <c r="D2232" t="s">
        <v>526</v>
      </c>
      <c r="E2232" t="s">
        <v>10</v>
      </c>
      <c r="F2232">
        <v>3</v>
      </c>
      <c r="G2232">
        <v>15</v>
      </c>
      <c r="H2232" t="s">
        <v>18</v>
      </c>
      <c r="I2232" t="str">
        <f>VLOOKUP(H2232,'Fish Species List'!$A$2:$I$107,2,0)</f>
        <v>Bicolour Damselfish</v>
      </c>
      <c r="J2232" s="54" t="str">
        <f>VLOOKUP(H2232,'Fish Species List'!$A$2:$I$107,3,0)</f>
        <v>Stegastes partitus</v>
      </c>
      <c r="K2232" s="54" t="str">
        <f>VLOOKUP(H2232,'Fish Species List'!$A$2:$I$107,4,0)</f>
        <v>Pomacentridae</v>
      </c>
      <c r="L2232" s="54" t="str">
        <f>VLOOKUP(H2232,'Fish Species List'!$A$2:$I$107,5,0)</f>
        <v>Herbivores</v>
      </c>
      <c r="M2232">
        <v>4</v>
      </c>
      <c r="N2232">
        <v>10</v>
      </c>
      <c r="P2232">
        <f>VLOOKUP(H2232,'Fish Species List'!$A$2:$I$107,6,0)</f>
        <v>1.4789999999999999E-2</v>
      </c>
      <c r="Q2232">
        <f>VLOOKUP(H2232,'Fish Species List'!$A$2:$I$107,7,0)</f>
        <v>3.01</v>
      </c>
      <c r="R2232">
        <f t="shared" si="34"/>
        <v>0.95977348519004924</v>
      </c>
    </row>
    <row r="2233" spans="1:18">
      <c r="A2233" s="2">
        <v>42971</v>
      </c>
      <c r="B2233" s="18">
        <v>0.50694444444444442</v>
      </c>
      <c r="C2233" t="s">
        <v>9</v>
      </c>
      <c r="D2233" t="s">
        <v>526</v>
      </c>
      <c r="E2233" t="s">
        <v>10</v>
      </c>
      <c r="F2233">
        <v>3</v>
      </c>
      <c r="G2233">
        <v>15</v>
      </c>
      <c r="H2233" t="s">
        <v>18</v>
      </c>
      <c r="I2233" t="str">
        <f>VLOOKUP(H2233,'Fish Species List'!$A$2:$I$107,2,0)</f>
        <v>Bicolour Damselfish</v>
      </c>
      <c r="J2233" s="54" t="str">
        <f>VLOOKUP(H2233,'Fish Species List'!$A$2:$I$107,3,0)</f>
        <v>Stegastes partitus</v>
      </c>
      <c r="K2233" s="54" t="str">
        <f>VLOOKUP(H2233,'Fish Species List'!$A$2:$I$107,4,0)</f>
        <v>Pomacentridae</v>
      </c>
      <c r="L2233" s="54" t="str">
        <f>VLOOKUP(H2233,'Fish Species List'!$A$2:$I$107,5,0)</f>
        <v>Herbivores</v>
      </c>
      <c r="M2233">
        <v>3</v>
      </c>
      <c r="N2233">
        <v>10</v>
      </c>
      <c r="P2233">
        <f>VLOOKUP(H2233,'Fish Species List'!$A$2:$I$107,6,0)</f>
        <v>1.4789999999999999E-2</v>
      </c>
      <c r="Q2233">
        <f>VLOOKUP(H2233,'Fish Species List'!$A$2:$I$107,7,0)</f>
        <v>3.01</v>
      </c>
      <c r="R2233">
        <f t="shared" si="34"/>
        <v>0.40374127549154315</v>
      </c>
    </row>
    <row r="2234" spans="1:18">
      <c r="A2234" s="2">
        <v>42971</v>
      </c>
      <c r="B2234" s="18">
        <v>0.50694444444444442</v>
      </c>
      <c r="C2234" t="s">
        <v>9</v>
      </c>
      <c r="D2234" t="s">
        <v>526</v>
      </c>
      <c r="E2234" t="s">
        <v>10</v>
      </c>
      <c r="F2234">
        <v>3</v>
      </c>
      <c r="G2234">
        <v>15</v>
      </c>
      <c r="H2234" t="s">
        <v>25</v>
      </c>
      <c r="I2234" t="str">
        <f>VLOOKUP(H2234,'Fish Species List'!$A$2:$I$107,2,0)</f>
        <v>Redband Parrotfish</v>
      </c>
      <c r="J2234" s="54" t="str">
        <f>VLOOKUP(H2234,'Fish Species List'!$A$2:$I$107,3,0)</f>
        <v>Sparisoma aurofrenatum</v>
      </c>
      <c r="K2234" s="54" t="str">
        <f>VLOOKUP(H2234,'Fish Species List'!$A$2:$I$107,4,0)</f>
        <v>Scaridae</v>
      </c>
      <c r="L2234" s="54" t="str">
        <f>VLOOKUP(H2234,'Fish Species List'!$A$2:$I$107,5,0)</f>
        <v>Herbivores</v>
      </c>
      <c r="M2234">
        <v>5</v>
      </c>
      <c r="N2234">
        <f>1</f>
        <v>1</v>
      </c>
      <c r="O2234" t="s">
        <v>284</v>
      </c>
      <c r="P2234">
        <f>VLOOKUP(H2234,'Fish Species List'!$A$2:$I$107,6,0)</f>
        <v>1.072E-2</v>
      </c>
      <c r="Q2234">
        <f>VLOOKUP(H2234,'Fish Species List'!$A$2:$I$107,7,0)</f>
        <v>3.12</v>
      </c>
      <c r="R2234">
        <f t="shared" si="34"/>
        <v>1.6254783853713242</v>
      </c>
    </row>
    <row r="2235" spans="1:18">
      <c r="A2235" s="2">
        <v>42971</v>
      </c>
      <c r="B2235" s="18">
        <v>0.50694444444444442</v>
      </c>
      <c r="C2235" t="s">
        <v>9</v>
      </c>
      <c r="D2235" t="s">
        <v>526</v>
      </c>
      <c r="E2235" t="s">
        <v>10</v>
      </c>
      <c r="F2235">
        <v>3</v>
      </c>
      <c r="G2235">
        <v>15</v>
      </c>
      <c r="H2235" t="s">
        <v>25</v>
      </c>
      <c r="I2235" t="str">
        <f>VLOOKUP(H2235,'Fish Species List'!$A$2:$I$107,2,0)</f>
        <v>Redband Parrotfish</v>
      </c>
      <c r="J2235" s="54" t="str">
        <f>VLOOKUP(H2235,'Fish Species List'!$A$2:$I$107,3,0)</f>
        <v>Sparisoma aurofrenatum</v>
      </c>
      <c r="K2235" s="54" t="str">
        <f>VLOOKUP(H2235,'Fish Species List'!$A$2:$I$107,4,0)</f>
        <v>Scaridae</v>
      </c>
      <c r="L2235" s="54" t="str">
        <f>VLOOKUP(H2235,'Fish Species List'!$A$2:$I$107,5,0)</f>
        <v>Herbivores</v>
      </c>
      <c r="M2235">
        <v>4</v>
      </c>
      <c r="N2235">
        <f>1</f>
        <v>1</v>
      </c>
      <c r="O2235" t="s">
        <v>284</v>
      </c>
      <c r="P2235">
        <f>VLOOKUP(H2235,'Fish Species List'!$A$2:$I$107,6,0)</f>
        <v>1.072E-2</v>
      </c>
      <c r="Q2235">
        <f>VLOOKUP(H2235,'Fish Species List'!$A$2:$I$107,7,0)</f>
        <v>3.12</v>
      </c>
      <c r="R2235">
        <f t="shared" si="34"/>
        <v>0.81025544515357217</v>
      </c>
    </row>
    <row r="2236" spans="1:18">
      <c r="A2236" s="2">
        <v>42971</v>
      </c>
      <c r="B2236" s="18">
        <v>0.50694444444444442</v>
      </c>
      <c r="C2236" t="s">
        <v>9</v>
      </c>
      <c r="D2236" t="s">
        <v>526</v>
      </c>
      <c r="E2236" t="s">
        <v>10</v>
      </c>
      <c r="F2236">
        <v>3</v>
      </c>
      <c r="G2236">
        <v>15</v>
      </c>
      <c r="H2236" t="s">
        <v>17</v>
      </c>
      <c r="I2236" t="str">
        <f>VLOOKUP(H2236,'Fish Species List'!$A$2:$I$107,2,0)</f>
        <v>Bluehead Wrasse</v>
      </c>
      <c r="J2236" s="54" t="str">
        <f>VLOOKUP(H2236,'Fish Species List'!$A$2:$I$107,3,0)</f>
        <v>Thalassoma bifasciatum</v>
      </c>
      <c r="K2236" s="54" t="str">
        <f>VLOOKUP(H2236,'Fish Species List'!$A$2:$I$107,4,0)</f>
        <v>Labridae</v>
      </c>
      <c r="L2236" s="54" t="str">
        <f>VLOOKUP(H2236,'Fish Species List'!$A$2:$I$107,5,0)</f>
        <v>Carnivores</v>
      </c>
      <c r="M2236">
        <v>2</v>
      </c>
      <c r="N2236">
        <v>15</v>
      </c>
      <c r="P2236">
        <f>VLOOKUP(H2236,'Fish Species List'!$A$2:$I$107,6,0)</f>
        <v>8.9099999999999995E-3</v>
      </c>
      <c r="Q2236">
        <f>VLOOKUP(H2236,'Fish Species List'!$A$2:$I$107,7,0)</f>
        <v>3.01</v>
      </c>
      <c r="R2236">
        <f t="shared" si="34"/>
        <v>7.1775791608042885E-2</v>
      </c>
    </row>
    <row r="2237" spans="1:18">
      <c r="A2237" s="2">
        <v>42971</v>
      </c>
      <c r="B2237" s="18">
        <v>0.50694444444444442</v>
      </c>
      <c r="C2237" t="s">
        <v>9</v>
      </c>
      <c r="D2237" t="s">
        <v>526</v>
      </c>
      <c r="E2237" t="s">
        <v>10</v>
      </c>
      <c r="F2237">
        <v>3</v>
      </c>
      <c r="G2237">
        <v>15</v>
      </c>
      <c r="H2237" t="s">
        <v>17</v>
      </c>
      <c r="I2237" t="str">
        <f>VLOOKUP(H2237,'Fish Species List'!$A$2:$I$107,2,0)</f>
        <v>Bluehead Wrasse</v>
      </c>
      <c r="J2237" s="54" t="str">
        <f>VLOOKUP(H2237,'Fish Species List'!$A$2:$I$107,3,0)</f>
        <v>Thalassoma bifasciatum</v>
      </c>
      <c r="K2237" s="54" t="str">
        <f>VLOOKUP(H2237,'Fish Species List'!$A$2:$I$107,4,0)</f>
        <v>Labridae</v>
      </c>
      <c r="L2237" s="54" t="str">
        <f>VLOOKUP(H2237,'Fish Species List'!$A$2:$I$107,5,0)</f>
        <v>Carnivores</v>
      </c>
      <c r="M2237">
        <v>3</v>
      </c>
      <c r="N2237">
        <v>10</v>
      </c>
      <c r="P2237">
        <f>VLOOKUP(H2237,'Fish Species List'!$A$2:$I$107,6,0)</f>
        <v>8.9099999999999995E-3</v>
      </c>
      <c r="Q2237">
        <f>VLOOKUP(H2237,'Fish Species List'!$A$2:$I$107,7,0)</f>
        <v>3.01</v>
      </c>
      <c r="R2237">
        <f t="shared" si="34"/>
        <v>0.24322750267948948</v>
      </c>
    </row>
    <row r="2238" spans="1:18">
      <c r="A2238" s="2">
        <v>42971</v>
      </c>
      <c r="B2238" s="18">
        <v>0.50694444444444442</v>
      </c>
      <c r="C2238" t="s">
        <v>9</v>
      </c>
      <c r="D2238" t="s">
        <v>526</v>
      </c>
      <c r="E2238" t="s">
        <v>10</v>
      </c>
      <c r="F2238">
        <v>3</v>
      </c>
      <c r="G2238">
        <v>15</v>
      </c>
      <c r="H2238" t="s">
        <v>17</v>
      </c>
      <c r="I2238" t="str">
        <f>VLOOKUP(H2238,'Fish Species List'!$A$2:$I$107,2,0)</f>
        <v>Bluehead Wrasse</v>
      </c>
      <c r="J2238" s="54" t="str">
        <f>VLOOKUP(H2238,'Fish Species List'!$A$2:$I$107,3,0)</f>
        <v>Thalassoma bifasciatum</v>
      </c>
      <c r="K2238" s="54" t="str">
        <f>VLOOKUP(H2238,'Fish Species List'!$A$2:$I$107,4,0)</f>
        <v>Labridae</v>
      </c>
      <c r="L2238" s="54" t="str">
        <f>VLOOKUP(H2238,'Fish Species List'!$A$2:$I$107,5,0)</f>
        <v>Carnivores</v>
      </c>
      <c r="M2238">
        <v>5</v>
      </c>
      <c r="N2238">
        <v>15</v>
      </c>
      <c r="P2238">
        <f>VLOOKUP(H2238,'Fish Species List'!$A$2:$I$107,6,0)</f>
        <v>8.9099999999999995E-3</v>
      </c>
      <c r="Q2238">
        <f>VLOOKUP(H2238,'Fish Species List'!$A$2:$I$107,7,0)</f>
        <v>3.01</v>
      </c>
      <c r="R2238">
        <f t="shared" si="34"/>
        <v>1.1318201385239828</v>
      </c>
    </row>
    <row r="2239" spans="1:18">
      <c r="A2239" s="2">
        <v>42971</v>
      </c>
      <c r="B2239" s="18">
        <v>0.50694444444444442</v>
      </c>
      <c r="C2239" t="s">
        <v>9</v>
      </c>
      <c r="D2239" t="s">
        <v>526</v>
      </c>
      <c r="E2239" t="s">
        <v>10</v>
      </c>
      <c r="F2239">
        <v>3</v>
      </c>
      <c r="G2239">
        <v>15</v>
      </c>
      <c r="H2239" t="s">
        <v>404</v>
      </c>
      <c r="I2239" t="str">
        <f>VLOOKUP(H2239,'Fish Species List'!$A$2:$I$107,2,0)</f>
        <v>Cocoa Damselfish</v>
      </c>
      <c r="J2239" s="54" t="str">
        <f>VLOOKUP(H2239,'Fish Species List'!$A$2:$I$107,3,0)</f>
        <v>Stegastes variabilis</v>
      </c>
      <c r="K2239" s="54" t="str">
        <f>VLOOKUP(H2239,'Fish Species List'!$A$2:$I$107,4,0)</f>
        <v>Pomacentridae</v>
      </c>
      <c r="L2239" s="54" t="str">
        <f>VLOOKUP(H2239,'Fish Species List'!$A$2:$I$107,5,0)</f>
        <v>Herbivores</v>
      </c>
      <c r="M2239">
        <v>3</v>
      </c>
      <c r="N2239">
        <f>1</f>
        <v>1</v>
      </c>
      <c r="P2239">
        <f>VLOOKUP(H2239,'Fish Species List'!$A$2:$I$107,6,0)</f>
        <v>0</v>
      </c>
      <c r="Q2239">
        <f>VLOOKUP(H2239,'Fish Species List'!$A$2:$I$107,7,0)</f>
        <v>0</v>
      </c>
      <c r="R2239">
        <f t="shared" si="34"/>
        <v>0</v>
      </c>
    </row>
    <row r="2240" spans="1:18">
      <c r="A2240" s="2">
        <v>42971</v>
      </c>
      <c r="B2240" s="18">
        <v>0.50694444444444442</v>
      </c>
      <c r="C2240" t="s">
        <v>9</v>
      </c>
      <c r="D2240" t="s">
        <v>526</v>
      </c>
      <c r="E2240" t="s">
        <v>10</v>
      </c>
      <c r="F2240">
        <v>3</v>
      </c>
      <c r="G2240">
        <v>15</v>
      </c>
      <c r="H2240" t="s">
        <v>35</v>
      </c>
      <c r="I2240" t="str">
        <f>VLOOKUP(H2240,'Fish Species List'!$A$2:$I$107,2,0)</f>
        <v>Yellowhead Wrasse</v>
      </c>
      <c r="J2240" s="54" t="str">
        <f>VLOOKUP(H2240,'Fish Species List'!$A$2:$I$107,3,0)</f>
        <v>Halichoeres garnoti</v>
      </c>
      <c r="K2240" s="54" t="str">
        <f>VLOOKUP(H2240,'Fish Species List'!$A$2:$I$107,4,0)</f>
        <v>Labridae</v>
      </c>
      <c r="L2240" s="54" t="str">
        <f>VLOOKUP(H2240,'Fish Species List'!$A$2:$I$107,5,0)</f>
        <v>Carnivores</v>
      </c>
      <c r="M2240">
        <v>8</v>
      </c>
      <c r="N2240">
        <f>1</f>
        <v>1</v>
      </c>
      <c r="P2240">
        <f>VLOOKUP(H2240,'Fish Species List'!$A$2:$I$107,6,0)</f>
        <v>0.01</v>
      </c>
      <c r="Q2240">
        <f>VLOOKUP(H2240,'Fish Species List'!$A$2:$I$107,7,0)</f>
        <v>3.13</v>
      </c>
      <c r="R2240">
        <f t="shared" si="34"/>
        <v>6.7092142277548126</v>
      </c>
    </row>
    <row r="2241" spans="1:18">
      <c r="A2241" s="2">
        <v>42971</v>
      </c>
      <c r="B2241" s="18">
        <v>0.50694444444444442</v>
      </c>
      <c r="C2241" t="s">
        <v>9</v>
      </c>
      <c r="D2241" t="s">
        <v>526</v>
      </c>
      <c r="E2241" t="s">
        <v>10</v>
      </c>
      <c r="F2241">
        <v>3</v>
      </c>
      <c r="G2241">
        <v>15</v>
      </c>
      <c r="H2241" t="s">
        <v>393</v>
      </c>
      <c r="I2241" t="str">
        <f>VLOOKUP(H2241,'Fish Species List'!$A$2:$I$107,2,0)</f>
        <v xml:space="preserve">Caribbean sharp-nose puffer </v>
      </c>
      <c r="J2241" s="54" t="str">
        <f>VLOOKUP(H2241,'Fish Species List'!$A$2:$I$107,3,0)</f>
        <v>Canthigaster rostrata</v>
      </c>
      <c r="K2241" s="54" t="str">
        <f>VLOOKUP(H2241,'Fish Species List'!$A$2:$I$107,4,0)</f>
        <v>Tetraodontidae</v>
      </c>
      <c r="L2241" s="54" t="str">
        <f>VLOOKUP(H2241,'Fish Species List'!$A$2:$I$107,5,0)</f>
        <v>Omnivores</v>
      </c>
      <c r="M2241">
        <v>10</v>
      </c>
      <c r="N2241">
        <f>1</f>
        <v>1</v>
      </c>
      <c r="P2241">
        <f>VLOOKUP(H2241,'Fish Species List'!$A$2:$I$107,6,0)</f>
        <v>2.239E-2</v>
      </c>
      <c r="Q2241">
        <f>VLOOKUP(H2241,'Fish Species List'!$A$2:$I$107,7,0)</f>
        <v>2.96</v>
      </c>
      <c r="R2241">
        <f t="shared" si="34"/>
        <v>20.419922693178822</v>
      </c>
    </row>
    <row r="2242" spans="1:18">
      <c r="A2242" s="2">
        <v>42971</v>
      </c>
      <c r="B2242" s="18">
        <v>0.50694444444444442</v>
      </c>
      <c r="C2242" t="s">
        <v>9</v>
      </c>
      <c r="D2242" t="s">
        <v>526</v>
      </c>
      <c r="E2242" t="s">
        <v>10</v>
      </c>
      <c r="F2242">
        <v>3</v>
      </c>
      <c r="G2242">
        <v>15</v>
      </c>
      <c r="H2242" t="s">
        <v>407</v>
      </c>
      <c r="I2242" t="str">
        <f>VLOOKUP(H2242,'Fish Species List'!$A$2:$I$107,2,0)</f>
        <v>Fairy Basslet</v>
      </c>
      <c r="J2242" s="54" t="str">
        <f>VLOOKUP(H2242,'Fish Species List'!$A$2:$I$107,3,0)</f>
        <v>Gramma loreto</v>
      </c>
      <c r="K2242" s="54" t="str">
        <f>VLOOKUP(H2242,'Fish Species List'!$A$2:$I$107,4,0)</f>
        <v>Serranidae</v>
      </c>
      <c r="L2242" s="54" t="str">
        <f>VLOOKUP(H2242,'Fish Species List'!$A$2:$I$107,5,0)</f>
        <v>Carnivores</v>
      </c>
      <c r="M2242">
        <v>4</v>
      </c>
      <c r="N2242">
        <f>1</f>
        <v>1</v>
      </c>
      <c r="P2242">
        <f>VLOOKUP(H2242,'Fish Species List'!$A$2:$I$107,6,0)</f>
        <v>0</v>
      </c>
      <c r="Q2242">
        <f>VLOOKUP(H2242,'Fish Species List'!$A$2:$I$107,7,0)</f>
        <v>0</v>
      </c>
      <c r="R2242">
        <f t="shared" si="34"/>
        <v>0</v>
      </c>
    </row>
    <row r="2243" spans="1:18">
      <c r="A2243" s="2">
        <v>42971</v>
      </c>
      <c r="B2243" s="18">
        <v>0.50694444444444442</v>
      </c>
      <c r="C2243" t="s">
        <v>9</v>
      </c>
      <c r="D2243" t="s">
        <v>526</v>
      </c>
      <c r="E2243" t="s">
        <v>10</v>
      </c>
      <c r="F2243">
        <v>3</v>
      </c>
      <c r="G2243">
        <v>15</v>
      </c>
      <c r="H2243" t="s">
        <v>407</v>
      </c>
      <c r="I2243" t="str">
        <f>VLOOKUP(H2243,'Fish Species List'!$A$2:$I$107,2,0)</f>
        <v>Fairy Basslet</v>
      </c>
      <c r="J2243" s="54" t="str">
        <f>VLOOKUP(H2243,'Fish Species List'!$A$2:$I$107,3,0)</f>
        <v>Gramma loreto</v>
      </c>
      <c r="K2243" s="54" t="str">
        <f>VLOOKUP(H2243,'Fish Species List'!$A$2:$I$107,4,0)</f>
        <v>Serranidae</v>
      </c>
      <c r="L2243" s="54" t="str">
        <f>VLOOKUP(H2243,'Fish Species List'!$A$2:$I$107,5,0)</f>
        <v>Carnivores</v>
      </c>
      <c r="M2243">
        <v>6</v>
      </c>
      <c r="N2243">
        <f>1</f>
        <v>1</v>
      </c>
      <c r="P2243">
        <f>VLOOKUP(H2243,'Fish Species List'!$A$2:$I$107,6,0)</f>
        <v>0</v>
      </c>
      <c r="Q2243">
        <f>VLOOKUP(H2243,'Fish Species List'!$A$2:$I$107,7,0)</f>
        <v>0</v>
      </c>
      <c r="R2243">
        <f t="shared" ref="R2243:R2306" si="35">(P2243*M2243^Q2243)</f>
        <v>0</v>
      </c>
    </row>
    <row r="2244" spans="1:18">
      <c r="A2244" s="2">
        <v>42971</v>
      </c>
      <c r="B2244" s="18">
        <v>0.50694444444444442</v>
      </c>
      <c r="C2244" t="s">
        <v>9</v>
      </c>
      <c r="D2244" t="s">
        <v>526</v>
      </c>
      <c r="E2244" t="s">
        <v>10</v>
      </c>
      <c r="F2244">
        <v>4</v>
      </c>
      <c r="G2244">
        <v>16</v>
      </c>
      <c r="H2244" t="s">
        <v>11</v>
      </c>
      <c r="I2244" t="str">
        <f>VLOOKUP(H2244,'Fish Species List'!$A$2:$I$107,2,0)</f>
        <v>Coney</v>
      </c>
      <c r="J2244" s="54" t="str">
        <f>VLOOKUP(H2244,'Fish Species List'!$A$2:$I$107,3,0)</f>
        <v>Cephalopholis fulva</v>
      </c>
      <c r="K2244" s="54" t="str">
        <f>VLOOKUP(H2244,'Fish Species List'!$A$2:$I$107,4,0)</f>
        <v>Serranidae</v>
      </c>
      <c r="L2244" s="54" t="str">
        <f>VLOOKUP(H2244,'Fish Species List'!$A$2:$I$107,5,0)</f>
        <v>Carnivores</v>
      </c>
      <c r="M2244">
        <v>22</v>
      </c>
      <c r="N2244">
        <v>2</v>
      </c>
      <c r="P2244">
        <f>VLOOKUP(H2244,'Fish Species List'!$A$2:$I$107,6,0)</f>
        <v>0.01</v>
      </c>
      <c r="Q2244">
        <f>VLOOKUP(H2244,'Fish Species List'!$A$2:$I$107,7,0)</f>
        <v>3.02</v>
      </c>
      <c r="R2244">
        <f t="shared" si="35"/>
        <v>113.27041614810689</v>
      </c>
    </row>
    <row r="2245" spans="1:18">
      <c r="A2245" s="2">
        <v>42971</v>
      </c>
      <c r="B2245" s="18">
        <v>0.50694444444444442</v>
      </c>
      <c r="C2245" t="s">
        <v>9</v>
      </c>
      <c r="D2245" t="s">
        <v>526</v>
      </c>
      <c r="E2245" t="s">
        <v>10</v>
      </c>
      <c r="F2245">
        <v>4</v>
      </c>
      <c r="G2245">
        <v>16</v>
      </c>
      <c r="H2245" t="s">
        <v>11</v>
      </c>
      <c r="I2245" t="str">
        <f>VLOOKUP(H2245,'Fish Species List'!$A$2:$I$107,2,0)</f>
        <v>Coney</v>
      </c>
      <c r="J2245" s="54" t="str">
        <f>VLOOKUP(H2245,'Fish Species List'!$A$2:$I$107,3,0)</f>
        <v>Cephalopholis fulva</v>
      </c>
      <c r="K2245" s="54" t="str">
        <f>VLOOKUP(H2245,'Fish Species List'!$A$2:$I$107,4,0)</f>
        <v>Serranidae</v>
      </c>
      <c r="L2245" s="54" t="str">
        <f>VLOOKUP(H2245,'Fish Species List'!$A$2:$I$107,5,0)</f>
        <v>Carnivores</v>
      </c>
      <c r="M2245">
        <v>20</v>
      </c>
      <c r="N2245">
        <v>3</v>
      </c>
      <c r="P2245">
        <f>VLOOKUP(H2245,'Fish Species List'!$A$2:$I$107,6,0)</f>
        <v>0.01</v>
      </c>
      <c r="Q2245">
        <f>VLOOKUP(H2245,'Fish Species List'!$A$2:$I$107,7,0)</f>
        <v>3.02</v>
      </c>
      <c r="R2245">
        <f t="shared" si="35"/>
        <v>84.939673428398336</v>
      </c>
    </row>
    <row r="2246" spans="1:18">
      <c r="A2246" s="2">
        <v>42971</v>
      </c>
      <c r="B2246" s="18">
        <v>0.50694444444444442</v>
      </c>
      <c r="C2246" t="s">
        <v>9</v>
      </c>
      <c r="D2246" t="s">
        <v>526</v>
      </c>
      <c r="E2246" t="s">
        <v>10</v>
      </c>
      <c r="F2246">
        <v>4</v>
      </c>
      <c r="G2246">
        <v>16</v>
      </c>
      <c r="H2246" t="s">
        <v>283</v>
      </c>
      <c r="I2246" t="str">
        <f>VLOOKUP(H2246,'Fish Species List'!$A$2:$I$107,2,0)</f>
        <v>Stoplight Parrotfish</v>
      </c>
      <c r="J2246" s="54" t="str">
        <f>VLOOKUP(H2246,'Fish Species List'!$A$2:$I$107,3,0)</f>
        <v>Sparisoma viride</v>
      </c>
      <c r="K2246" s="54" t="str">
        <f>VLOOKUP(H2246,'Fish Species List'!$A$2:$I$107,4,0)</f>
        <v>Scaridae</v>
      </c>
      <c r="L2246" s="54" t="str">
        <f>VLOOKUP(H2246,'Fish Species List'!$A$2:$I$107,5,0)</f>
        <v>Herbivores</v>
      </c>
      <c r="M2246">
        <v>25</v>
      </c>
      <c r="N2246">
        <f>1</f>
        <v>1</v>
      </c>
      <c r="O2246" t="s">
        <v>16</v>
      </c>
      <c r="P2246">
        <f>VLOOKUP(H2246,'Fish Species List'!$A$2:$I$107,6,0)</f>
        <v>1.38E-2</v>
      </c>
      <c r="Q2246">
        <f>VLOOKUP(H2246,'Fish Species List'!$A$2:$I$107,7,0)</f>
        <v>3.04</v>
      </c>
      <c r="R2246">
        <f t="shared" si="35"/>
        <v>245.25434644114358</v>
      </c>
    </row>
    <row r="2247" spans="1:18">
      <c r="A2247" s="2">
        <v>42971</v>
      </c>
      <c r="B2247" s="18">
        <v>0.50694444444444442</v>
      </c>
      <c r="C2247" t="s">
        <v>9</v>
      </c>
      <c r="D2247" t="s">
        <v>526</v>
      </c>
      <c r="E2247" t="s">
        <v>10</v>
      </c>
      <c r="F2247">
        <v>4</v>
      </c>
      <c r="G2247">
        <v>16</v>
      </c>
      <c r="H2247" t="s">
        <v>283</v>
      </c>
      <c r="I2247" t="str">
        <f>VLOOKUP(H2247,'Fish Species List'!$A$2:$I$107,2,0)</f>
        <v>Stoplight Parrotfish</v>
      </c>
      <c r="J2247" s="54" t="str">
        <f>VLOOKUP(H2247,'Fish Species List'!$A$2:$I$107,3,0)</f>
        <v>Sparisoma viride</v>
      </c>
      <c r="K2247" s="54" t="str">
        <f>VLOOKUP(H2247,'Fish Species List'!$A$2:$I$107,4,0)</f>
        <v>Scaridae</v>
      </c>
      <c r="L2247" s="54" t="str">
        <f>VLOOKUP(H2247,'Fish Species List'!$A$2:$I$107,5,0)</f>
        <v>Herbivores</v>
      </c>
      <c r="M2247">
        <v>26</v>
      </c>
      <c r="N2247">
        <v>2</v>
      </c>
      <c r="O2247" t="s">
        <v>16</v>
      </c>
      <c r="P2247">
        <f>VLOOKUP(H2247,'Fish Species List'!$A$2:$I$107,6,0)</f>
        <v>1.38E-2</v>
      </c>
      <c r="Q2247">
        <f>VLOOKUP(H2247,'Fish Species List'!$A$2:$I$107,7,0)</f>
        <v>3.04</v>
      </c>
      <c r="R2247">
        <f t="shared" si="35"/>
        <v>276.31092977022331</v>
      </c>
    </row>
    <row r="2248" spans="1:18">
      <c r="A2248" s="2">
        <v>42971</v>
      </c>
      <c r="B2248" s="18">
        <v>0.50694444444444442</v>
      </c>
      <c r="C2248" t="s">
        <v>9</v>
      </c>
      <c r="D2248" t="s">
        <v>526</v>
      </c>
      <c r="E2248" t="s">
        <v>10</v>
      </c>
      <c r="F2248">
        <v>4</v>
      </c>
      <c r="G2248">
        <v>16</v>
      </c>
      <c r="H2248" t="s">
        <v>283</v>
      </c>
      <c r="I2248" t="str">
        <f>VLOOKUP(H2248,'Fish Species List'!$A$2:$I$107,2,0)</f>
        <v>Stoplight Parrotfish</v>
      </c>
      <c r="J2248" s="54" t="str">
        <f>VLOOKUP(H2248,'Fish Species List'!$A$2:$I$107,3,0)</f>
        <v>Sparisoma viride</v>
      </c>
      <c r="K2248" s="54" t="str">
        <f>VLOOKUP(H2248,'Fish Species List'!$A$2:$I$107,4,0)</f>
        <v>Scaridae</v>
      </c>
      <c r="L2248" s="54" t="str">
        <f>VLOOKUP(H2248,'Fish Species List'!$A$2:$I$107,5,0)</f>
        <v>Herbivores</v>
      </c>
      <c r="M2248">
        <v>24</v>
      </c>
      <c r="N2248">
        <v>2</v>
      </c>
      <c r="O2248" t="s">
        <v>16</v>
      </c>
      <c r="P2248">
        <f>VLOOKUP(H2248,'Fish Species List'!$A$2:$I$107,6,0)</f>
        <v>1.38E-2</v>
      </c>
      <c r="Q2248">
        <f>VLOOKUP(H2248,'Fish Species List'!$A$2:$I$107,7,0)</f>
        <v>3.04</v>
      </c>
      <c r="R2248">
        <f t="shared" si="35"/>
        <v>216.63132757933843</v>
      </c>
    </row>
    <row r="2249" spans="1:18">
      <c r="A2249" s="2">
        <v>42971</v>
      </c>
      <c r="B2249" s="18">
        <v>0.50694444444444442</v>
      </c>
      <c r="C2249" t="s">
        <v>9</v>
      </c>
      <c r="D2249" t="s">
        <v>526</v>
      </c>
      <c r="E2249" t="s">
        <v>10</v>
      </c>
      <c r="F2249">
        <v>4</v>
      </c>
      <c r="G2249">
        <v>16</v>
      </c>
      <c r="H2249" t="s">
        <v>283</v>
      </c>
      <c r="I2249" t="str">
        <f>VLOOKUP(H2249,'Fish Species List'!$A$2:$I$107,2,0)</f>
        <v>Stoplight Parrotfish</v>
      </c>
      <c r="J2249" s="54" t="str">
        <f>VLOOKUP(H2249,'Fish Species List'!$A$2:$I$107,3,0)</f>
        <v>Sparisoma viride</v>
      </c>
      <c r="K2249" s="54" t="str">
        <f>VLOOKUP(H2249,'Fish Species List'!$A$2:$I$107,4,0)</f>
        <v>Scaridae</v>
      </c>
      <c r="L2249" s="54" t="str">
        <f>VLOOKUP(H2249,'Fish Species List'!$A$2:$I$107,5,0)</f>
        <v>Herbivores</v>
      </c>
      <c r="M2249">
        <v>19</v>
      </c>
      <c r="N2249">
        <f>1</f>
        <v>1</v>
      </c>
      <c r="O2249" t="s">
        <v>16</v>
      </c>
      <c r="P2249">
        <f>VLOOKUP(H2249,'Fish Species List'!$A$2:$I$107,6,0)</f>
        <v>1.38E-2</v>
      </c>
      <c r="Q2249">
        <f>VLOOKUP(H2249,'Fish Species List'!$A$2:$I$107,7,0)</f>
        <v>3.04</v>
      </c>
      <c r="R2249">
        <f t="shared" si="35"/>
        <v>106.48539183224881</v>
      </c>
    </row>
    <row r="2250" spans="1:18">
      <c r="A2250" s="2">
        <v>42971</v>
      </c>
      <c r="B2250" s="18">
        <v>0.50694444444444442</v>
      </c>
      <c r="C2250" t="s">
        <v>9</v>
      </c>
      <c r="D2250" t="s">
        <v>526</v>
      </c>
      <c r="E2250" t="s">
        <v>10</v>
      </c>
      <c r="F2250">
        <v>4</v>
      </c>
      <c r="G2250">
        <v>16</v>
      </c>
      <c r="H2250" t="s">
        <v>31</v>
      </c>
      <c r="I2250" t="str">
        <f>VLOOKUP(H2250,'Fish Species List'!$A$2:$I$107,2,0)</f>
        <v>Striped Parrotfish</v>
      </c>
      <c r="J2250" s="54" t="str">
        <f>VLOOKUP(H2250,'Fish Species List'!$A$2:$I$107,3,0)</f>
        <v>Scarus iserti</v>
      </c>
      <c r="K2250" s="54" t="str">
        <f>VLOOKUP(H2250,'Fish Species List'!$A$2:$I$107,4,0)</f>
        <v>Scaridae</v>
      </c>
      <c r="L2250" s="54" t="str">
        <f>VLOOKUP(H2250,'Fish Species List'!$A$2:$I$107,5,0)</f>
        <v>Herbivores</v>
      </c>
      <c r="M2250">
        <v>21</v>
      </c>
      <c r="N2250">
        <f>1</f>
        <v>1</v>
      </c>
      <c r="O2250" t="s">
        <v>16</v>
      </c>
      <c r="P2250">
        <f>VLOOKUP(H2250,'Fish Species List'!$A$2:$I$107,6,0)</f>
        <v>1.0959999999999999E-2</v>
      </c>
      <c r="Q2250">
        <f>VLOOKUP(H2250,'Fish Species List'!$A$2:$I$107,7,0)</f>
        <v>3.01</v>
      </c>
      <c r="R2250">
        <f t="shared" si="35"/>
        <v>104.6382893986431</v>
      </c>
    </row>
    <row r="2251" spans="1:18">
      <c r="A2251" s="2">
        <v>42971</v>
      </c>
      <c r="B2251" s="18">
        <v>0.50694444444444442</v>
      </c>
      <c r="C2251" t="s">
        <v>9</v>
      </c>
      <c r="D2251" t="s">
        <v>526</v>
      </c>
      <c r="E2251" t="s">
        <v>10</v>
      </c>
      <c r="F2251">
        <v>4</v>
      </c>
      <c r="G2251">
        <v>16</v>
      </c>
      <c r="H2251" t="s">
        <v>31</v>
      </c>
      <c r="I2251" t="str">
        <f>VLOOKUP(H2251,'Fish Species List'!$A$2:$I$107,2,0)</f>
        <v>Striped Parrotfish</v>
      </c>
      <c r="J2251" s="54" t="str">
        <f>VLOOKUP(H2251,'Fish Species List'!$A$2:$I$107,3,0)</f>
        <v>Scarus iserti</v>
      </c>
      <c r="K2251" s="54" t="str">
        <f>VLOOKUP(H2251,'Fish Species List'!$A$2:$I$107,4,0)</f>
        <v>Scaridae</v>
      </c>
      <c r="L2251" s="54" t="str">
        <f>VLOOKUP(H2251,'Fish Species List'!$A$2:$I$107,5,0)</f>
        <v>Herbivores</v>
      </c>
      <c r="M2251">
        <v>12</v>
      </c>
      <c r="N2251">
        <f>1</f>
        <v>1</v>
      </c>
      <c r="O2251" t="s">
        <v>16</v>
      </c>
      <c r="P2251">
        <f>VLOOKUP(H2251,'Fish Species List'!$A$2:$I$107,6,0)</f>
        <v>1.0959999999999999E-2</v>
      </c>
      <c r="Q2251">
        <f>VLOOKUP(H2251,'Fish Species List'!$A$2:$I$107,7,0)</f>
        <v>3.01</v>
      </c>
      <c r="R2251">
        <f t="shared" si="35"/>
        <v>19.415389375922789</v>
      </c>
    </row>
    <row r="2252" spans="1:18">
      <c r="A2252" s="2">
        <v>42971</v>
      </c>
      <c r="B2252" s="18">
        <v>0.50694444444444442</v>
      </c>
      <c r="C2252" t="s">
        <v>9</v>
      </c>
      <c r="D2252" t="s">
        <v>526</v>
      </c>
      <c r="E2252" t="s">
        <v>10</v>
      </c>
      <c r="F2252">
        <v>4</v>
      </c>
      <c r="G2252">
        <v>16</v>
      </c>
      <c r="H2252" t="s">
        <v>31</v>
      </c>
      <c r="I2252" t="str">
        <f>VLOOKUP(H2252,'Fish Species List'!$A$2:$I$107,2,0)</f>
        <v>Striped Parrotfish</v>
      </c>
      <c r="J2252" s="54" t="str">
        <f>VLOOKUP(H2252,'Fish Species List'!$A$2:$I$107,3,0)</f>
        <v>Scarus iserti</v>
      </c>
      <c r="K2252" s="54" t="str">
        <f>VLOOKUP(H2252,'Fish Species List'!$A$2:$I$107,4,0)</f>
        <v>Scaridae</v>
      </c>
      <c r="L2252" s="54" t="str">
        <f>VLOOKUP(H2252,'Fish Species List'!$A$2:$I$107,5,0)</f>
        <v>Herbivores</v>
      </c>
      <c r="M2252">
        <v>20</v>
      </c>
      <c r="N2252">
        <f>1</f>
        <v>1</v>
      </c>
      <c r="O2252" t="s">
        <v>16</v>
      </c>
      <c r="P2252">
        <f>VLOOKUP(H2252,'Fish Species List'!$A$2:$I$107,6,0)</f>
        <v>1.0959999999999999E-2</v>
      </c>
      <c r="Q2252">
        <f>VLOOKUP(H2252,'Fish Species List'!$A$2:$I$107,7,0)</f>
        <v>3.01</v>
      </c>
      <c r="R2252">
        <f t="shared" si="35"/>
        <v>90.346397717658547</v>
      </c>
    </row>
    <row r="2253" spans="1:18">
      <c r="A2253" s="2">
        <v>42971</v>
      </c>
      <c r="B2253" s="18">
        <v>0.50694444444444442</v>
      </c>
      <c r="C2253" t="s">
        <v>9</v>
      </c>
      <c r="D2253" t="s">
        <v>526</v>
      </c>
      <c r="E2253" t="s">
        <v>10</v>
      </c>
      <c r="F2253">
        <v>4</v>
      </c>
      <c r="G2253">
        <v>16</v>
      </c>
      <c r="H2253" t="s">
        <v>31</v>
      </c>
      <c r="I2253" t="str">
        <f>VLOOKUP(H2253,'Fish Species List'!$A$2:$I$107,2,0)</f>
        <v>Striped Parrotfish</v>
      </c>
      <c r="J2253" s="54" t="str">
        <f>VLOOKUP(H2253,'Fish Species List'!$A$2:$I$107,3,0)</f>
        <v>Scarus iserti</v>
      </c>
      <c r="K2253" s="54" t="str">
        <f>VLOOKUP(H2253,'Fish Species List'!$A$2:$I$107,4,0)</f>
        <v>Scaridae</v>
      </c>
      <c r="L2253" s="54" t="str">
        <f>VLOOKUP(H2253,'Fish Species List'!$A$2:$I$107,5,0)</f>
        <v>Herbivores</v>
      </c>
      <c r="M2253">
        <v>23</v>
      </c>
      <c r="N2253">
        <f>1</f>
        <v>1</v>
      </c>
      <c r="O2253" t="s">
        <v>22</v>
      </c>
      <c r="P2253">
        <f>VLOOKUP(H2253,'Fish Species List'!$A$2:$I$107,6,0)</f>
        <v>1.0959999999999999E-2</v>
      </c>
      <c r="Q2253">
        <f>VLOOKUP(H2253,'Fish Species List'!$A$2:$I$107,7,0)</f>
        <v>3.01</v>
      </c>
      <c r="R2253">
        <f t="shared" si="35"/>
        <v>137.59775259552106</v>
      </c>
    </row>
    <row r="2254" spans="1:18">
      <c r="A2254" s="2">
        <v>42971</v>
      </c>
      <c r="B2254" s="18">
        <v>0.50694444444444442</v>
      </c>
      <c r="C2254" t="s">
        <v>9</v>
      </c>
      <c r="D2254" t="s">
        <v>526</v>
      </c>
      <c r="E2254" t="s">
        <v>10</v>
      </c>
      <c r="F2254">
        <v>4</v>
      </c>
      <c r="G2254">
        <v>16</v>
      </c>
      <c r="H2254" t="s">
        <v>31</v>
      </c>
      <c r="I2254" t="str">
        <f>VLOOKUP(H2254,'Fish Species List'!$A$2:$I$107,2,0)</f>
        <v>Striped Parrotfish</v>
      </c>
      <c r="J2254" s="54" t="str">
        <f>VLOOKUP(H2254,'Fish Species List'!$A$2:$I$107,3,0)</f>
        <v>Scarus iserti</v>
      </c>
      <c r="K2254" s="54" t="str">
        <f>VLOOKUP(H2254,'Fish Species List'!$A$2:$I$107,4,0)</f>
        <v>Scaridae</v>
      </c>
      <c r="L2254" s="54" t="str">
        <f>VLOOKUP(H2254,'Fish Species List'!$A$2:$I$107,5,0)</f>
        <v>Herbivores</v>
      </c>
      <c r="M2254">
        <v>20</v>
      </c>
      <c r="N2254">
        <f>1</f>
        <v>1</v>
      </c>
      <c r="O2254" t="s">
        <v>22</v>
      </c>
      <c r="P2254">
        <f>VLOOKUP(H2254,'Fish Species List'!$A$2:$I$107,6,0)</f>
        <v>1.0959999999999999E-2</v>
      </c>
      <c r="Q2254">
        <f>VLOOKUP(H2254,'Fish Species List'!$A$2:$I$107,7,0)</f>
        <v>3.01</v>
      </c>
      <c r="R2254">
        <f t="shared" si="35"/>
        <v>90.346397717658547</v>
      </c>
    </row>
    <row r="2255" spans="1:18">
      <c r="A2255" s="2">
        <v>42971</v>
      </c>
      <c r="B2255" s="18">
        <v>0.50694444444444442</v>
      </c>
      <c r="C2255" t="s">
        <v>9</v>
      </c>
      <c r="D2255" t="s">
        <v>526</v>
      </c>
      <c r="E2255" t="s">
        <v>10</v>
      </c>
      <c r="F2255">
        <v>4</v>
      </c>
      <c r="G2255">
        <v>16</v>
      </c>
      <c r="H2255" t="s">
        <v>293</v>
      </c>
      <c r="I2255" t="str">
        <f>VLOOKUP(H2255,'Fish Species List'!$A$2:$I$107,2,0)</f>
        <v>Spanish Hogfish</v>
      </c>
      <c r="J2255" s="54" t="str">
        <f>VLOOKUP(H2255,'Fish Species List'!$A$2:$I$107,3,0)</f>
        <v>Bodianus rufus</v>
      </c>
      <c r="K2255" s="54" t="str">
        <f>VLOOKUP(H2255,'Fish Species List'!$A$2:$I$107,4,0)</f>
        <v>Labridae</v>
      </c>
      <c r="L2255" s="54" t="str">
        <f>VLOOKUP(H2255,'Fish Species List'!$A$2:$I$107,5,0)</f>
        <v>Carnivores</v>
      </c>
      <c r="M2255">
        <v>22</v>
      </c>
      <c r="N2255">
        <f>1</f>
        <v>1</v>
      </c>
      <c r="P2255">
        <f>VLOOKUP(H2255,'Fish Species List'!$A$2:$I$107,6,0)</f>
        <v>1.44E-2</v>
      </c>
      <c r="Q2255">
        <f>VLOOKUP(H2255,'Fish Species List'!$A$2:$I$107,7,0)</f>
        <v>3.0531999999999999</v>
      </c>
      <c r="R2255">
        <f t="shared" si="35"/>
        <v>180.73714644873016</v>
      </c>
    </row>
    <row r="2256" spans="1:18">
      <c r="A2256" s="2">
        <v>42971</v>
      </c>
      <c r="B2256" s="18">
        <v>0.50694444444444442</v>
      </c>
      <c r="C2256" t="s">
        <v>9</v>
      </c>
      <c r="D2256" t="s">
        <v>526</v>
      </c>
      <c r="E2256" t="s">
        <v>10</v>
      </c>
      <c r="F2256">
        <v>4</v>
      </c>
      <c r="G2256">
        <v>16</v>
      </c>
      <c r="H2256" t="s">
        <v>19</v>
      </c>
      <c r="I2256" t="str">
        <f>VLOOKUP(H2256,'Fish Species List'!$A$2:$I$107,2,0)</f>
        <v>Ocean Surgeonfish</v>
      </c>
      <c r="J2256" s="54" t="str">
        <f>VLOOKUP(H2256,'Fish Species List'!$A$2:$I$107,3,0)</f>
        <v>Acanthurus bahianus</v>
      </c>
      <c r="K2256" s="54" t="str">
        <f>VLOOKUP(H2256,'Fish Species List'!$A$2:$I$107,4,0)</f>
        <v>Acanthuridae</v>
      </c>
      <c r="L2256" s="54" t="str">
        <f>VLOOKUP(H2256,'Fish Species List'!$A$2:$I$107,5,0)</f>
        <v>Herbivores</v>
      </c>
      <c r="M2256">
        <v>15</v>
      </c>
      <c r="N2256">
        <v>8</v>
      </c>
      <c r="P2256">
        <f>VLOOKUP(H2256,'Fish Species List'!$A$2:$I$107,6,0)</f>
        <v>1.8620000000000001E-2</v>
      </c>
      <c r="Q2256">
        <f>VLOOKUP(H2256,'Fish Species List'!$A$2:$I$107,7,0)</f>
        <v>2.91</v>
      </c>
      <c r="R2256">
        <f t="shared" si="35"/>
        <v>49.249887240092868</v>
      </c>
    </row>
    <row r="2257" spans="1:18">
      <c r="A2257" s="2">
        <v>42971</v>
      </c>
      <c r="B2257" s="18">
        <v>0.50694444444444442</v>
      </c>
      <c r="C2257" t="s">
        <v>9</v>
      </c>
      <c r="D2257" t="s">
        <v>526</v>
      </c>
      <c r="E2257" t="s">
        <v>10</v>
      </c>
      <c r="F2257">
        <v>4</v>
      </c>
      <c r="G2257">
        <v>16</v>
      </c>
      <c r="H2257" t="s">
        <v>19</v>
      </c>
      <c r="I2257" t="str">
        <f>VLOOKUP(H2257,'Fish Species List'!$A$2:$I$107,2,0)</f>
        <v>Ocean Surgeonfish</v>
      </c>
      <c r="J2257" s="54" t="str">
        <f>VLOOKUP(H2257,'Fish Species List'!$A$2:$I$107,3,0)</f>
        <v>Acanthurus bahianus</v>
      </c>
      <c r="K2257" s="54" t="str">
        <f>VLOOKUP(H2257,'Fish Species List'!$A$2:$I$107,4,0)</f>
        <v>Acanthuridae</v>
      </c>
      <c r="L2257" s="54" t="str">
        <f>VLOOKUP(H2257,'Fish Species List'!$A$2:$I$107,5,0)</f>
        <v>Herbivores</v>
      </c>
      <c r="M2257">
        <v>15</v>
      </c>
      <c r="N2257">
        <v>5</v>
      </c>
      <c r="P2257">
        <f>VLOOKUP(H2257,'Fish Species List'!$A$2:$I$107,6,0)</f>
        <v>1.8620000000000001E-2</v>
      </c>
      <c r="Q2257">
        <f>VLOOKUP(H2257,'Fish Species List'!$A$2:$I$107,7,0)</f>
        <v>2.91</v>
      </c>
      <c r="R2257">
        <f t="shared" si="35"/>
        <v>49.249887240092868</v>
      </c>
    </row>
    <row r="2258" spans="1:18">
      <c r="A2258" s="2">
        <v>42971</v>
      </c>
      <c r="B2258" s="18">
        <v>0.50694444444444442</v>
      </c>
      <c r="C2258" t="s">
        <v>9</v>
      </c>
      <c r="D2258" t="s">
        <v>526</v>
      </c>
      <c r="E2258" t="s">
        <v>10</v>
      </c>
      <c r="F2258">
        <v>4</v>
      </c>
      <c r="G2258">
        <v>16</v>
      </c>
      <c r="H2258" t="s">
        <v>23</v>
      </c>
      <c r="I2258" t="str">
        <f>VLOOKUP(H2258,'Fish Species List'!$A$2:$I$107,2,0)</f>
        <v>Blue Tang</v>
      </c>
      <c r="J2258" s="54" t="str">
        <f>VLOOKUP(H2258,'Fish Species List'!$A$2:$I$107,3,0)</f>
        <v>Acanthurus coeruleus</v>
      </c>
      <c r="K2258" s="54" t="str">
        <f>VLOOKUP(H2258,'Fish Species List'!$A$2:$I$107,4,0)</f>
        <v>Acanthuridae</v>
      </c>
      <c r="L2258" s="54" t="str">
        <f>VLOOKUP(H2258,'Fish Species List'!$A$2:$I$107,5,0)</f>
        <v>Herbivores</v>
      </c>
      <c r="M2258">
        <v>16</v>
      </c>
      <c r="N2258">
        <f>1</f>
        <v>1</v>
      </c>
      <c r="P2258">
        <f>VLOOKUP(H2258,'Fish Species List'!$A$2:$I$107,6,0)</f>
        <v>2.512E-2</v>
      </c>
      <c r="Q2258">
        <f>VLOOKUP(H2258,'Fish Species List'!$A$2:$I$107,7,0)</f>
        <v>2.96</v>
      </c>
      <c r="R2258">
        <f t="shared" si="35"/>
        <v>92.090489985886919</v>
      </c>
    </row>
    <row r="2259" spans="1:18">
      <c r="A2259" s="2">
        <v>42971</v>
      </c>
      <c r="B2259" s="18">
        <v>0.50694444444444442</v>
      </c>
      <c r="C2259" t="s">
        <v>9</v>
      </c>
      <c r="D2259" t="s">
        <v>526</v>
      </c>
      <c r="E2259" t="s">
        <v>10</v>
      </c>
      <c r="F2259">
        <v>4</v>
      </c>
      <c r="G2259">
        <v>16</v>
      </c>
      <c r="H2259" t="s">
        <v>23</v>
      </c>
      <c r="I2259" t="str">
        <f>VLOOKUP(H2259,'Fish Species List'!$A$2:$I$107,2,0)</f>
        <v>Blue Tang</v>
      </c>
      <c r="J2259" s="54" t="str">
        <f>VLOOKUP(H2259,'Fish Species List'!$A$2:$I$107,3,0)</f>
        <v>Acanthurus coeruleus</v>
      </c>
      <c r="K2259" s="54" t="str">
        <f>VLOOKUP(H2259,'Fish Species List'!$A$2:$I$107,4,0)</f>
        <v>Acanthuridae</v>
      </c>
      <c r="L2259" s="54" t="str">
        <f>VLOOKUP(H2259,'Fish Species List'!$A$2:$I$107,5,0)</f>
        <v>Herbivores</v>
      </c>
      <c r="M2259">
        <v>14</v>
      </c>
      <c r="N2259">
        <v>2</v>
      </c>
      <c r="P2259">
        <f>VLOOKUP(H2259,'Fish Species List'!$A$2:$I$107,6,0)</f>
        <v>2.512E-2</v>
      </c>
      <c r="Q2259">
        <f>VLOOKUP(H2259,'Fish Species List'!$A$2:$I$107,7,0)</f>
        <v>2.96</v>
      </c>
      <c r="R2259">
        <f t="shared" si="35"/>
        <v>62.023835721117067</v>
      </c>
    </row>
    <row r="2260" spans="1:18">
      <c r="A2260" s="2">
        <v>42971</v>
      </c>
      <c r="B2260" s="18">
        <v>0.50694444444444442</v>
      </c>
      <c r="C2260" t="s">
        <v>9</v>
      </c>
      <c r="D2260" t="s">
        <v>526</v>
      </c>
      <c r="E2260" t="s">
        <v>10</v>
      </c>
      <c r="F2260">
        <v>4</v>
      </c>
      <c r="G2260">
        <v>16</v>
      </c>
      <c r="H2260" t="s">
        <v>20</v>
      </c>
      <c r="I2260" t="str">
        <f>VLOOKUP(H2260,'Fish Species List'!$A$2:$I$107,2,0)</f>
        <v>French Grunt</v>
      </c>
      <c r="J2260" s="54" t="str">
        <f>VLOOKUP(H2260,'Fish Species List'!$A$2:$I$107,3,0)</f>
        <v>Haemulon flavolineatum</v>
      </c>
      <c r="K2260" s="54" t="str">
        <f>VLOOKUP(H2260,'Fish Species List'!$A$2:$I$107,4,0)</f>
        <v>Haemulidae</v>
      </c>
      <c r="L2260" s="54" t="str">
        <f>VLOOKUP(H2260,'Fish Species List'!$A$2:$I$107,5,0)</f>
        <v>Carnivores</v>
      </c>
      <c r="M2260">
        <v>20</v>
      </c>
      <c r="N2260">
        <f>1</f>
        <v>1</v>
      </c>
      <c r="P2260">
        <f>VLOOKUP(H2260,'Fish Species List'!$A$2:$I$107,6,0)</f>
        <v>1.349E-2</v>
      </c>
      <c r="Q2260">
        <f>VLOOKUP(H2260,'Fish Species List'!$A$2:$I$107,7,0)</f>
        <v>3</v>
      </c>
      <c r="R2260">
        <f t="shared" si="35"/>
        <v>107.92</v>
      </c>
    </row>
    <row r="2261" spans="1:18">
      <c r="A2261" s="2">
        <v>42971</v>
      </c>
      <c r="B2261" s="18">
        <v>0.50694444444444442</v>
      </c>
      <c r="C2261" t="s">
        <v>9</v>
      </c>
      <c r="D2261" t="s">
        <v>526</v>
      </c>
      <c r="E2261" t="s">
        <v>10</v>
      </c>
      <c r="F2261">
        <v>4</v>
      </c>
      <c r="G2261">
        <v>16</v>
      </c>
      <c r="H2261" t="s">
        <v>460</v>
      </c>
      <c r="I2261" t="str">
        <f>VLOOKUP(H2261,'Fish Species List'!$A$2:$I$107,2,0)</f>
        <v>Spotted Trunkfish</v>
      </c>
      <c r="J2261" s="54" t="str">
        <f>VLOOKUP(H2261,'Fish Species List'!$A$2:$I$107,3,0)</f>
        <v>Lactophrys bicaudalis</v>
      </c>
      <c r="K2261" s="54" t="str">
        <f>VLOOKUP(H2261,'Fish Species List'!$A$2:$I$107,4,0)</f>
        <v>Ostraciidae</v>
      </c>
      <c r="L2261" s="54" t="str">
        <f>VLOOKUP(H2261,'Fish Species List'!$A$2:$I$107,5,0)</f>
        <v>Omnivores</v>
      </c>
      <c r="M2261">
        <v>18</v>
      </c>
      <c r="N2261">
        <f>1</f>
        <v>1</v>
      </c>
      <c r="P2261">
        <f>VLOOKUP(H2261,'Fish Species List'!$A$2:$I$107,6,0)</f>
        <v>4.9000000000000002E-2</v>
      </c>
      <c r="Q2261">
        <f>VLOOKUP(H2261,'Fish Species List'!$A$2:$I$107,7,0)</f>
        <v>2.78</v>
      </c>
      <c r="R2261">
        <f t="shared" si="35"/>
        <v>151.30512693056173</v>
      </c>
    </row>
    <row r="2262" spans="1:18">
      <c r="A2262" s="2">
        <v>42971</v>
      </c>
      <c r="B2262" s="18">
        <v>0.50694444444444442</v>
      </c>
      <c r="C2262" t="s">
        <v>9</v>
      </c>
      <c r="D2262" t="s">
        <v>526</v>
      </c>
      <c r="E2262" t="s">
        <v>10</v>
      </c>
      <c r="F2262">
        <v>4</v>
      </c>
      <c r="G2262">
        <v>16</v>
      </c>
      <c r="H2262" t="s">
        <v>440</v>
      </c>
      <c r="I2262" t="str">
        <f>VLOOKUP(H2262,'Fish Species List'!$A$2:$I$107,2,0)</f>
        <v>Orangespotted Filefish</v>
      </c>
      <c r="J2262" s="54" t="str">
        <f>VLOOKUP(H2262,'Fish Species List'!$A$2:$I$107,3,0)</f>
        <v>Cantherhines pullus</v>
      </c>
      <c r="K2262" s="54" t="str">
        <f>VLOOKUP(H2262,'Fish Species List'!$A$2:$I$107,4,0)</f>
        <v>Monacanthidae</v>
      </c>
      <c r="L2262" s="54" t="str">
        <f>VLOOKUP(H2262,'Fish Species List'!$A$2:$I$107,5,0)</f>
        <v>Omnivores</v>
      </c>
      <c r="M2262">
        <v>18</v>
      </c>
      <c r="N2262">
        <f>1</f>
        <v>1</v>
      </c>
      <c r="P2262">
        <f>VLOOKUP(H2262,'Fish Species List'!$A$2:$I$107,6,0)</f>
        <v>2.291E-2</v>
      </c>
      <c r="Q2262">
        <f>VLOOKUP(H2262,'Fish Species List'!$A$2:$I$107,7,0)</f>
        <v>2.87</v>
      </c>
      <c r="R2262">
        <f t="shared" si="35"/>
        <v>91.760797381728054</v>
      </c>
    </row>
    <row r="2263" spans="1:18">
      <c r="A2263" s="2">
        <v>42971</v>
      </c>
      <c r="B2263" s="18">
        <v>0.50694444444444442</v>
      </c>
      <c r="C2263" t="s">
        <v>9</v>
      </c>
      <c r="D2263" t="s">
        <v>526</v>
      </c>
      <c r="E2263" t="s">
        <v>10</v>
      </c>
      <c r="F2263">
        <v>4</v>
      </c>
      <c r="G2263">
        <v>16</v>
      </c>
      <c r="H2263" t="s">
        <v>15</v>
      </c>
      <c r="I2263" t="str">
        <f>VLOOKUP(H2263,'Fish Species List'!$A$2:$I$107,2,0)</f>
        <v>Queen Parrotfish</v>
      </c>
      <c r="J2263" s="54" t="str">
        <f>VLOOKUP(H2263,'Fish Species List'!$A$2:$I$107,3,0)</f>
        <v>Scarus vetula</v>
      </c>
      <c r="K2263" s="54" t="str">
        <f>VLOOKUP(H2263,'Fish Species List'!$A$2:$I$107,4,0)</f>
        <v>Scaridae</v>
      </c>
      <c r="L2263" s="54" t="str">
        <f>VLOOKUP(H2263,'Fish Species List'!$A$2:$I$107,5,0)</f>
        <v>Herbivores</v>
      </c>
      <c r="M2263">
        <v>25</v>
      </c>
      <c r="N2263">
        <f>1</f>
        <v>1</v>
      </c>
      <c r="O2263" t="s">
        <v>16</v>
      </c>
      <c r="P2263">
        <f>VLOOKUP(H2263,'Fish Species List'!$A$2:$I$107,6,0)</f>
        <v>1.38E-2</v>
      </c>
      <c r="Q2263">
        <f>VLOOKUP(H2263,'Fish Species List'!$A$2:$I$107,7,0)</f>
        <v>3.03</v>
      </c>
      <c r="R2263">
        <f t="shared" si="35"/>
        <v>237.48561721155306</v>
      </c>
    </row>
    <row r="2264" spans="1:18">
      <c r="A2264" s="2">
        <v>42971</v>
      </c>
      <c r="B2264" s="18">
        <v>0.50694444444444442</v>
      </c>
      <c r="C2264" t="s">
        <v>9</v>
      </c>
      <c r="D2264" t="s">
        <v>526</v>
      </c>
      <c r="E2264" t="s">
        <v>10</v>
      </c>
      <c r="F2264">
        <v>4</v>
      </c>
      <c r="G2264">
        <v>16</v>
      </c>
      <c r="H2264" t="s">
        <v>15</v>
      </c>
      <c r="I2264" t="str">
        <f>VLOOKUP(H2264,'Fish Species List'!$A$2:$I$107,2,0)</f>
        <v>Queen Parrotfish</v>
      </c>
      <c r="J2264" s="54" t="str">
        <f>VLOOKUP(H2264,'Fish Species List'!$A$2:$I$107,3,0)</f>
        <v>Scarus vetula</v>
      </c>
      <c r="K2264" s="54" t="str">
        <f>VLOOKUP(H2264,'Fish Species List'!$A$2:$I$107,4,0)</f>
        <v>Scaridae</v>
      </c>
      <c r="L2264" s="54" t="str">
        <f>VLOOKUP(H2264,'Fish Species List'!$A$2:$I$107,5,0)</f>
        <v>Herbivores</v>
      </c>
      <c r="M2264">
        <v>20</v>
      </c>
      <c r="N2264">
        <f>1</f>
        <v>1</v>
      </c>
      <c r="O2264" t="s">
        <v>16</v>
      </c>
      <c r="P2264">
        <f>VLOOKUP(H2264,'Fish Species List'!$A$2:$I$107,6,0)</f>
        <v>1.38E-2</v>
      </c>
      <c r="Q2264">
        <f>VLOOKUP(H2264,'Fish Species List'!$A$2:$I$107,7,0)</f>
        <v>3.03</v>
      </c>
      <c r="R2264">
        <f t="shared" si="35"/>
        <v>120.7813760748945</v>
      </c>
    </row>
    <row r="2265" spans="1:18">
      <c r="A2265" s="2">
        <v>42971</v>
      </c>
      <c r="B2265" s="18">
        <v>0.50694444444444442</v>
      </c>
      <c r="C2265" t="s">
        <v>9</v>
      </c>
      <c r="D2265" t="s">
        <v>526</v>
      </c>
      <c r="E2265" t="s">
        <v>10</v>
      </c>
      <c r="F2265">
        <v>4</v>
      </c>
      <c r="G2265">
        <v>16</v>
      </c>
      <c r="H2265" t="s">
        <v>12</v>
      </c>
      <c r="I2265" t="str">
        <f>VLOOKUP(H2265,'Fish Species List'!$A$2:$I$107,2,0)</f>
        <v>Doctorfish</v>
      </c>
      <c r="J2265" s="54" t="str">
        <f>VLOOKUP(H2265,'Fish Species List'!$A$2:$I$107,3,0)</f>
        <v>Acanthurus chirurgus</v>
      </c>
      <c r="K2265" s="54" t="str">
        <f>VLOOKUP(H2265,'Fish Species List'!$A$2:$I$107,4,0)</f>
        <v>Acanthuridae</v>
      </c>
      <c r="L2265" s="54" t="str">
        <f>VLOOKUP(H2265,'Fish Species List'!$A$2:$I$107,5,0)</f>
        <v>Herbivores</v>
      </c>
      <c r="M2265">
        <v>16</v>
      </c>
      <c r="N2265">
        <v>7</v>
      </c>
      <c r="P2265">
        <f>VLOOKUP(H2265,'Fish Species List'!$A$2:$I$107,6,0)</f>
        <v>2.0889999999999999E-2</v>
      </c>
      <c r="Q2265">
        <f>VLOOKUP(H2265,'Fish Species List'!$A$2:$I$107,7,0)</f>
        <v>2.96</v>
      </c>
      <c r="R2265">
        <f t="shared" si="35"/>
        <v>76.583214004983191</v>
      </c>
    </row>
    <row r="2266" spans="1:18">
      <c r="A2266" s="2">
        <v>42971</v>
      </c>
      <c r="B2266" s="18">
        <v>0.50694444444444442</v>
      </c>
      <c r="C2266" t="s">
        <v>9</v>
      </c>
      <c r="D2266" t="s">
        <v>526</v>
      </c>
      <c r="E2266" t="s">
        <v>10</v>
      </c>
      <c r="F2266">
        <v>4</v>
      </c>
      <c r="G2266">
        <v>16</v>
      </c>
      <c r="H2266" t="s">
        <v>25</v>
      </c>
      <c r="I2266" t="str">
        <f>VLOOKUP(H2266,'Fish Species List'!$A$2:$I$107,2,0)</f>
        <v>Redband Parrotfish</v>
      </c>
      <c r="J2266" s="54" t="str">
        <f>VLOOKUP(H2266,'Fish Species List'!$A$2:$I$107,3,0)</f>
        <v>Sparisoma aurofrenatum</v>
      </c>
      <c r="K2266" s="54" t="str">
        <f>VLOOKUP(H2266,'Fish Species List'!$A$2:$I$107,4,0)</f>
        <v>Scaridae</v>
      </c>
      <c r="L2266" s="54" t="str">
        <f>VLOOKUP(H2266,'Fish Species List'!$A$2:$I$107,5,0)</f>
        <v>Herbivores</v>
      </c>
      <c r="M2266">
        <v>20</v>
      </c>
      <c r="N2266">
        <f>1</f>
        <v>1</v>
      </c>
      <c r="O2266" t="s">
        <v>22</v>
      </c>
      <c r="P2266">
        <f>VLOOKUP(H2266,'Fish Species List'!$A$2:$I$107,6,0)</f>
        <v>1.072E-2</v>
      </c>
      <c r="Q2266">
        <f>VLOOKUP(H2266,'Fish Species List'!$A$2:$I$107,7,0)</f>
        <v>3.12</v>
      </c>
      <c r="R2266">
        <f t="shared" si="35"/>
        <v>122.85939484389488</v>
      </c>
    </row>
    <row r="2267" spans="1:18">
      <c r="A2267" s="2">
        <v>42971</v>
      </c>
      <c r="B2267" s="18">
        <v>0.50694444444444442</v>
      </c>
      <c r="C2267" t="s">
        <v>9</v>
      </c>
      <c r="D2267" t="s">
        <v>526</v>
      </c>
      <c r="E2267" t="s">
        <v>10</v>
      </c>
      <c r="F2267">
        <v>4</v>
      </c>
      <c r="G2267">
        <v>16</v>
      </c>
      <c r="H2267" t="s">
        <v>21</v>
      </c>
      <c r="I2267" t="str">
        <f>VLOOKUP(H2267,'Fish Species List'!$A$2:$I$107,2,0)</f>
        <v>Brown Chromis</v>
      </c>
      <c r="J2267" s="54" t="str">
        <f>VLOOKUP(H2267,'Fish Species List'!$A$2:$I$107,3,0)</f>
        <v>Chromis multilineata</v>
      </c>
      <c r="K2267" s="54" t="str">
        <f>VLOOKUP(H2267,'Fish Species List'!$A$2:$I$107,4,0)</f>
        <v>Pomacentridae</v>
      </c>
      <c r="L2267" s="54" t="str">
        <f>VLOOKUP(H2267,'Fish Species List'!$A$2:$I$107,5,0)</f>
        <v>Planktivore</v>
      </c>
      <c r="M2267">
        <v>12</v>
      </c>
      <c r="N2267">
        <v>3</v>
      </c>
      <c r="P2267">
        <f>VLOOKUP(H2267,'Fish Species List'!$A$2:$I$107,6,0)</f>
        <v>1.4789999999999999E-2</v>
      </c>
      <c r="Q2267">
        <f>VLOOKUP(H2267,'Fish Species List'!$A$2:$I$107,7,0)</f>
        <v>2.98</v>
      </c>
      <c r="R2267">
        <f t="shared" si="35"/>
        <v>24.318024250762754</v>
      </c>
    </row>
    <row r="2268" spans="1:18">
      <c r="A2268" s="2">
        <v>42971</v>
      </c>
      <c r="B2268" s="18">
        <v>0.50694444444444442</v>
      </c>
      <c r="C2268" t="s">
        <v>9</v>
      </c>
      <c r="D2268" t="s">
        <v>526</v>
      </c>
      <c r="E2268" t="s">
        <v>10</v>
      </c>
      <c r="F2268">
        <v>4</v>
      </c>
      <c r="G2268">
        <v>16</v>
      </c>
      <c r="H2268" t="s">
        <v>21</v>
      </c>
      <c r="I2268" t="str">
        <f>VLOOKUP(H2268,'Fish Species List'!$A$2:$I$107,2,0)</f>
        <v>Brown Chromis</v>
      </c>
      <c r="J2268" s="54" t="str">
        <f>VLOOKUP(H2268,'Fish Species List'!$A$2:$I$107,3,0)</f>
        <v>Chromis multilineata</v>
      </c>
      <c r="K2268" s="54" t="str">
        <f>VLOOKUP(H2268,'Fish Species List'!$A$2:$I$107,4,0)</f>
        <v>Pomacentridae</v>
      </c>
      <c r="L2268" s="54" t="str">
        <f>VLOOKUP(H2268,'Fish Species List'!$A$2:$I$107,5,0)</f>
        <v>Planktivore</v>
      </c>
      <c r="M2268">
        <v>2</v>
      </c>
      <c r="N2268">
        <v>15</v>
      </c>
      <c r="P2268">
        <f>VLOOKUP(H2268,'Fish Species List'!$A$2:$I$107,6,0)</f>
        <v>1.4789999999999999E-2</v>
      </c>
      <c r="Q2268">
        <f>VLOOKUP(H2268,'Fish Species List'!$A$2:$I$107,7,0)</f>
        <v>2.98</v>
      </c>
      <c r="R2268">
        <f t="shared" si="35"/>
        <v>0.11669105359565421</v>
      </c>
    </row>
    <row r="2269" spans="1:18">
      <c r="A2269" s="2">
        <v>42971</v>
      </c>
      <c r="B2269" s="18">
        <v>0.50694444444444442</v>
      </c>
      <c r="C2269" t="s">
        <v>9</v>
      </c>
      <c r="D2269" t="s">
        <v>526</v>
      </c>
      <c r="E2269" t="s">
        <v>10</v>
      </c>
      <c r="F2269">
        <v>4</v>
      </c>
      <c r="G2269">
        <v>16</v>
      </c>
      <c r="H2269" t="s">
        <v>21</v>
      </c>
      <c r="I2269" t="str">
        <f>VLOOKUP(H2269,'Fish Species List'!$A$2:$I$107,2,0)</f>
        <v>Brown Chromis</v>
      </c>
      <c r="J2269" s="54" t="str">
        <f>VLOOKUP(H2269,'Fish Species List'!$A$2:$I$107,3,0)</f>
        <v>Chromis multilineata</v>
      </c>
      <c r="K2269" s="54" t="str">
        <f>VLOOKUP(H2269,'Fish Species List'!$A$2:$I$107,4,0)</f>
        <v>Pomacentridae</v>
      </c>
      <c r="L2269" s="54" t="str">
        <f>VLOOKUP(H2269,'Fish Species List'!$A$2:$I$107,5,0)</f>
        <v>Planktivore</v>
      </c>
      <c r="M2269">
        <v>6</v>
      </c>
      <c r="N2269">
        <v>5</v>
      </c>
      <c r="P2269">
        <f>VLOOKUP(H2269,'Fish Species List'!$A$2:$I$107,6,0)</f>
        <v>1.4789999999999999E-2</v>
      </c>
      <c r="Q2269">
        <f>VLOOKUP(H2269,'Fish Species List'!$A$2:$I$107,7,0)</f>
        <v>2.98</v>
      </c>
      <c r="R2269">
        <f t="shared" si="35"/>
        <v>3.0821864023530869</v>
      </c>
    </row>
    <row r="2270" spans="1:18">
      <c r="A2270" s="2">
        <v>42971</v>
      </c>
      <c r="B2270" s="18">
        <v>0.50694444444444442</v>
      </c>
      <c r="C2270" t="s">
        <v>9</v>
      </c>
      <c r="D2270" t="s">
        <v>526</v>
      </c>
      <c r="E2270" t="s">
        <v>10</v>
      </c>
      <c r="F2270">
        <v>4</v>
      </c>
      <c r="G2270">
        <v>16</v>
      </c>
      <c r="H2270" t="s">
        <v>17</v>
      </c>
      <c r="I2270" t="str">
        <f>VLOOKUP(H2270,'Fish Species List'!$A$2:$I$107,2,0)</f>
        <v>Bluehead Wrasse</v>
      </c>
      <c r="J2270" s="54" t="str">
        <f>VLOOKUP(H2270,'Fish Species List'!$A$2:$I$107,3,0)</f>
        <v>Thalassoma bifasciatum</v>
      </c>
      <c r="K2270" s="54" t="str">
        <f>VLOOKUP(H2270,'Fish Species List'!$A$2:$I$107,4,0)</f>
        <v>Labridae</v>
      </c>
      <c r="L2270" s="54" t="str">
        <f>VLOOKUP(H2270,'Fish Species List'!$A$2:$I$107,5,0)</f>
        <v>Carnivores</v>
      </c>
      <c r="M2270">
        <v>3</v>
      </c>
      <c r="N2270">
        <v>40</v>
      </c>
      <c r="P2270">
        <f>VLOOKUP(H2270,'Fish Species List'!$A$2:$I$107,6,0)</f>
        <v>8.9099999999999995E-3</v>
      </c>
      <c r="Q2270">
        <f>VLOOKUP(H2270,'Fish Species List'!$A$2:$I$107,7,0)</f>
        <v>3.01</v>
      </c>
      <c r="R2270">
        <f t="shared" si="35"/>
        <v>0.24322750267948948</v>
      </c>
    </row>
    <row r="2271" spans="1:18">
      <c r="A2271" s="2">
        <v>42971</v>
      </c>
      <c r="B2271" s="18">
        <v>0.50694444444444442</v>
      </c>
      <c r="C2271" t="s">
        <v>9</v>
      </c>
      <c r="D2271" t="s">
        <v>526</v>
      </c>
      <c r="E2271" t="s">
        <v>10</v>
      </c>
      <c r="F2271">
        <v>4</v>
      </c>
      <c r="G2271">
        <v>16</v>
      </c>
      <c r="H2271" t="s">
        <v>17</v>
      </c>
      <c r="I2271" t="str">
        <f>VLOOKUP(H2271,'Fish Species List'!$A$2:$I$107,2,0)</f>
        <v>Bluehead Wrasse</v>
      </c>
      <c r="J2271" s="54" t="str">
        <f>VLOOKUP(H2271,'Fish Species List'!$A$2:$I$107,3,0)</f>
        <v>Thalassoma bifasciatum</v>
      </c>
      <c r="K2271" s="54" t="str">
        <f>VLOOKUP(H2271,'Fish Species List'!$A$2:$I$107,4,0)</f>
        <v>Labridae</v>
      </c>
      <c r="L2271" s="54" t="str">
        <f>VLOOKUP(H2271,'Fish Species List'!$A$2:$I$107,5,0)</f>
        <v>Carnivores</v>
      </c>
      <c r="M2271">
        <v>4</v>
      </c>
      <c r="N2271">
        <v>20</v>
      </c>
      <c r="P2271">
        <f>VLOOKUP(H2271,'Fish Species List'!$A$2:$I$107,6,0)</f>
        <v>8.9099999999999995E-3</v>
      </c>
      <c r="Q2271">
        <f>VLOOKUP(H2271,'Fish Species List'!$A$2:$I$107,7,0)</f>
        <v>3.01</v>
      </c>
      <c r="R2271">
        <f t="shared" si="35"/>
        <v>0.5782002537554658</v>
      </c>
    </row>
    <row r="2272" spans="1:18">
      <c r="A2272" s="2">
        <v>42971</v>
      </c>
      <c r="B2272" s="18">
        <v>0.50694444444444442</v>
      </c>
      <c r="C2272" t="s">
        <v>9</v>
      </c>
      <c r="D2272" t="s">
        <v>526</v>
      </c>
      <c r="E2272" t="s">
        <v>10</v>
      </c>
      <c r="F2272">
        <v>4</v>
      </c>
      <c r="G2272">
        <v>16</v>
      </c>
      <c r="H2272" t="s">
        <v>17</v>
      </c>
      <c r="I2272" t="str">
        <f>VLOOKUP(H2272,'Fish Species List'!$A$2:$I$107,2,0)</f>
        <v>Bluehead Wrasse</v>
      </c>
      <c r="J2272" s="54" t="str">
        <f>VLOOKUP(H2272,'Fish Species List'!$A$2:$I$107,3,0)</f>
        <v>Thalassoma bifasciatum</v>
      </c>
      <c r="K2272" s="54" t="str">
        <f>VLOOKUP(H2272,'Fish Species List'!$A$2:$I$107,4,0)</f>
        <v>Labridae</v>
      </c>
      <c r="L2272" s="54" t="str">
        <f>VLOOKUP(H2272,'Fish Species List'!$A$2:$I$107,5,0)</f>
        <v>Carnivores</v>
      </c>
      <c r="M2272">
        <v>10</v>
      </c>
      <c r="N2272">
        <v>2</v>
      </c>
      <c r="P2272">
        <f>VLOOKUP(H2272,'Fish Species List'!$A$2:$I$107,6,0)</f>
        <v>8.9099999999999995E-3</v>
      </c>
      <c r="Q2272">
        <f>VLOOKUP(H2272,'Fish Species List'!$A$2:$I$107,7,0)</f>
        <v>3.01</v>
      </c>
      <c r="R2272">
        <f t="shared" si="35"/>
        <v>9.1175405612215243</v>
      </c>
    </row>
    <row r="2273" spans="1:18">
      <c r="A2273" s="2">
        <v>42971</v>
      </c>
      <c r="B2273" s="18">
        <v>0.50694444444444442</v>
      </c>
      <c r="C2273" t="s">
        <v>9</v>
      </c>
      <c r="D2273" t="s">
        <v>526</v>
      </c>
      <c r="E2273" t="s">
        <v>10</v>
      </c>
      <c r="F2273">
        <v>4</v>
      </c>
      <c r="G2273">
        <v>16</v>
      </c>
      <c r="H2273" t="s">
        <v>17</v>
      </c>
      <c r="I2273" t="str">
        <f>VLOOKUP(H2273,'Fish Species List'!$A$2:$I$107,2,0)</f>
        <v>Bluehead Wrasse</v>
      </c>
      <c r="J2273" s="54" t="str">
        <f>VLOOKUP(H2273,'Fish Species List'!$A$2:$I$107,3,0)</f>
        <v>Thalassoma bifasciatum</v>
      </c>
      <c r="K2273" s="54" t="str">
        <f>VLOOKUP(H2273,'Fish Species List'!$A$2:$I$107,4,0)</f>
        <v>Labridae</v>
      </c>
      <c r="L2273" s="54" t="str">
        <f>VLOOKUP(H2273,'Fish Species List'!$A$2:$I$107,5,0)</f>
        <v>Carnivores</v>
      </c>
      <c r="M2273">
        <v>6</v>
      </c>
      <c r="N2273">
        <v>5</v>
      </c>
      <c r="P2273">
        <f>VLOOKUP(H2273,'Fish Species List'!$A$2:$I$107,6,0)</f>
        <v>8.9099999999999995E-3</v>
      </c>
      <c r="Q2273">
        <f>VLOOKUP(H2273,'Fish Species List'!$A$2:$I$107,7,0)</f>
        <v>3.01</v>
      </c>
      <c r="R2273">
        <f t="shared" si="35"/>
        <v>1.9593542699963782</v>
      </c>
    </row>
    <row r="2274" spans="1:18">
      <c r="A2274" s="2">
        <v>42971</v>
      </c>
      <c r="B2274" s="18">
        <v>0.50694444444444442</v>
      </c>
      <c r="C2274" t="s">
        <v>9</v>
      </c>
      <c r="D2274" t="s">
        <v>526</v>
      </c>
      <c r="E2274" t="s">
        <v>10</v>
      </c>
      <c r="F2274">
        <v>4</v>
      </c>
      <c r="G2274">
        <v>16</v>
      </c>
      <c r="H2274" t="s">
        <v>13</v>
      </c>
      <c r="I2274" t="str">
        <f>VLOOKUP(H2274,'Fish Species List'!$A$2:$I$107,2,0)</f>
        <v>Slippery Dick</v>
      </c>
      <c r="J2274" s="54" t="str">
        <f>VLOOKUP(H2274,'Fish Species List'!$A$2:$I$107,3,0)</f>
        <v>Halichoeres bivittatus</v>
      </c>
      <c r="K2274" s="54" t="str">
        <f>VLOOKUP(H2274,'Fish Species List'!$A$2:$I$107,4,0)</f>
        <v>Labridae</v>
      </c>
      <c r="L2274" s="54" t="str">
        <f>VLOOKUP(H2274,'Fish Species List'!$A$2:$I$107,5,0)</f>
        <v>Carnivores</v>
      </c>
      <c r="M2274">
        <v>8</v>
      </c>
      <c r="N2274">
        <v>3</v>
      </c>
      <c r="P2274">
        <f>VLOOKUP(H2274,'Fish Species List'!$A$2:$I$107,6,0)</f>
        <v>9.3299999999999998E-3</v>
      </c>
      <c r="Q2274">
        <f>VLOOKUP(H2274,'Fish Species List'!$A$2:$I$107,7,0)</f>
        <v>3.06</v>
      </c>
      <c r="R2274">
        <f t="shared" si="35"/>
        <v>5.4117410047026144</v>
      </c>
    </row>
    <row r="2275" spans="1:18">
      <c r="A2275" s="2">
        <v>42971</v>
      </c>
      <c r="B2275" s="18">
        <v>0.50694444444444442</v>
      </c>
      <c r="C2275" t="s">
        <v>9</v>
      </c>
      <c r="D2275" t="s">
        <v>526</v>
      </c>
      <c r="E2275" t="s">
        <v>10</v>
      </c>
      <c r="F2275">
        <v>4</v>
      </c>
      <c r="G2275">
        <v>16</v>
      </c>
      <c r="H2275" t="s">
        <v>13</v>
      </c>
      <c r="I2275" t="str">
        <f>VLOOKUP(H2275,'Fish Species List'!$A$2:$I$107,2,0)</f>
        <v>Slippery Dick</v>
      </c>
      <c r="J2275" s="54" t="str">
        <f>VLOOKUP(H2275,'Fish Species List'!$A$2:$I$107,3,0)</f>
        <v>Halichoeres bivittatus</v>
      </c>
      <c r="K2275" s="54" t="str">
        <f>VLOOKUP(H2275,'Fish Species List'!$A$2:$I$107,4,0)</f>
        <v>Labridae</v>
      </c>
      <c r="L2275" s="54" t="str">
        <f>VLOOKUP(H2275,'Fish Species List'!$A$2:$I$107,5,0)</f>
        <v>Carnivores</v>
      </c>
      <c r="M2275">
        <v>12</v>
      </c>
      <c r="N2275">
        <f>1</f>
        <v>1</v>
      </c>
      <c r="P2275">
        <f>VLOOKUP(H2275,'Fish Species List'!$A$2:$I$107,6,0)</f>
        <v>9.3299999999999998E-3</v>
      </c>
      <c r="Q2275">
        <f>VLOOKUP(H2275,'Fish Species List'!$A$2:$I$107,7,0)</f>
        <v>3.06</v>
      </c>
      <c r="R2275">
        <f t="shared" si="35"/>
        <v>18.714415031991813</v>
      </c>
    </row>
    <row r="2276" spans="1:18">
      <c r="A2276" s="2">
        <v>42971</v>
      </c>
      <c r="B2276" s="18">
        <v>0.50694444444444442</v>
      </c>
      <c r="C2276" t="s">
        <v>9</v>
      </c>
      <c r="D2276" t="s">
        <v>526</v>
      </c>
      <c r="E2276" t="s">
        <v>10</v>
      </c>
      <c r="F2276">
        <v>4</v>
      </c>
      <c r="G2276">
        <v>16</v>
      </c>
      <c r="H2276" t="s">
        <v>35</v>
      </c>
      <c r="I2276" t="str">
        <f>VLOOKUP(H2276,'Fish Species List'!$A$2:$I$107,2,0)</f>
        <v>Yellowhead Wrasse</v>
      </c>
      <c r="J2276" s="54" t="str">
        <f>VLOOKUP(H2276,'Fish Species List'!$A$2:$I$107,3,0)</f>
        <v>Halichoeres garnoti</v>
      </c>
      <c r="K2276" s="54" t="str">
        <f>VLOOKUP(H2276,'Fish Species List'!$A$2:$I$107,4,0)</f>
        <v>Labridae</v>
      </c>
      <c r="L2276" s="54" t="str">
        <f>VLOOKUP(H2276,'Fish Species List'!$A$2:$I$107,5,0)</f>
        <v>Carnivores</v>
      </c>
      <c r="M2276">
        <v>6</v>
      </c>
      <c r="N2276">
        <v>5</v>
      </c>
      <c r="P2276">
        <f>VLOOKUP(H2276,'Fish Species List'!$A$2:$I$107,6,0)</f>
        <v>0.01</v>
      </c>
      <c r="Q2276">
        <f>VLOOKUP(H2276,'Fish Species List'!$A$2:$I$107,7,0)</f>
        <v>3.13</v>
      </c>
      <c r="R2276">
        <f t="shared" si="35"/>
        <v>2.7265496699528886</v>
      </c>
    </row>
    <row r="2277" spans="1:18">
      <c r="A2277" s="2">
        <v>42971</v>
      </c>
      <c r="B2277" s="18">
        <v>0.50694444444444442</v>
      </c>
      <c r="C2277" t="s">
        <v>9</v>
      </c>
      <c r="D2277" t="s">
        <v>526</v>
      </c>
      <c r="E2277" t="s">
        <v>10</v>
      </c>
      <c r="F2277">
        <v>4</v>
      </c>
      <c r="G2277">
        <v>16</v>
      </c>
      <c r="H2277" t="s">
        <v>35</v>
      </c>
      <c r="I2277" t="str">
        <f>VLOOKUP(H2277,'Fish Species List'!$A$2:$I$107,2,0)</f>
        <v>Yellowhead Wrasse</v>
      </c>
      <c r="J2277" s="54" t="str">
        <f>VLOOKUP(H2277,'Fish Species List'!$A$2:$I$107,3,0)</f>
        <v>Halichoeres garnoti</v>
      </c>
      <c r="K2277" s="54" t="str">
        <f>VLOOKUP(H2277,'Fish Species List'!$A$2:$I$107,4,0)</f>
        <v>Labridae</v>
      </c>
      <c r="L2277" s="54" t="str">
        <f>VLOOKUP(H2277,'Fish Species List'!$A$2:$I$107,5,0)</f>
        <v>Carnivores</v>
      </c>
      <c r="M2277">
        <v>12</v>
      </c>
      <c r="N2277">
        <f>1</f>
        <v>1</v>
      </c>
      <c r="P2277">
        <f>VLOOKUP(H2277,'Fish Species List'!$A$2:$I$107,6,0)</f>
        <v>0.01</v>
      </c>
      <c r="Q2277">
        <f>VLOOKUP(H2277,'Fish Species List'!$A$2:$I$107,7,0)</f>
        <v>3.13</v>
      </c>
      <c r="R2277">
        <f t="shared" si="35"/>
        <v>23.869169040031956</v>
      </c>
    </row>
    <row r="2278" spans="1:18">
      <c r="A2278" s="2">
        <v>42971</v>
      </c>
      <c r="B2278" s="18">
        <v>0.50694444444444442</v>
      </c>
      <c r="C2278" t="s">
        <v>9</v>
      </c>
      <c r="D2278" t="s">
        <v>526</v>
      </c>
      <c r="E2278" t="s">
        <v>10</v>
      </c>
      <c r="F2278">
        <v>4</v>
      </c>
      <c r="G2278">
        <v>16</v>
      </c>
      <c r="H2278" t="s">
        <v>35</v>
      </c>
      <c r="I2278" t="str">
        <f>VLOOKUP(H2278,'Fish Species List'!$A$2:$I$107,2,0)</f>
        <v>Yellowhead Wrasse</v>
      </c>
      <c r="J2278" s="54" t="str">
        <f>VLOOKUP(H2278,'Fish Species List'!$A$2:$I$107,3,0)</f>
        <v>Halichoeres garnoti</v>
      </c>
      <c r="K2278" s="54" t="str">
        <f>VLOOKUP(H2278,'Fish Species List'!$A$2:$I$107,4,0)</f>
        <v>Labridae</v>
      </c>
      <c r="L2278" s="54" t="str">
        <f>VLOOKUP(H2278,'Fish Species List'!$A$2:$I$107,5,0)</f>
        <v>Carnivores</v>
      </c>
      <c r="M2278">
        <v>13</v>
      </c>
      <c r="N2278">
        <f>1</f>
        <v>1</v>
      </c>
      <c r="P2278">
        <f>VLOOKUP(H2278,'Fish Species List'!$A$2:$I$107,6,0)</f>
        <v>0.01</v>
      </c>
      <c r="Q2278">
        <f>VLOOKUP(H2278,'Fish Species List'!$A$2:$I$107,7,0)</f>
        <v>3.13</v>
      </c>
      <c r="R2278">
        <f t="shared" si="35"/>
        <v>30.664980490582739</v>
      </c>
    </row>
    <row r="2279" spans="1:18">
      <c r="A2279" s="2">
        <v>42971</v>
      </c>
      <c r="B2279" s="18">
        <v>0.50694444444444442</v>
      </c>
      <c r="C2279" t="s">
        <v>9</v>
      </c>
      <c r="D2279" t="s">
        <v>526</v>
      </c>
      <c r="E2279" t="s">
        <v>10</v>
      </c>
      <c r="F2279">
        <v>4</v>
      </c>
      <c r="G2279">
        <v>16</v>
      </c>
      <c r="H2279" t="s">
        <v>18</v>
      </c>
      <c r="I2279" t="str">
        <f>VLOOKUP(H2279,'Fish Species List'!$A$2:$I$107,2,0)</f>
        <v>Bicolour Damselfish</v>
      </c>
      <c r="J2279" s="54" t="str">
        <f>VLOOKUP(H2279,'Fish Species List'!$A$2:$I$107,3,0)</f>
        <v>Stegastes partitus</v>
      </c>
      <c r="K2279" s="54" t="str">
        <f>VLOOKUP(H2279,'Fish Species List'!$A$2:$I$107,4,0)</f>
        <v>Pomacentridae</v>
      </c>
      <c r="L2279" s="54" t="str">
        <f>VLOOKUP(H2279,'Fish Species List'!$A$2:$I$107,5,0)</f>
        <v>Herbivores</v>
      </c>
      <c r="M2279">
        <v>4</v>
      </c>
      <c r="N2279">
        <v>15</v>
      </c>
      <c r="P2279">
        <f>VLOOKUP(H2279,'Fish Species List'!$A$2:$I$107,6,0)</f>
        <v>1.4789999999999999E-2</v>
      </c>
      <c r="Q2279">
        <f>VLOOKUP(H2279,'Fish Species List'!$A$2:$I$107,7,0)</f>
        <v>3.01</v>
      </c>
      <c r="R2279">
        <f t="shared" si="35"/>
        <v>0.95977348519004924</v>
      </c>
    </row>
    <row r="2280" spans="1:18">
      <c r="A2280" s="2">
        <v>42971</v>
      </c>
      <c r="B2280" s="18">
        <v>0.50694444444444442</v>
      </c>
      <c r="C2280" t="s">
        <v>9</v>
      </c>
      <c r="D2280" t="s">
        <v>526</v>
      </c>
      <c r="E2280" t="s">
        <v>10</v>
      </c>
      <c r="F2280">
        <v>4</v>
      </c>
      <c r="G2280">
        <v>16</v>
      </c>
      <c r="H2280" t="s">
        <v>18</v>
      </c>
      <c r="I2280" t="str">
        <f>VLOOKUP(H2280,'Fish Species List'!$A$2:$I$107,2,0)</f>
        <v>Bicolour Damselfish</v>
      </c>
      <c r="J2280" s="54" t="str">
        <f>VLOOKUP(H2280,'Fish Species List'!$A$2:$I$107,3,0)</f>
        <v>Stegastes partitus</v>
      </c>
      <c r="K2280" s="54" t="str">
        <f>VLOOKUP(H2280,'Fish Species List'!$A$2:$I$107,4,0)</f>
        <v>Pomacentridae</v>
      </c>
      <c r="L2280" s="54" t="str">
        <f>VLOOKUP(H2280,'Fish Species List'!$A$2:$I$107,5,0)</f>
        <v>Herbivores</v>
      </c>
      <c r="M2280">
        <v>6</v>
      </c>
      <c r="N2280">
        <v>5</v>
      </c>
      <c r="P2280">
        <f>VLOOKUP(H2280,'Fish Species List'!$A$2:$I$107,6,0)</f>
        <v>1.4789999999999999E-2</v>
      </c>
      <c r="Q2280">
        <f>VLOOKUP(H2280,'Fish Species List'!$A$2:$I$107,7,0)</f>
        <v>3.01</v>
      </c>
      <c r="R2280">
        <f t="shared" si="35"/>
        <v>3.2523961451455032</v>
      </c>
    </row>
    <row r="2281" spans="1:18">
      <c r="A2281" s="2">
        <v>42971</v>
      </c>
      <c r="B2281" s="18">
        <v>0.50694444444444442</v>
      </c>
      <c r="C2281" t="s">
        <v>9</v>
      </c>
      <c r="D2281" t="s">
        <v>526</v>
      </c>
      <c r="E2281" t="s">
        <v>10</v>
      </c>
      <c r="F2281">
        <v>4</v>
      </c>
      <c r="G2281">
        <v>16</v>
      </c>
      <c r="H2281" t="s">
        <v>18</v>
      </c>
      <c r="I2281" t="str">
        <f>VLOOKUP(H2281,'Fish Species List'!$A$2:$I$107,2,0)</f>
        <v>Bicolour Damselfish</v>
      </c>
      <c r="J2281" s="54" t="str">
        <f>VLOOKUP(H2281,'Fish Species List'!$A$2:$I$107,3,0)</f>
        <v>Stegastes partitus</v>
      </c>
      <c r="K2281" s="54" t="str">
        <f>VLOOKUP(H2281,'Fish Species List'!$A$2:$I$107,4,0)</f>
        <v>Pomacentridae</v>
      </c>
      <c r="L2281" s="54" t="str">
        <f>VLOOKUP(H2281,'Fish Species List'!$A$2:$I$107,5,0)</f>
        <v>Herbivores</v>
      </c>
      <c r="M2281">
        <v>5</v>
      </c>
      <c r="N2281">
        <f>1</f>
        <v>1</v>
      </c>
      <c r="P2281">
        <f>VLOOKUP(H2281,'Fish Species List'!$A$2:$I$107,6,0)</f>
        <v>1.4789999999999999E-2</v>
      </c>
      <c r="Q2281">
        <f>VLOOKUP(H2281,'Fish Species List'!$A$2:$I$107,7,0)</f>
        <v>3.01</v>
      </c>
      <c r="R2281">
        <f t="shared" si="35"/>
        <v>1.8787452131054665</v>
      </c>
    </row>
    <row r="2282" spans="1:18">
      <c r="A2282" s="2">
        <v>42971</v>
      </c>
      <c r="B2282" s="18">
        <v>0.50694444444444442</v>
      </c>
      <c r="C2282" t="s">
        <v>9</v>
      </c>
      <c r="D2282" t="s">
        <v>526</v>
      </c>
      <c r="E2282" t="s">
        <v>10</v>
      </c>
      <c r="F2282">
        <v>4</v>
      </c>
      <c r="G2282">
        <v>16</v>
      </c>
      <c r="H2282" t="s">
        <v>31</v>
      </c>
      <c r="I2282" t="str">
        <f>VLOOKUP(H2282,'Fish Species List'!$A$2:$I$107,2,0)</f>
        <v>Striped Parrotfish</v>
      </c>
      <c r="J2282" s="54" t="str">
        <f>VLOOKUP(H2282,'Fish Species List'!$A$2:$I$107,3,0)</f>
        <v>Scarus iserti</v>
      </c>
      <c r="K2282" s="54" t="str">
        <f>VLOOKUP(H2282,'Fish Species List'!$A$2:$I$107,4,0)</f>
        <v>Scaridae</v>
      </c>
      <c r="L2282" s="54" t="str">
        <f>VLOOKUP(H2282,'Fish Species List'!$A$2:$I$107,5,0)</f>
        <v>Herbivores</v>
      </c>
      <c r="M2282">
        <v>4</v>
      </c>
      <c r="N2282">
        <v>2</v>
      </c>
      <c r="O2282" t="s">
        <v>284</v>
      </c>
      <c r="P2282">
        <f>VLOOKUP(H2282,'Fish Species List'!$A$2:$I$107,6,0)</f>
        <v>1.0959999999999999E-2</v>
      </c>
      <c r="Q2282">
        <f>VLOOKUP(H2282,'Fish Species List'!$A$2:$I$107,7,0)</f>
        <v>3.01</v>
      </c>
      <c r="R2282">
        <f t="shared" si="35"/>
        <v>0.71123173750391744</v>
      </c>
    </row>
    <row r="2283" spans="1:18">
      <c r="A2283" s="2">
        <v>42971</v>
      </c>
      <c r="B2283" s="18">
        <v>0.50694444444444442</v>
      </c>
      <c r="C2283" t="s">
        <v>9</v>
      </c>
      <c r="D2283" t="s">
        <v>526</v>
      </c>
      <c r="E2283" t="s">
        <v>10</v>
      </c>
      <c r="F2283">
        <v>4</v>
      </c>
      <c r="G2283">
        <v>16</v>
      </c>
      <c r="H2283" t="s">
        <v>25</v>
      </c>
      <c r="I2283" t="str">
        <f>VLOOKUP(H2283,'Fish Species List'!$A$2:$I$107,2,0)</f>
        <v>Redband Parrotfish</v>
      </c>
      <c r="J2283" s="54" t="str">
        <f>VLOOKUP(H2283,'Fish Species List'!$A$2:$I$107,3,0)</f>
        <v>Sparisoma aurofrenatum</v>
      </c>
      <c r="K2283" s="54" t="str">
        <f>VLOOKUP(H2283,'Fish Species List'!$A$2:$I$107,4,0)</f>
        <v>Scaridae</v>
      </c>
      <c r="L2283" s="54" t="str">
        <f>VLOOKUP(H2283,'Fish Species List'!$A$2:$I$107,5,0)</f>
        <v>Herbivores</v>
      </c>
      <c r="M2283">
        <v>4</v>
      </c>
      <c r="N2283">
        <f>1</f>
        <v>1</v>
      </c>
      <c r="O2283" t="s">
        <v>284</v>
      </c>
      <c r="P2283">
        <f>VLOOKUP(H2283,'Fish Species List'!$A$2:$I$107,6,0)</f>
        <v>1.072E-2</v>
      </c>
      <c r="Q2283">
        <f>VLOOKUP(H2283,'Fish Species List'!$A$2:$I$107,7,0)</f>
        <v>3.12</v>
      </c>
      <c r="R2283">
        <f t="shared" si="35"/>
        <v>0.81025544515357217</v>
      </c>
    </row>
    <row r="2284" spans="1:18">
      <c r="A2284" s="2">
        <v>42971</v>
      </c>
      <c r="B2284" s="18">
        <v>0.50694444444444442</v>
      </c>
      <c r="C2284" t="s">
        <v>9</v>
      </c>
      <c r="D2284" t="s">
        <v>526</v>
      </c>
      <c r="E2284" t="s">
        <v>10</v>
      </c>
      <c r="F2284">
        <v>4</v>
      </c>
      <c r="G2284">
        <v>16</v>
      </c>
      <c r="H2284" t="s">
        <v>25</v>
      </c>
      <c r="I2284" t="str">
        <f>VLOOKUP(H2284,'Fish Species List'!$A$2:$I$107,2,0)</f>
        <v>Redband Parrotfish</v>
      </c>
      <c r="J2284" s="54" t="str">
        <f>VLOOKUP(H2284,'Fish Species List'!$A$2:$I$107,3,0)</f>
        <v>Sparisoma aurofrenatum</v>
      </c>
      <c r="K2284" s="54" t="str">
        <f>VLOOKUP(H2284,'Fish Species List'!$A$2:$I$107,4,0)</f>
        <v>Scaridae</v>
      </c>
      <c r="L2284" s="54" t="str">
        <f>VLOOKUP(H2284,'Fish Species List'!$A$2:$I$107,5,0)</f>
        <v>Herbivores</v>
      </c>
      <c r="M2284">
        <v>5</v>
      </c>
      <c r="N2284">
        <f>1</f>
        <v>1</v>
      </c>
      <c r="O2284" t="s">
        <v>284</v>
      </c>
      <c r="P2284">
        <f>VLOOKUP(H2284,'Fish Species List'!$A$2:$I$107,6,0)</f>
        <v>1.072E-2</v>
      </c>
      <c r="Q2284">
        <f>VLOOKUP(H2284,'Fish Species List'!$A$2:$I$107,7,0)</f>
        <v>3.12</v>
      </c>
      <c r="R2284">
        <f t="shared" si="35"/>
        <v>1.6254783853713242</v>
      </c>
    </row>
    <row r="2285" spans="1:18">
      <c r="A2285" s="2">
        <v>42971</v>
      </c>
      <c r="B2285" s="18">
        <v>0.50694444444444442</v>
      </c>
      <c r="C2285" t="s">
        <v>9</v>
      </c>
      <c r="D2285" t="s">
        <v>526</v>
      </c>
      <c r="E2285" t="s">
        <v>10</v>
      </c>
      <c r="F2285">
        <v>4</v>
      </c>
      <c r="G2285">
        <v>16</v>
      </c>
      <c r="H2285" t="s">
        <v>295</v>
      </c>
      <c r="I2285" t="str">
        <f>VLOOKUP(H2285,'Fish Species List'!$A$2:$I$107,2,0)</f>
        <v>Clown Wrasse</v>
      </c>
      <c r="J2285" s="54" t="str">
        <f>VLOOKUP(H2285,'Fish Species List'!$A$2:$I$107,3,0)</f>
        <v>Halichoeres maculipinna </v>
      </c>
      <c r="K2285" s="54" t="str">
        <f>VLOOKUP(H2285,'Fish Species List'!$A$2:$I$107,4,0)</f>
        <v>Labridae</v>
      </c>
      <c r="L2285" s="54" t="str">
        <f>VLOOKUP(H2285,'Fish Species List'!$A$2:$I$107,5,0)</f>
        <v>Carnivores</v>
      </c>
      <c r="M2285">
        <v>10</v>
      </c>
      <c r="N2285">
        <f>1</f>
        <v>1</v>
      </c>
      <c r="P2285">
        <f>VLOOKUP(H2285,'Fish Species List'!$A$2:$I$107,6,0)</f>
        <v>1.047E-2</v>
      </c>
      <c r="Q2285">
        <f>VLOOKUP(H2285,'Fish Species List'!$A$2:$I$107,7,0)</f>
        <v>3.2</v>
      </c>
      <c r="R2285">
        <f t="shared" si="35"/>
        <v>16.593831725067879</v>
      </c>
    </row>
    <row r="2286" spans="1:18">
      <c r="A2286" s="2">
        <v>42971</v>
      </c>
      <c r="B2286" s="18">
        <v>0.50694444444444442</v>
      </c>
      <c r="C2286" t="s">
        <v>9</v>
      </c>
      <c r="D2286" t="s">
        <v>526</v>
      </c>
      <c r="E2286" t="s">
        <v>10</v>
      </c>
      <c r="F2286">
        <v>4</v>
      </c>
      <c r="G2286">
        <v>16</v>
      </c>
      <c r="H2286" t="s">
        <v>396</v>
      </c>
      <c r="I2286" t="str">
        <f>VLOOKUP(H2286,'Fish Species List'!$A$2:$I$107,2,0)</f>
        <v>Beaugregory</v>
      </c>
      <c r="J2286" s="54" t="str">
        <f>VLOOKUP(H2286,'Fish Species List'!$A$2:$I$107,3,0)</f>
        <v>Stegastes leucostictus</v>
      </c>
      <c r="K2286" s="54" t="str">
        <f>VLOOKUP(H2286,'Fish Species List'!$A$2:$I$107,4,0)</f>
        <v>Pomacentridae</v>
      </c>
      <c r="L2286" s="54" t="str">
        <f>VLOOKUP(H2286,'Fish Species List'!$A$2:$I$107,5,0)</f>
        <v>Omnivores</v>
      </c>
      <c r="M2286">
        <v>3</v>
      </c>
      <c r="N2286">
        <f>1</f>
        <v>1</v>
      </c>
      <c r="P2286">
        <f>VLOOKUP(H2286,'Fish Species List'!$A$2:$I$107,6,0)</f>
        <v>1.9949999999999999E-2</v>
      </c>
      <c r="Q2286">
        <f>VLOOKUP(H2286,'Fish Species List'!$A$2:$I$107,7,0)</f>
        <v>2.95</v>
      </c>
      <c r="R2286">
        <f t="shared" si="35"/>
        <v>0.50985960061512192</v>
      </c>
    </row>
    <row r="2287" spans="1:18">
      <c r="A2287" s="2">
        <v>42971</v>
      </c>
      <c r="B2287" s="18">
        <v>0.50694444444444442</v>
      </c>
      <c r="C2287" t="s">
        <v>9</v>
      </c>
      <c r="D2287" t="s">
        <v>526</v>
      </c>
      <c r="E2287" t="s">
        <v>10</v>
      </c>
      <c r="F2287">
        <v>4</v>
      </c>
      <c r="G2287">
        <v>16</v>
      </c>
      <c r="H2287" t="s">
        <v>404</v>
      </c>
      <c r="I2287" t="str">
        <f>VLOOKUP(H2287,'Fish Species List'!$A$2:$I$107,2,0)</f>
        <v>Cocoa Damselfish</v>
      </c>
      <c r="J2287" s="54" t="str">
        <f>VLOOKUP(H2287,'Fish Species List'!$A$2:$I$107,3,0)</f>
        <v>Stegastes variabilis</v>
      </c>
      <c r="K2287" s="54" t="str">
        <f>VLOOKUP(H2287,'Fish Species List'!$A$2:$I$107,4,0)</f>
        <v>Pomacentridae</v>
      </c>
      <c r="L2287" s="54" t="str">
        <f>VLOOKUP(H2287,'Fish Species List'!$A$2:$I$107,5,0)</f>
        <v>Herbivores</v>
      </c>
      <c r="M2287">
        <v>12</v>
      </c>
      <c r="N2287">
        <f>1</f>
        <v>1</v>
      </c>
      <c r="P2287">
        <f>VLOOKUP(H2287,'Fish Species List'!$A$2:$I$107,6,0)</f>
        <v>0</v>
      </c>
      <c r="Q2287">
        <f>VLOOKUP(H2287,'Fish Species List'!$A$2:$I$107,7,0)</f>
        <v>0</v>
      </c>
      <c r="R2287">
        <f t="shared" si="35"/>
        <v>0</v>
      </c>
    </row>
    <row r="2288" spans="1:18">
      <c r="A2288" s="2">
        <v>42971</v>
      </c>
      <c r="B2288" s="18">
        <v>0.50694444444444442</v>
      </c>
      <c r="C2288" t="s">
        <v>9</v>
      </c>
      <c r="D2288" t="s">
        <v>526</v>
      </c>
      <c r="E2288" t="s">
        <v>10</v>
      </c>
      <c r="F2288">
        <v>4</v>
      </c>
      <c r="G2288">
        <v>16</v>
      </c>
      <c r="H2288" t="s">
        <v>424</v>
      </c>
      <c r="I2288" t="str">
        <f>VLOOKUP(H2288,'Fish Species List'!$A$2:$I$107,2,0)</f>
        <v>Black Durgon</v>
      </c>
      <c r="J2288" s="54" t="str">
        <f>VLOOKUP(H2288,'Fish Species List'!$A$2:$I$107,3,0)</f>
        <v>Melichthys niger</v>
      </c>
      <c r="K2288" s="54" t="str">
        <f>VLOOKUP(H2288,'Fish Species List'!$A$2:$I$107,4,0)</f>
        <v>Balistidae</v>
      </c>
      <c r="L2288" s="54" t="str">
        <f>VLOOKUP(H2288,'Fish Species List'!$A$2:$I$107,5,0)</f>
        <v>Omnivores</v>
      </c>
      <c r="M2288">
        <v>18</v>
      </c>
      <c r="N2288">
        <f>1</f>
        <v>1</v>
      </c>
      <c r="P2288">
        <f>VLOOKUP(H2288,'Fish Species List'!$A$2:$I$107,6,0)</f>
        <v>2.3439999999999999E-2</v>
      </c>
      <c r="Q2288">
        <f>VLOOKUP(H2288,'Fish Species List'!$A$2:$I$107,7,0)</f>
        <v>2.95</v>
      </c>
      <c r="R2288">
        <f t="shared" si="35"/>
        <v>118.30728756786792</v>
      </c>
    </row>
    <row r="2289" spans="1:18" s="56" customFormat="1">
      <c r="A2289" s="63">
        <v>42971</v>
      </c>
      <c r="B2289" s="64">
        <v>0.50694444444444442</v>
      </c>
      <c r="C2289" s="56" t="s">
        <v>9</v>
      </c>
      <c r="D2289" s="56" t="s">
        <v>526</v>
      </c>
      <c r="E2289" s="56" t="s">
        <v>10</v>
      </c>
      <c r="F2289" s="56">
        <v>5</v>
      </c>
      <c r="G2289" s="56">
        <v>20</v>
      </c>
      <c r="H2289" s="56" t="s">
        <v>379</v>
      </c>
      <c r="I2289" s="56" t="str">
        <f>VLOOKUP(H2289,'Fish Species List'!$A$2:$I$107,2,0)</f>
        <v>Goatfish</v>
      </c>
      <c r="J2289" s="65" t="str">
        <f>VLOOKUP(H2289,'Fish Species List'!$A$2:$I$107,3,0)</f>
        <v>Mulloidichthys martinicus</v>
      </c>
      <c r="K2289" s="65" t="str">
        <f>VLOOKUP(H2289,'Fish Species List'!$A$2:$I$107,4,0)</f>
        <v>Mullidae</v>
      </c>
      <c r="L2289" s="65" t="str">
        <f>VLOOKUP(H2289,'Fish Species List'!$A$2:$I$107,5,0)</f>
        <v>Carnivores</v>
      </c>
      <c r="M2289" s="56">
        <v>21</v>
      </c>
      <c r="N2289" s="56">
        <v>18</v>
      </c>
      <c r="P2289" s="56">
        <f>VLOOKUP(H2289,'Fish Species List'!$A$2:$I$107,6,0)</f>
        <v>9.7699999999999992E-3</v>
      </c>
      <c r="Q2289" s="56">
        <f>VLOOKUP(H2289,'Fish Species List'!$A$2:$I$107,7,0)</f>
        <v>3.12</v>
      </c>
      <c r="R2289">
        <f t="shared" si="35"/>
        <v>130.38233763960125</v>
      </c>
    </row>
    <row r="2290" spans="1:18" s="56" customFormat="1">
      <c r="A2290" s="63">
        <v>42971</v>
      </c>
      <c r="B2290" s="64">
        <v>0.50694444444444442</v>
      </c>
      <c r="C2290" s="56" t="s">
        <v>9</v>
      </c>
      <c r="D2290" s="56" t="s">
        <v>526</v>
      </c>
      <c r="E2290" s="56" t="s">
        <v>10</v>
      </c>
      <c r="F2290" s="56">
        <v>5</v>
      </c>
      <c r="G2290" s="56">
        <v>20</v>
      </c>
      <c r="H2290" s="56" t="s">
        <v>34</v>
      </c>
      <c r="I2290" s="56" t="str">
        <f>VLOOKUP(H2290,'Fish Species List'!$A$2:$I$107,2,0)</f>
        <v>Schoolmaster</v>
      </c>
      <c r="J2290" s="65" t="str">
        <f>VLOOKUP(H2290,'Fish Species List'!$A$2:$I$107,3,0)</f>
        <v>Lutjanus apodus</v>
      </c>
      <c r="K2290" s="65" t="str">
        <f>VLOOKUP(H2290,'Fish Species List'!$A$2:$I$107,4,0)</f>
        <v>Lutjanidae</v>
      </c>
      <c r="L2290" s="65" t="str">
        <f>VLOOKUP(H2290,'Fish Species List'!$A$2:$I$107,5,0)</f>
        <v>Carnivores</v>
      </c>
      <c r="M2290" s="56">
        <v>18</v>
      </c>
      <c r="N2290" s="56">
        <v>2</v>
      </c>
      <c r="P2290" s="56">
        <f>VLOOKUP(H2290,'Fish Species List'!$A$2:$I$107,6,0)</f>
        <v>1.413E-2</v>
      </c>
      <c r="Q2290" s="56">
        <f>VLOOKUP(H2290,'Fish Species List'!$A$2:$I$107,7,0)</f>
        <v>2.98</v>
      </c>
      <c r="R2290">
        <f t="shared" si="35"/>
        <v>77.77754433105909</v>
      </c>
    </row>
    <row r="2291" spans="1:18" s="56" customFormat="1">
      <c r="A2291" s="63">
        <v>42971</v>
      </c>
      <c r="B2291" s="64">
        <v>0.50694444444444442</v>
      </c>
      <c r="C2291" s="56" t="s">
        <v>9</v>
      </c>
      <c r="D2291" s="56" t="s">
        <v>526</v>
      </c>
      <c r="E2291" s="56" t="s">
        <v>10</v>
      </c>
      <c r="F2291" s="56">
        <v>5</v>
      </c>
      <c r="G2291" s="56">
        <v>20</v>
      </c>
      <c r="H2291" s="56" t="s">
        <v>34</v>
      </c>
      <c r="I2291" s="56" t="str">
        <f>VLOOKUP(H2291,'Fish Species List'!$A$2:$I$107,2,0)</f>
        <v>Schoolmaster</v>
      </c>
      <c r="J2291" s="65" t="str">
        <f>VLOOKUP(H2291,'Fish Species List'!$A$2:$I$107,3,0)</f>
        <v>Lutjanus apodus</v>
      </c>
      <c r="K2291" s="65" t="str">
        <f>VLOOKUP(H2291,'Fish Species List'!$A$2:$I$107,4,0)</f>
        <v>Lutjanidae</v>
      </c>
      <c r="L2291" s="65" t="str">
        <f>VLOOKUP(H2291,'Fish Species List'!$A$2:$I$107,5,0)</f>
        <v>Carnivores</v>
      </c>
      <c r="M2291" s="56">
        <v>22</v>
      </c>
      <c r="N2291" s="56">
        <v>2</v>
      </c>
      <c r="P2291" s="56">
        <f>VLOOKUP(H2291,'Fish Species List'!$A$2:$I$107,6,0)</f>
        <v>1.413E-2</v>
      </c>
      <c r="Q2291" s="56">
        <f>VLOOKUP(H2291,'Fish Species List'!$A$2:$I$107,7,0)</f>
        <v>2.98</v>
      </c>
      <c r="R2291">
        <f t="shared" si="35"/>
        <v>141.43658141285795</v>
      </c>
    </row>
    <row r="2292" spans="1:18" s="56" customFormat="1">
      <c r="A2292" s="63">
        <v>42971</v>
      </c>
      <c r="B2292" s="64">
        <v>0.50694444444444442</v>
      </c>
      <c r="C2292" s="56" t="s">
        <v>9</v>
      </c>
      <c r="D2292" s="56" t="s">
        <v>526</v>
      </c>
      <c r="E2292" s="56" t="s">
        <v>10</v>
      </c>
      <c r="F2292" s="56">
        <v>5</v>
      </c>
      <c r="G2292" s="56">
        <v>20</v>
      </c>
      <c r="H2292" s="56" t="s">
        <v>34</v>
      </c>
      <c r="I2292" s="56" t="str">
        <f>VLOOKUP(H2292,'Fish Species List'!$A$2:$I$107,2,0)</f>
        <v>Schoolmaster</v>
      </c>
      <c r="J2292" s="65" t="str">
        <f>VLOOKUP(H2292,'Fish Species List'!$A$2:$I$107,3,0)</f>
        <v>Lutjanus apodus</v>
      </c>
      <c r="K2292" s="65" t="str">
        <f>VLOOKUP(H2292,'Fish Species List'!$A$2:$I$107,4,0)</f>
        <v>Lutjanidae</v>
      </c>
      <c r="L2292" s="65" t="str">
        <f>VLOOKUP(H2292,'Fish Species List'!$A$2:$I$107,5,0)</f>
        <v>Carnivores</v>
      </c>
      <c r="M2292" s="56">
        <v>24</v>
      </c>
      <c r="N2292" s="56">
        <f>1</f>
        <v>1</v>
      </c>
      <c r="P2292" s="56">
        <f>VLOOKUP(H2292,'Fish Species List'!$A$2:$I$107,6,0)</f>
        <v>1.413E-2</v>
      </c>
      <c r="Q2292" s="56">
        <f>VLOOKUP(H2292,'Fish Species List'!$A$2:$I$107,7,0)</f>
        <v>2.98</v>
      </c>
      <c r="R2292">
        <f t="shared" si="35"/>
        <v>183.30388184120486</v>
      </c>
    </row>
    <row r="2293" spans="1:18" s="56" customFormat="1">
      <c r="A2293" s="63">
        <v>42971</v>
      </c>
      <c r="B2293" s="64">
        <v>0.50694444444444442</v>
      </c>
      <c r="C2293" s="56" t="s">
        <v>9</v>
      </c>
      <c r="D2293" s="56" t="s">
        <v>526</v>
      </c>
      <c r="E2293" s="56" t="s">
        <v>10</v>
      </c>
      <c r="F2293" s="56">
        <v>5</v>
      </c>
      <c r="G2293" s="56">
        <v>20</v>
      </c>
      <c r="H2293" s="56" t="s">
        <v>34</v>
      </c>
      <c r="I2293" s="56" t="str">
        <f>VLOOKUP(H2293,'Fish Species List'!$A$2:$I$107,2,0)</f>
        <v>Schoolmaster</v>
      </c>
      <c r="J2293" s="65" t="str">
        <f>VLOOKUP(H2293,'Fish Species List'!$A$2:$I$107,3,0)</f>
        <v>Lutjanus apodus</v>
      </c>
      <c r="K2293" s="65" t="str">
        <f>VLOOKUP(H2293,'Fish Species List'!$A$2:$I$107,4,0)</f>
        <v>Lutjanidae</v>
      </c>
      <c r="L2293" s="65" t="str">
        <f>VLOOKUP(H2293,'Fish Species List'!$A$2:$I$107,5,0)</f>
        <v>Carnivores</v>
      </c>
      <c r="M2293" s="56">
        <v>15</v>
      </c>
      <c r="N2293" s="56">
        <f>1</f>
        <v>1</v>
      </c>
      <c r="P2293" s="56">
        <f>VLOOKUP(H2293,'Fish Species List'!$A$2:$I$107,6,0)</f>
        <v>1.413E-2</v>
      </c>
      <c r="Q2293" s="56">
        <f>VLOOKUP(H2293,'Fish Species List'!$A$2:$I$107,7,0)</f>
        <v>2.98</v>
      </c>
      <c r="R2293">
        <f t="shared" si="35"/>
        <v>45.17457899447956</v>
      </c>
    </row>
    <row r="2294" spans="1:18" s="56" customFormat="1">
      <c r="A2294" s="63">
        <v>42971</v>
      </c>
      <c r="B2294" s="64">
        <v>0.50694444444444442</v>
      </c>
      <c r="C2294" s="56" t="s">
        <v>9</v>
      </c>
      <c r="D2294" s="56" t="s">
        <v>526</v>
      </c>
      <c r="E2294" s="56" t="s">
        <v>10</v>
      </c>
      <c r="F2294" s="56">
        <v>5</v>
      </c>
      <c r="G2294" s="56">
        <v>20</v>
      </c>
      <c r="H2294" s="56" t="s">
        <v>34</v>
      </c>
      <c r="I2294" s="56" t="str">
        <f>VLOOKUP(H2294,'Fish Species List'!$A$2:$I$107,2,0)</f>
        <v>Schoolmaster</v>
      </c>
      <c r="J2294" s="65" t="str">
        <f>VLOOKUP(H2294,'Fish Species List'!$A$2:$I$107,3,0)</f>
        <v>Lutjanus apodus</v>
      </c>
      <c r="K2294" s="65" t="str">
        <f>VLOOKUP(H2294,'Fish Species List'!$A$2:$I$107,4,0)</f>
        <v>Lutjanidae</v>
      </c>
      <c r="L2294" s="65" t="str">
        <f>VLOOKUP(H2294,'Fish Species List'!$A$2:$I$107,5,0)</f>
        <v>Carnivores</v>
      </c>
      <c r="M2294" s="56">
        <v>26</v>
      </c>
      <c r="N2294" s="56">
        <f>1</f>
        <v>1</v>
      </c>
      <c r="P2294" s="56">
        <f>VLOOKUP(H2294,'Fish Species List'!$A$2:$I$107,6,0)</f>
        <v>1.413E-2</v>
      </c>
      <c r="Q2294" s="56">
        <f>VLOOKUP(H2294,'Fish Species List'!$A$2:$I$107,7,0)</f>
        <v>2.98</v>
      </c>
      <c r="R2294">
        <f t="shared" si="35"/>
        <v>232.68197359448862</v>
      </c>
    </row>
    <row r="2295" spans="1:18" s="56" customFormat="1">
      <c r="A2295" s="63">
        <v>42971</v>
      </c>
      <c r="B2295" s="64">
        <v>0.50694444444444442</v>
      </c>
      <c r="C2295" s="56" t="s">
        <v>9</v>
      </c>
      <c r="D2295" s="56" t="s">
        <v>526</v>
      </c>
      <c r="E2295" s="56" t="s">
        <v>10</v>
      </c>
      <c r="F2295" s="56">
        <v>5</v>
      </c>
      <c r="G2295" s="56">
        <v>20</v>
      </c>
      <c r="H2295" s="56" t="s">
        <v>297</v>
      </c>
      <c r="I2295" s="56" t="str">
        <f>VLOOKUP(H2295,'Fish Species List'!$A$2:$I$107,2,0)</f>
        <v>Mahogany Snapper</v>
      </c>
      <c r="J2295" s="65" t="str">
        <f>VLOOKUP(H2295,'Fish Species List'!$A$2:$I$107,3,0)</f>
        <v>Lutjanus mahogoni</v>
      </c>
      <c r="K2295" s="65" t="str">
        <f>VLOOKUP(H2295,'Fish Species List'!$A$2:$I$107,4,0)</f>
        <v>Lutjanidae</v>
      </c>
      <c r="L2295" s="65" t="str">
        <f>VLOOKUP(H2295,'Fish Species List'!$A$2:$I$107,5,0)</f>
        <v>Carnivores</v>
      </c>
      <c r="M2295" s="56">
        <v>18</v>
      </c>
      <c r="N2295" s="56">
        <f>1</f>
        <v>1</v>
      </c>
      <c r="P2295" s="56">
        <f>VLOOKUP(H2295,'Fish Species List'!$A$2:$I$107,6,0)</f>
        <v>1.6979999999999999E-2</v>
      </c>
      <c r="Q2295" s="56">
        <f>VLOOKUP(H2295,'Fish Species List'!$A$2:$I$107,7,0)</f>
        <v>2.96</v>
      </c>
      <c r="R2295">
        <f t="shared" si="35"/>
        <v>88.215378327924498</v>
      </c>
    </row>
    <row r="2296" spans="1:18" s="56" customFormat="1">
      <c r="A2296" s="63">
        <v>42971</v>
      </c>
      <c r="B2296" s="64">
        <v>0.50694444444444442</v>
      </c>
      <c r="C2296" s="56" t="s">
        <v>9</v>
      </c>
      <c r="D2296" s="56" t="s">
        <v>526</v>
      </c>
      <c r="E2296" s="56" t="s">
        <v>10</v>
      </c>
      <c r="F2296" s="56">
        <v>5</v>
      </c>
      <c r="G2296" s="56">
        <v>20</v>
      </c>
      <c r="H2296" s="56" t="s">
        <v>25</v>
      </c>
      <c r="I2296" s="56" t="str">
        <f>VLOOKUP(H2296,'Fish Species List'!$A$2:$I$107,2,0)</f>
        <v>Redband Parrotfish</v>
      </c>
      <c r="J2296" s="65" t="str">
        <f>VLOOKUP(H2296,'Fish Species List'!$A$2:$I$107,3,0)</f>
        <v>Sparisoma aurofrenatum</v>
      </c>
      <c r="K2296" s="65" t="str">
        <f>VLOOKUP(H2296,'Fish Species List'!$A$2:$I$107,4,0)</f>
        <v>Scaridae</v>
      </c>
      <c r="L2296" s="65" t="str">
        <f>VLOOKUP(H2296,'Fish Species List'!$A$2:$I$107,5,0)</f>
        <v>Herbivores</v>
      </c>
      <c r="M2296" s="56">
        <v>19</v>
      </c>
      <c r="N2296" s="56">
        <f>1</f>
        <v>1</v>
      </c>
      <c r="O2296" s="56" t="s">
        <v>22</v>
      </c>
      <c r="P2296" s="56">
        <f>VLOOKUP(H2296,'Fish Species List'!$A$2:$I$107,6,0)</f>
        <v>1.072E-2</v>
      </c>
      <c r="Q2296" s="56">
        <f>VLOOKUP(H2296,'Fish Species List'!$A$2:$I$107,7,0)</f>
        <v>3.12</v>
      </c>
      <c r="R2296">
        <f t="shared" si="35"/>
        <v>104.69019779399261</v>
      </c>
    </row>
    <row r="2297" spans="1:18" s="56" customFormat="1">
      <c r="A2297" s="63">
        <v>42971</v>
      </c>
      <c r="B2297" s="64">
        <v>0.50694444444444442</v>
      </c>
      <c r="C2297" s="56" t="s">
        <v>9</v>
      </c>
      <c r="D2297" s="56" t="s">
        <v>526</v>
      </c>
      <c r="E2297" s="56" t="s">
        <v>10</v>
      </c>
      <c r="F2297" s="56">
        <v>5</v>
      </c>
      <c r="G2297" s="56">
        <v>20</v>
      </c>
      <c r="H2297" s="56" t="s">
        <v>25</v>
      </c>
      <c r="I2297" s="56" t="str">
        <f>VLOOKUP(H2297,'Fish Species List'!$A$2:$I$107,2,0)</f>
        <v>Redband Parrotfish</v>
      </c>
      <c r="J2297" s="65" t="str">
        <f>VLOOKUP(H2297,'Fish Species List'!$A$2:$I$107,3,0)</f>
        <v>Sparisoma aurofrenatum</v>
      </c>
      <c r="K2297" s="65" t="str">
        <f>VLOOKUP(H2297,'Fish Species List'!$A$2:$I$107,4,0)</f>
        <v>Scaridae</v>
      </c>
      <c r="L2297" s="65" t="str">
        <f>VLOOKUP(H2297,'Fish Species List'!$A$2:$I$107,5,0)</f>
        <v>Herbivores</v>
      </c>
      <c r="M2297" s="56">
        <v>20</v>
      </c>
      <c r="N2297" s="56">
        <v>2</v>
      </c>
      <c r="O2297" s="56" t="s">
        <v>22</v>
      </c>
      <c r="P2297" s="56">
        <f>VLOOKUP(H2297,'Fish Species List'!$A$2:$I$107,6,0)</f>
        <v>1.072E-2</v>
      </c>
      <c r="Q2297" s="56">
        <f>VLOOKUP(H2297,'Fish Species List'!$A$2:$I$107,7,0)</f>
        <v>3.12</v>
      </c>
      <c r="R2297">
        <f t="shared" si="35"/>
        <v>122.85939484389488</v>
      </c>
    </row>
    <row r="2298" spans="1:18" s="56" customFormat="1">
      <c r="A2298" s="63">
        <v>42971</v>
      </c>
      <c r="B2298" s="64">
        <v>0.50694444444444442</v>
      </c>
      <c r="C2298" s="56" t="s">
        <v>9</v>
      </c>
      <c r="D2298" s="56" t="s">
        <v>526</v>
      </c>
      <c r="E2298" s="56" t="s">
        <v>10</v>
      </c>
      <c r="F2298" s="56">
        <v>5</v>
      </c>
      <c r="G2298" s="56">
        <v>20</v>
      </c>
      <c r="H2298" s="56" t="s">
        <v>25</v>
      </c>
      <c r="I2298" s="56" t="str">
        <f>VLOOKUP(H2298,'Fish Species List'!$A$2:$I$107,2,0)</f>
        <v>Redband Parrotfish</v>
      </c>
      <c r="J2298" s="65" t="str">
        <f>VLOOKUP(H2298,'Fish Species List'!$A$2:$I$107,3,0)</f>
        <v>Sparisoma aurofrenatum</v>
      </c>
      <c r="K2298" s="65" t="str">
        <f>VLOOKUP(H2298,'Fish Species List'!$A$2:$I$107,4,0)</f>
        <v>Scaridae</v>
      </c>
      <c r="L2298" s="65" t="str">
        <f>VLOOKUP(H2298,'Fish Species List'!$A$2:$I$107,5,0)</f>
        <v>Herbivores</v>
      </c>
      <c r="M2298" s="56">
        <v>16</v>
      </c>
      <c r="N2298" s="56">
        <v>2</v>
      </c>
      <c r="O2298" s="56" t="s">
        <v>16</v>
      </c>
      <c r="P2298" s="56">
        <f>VLOOKUP(H2298,'Fish Species List'!$A$2:$I$107,6,0)</f>
        <v>1.072E-2</v>
      </c>
      <c r="Q2298" s="56">
        <f>VLOOKUP(H2298,'Fish Species List'!$A$2:$I$107,7,0)</f>
        <v>3.12</v>
      </c>
      <c r="R2298">
        <f t="shared" si="35"/>
        <v>61.241967015019895</v>
      </c>
    </row>
    <row r="2299" spans="1:18" s="56" customFormat="1">
      <c r="A2299" s="63">
        <v>42971</v>
      </c>
      <c r="B2299" s="64">
        <v>0.50694444444444442</v>
      </c>
      <c r="C2299" s="56" t="s">
        <v>9</v>
      </c>
      <c r="D2299" s="56" t="s">
        <v>526</v>
      </c>
      <c r="E2299" s="56" t="s">
        <v>10</v>
      </c>
      <c r="F2299" s="56">
        <v>5</v>
      </c>
      <c r="G2299" s="56">
        <v>20</v>
      </c>
      <c r="H2299" s="56" t="s">
        <v>25</v>
      </c>
      <c r="I2299" s="56" t="str">
        <f>VLOOKUP(H2299,'Fish Species List'!$A$2:$I$107,2,0)</f>
        <v>Redband Parrotfish</v>
      </c>
      <c r="J2299" s="65" t="str">
        <f>VLOOKUP(H2299,'Fish Species List'!$A$2:$I$107,3,0)</f>
        <v>Sparisoma aurofrenatum</v>
      </c>
      <c r="K2299" s="65" t="str">
        <f>VLOOKUP(H2299,'Fish Species List'!$A$2:$I$107,4,0)</f>
        <v>Scaridae</v>
      </c>
      <c r="L2299" s="65" t="str">
        <f>VLOOKUP(H2299,'Fish Species List'!$A$2:$I$107,5,0)</f>
        <v>Herbivores</v>
      </c>
      <c r="M2299" s="56">
        <v>20</v>
      </c>
      <c r="N2299" s="56">
        <f>1</f>
        <v>1</v>
      </c>
      <c r="O2299" s="56" t="s">
        <v>16</v>
      </c>
      <c r="P2299" s="56">
        <f>VLOOKUP(H2299,'Fish Species List'!$A$2:$I$107,6,0)</f>
        <v>1.072E-2</v>
      </c>
      <c r="Q2299" s="56">
        <f>VLOOKUP(H2299,'Fish Species List'!$A$2:$I$107,7,0)</f>
        <v>3.12</v>
      </c>
      <c r="R2299">
        <f t="shared" si="35"/>
        <v>122.85939484389488</v>
      </c>
    </row>
    <row r="2300" spans="1:18" s="56" customFormat="1">
      <c r="A2300" s="63">
        <v>42971</v>
      </c>
      <c r="B2300" s="64">
        <v>0.50694444444444442</v>
      </c>
      <c r="C2300" s="56" t="s">
        <v>9</v>
      </c>
      <c r="D2300" s="56" t="s">
        <v>526</v>
      </c>
      <c r="E2300" s="56" t="s">
        <v>10</v>
      </c>
      <c r="F2300" s="56">
        <v>5</v>
      </c>
      <c r="G2300" s="56">
        <v>20</v>
      </c>
      <c r="H2300" s="56" t="s">
        <v>283</v>
      </c>
      <c r="I2300" s="56" t="str">
        <f>VLOOKUP(H2300,'Fish Species List'!$A$2:$I$107,2,0)</f>
        <v>Stoplight Parrotfish</v>
      </c>
      <c r="J2300" s="65" t="str">
        <f>VLOOKUP(H2300,'Fish Species List'!$A$2:$I$107,3,0)</f>
        <v>Sparisoma viride</v>
      </c>
      <c r="K2300" s="65" t="str">
        <f>VLOOKUP(H2300,'Fish Species List'!$A$2:$I$107,4,0)</f>
        <v>Scaridae</v>
      </c>
      <c r="L2300" s="65" t="str">
        <f>VLOOKUP(H2300,'Fish Species List'!$A$2:$I$107,5,0)</f>
        <v>Herbivores</v>
      </c>
      <c r="M2300" s="56">
        <v>37</v>
      </c>
      <c r="N2300" s="56">
        <f>1</f>
        <v>1</v>
      </c>
      <c r="O2300" s="56" t="s">
        <v>22</v>
      </c>
      <c r="P2300" s="56">
        <f>VLOOKUP(H2300,'Fish Species List'!$A$2:$I$107,6,0)</f>
        <v>1.38E-2</v>
      </c>
      <c r="Q2300" s="56">
        <f>VLOOKUP(H2300,'Fish Species List'!$A$2:$I$107,7,0)</f>
        <v>3.04</v>
      </c>
      <c r="R2300">
        <f t="shared" si="35"/>
        <v>807.62978579086393</v>
      </c>
    </row>
    <row r="2301" spans="1:18" s="56" customFormat="1">
      <c r="A2301" s="63">
        <v>42971</v>
      </c>
      <c r="B2301" s="64">
        <v>0.50694444444444442</v>
      </c>
      <c r="C2301" s="56" t="s">
        <v>9</v>
      </c>
      <c r="D2301" s="56" t="s">
        <v>526</v>
      </c>
      <c r="E2301" s="56" t="s">
        <v>10</v>
      </c>
      <c r="F2301" s="56">
        <v>5</v>
      </c>
      <c r="G2301" s="56">
        <v>20</v>
      </c>
      <c r="H2301" s="56" t="s">
        <v>283</v>
      </c>
      <c r="I2301" s="56" t="str">
        <f>VLOOKUP(H2301,'Fish Species List'!$A$2:$I$107,2,0)</f>
        <v>Stoplight Parrotfish</v>
      </c>
      <c r="J2301" s="65" t="str">
        <f>VLOOKUP(H2301,'Fish Species List'!$A$2:$I$107,3,0)</f>
        <v>Sparisoma viride</v>
      </c>
      <c r="K2301" s="65" t="str">
        <f>VLOOKUP(H2301,'Fish Species List'!$A$2:$I$107,4,0)</f>
        <v>Scaridae</v>
      </c>
      <c r="L2301" s="65" t="str">
        <f>VLOOKUP(H2301,'Fish Species List'!$A$2:$I$107,5,0)</f>
        <v>Herbivores</v>
      </c>
      <c r="M2301" s="56">
        <v>27</v>
      </c>
      <c r="N2301" s="56">
        <f>1</f>
        <v>1</v>
      </c>
      <c r="O2301" s="56" t="s">
        <v>22</v>
      </c>
      <c r="P2301" s="56">
        <f>VLOOKUP(H2301,'Fish Species List'!$A$2:$I$107,6,0)</f>
        <v>1.38E-2</v>
      </c>
      <c r="Q2301" s="56">
        <f>VLOOKUP(H2301,'Fish Species List'!$A$2:$I$107,7,0)</f>
        <v>3.04</v>
      </c>
      <c r="R2301">
        <f t="shared" si="35"/>
        <v>309.9023927596819</v>
      </c>
    </row>
    <row r="2302" spans="1:18" s="56" customFormat="1">
      <c r="A2302" s="63">
        <v>42971</v>
      </c>
      <c r="B2302" s="64">
        <v>0.50694444444444442</v>
      </c>
      <c r="C2302" s="56" t="s">
        <v>9</v>
      </c>
      <c r="D2302" s="56" t="s">
        <v>526</v>
      </c>
      <c r="E2302" s="56" t="s">
        <v>10</v>
      </c>
      <c r="F2302" s="56">
        <v>5</v>
      </c>
      <c r="G2302" s="56">
        <v>20</v>
      </c>
      <c r="H2302" s="56" t="s">
        <v>283</v>
      </c>
      <c r="I2302" s="56" t="str">
        <f>VLOOKUP(H2302,'Fish Species List'!$A$2:$I$107,2,0)</f>
        <v>Stoplight Parrotfish</v>
      </c>
      <c r="J2302" s="65" t="str">
        <f>VLOOKUP(H2302,'Fish Species List'!$A$2:$I$107,3,0)</f>
        <v>Sparisoma viride</v>
      </c>
      <c r="K2302" s="65" t="str">
        <f>VLOOKUP(H2302,'Fish Species List'!$A$2:$I$107,4,0)</f>
        <v>Scaridae</v>
      </c>
      <c r="L2302" s="65" t="str">
        <f>VLOOKUP(H2302,'Fish Species List'!$A$2:$I$107,5,0)</f>
        <v>Herbivores</v>
      </c>
      <c r="M2302" s="56">
        <v>16</v>
      </c>
      <c r="N2302" s="56">
        <f>1</f>
        <v>1</v>
      </c>
      <c r="O2302" s="56" t="s">
        <v>22</v>
      </c>
      <c r="P2302" s="56">
        <f>VLOOKUP(H2302,'Fish Species List'!$A$2:$I$107,6,0)</f>
        <v>1.38E-2</v>
      </c>
      <c r="Q2302" s="56">
        <f>VLOOKUP(H2302,'Fish Species List'!$A$2:$I$107,7,0)</f>
        <v>3.04</v>
      </c>
      <c r="R2302">
        <f t="shared" si="35"/>
        <v>63.154432022104622</v>
      </c>
    </row>
    <row r="2303" spans="1:18" s="56" customFormat="1">
      <c r="A2303" s="63">
        <v>42971</v>
      </c>
      <c r="B2303" s="64">
        <v>0.50694444444444442</v>
      </c>
      <c r="C2303" s="56" t="s">
        <v>9</v>
      </c>
      <c r="D2303" s="56" t="s">
        <v>526</v>
      </c>
      <c r="E2303" s="56" t="s">
        <v>10</v>
      </c>
      <c r="F2303" s="56">
        <v>5</v>
      </c>
      <c r="G2303" s="56">
        <v>20</v>
      </c>
      <c r="H2303" s="56" t="s">
        <v>283</v>
      </c>
      <c r="I2303" s="56" t="str">
        <f>VLOOKUP(H2303,'Fish Species List'!$A$2:$I$107,2,0)</f>
        <v>Stoplight Parrotfish</v>
      </c>
      <c r="J2303" s="65" t="str">
        <f>VLOOKUP(H2303,'Fish Species List'!$A$2:$I$107,3,0)</f>
        <v>Sparisoma viride</v>
      </c>
      <c r="K2303" s="65" t="str">
        <f>VLOOKUP(H2303,'Fish Species List'!$A$2:$I$107,4,0)</f>
        <v>Scaridae</v>
      </c>
      <c r="L2303" s="65" t="str">
        <f>VLOOKUP(H2303,'Fish Species List'!$A$2:$I$107,5,0)</f>
        <v>Herbivores</v>
      </c>
      <c r="M2303" s="56">
        <v>22</v>
      </c>
      <c r="N2303" s="56">
        <f>1</f>
        <v>1</v>
      </c>
      <c r="O2303" s="56" t="s">
        <v>22</v>
      </c>
      <c r="P2303" s="56">
        <f>VLOOKUP(H2303,'Fish Species List'!$A$2:$I$107,6,0)</f>
        <v>1.38E-2</v>
      </c>
      <c r="Q2303" s="56">
        <f>VLOOKUP(H2303,'Fish Species List'!$A$2:$I$107,7,0)</f>
        <v>3.04</v>
      </c>
      <c r="R2303">
        <f t="shared" si="35"/>
        <v>166.28153926206005</v>
      </c>
    </row>
    <row r="2304" spans="1:18" s="56" customFormat="1">
      <c r="A2304" s="63">
        <v>42971</v>
      </c>
      <c r="B2304" s="64">
        <v>0.50694444444444442</v>
      </c>
      <c r="C2304" s="56" t="s">
        <v>9</v>
      </c>
      <c r="D2304" s="56" t="s">
        <v>526</v>
      </c>
      <c r="E2304" s="56" t="s">
        <v>10</v>
      </c>
      <c r="F2304" s="56">
        <v>5</v>
      </c>
      <c r="G2304" s="56">
        <v>20</v>
      </c>
      <c r="H2304" s="56" t="s">
        <v>15</v>
      </c>
      <c r="I2304" s="56" t="str">
        <f>VLOOKUP(H2304,'Fish Species List'!$A$2:$I$107,2,0)</f>
        <v>Queen Parrotfish</v>
      </c>
      <c r="J2304" s="65" t="str">
        <f>VLOOKUP(H2304,'Fish Species List'!$A$2:$I$107,3,0)</f>
        <v>Scarus vetula</v>
      </c>
      <c r="K2304" s="65" t="str">
        <f>VLOOKUP(H2304,'Fish Species List'!$A$2:$I$107,4,0)</f>
        <v>Scaridae</v>
      </c>
      <c r="L2304" s="65" t="str">
        <f>VLOOKUP(H2304,'Fish Species List'!$A$2:$I$107,5,0)</f>
        <v>Herbivores</v>
      </c>
      <c r="M2304" s="56">
        <v>20</v>
      </c>
      <c r="N2304" s="56">
        <f>1</f>
        <v>1</v>
      </c>
      <c r="O2304" s="56" t="s">
        <v>16</v>
      </c>
      <c r="P2304" s="56">
        <f>VLOOKUP(H2304,'Fish Species List'!$A$2:$I$107,6,0)</f>
        <v>1.38E-2</v>
      </c>
      <c r="Q2304" s="56">
        <f>VLOOKUP(H2304,'Fish Species List'!$A$2:$I$107,7,0)</f>
        <v>3.03</v>
      </c>
      <c r="R2304">
        <f t="shared" si="35"/>
        <v>120.7813760748945</v>
      </c>
    </row>
    <row r="2305" spans="1:18" s="56" customFormat="1">
      <c r="A2305" s="63">
        <v>42971</v>
      </c>
      <c r="B2305" s="64">
        <v>0.50694444444444442</v>
      </c>
      <c r="C2305" s="56" t="s">
        <v>9</v>
      </c>
      <c r="D2305" s="56" t="s">
        <v>526</v>
      </c>
      <c r="E2305" s="56" t="s">
        <v>10</v>
      </c>
      <c r="F2305" s="56">
        <v>5</v>
      </c>
      <c r="G2305" s="56">
        <v>20</v>
      </c>
      <c r="H2305" s="56" t="s">
        <v>31</v>
      </c>
      <c r="I2305" s="56" t="str">
        <f>VLOOKUP(H2305,'Fish Species List'!$A$2:$I$107,2,0)</f>
        <v>Striped Parrotfish</v>
      </c>
      <c r="J2305" s="65" t="str">
        <f>VLOOKUP(H2305,'Fish Species List'!$A$2:$I$107,3,0)</f>
        <v>Scarus iserti</v>
      </c>
      <c r="K2305" s="65" t="str">
        <f>VLOOKUP(H2305,'Fish Species List'!$A$2:$I$107,4,0)</f>
        <v>Scaridae</v>
      </c>
      <c r="L2305" s="65" t="str">
        <f>VLOOKUP(H2305,'Fish Species List'!$A$2:$I$107,5,0)</f>
        <v>Herbivores</v>
      </c>
      <c r="M2305" s="56">
        <v>22</v>
      </c>
      <c r="N2305" s="56">
        <v>1</v>
      </c>
      <c r="O2305" s="56" t="s">
        <v>22</v>
      </c>
      <c r="P2305" s="56">
        <f>VLOOKUP(H2305,'Fish Species List'!$A$2:$I$107,6,0)</f>
        <v>1.0959999999999999E-2</v>
      </c>
      <c r="Q2305" s="56">
        <f>VLOOKUP(H2305,'Fish Species List'!$A$2:$I$107,7,0)</f>
        <v>3.01</v>
      </c>
      <c r="R2305">
        <f t="shared" si="35"/>
        <v>120.36572149485421</v>
      </c>
    </row>
    <row r="2306" spans="1:18" s="56" customFormat="1">
      <c r="A2306" s="63">
        <v>42971</v>
      </c>
      <c r="B2306" s="64">
        <v>0.50694444444444442</v>
      </c>
      <c r="C2306" s="56" t="s">
        <v>9</v>
      </c>
      <c r="D2306" s="56" t="s">
        <v>526</v>
      </c>
      <c r="E2306" s="56" t="s">
        <v>10</v>
      </c>
      <c r="F2306" s="56">
        <v>5</v>
      </c>
      <c r="G2306" s="56">
        <v>20</v>
      </c>
      <c r="H2306" s="56" t="s">
        <v>20</v>
      </c>
      <c r="I2306" s="56" t="str">
        <f>VLOOKUP(H2306,'Fish Species List'!$A$2:$I$107,2,0)</f>
        <v>French Grunt</v>
      </c>
      <c r="J2306" s="65" t="str">
        <f>VLOOKUP(H2306,'Fish Species List'!$A$2:$I$107,3,0)</f>
        <v>Haemulon flavolineatum</v>
      </c>
      <c r="K2306" s="65" t="str">
        <f>VLOOKUP(H2306,'Fish Species List'!$A$2:$I$107,4,0)</f>
        <v>Haemulidae</v>
      </c>
      <c r="L2306" s="65" t="str">
        <f>VLOOKUP(H2306,'Fish Species List'!$A$2:$I$107,5,0)</f>
        <v>Carnivores</v>
      </c>
      <c r="M2306" s="56">
        <v>18</v>
      </c>
      <c r="N2306" s="56">
        <v>2</v>
      </c>
      <c r="P2306" s="56">
        <f>VLOOKUP(H2306,'Fish Species List'!$A$2:$I$107,6,0)</f>
        <v>1.349E-2</v>
      </c>
      <c r="Q2306" s="56">
        <f>VLOOKUP(H2306,'Fish Species List'!$A$2:$I$107,7,0)</f>
        <v>3</v>
      </c>
      <c r="R2306">
        <f t="shared" si="35"/>
        <v>78.673680000000004</v>
      </c>
    </row>
    <row r="2307" spans="1:18" s="56" customFormat="1">
      <c r="A2307" s="63">
        <v>42971</v>
      </c>
      <c r="B2307" s="64">
        <v>0.50694444444444442</v>
      </c>
      <c r="C2307" s="56" t="s">
        <v>9</v>
      </c>
      <c r="D2307" s="56" t="s">
        <v>526</v>
      </c>
      <c r="E2307" s="56" t="s">
        <v>10</v>
      </c>
      <c r="F2307" s="56">
        <v>5</v>
      </c>
      <c r="G2307" s="56">
        <v>20</v>
      </c>
      <c r="H2307" s="56" t="s">
        <v>11</v>
      </c>
      <c r="I2307" s="56" t="str">
        <f>VLOOKUP(H2307,'Fish Species List'!$A$2:$I$107,2,0)</f>
        <v>Coney</v>
      </c>
      <c r="J2307" s="65" t="str">
        <f>VLOOKUP(H2307,'Fish Species List'!$A$2:$I$107,3,0)</f>
        <v>Cephalopholis fulva</v>
      </c>
      <c r="K2307" s="65" t="str">
        <f>VLOOKUP(H2307,'Fish Species List'!$A$2:$I$107,4,0)</f>
        <v>Serranidae</v>
      </c>
      <c r="L2307" s="65" t="str">
        <f>VLOOKUP(H2307,'Fish Species List'!$A$2:$I$107,5,0)</f>
        <v>Carnivores</v>
      </c>
      <c r="M2307" s="56">
        <v>21</v>
      </c>
      <c r="N2307" s="56">
        <v>2</v>
      </c>
      <c r="P2307" s="56">
        <f>VLOOKUP(H2307,'Fish Species List'!$A$2:$I$107,6,0)</f>
        <v>0.01</v>
      </c>
      <c r="Q2307" s="56">
        <f>VLOOKUP(H2307,'Fish Species List'!$A$2:$I$107,7,0)</f>
        <v>3.02</v>
      </c>
      <c r="R2307">
        <f t="shared" ref="R2307:R2349" si="36">(P2307*M2307^Q2307)</f>
        <v>98.424285349185794</v>
      </c>
    </row>
    <row r="2308" spans="1:18" s="56" customFormat="1">
      <c r="A2308" s="63">
        <v>42971</v>
      </c>
      <c r="B2308" s="64">
        <v>0.50694444444444442</v>
      </c>
      <c r="C2308" s="56" t="s">
        <v>9</v>
      </c>
      <c r="D2308" s="56" t="s">
        <v>526</v>
      </c>
      <c r="E2308" s="56" t="s">
        <v>10</v>
      </c>
      <c r="F2308" s="56">
        <v>5</v>
      </c>
      <c r="G2308" s="56">
        <v>20</v>
      </c>
      <c r="H2308" s="56" t="s">
        <v>29</v>
      </c>
      <c r="I2308" s="56" t="str">
        <f>VLOOKUP(H2308,'Fish Species List'!$A$2:$I$107,2,0)</f>
        <v>Smallmouth Grunt</v>
      </c>
      <c r="J2308" s="65" t="str">
        <f>VLOOKUP(H2308,'Fish Species List'!$A$2:$I$107,3,0)</f>
        <v>Haemulon chrysargyreum</v>
      </c>
      <c r="K2308" s="65" t="str">
        <f>VLOOKUP(H2308,'Fish Species List'!$A$2:$I$107,4,0)</f>
        <v>Haemulidae</v>
      </c>
      <c r="L2308" s="65" t="str">
        <f>VLOOKUP(H2308,'Fish Species List'!$A$2:$I$107,5,0)</f>
        <v>Carnivores</v>
      </c>
      <c r="M2308" s="56">
        <v>16</v>
      </c>
      <c r="N2308" s="56">
        <f>1</f>
        <v>1</v>
      </c>
      <c r="P2308" s="56">
        <f>VLOOKUP(H2308,'Fish Species List'!$A$2:$I$107,6,0)</f>
        <v>1.259E-2</v>
      </c>
      <c r="Q2308" s="56">
        <f>VLOOKUP(H2308,'Fish Species List'!$A$2:$I$107,7,0)</f>
        <v>2.99</v>
      </c>
      <c r="R2308">
        <f t="shared" si="36"/>
        <v>50.158492827323087</v>
      </c>
    </row>
    <row r="2309" spans="1:18" s="56" customFormat="1">
      <c r="A2309" s="63">
        <v>42971</v>
      </c>
      <c r="B2309" s="64">
        <v>0.50694444444444442</v>
      </c>
      <c r="C2309" s="56" t="s">
        <v>9</v>
      </c>
      <c r="D2309" s="56" t="s">
        <v>526</v>
      </c>
      <c r="E2309" s="56" t="s">
        <v>10</v>
      </c>
      <c r="F2309" s="56">
        <v>5</v>
      </c>
      <c r="G2309" s="56">
        <v>20</v>
      </c>
      <c r="H2309" s="56" t="s">
        <v>29</v>
      </c>
      <c r="I2309" s="56" t="str">
        <f>VLOOKUP(H2309,'Fish Species List'!$A$2:$I$107,2,0)</f>
        <v>Smallmouth Grunt</v>
      </c>
      <c r="J2309" s="65" t="str">
        <f>VLOOKUP(H2309,'Fish Species List'!$A$2:$I$107,3,0)</f>
        <v>Haemulon chrysargyreum</v>
      </c>
      <c r="K2309" s="65" t="str">
        <f>VLOOKUP(H2309,'Fish Species List'!$A$2:$I$107,4,0)</f>
        <v>Haemulidae</v>
      </c>
      <c r="L2309" s="65" t="str">
        <f>VLOOKUP(H2309,'Fish Species List'!$A$2:$I$107,5,0)</f>
        <v>Carnivores</v>
      </c>
      <c r="M2309" s="56">
        <v>20</v>
      </c>
      <c r="N2309" s="56">
        <f>1</f>
        <v>1</v>
      </c>
      <c r="P2309" s="56">
        <f>VLOOKUP(H2309,'Fish Species List'!$A$2:$I$107,6,0)</f>
        <v>1.259E-2</v>
      </c>
      <c r="Q2309" s="56">
        <f>VLOOKUP(H2309,'Fish Species List'!$A$2:$I$107,7,0)</f>
        <v>2.99</v>
      </c>
      <c r="R2309">
        <f t="shared" si="36"/>
        <v>97.747445643579013</v>
      </c>
    </row>
    <row r="2310" spans="1:18" s="56" customFormat="1">
      <c r="A2310" s="63">
        <v>42971</v>
      </c>
      <c r="B2310" s="64">
        <v>0.50694444444444442</v>
      </c>
      <c r="C2310" s="56" t="s">
        <v>9</v>
      </c>
      <c r="D2310" s="56" t="s">
        <v>526</v>
      </c>
      <c r="E2310" s="56" t="s">
        <v>10</v>
      </c>
      <c r="F2310" s="56">
        <v>5</v>
      </c>
      <c r="G2310" s="56">
        <v>20</v>
      </c>
      <c r="H2310" s="56" t="s">
        <v>293</v>
      </c>
      <c r="I2310" s="56" t="str">
        <f>VLOOKUP(H2310,'Fish Species List'!$A$2:$I$107,2,0)</f>
        <v>Spanish Hogfish</v>
      </c>
      <c r="J2310" s="65" t="str">
        <f>VLOOKUP(H2310,'Fish Species List'!$A$2:$I$107,3,0)</f>
        <v>Bodianus rufus</v>
      </c>
      <c r="K2310" s="65" t="str">
        <f>VLOOKUP(H2310,'Fish Species List'!$A$2:$I$107,4,0)</f>
        <v>Labridae</v>
      </c>
      <c r="L2310" s="65" t="str">
        <f>VLOOKUP(H2310,'Fish Species List'!$A$2:$I$107,5,0)</f>
        <v>Carnivores</v>
      </c>
      <c r="M2310" s="56">
        <v>22</v>
      </c>
      <c r="N2310" s="56">
        <f>1</f>
        <v>1</v>
      </c>
      <c r="P2310" s="56">
        <f>VLOOKUP(H2310,'Fish Species List'!$A$2:$I$107,6,0)</f>
        <v>1.44E-2</v>
      </c>
      <c r="Q2310" s="56">
        <f>VLOOKUP(H2310,'Fish Species List'!$A$2:$I$107,7,0)</f>
        <v>3.0531999999999999</v>
      </c>
      <c r="R2310">
        <f t="shared" si="36"/>
        <v>180.73714644873016</v>
      </c>
    </row>
    <row r="2311" spans="1:18" s="56" customFormat="1">
      <c r="A2311" s="63">
        <v>42971</v>
      </c>
      <c r="B2311" s="64">
        <v>0.50694444444444442</v>
      </c>
      <c r="C2311" s="56" t="s">
        <v>9</v>
      </c>
      <c r="D2311" s="56" t="s">
        <v>526</v>
      </c>
      <c r="E2311" s="56" t="s">
        <v>10</v>
      </c>
      <c r="F2311" s="56">
        <v>5</v>
      </c>
      <c r="G2311" s="56">
        <v>20</v>
      </c>
      <c r="H2311" s="56" t="s">
        <v>293</v>
      </c>
      <c r="I2311" s="56" t="str">
        <f>VLOOKUP(H2311,'Fish Species List'!$A$2:$I$107,2,0)</f>
        <v>Spanish Hogfish</v>
      </c>
      <c r="J2311" s="65" t="str">
        <f>VLOOKUP(H2311,'Fish Species List'!$A$2:$I$107,3,0)</f>
        <v>Bodianus rufus</v>
      </c>
      <c r="K2311" s="65" t="str">
        <f>VLOOKUP(H2311,'Fish Species List'!$A$2:$I$107,4,0)</f>
        <v>Labridae</v>
      </c>
      <c r="L2311" s="65" t="str">
        <f>VLOOKUP(H2311,'Fish Species List'!$A$2:$I$107,5,0)</f>
        <v>Carnivores</v>
      </c>
      <c r="M2311" s="56">
        <v>12</v>
      </c>
      <c r="N2311" s="56">
        <f>1</f>
        <v>1</v>
      </c>
      <c r="P2311" s="56">
        <f>VLOOKUP(H2311,'Fish Species List'!$A$2:$I$107,6,0)</f>
        <v>1.44E-2</v>
      </c>
      <c r="Q2311" s="56">
        <f>VLOOKUP(H2311,'Fish Species List'!$A$2:$I$107,7,0)</f>
        <v>3.0531999999999999</v>
      </c>
      <c r="R2311">
        <f t="shared" si="36"/>
        <v>28.40002174206511</v>
      </c>
    </row>
    <row r="2312" spans="1:18" s="56" customFormat="1">
      <c r="A2312" s="63">
        <v>42971</v>
      </c>
      <c r="B2312" s="64">
        <v>0.50694444444444442</v>
      </c>
      <c r="C2312" s="56" t="s">
        <v>9</v>
      </c>
      <c r="D2312" s="56" t="s">
        <v>526</v>
      </c>
      <c r="E2312" s="56" t="s">
        <v>10</v>
      </c>
      <c r="F2312" s="56">
        <v>5</v>
      </c>
      <c r="G2312" s="56">
        <v>20</v>
      </c>
      <c r="H2312" s="56" t="s">
        <v>293</v>
      </c>
      <c r="I2312" s="56" t="str">
        <f>VLOOKUP(H2312,'Fish Species List'!$A$2:$I$107,2,0)</f>
        <v>Spanish Hogfish</v>
      </c>
      <c r="J2312" s="65" t="str">
        <f>VLOOKUP(H2312,'Fish Species List'!$A$2:$I$107,3,0)</f>
        <v>Bodianus rufus</v>
      </c>
      <c r="K2312" s="65" t="str">
        <f>VLOOKUP(H2312,'Fish Species List'!$A$2:$I$107,4,0)</f>
        <v>Labridae</v>
      </c>
      <c r="L2312" s="65" t="str">
        <f>VLOOKUP(H2312,'Fish Species List'!$A$2:$I$107,5,0)</f>
        <v>Carnivores</v>
      </c>
      <c r="M2312" s="56">
        <v>16</v>
      </c>
      <c r="N2312" s="56">
        <f>1</f>
        <v>1</v>
      </c>
      <c r="P2312" s="56">
        <f>VLOOKUP(H2312,'Fish Species List'!$A$2:$I$107,6,0)</f>
        <v>1.44E-2</v>
      </c>
      <c r="Q2312" s="56">
        <f>VLOOKUP(H2312,'Fish Species List'!$A$2:$I$107,7,0)</f>
        <v>3.0531999999999999</v>
      </c>
      <c r="R2312">
        <f t="shared" si="36"/>
        <v>68.35678415429274</v>
      </c>
    </row>
    <row r="2313" spans="1:18" s="56" customFormat="1">
      <c r="A2313" s="63">
        <v>42971</v>
      </c>
      <c r="B2313" s="64">
        <v>0.50694444444444442</v>
      </c>
      <c r="C2313" s="56" t="s">
        <v>9</v>
      </c>
      <c r="D2313" s="56" t="s">
        <v>526</v>
      </c>
      <c r="E2313" s="56" t="s">
        <v>10</v>
      </c>
      <c r="F2313" s="56">
        <v>5</v>
      </c>
      <c r="G2313" s="56">
        <v>20</v>
      </c>
      <c r="H2313" s="56" t="s">
        <v>287</v>
      </c>
      <c r="I2313" s="56" t="str">
        <f>VLOOKUP(H2313,'Fish Species List'!$A$2:$I$107,2,0)</f>
        <v>Bar Jack</v>
      </c>
      <c r="J2313" s="65" t="str">
        <f>VLOOKUP(H2313,'Fish Species List'!$A$2:$I$107,3,0)</f>
        <v>Caranx ruber</v>
      </c>
      <c r="K2313" s="65" t="str">
        <f>VLOOKUP(H2313,'Fish Species List'!$A$2:$I$107,4,0)</f>
        <v>Carangidae</v>
      </c>
      <c r="L2313" s="65" t="str">
        <f>VLOOKUP(H2313,'Fish Species List'!$A$2:$I$107,5,0)</f>
        <v>Carnivores</v>
      </c>
      <c r="M2313" s="56">
        <v>22</v>
      </c>
      <c r="N2313" s="56">
        <v>2</v>
      </c>
      <c r="P2313" s="56">
        <f>VLOOKUP(H2313,'Fish Species List'!$A$2:$I$107,6,0)</f>
        <v>1.6979999999999999E-2</v>
      </c>
      <c r="Q2313" s="56">
        <f>VLOOKUP(H2313,'Fish Species List'!$A$2:$I$107,7,0)</f>
        <v>2.95</v>
      </c>
      <c r="R2313">
        <f t="shared" si="36"/>
        <v>154.91183355501693</v>
      </c>
    </row>
    <row r="2314" spans="1:18" s="56" customFormat="1">
      <c r="A2314" s="63">
        <v>42971</v>
      </c>
      <c r="B2314" s="64">
        <v>0.50694444444444442</v>
      </c>
      <c r="C2314" s="56" t="s">
        <v>9</v>
      </c>
      <c r="D2314" s="56" t="s">
        <v>526</v>
      </c>
      <c r="E2314" s="56" t="s">
        <v>10</v>
      </c>
      <c r="F2314" s="56">
        <v>5</v>
      </c>
      <c r="G2314" s="56">
        <v>20</v>
      </c>
      <c r="H2314" s="56" t="s">
        <v>23</v>
      </c>
      <c r="I2314" s="56" t="str">
        <f>VLOOKUP(H2314,'Fish Species List'!$A$2:$I$107,2,0)</f>
        <v>Blue Tang</v>
      </c>
      <c r="J2314" s="65" t="str">
        <f>VLOOKUP(H2314,'Fish Species List'!$A$2:$I$107,3,0)</f>
        <v>Acanthurus coeruleus</v>
      </c>
      <c r="K2314" s="65" t="str">
        <f>VLOOKUP(H2314,'Fish Species List'!$A$2:$I$107,4,0)</f>
        <v>Acanthuridae</v>
      </c>
      <c r="L2314" s="65" t="str">
        <f>VLOOKUP(H2314,'Fish Species List'!$A$2:$I$107,5,0)</f>
        <v>Herbivores</v>
      </c>
      <c r="M2314" s="56">
        <v>15</v>
      </c>
      <c r="N2314" s="56">
        <v>4</v>
      </c>
      <c r="P2314" s="56">
        <f>VLOOKUP(H2314,'Fish Species List'!$A$2:$I$107,6,0)</f>
        <v>2.512E-2</v>
      </c>
      <c r="Q2314" s="56">
        <f>VLOOKUP(H2314,'Fish Species List'!$A$2:$I$107,7,0)</f>
        <v>2.96</v>
      </c>
      <c r="R2314">
        <f t="shared" si="36"/>
        <v>76.076366478829684</v>
      </c>
    </row>
    <row r="2315" spans="1:18" s="56" customFormat="1">
      <c r="A2315" s="63">
        <v>42971</v>
      </c>
      <c r="B2315" s="64">
        <v>0.50694444444444442</v>
      </c>
      <c r="C2315" s="56" t="s">
        <v>9</v>
      </c>
      <c r="D2315" s="56" t="s">
        <v>526</v>
      </c>
      <c r="E2315" s="56" t="s">
        <v>10</v>
      </c>
      <c r="F2315" s="56">
        <v>5</v>
      </c>
      <c r="G2315" s="56">
        <v>20</v>
      </c>
      <c r="H2315" s="56" t="s">
        <v>23</v>
      </c>
      <c r="I2315" s="56" t="str">
        <f>VLOOKUP(H2315,'Fish Species List'!$A$2:$I$107,2,0)</f>
        <v>Blue Tang</v>
      </c>
      <c r="J2315" s="65" t="str">
        <f>VLOOKUP(H2315,'Fish Species List'!$A$2:$I$107,3,0)</f>
        <v>Acanthurus coeruleus</v>
      </c>
      <c r="K2315" s="65" t="str">
        <f>VLOOKUP(H2315,'Fish Species List'!$A$2:$I$107,4,0)</f>
        <v>Acanthuridae</v>
      </c>
      <c r="L2315" s="65" t="str">
        <f>VLOOKUP(H2315,'Fish Species List'!$A$2:$I$107,5,0)</f>
        <v>Herbivores</v>
      </c>
      <c r="M2315" s="56">
        <v>16</v>
      </c>
      <c r="N2315" s="56">
        <f>1</f>
        <v>1</v>
      </c>
      <c r="P2315" s="56">
        <f>VLOOKUP(H2315,'Fish Species List'!$A$2:$I$107,6,0)</f>
        <v>2.512E-2</v>
      </c>
      <c r="Q2315" s="56">
        <f>VLOOKUP(H2315,'Fish Species List'!$A$2:$I$107,7,0)</f>
        <v>2.96</v>
      </c>
      <c r="R2315">
        <f t="shared" si="36"/>
        <v>92.090489985886919</v>
      </c>
    </row>
    <row r="2316" spans="1:18" s="56" customFormat="1">
      <c r="A2316" s="63">
        <v>42971</v>
      </c>
      <c r="B2316" s="64">
        <v>0.50694444444444442</v>
      </c>
      <c r="C2316" s="56" t="s">
        <v>9</v>
      </c>
      <c r="D2316" s="56" t="s">
        <v>526</v>
      </c>
      <c r="E2316" s="56" t="s">
        <v>10</v>
      </c>
      <c r="F2316" s="56">
        <v>5</v>
      </c>
      <c r="G2316" s="56">
        <v>20</v>
      </c>
      <c r="H2316" s="56" t="s">
        <v>535</v>
      </c>
      <c r="I2316" s="56" t="str">
        <f>VLOOKUP(H2316,'Fish Species List'!$A$2:$I$107,2,0)</f>
        <v>Sailors Choice</v>
      </c>
      <c r="J2316" s="65" t="str">
        <f>VLOOKUP(H2316,'Fish Species List'!$A$2:$I$107,3,0)</f>
        <v>Haemulon parra</v>
      </c>
      <c r="K2316" s="65" t="str">
        <f>VLOOKUP(H2316,'Fish Species List'!$A$2:$I$107,4,0)</f>
        <v>Haemulidae</v>
      </c>
      <c r="L2316" s="65" t="str">
        <f>VLOOKUP(H2316,'Fish Species List'!$A$2:$I$107,5,0)</f>
        <v>Carnivores</v>
      </c>
      <c r="M2316" s="56">
        <v>28</v>
      </c>
      <c r="N2316" s="56">
        <f>1</f>
        <v>1</v>
      </c>
      <c r="P2316" s="56">
        <f>VLOOKUP(H2316,'Fish Species List'!$A$2:$I$107,6,0)</f>
        <v>1.2880000000000001E-2</v>
      </c>
      <c r="Q2316" s="56">
        <f>VLOOKUP(H2316,'Fish Species List'!$A$2:$I$107,7,0)</f>
        <v>3.02</v>
      </c>
      <c r="R2316">
        <f t="shared" si="36"/>
        <v>302.22690080028741</v>
      </c>
    </row>
    <row r="2317" spans="1:18" s="56" customFormat="1">
      <c r="A2317" s="63">
        <v>42971</v>
      </c>
      <c r="B2317" s="64">
        <v>0.50694444444444442</v>
      </c>
      <c r="C2317" s="56" t="s">
        <v>9</v>
      </c>
      <c r="D2317" s="56" t="s">
        <v>526</v>
      </c>
      <c r="E2317" s="56" t="s">
        <v>10</v>
      </c>
      <c r="F2317" s="56">
        <v>5</v>
      </c>
      <c r="G2317" s="56">
        <v>20</v>
      </c>
      <c r="H2317" s="56" t="s">
        <v>283</v>
      </c>
      <c r="I2317" s="56" t="str">
        <f>VLOOKUP(H2317,'Fish Species List'!$A$2:$I$107,2,0)</f>
        <v>Stoplight Parrotfish</v>
      </c>
      <c r="J2317" s="65" t="str">
        <f>VLOOKUP(H2317,'Fish Species List'!$A$2:$I$107,3,0)</f>
        <v>Sparisoma viride</v>
      </c>
      <c r="K2317" s="65" t="str">
        <f>VLOOKUP(H2317,'Fish Species List'!$A$2:$I$107,4,0)</f>
        <v>Scaridae</v>
      </c>
      <c r="L2317" s="65" t="str">
        <f>VLOOKUP(H2317,'Fish Species List'!$A$2:$I$107,5,0)</f>
        <v>Herbivores</v>
      </c>
      <c r="M2317" s="56">
        <v>22</v>
      </c>
      <c r="N2317" s="56">
        <f>1</f>
        <v>1</v>
      </c>
      <c r="O2317" s="56" t="s">
        <v>16</v>
      </c>
      <c r="P2317" s="56">
        <f>VLOOKUP(H2317,'Fish Species List'!$A$2:$I$107,6,0)</f>
        <v>1.38E-2</v>
      </c>
      <c r="Q2317" s="56">
        <f>VLOOKUP(H2317,'Fish Species List'!$A$2:$I$107,7,0)</f>
        <v>3.04</v>
      </c>
      <c r="R2317">
        <f t="shared" si="36"/>
        <v>166.28153926206005</v>
      </c>
    </row>
    <row r="2318" spans="1:18" s="56" customFormat="1">
      <c r="A2318" s="63">
        <v>42971</v>
      </c>
      <c r="B2318" s="64">
        <v>0.50694444444444442</v>
      </c>
      <c r="C2318" s="56" t="s">
        <v>9</v>
      </c>
      <c r="D2318" s="56" t="s">
        <v>526</v>
      </c>
      <c r="E2318" s="56" t="s">
        <v>10</v>
      </c>
      <c r="F2318" s="56">
        <v>5</v>
      </c>
      <c r="G2318" s="56">
        <v>20</v>
      </c>
      <c r="H2318" s="56" t="s">
        <v>31</v>
      </c>
      <c r="I2318" s="56" t="str">
        <f>VLOOKUP(H2318,'Fish Species List'!$A$2:$I$107,2,0)</f>
        <v>Striped Parrotfish</v>
      </c>
      <c r="J2318" s="65" t="str">
        <f>VLOOKUP(H2318,'Fish Species List'!$A$2:$I$107,3,0)</f>
        <v>Scarus iserti</v>
      </c>
      <c r="K2318" s="65" t="str">
        <f>VLOOKUP(H2318,'Fish Species List'!$A$2:$I$107,4,0)</f>
        <v>Scaridae</v>
      </c>
      <c r="L2318" s="65" t="str">
        <f>VLOOKUP(H2318,'Fish Species List'!$A$2:$I$107,5,0)</f>
        <v>Herbivores</v>
      </c>
      <c r="M2318" s="56">
        <v>25</v>
      </c>
      <c r="N2318" s="56">
        <f>1</f>
        <v>1</v>
      </c>
      <c r="O2318" s="56" t="s">
        <v>16</v>
      </c>
      <c r="P2318" s="56">
        <f>VLOOKUP(H2318,'Fish Species List'!$A$2:$I$107,6,0)</f>
        <v>1.0959999999999999E-2</v>
      </c>
      <c r="Q2318" s="56">
        <f>VLOOKUP(H2318,'Fish Species List'!$A$2:$I$107,7,0)</f>
        <v>3.01</v>
      </c>
      <c r="R2318">
        <f t="shared" si="36"/>
        <v>176.85200190726556</v>
      </c>
    </row>
    <row r="2319" spans="1:18" s="56" customFormat="1">
      <c r="A2319" s="63">
        <v>42971</v>
      </c>
      <c r="B2319" s="64">
        <v>0.50694444444444442</v>
      </c>
      <c r="C2319" s="56" t="s">
        <v>9</v>
      </c>
      <c r="D2319" s="56" t="s">
        <v>526</v>
      </c>
      <c r="E2319" s="56" t="s">
        <v>10</v>
      </c>
      <c r="F2319" s="56">
        <v>5</v>
      </c>
      <c r="G2319" s="56">
        <v>20</v>
      </c>
      <c r="H2319" s="56" t="s">
        <v>19</v>
      </c>
      <c r="I2319" s="56" t="str">
        <f>VLOOKUP(H2319,'Fish Species List'!$A$2:$I$107,2,0)</f>
        <v>Ocean Surgeonfish</v>
      </c>
      <c r="J2319" s="65" t="str">
        <f>VLOOKUP(H2319,'Fish Species List'!$A$2:$I$107,3,0)</f>
        <v>Acanthurus bahianus</v>
      </c>
      <c r="K2319" s="65" t="str">
        <f>VLOOKUP(H2319,'Fish Species List'!$A$2:$I$107,4,0)</f>
        <v>Acanthuridae</v>
      </c>
      <c r="L2319" s="65" t="str">
        <f>VLOOKUP(H2319,'Fish Species List'!$A$2:$I$107,5,0)</f>
        <v>Herbivores</v>
      </c>
      <c r="M2319" s="56">
        <v>15</v>
      </c>
      <c r="N2319" s="56">
        <v>6</v>
      </c>
      <c r="P2319" s="56">
        <f>VLOOKUP(H2319,'Fish Species List'!$A$2:$I$107,6,0)</f>
        <v>1.8620000000000001E-2</v>
      </c>
      <c r="Q2319" s="56">
        <f>VLOOKUP(H2319,'Fish Species List'!$A$2:$I$107,7,0)</f>
        <v>2.91</v>
      </c>
      <c r="R2319">
        <f t="shared" si="36"/>
        <v>49.249887240092868</v>
      </c>
    </row>
    <row r="2320" spans="1:18" s="56" customFormat="1">
      <c r="A2320" s="63">
        <v>42971</v>
      </c>
      <c r="B2320" s="64">
        <v>0.50694444444444442</v>
      </c>
      <c r="C2320" s="56" t="s">
        <v>9</v>
      </c>
      <c r="D2320" s="56" t="s">
        <v>526</v>
      </c>
      <c r="E2320" s="56" t="s">
        <v>10</v>
      </c>
      <c r="F2320" s="56">
        <v>5</v>
      </c>
      <c r="G2320" s="56">
        <v>20</v>
      </c>
      <c r="H2320" s="56" t="s">
        <v>19</v>
      </c>
      <c r="I2320" s="56" t="str">
        <f>VLOOKUP(H2320,'Fish Species List'!$A$2:$I$107,2,0)</f>
        <v>Ocean Surgeonfish</v>
      </c>
      <c r="J2320" s="65" t="str">
        <f>VLOOKUP(H2320,'Fish Species List'!$A$2:$I$107,3,0)</f>
        <v>Acanthurus bahianus</v>
      </c>
      <c r="K2320" s="65" t="str">
        <f>VLOOKUP(H2320,'Fish Species List'!$A$2:$I$107,4,0)</f>
        <v>Acanthuridae</v>
      </c>
      <c r="L2320" s="65" t="str">
        <f>VLOOKUP(H2320,'Fish Species List'!$A$2:$I$107,5,0)</f>
        <v>Herbivores</v>
      </c>
      <c r="M2320" s="56">
        <v>16</v>
      </c>
      <c r="N2320" s="56">
        <v>6</v>
      </c>
      <c r="P2320" s="56">
        <f>VLOOKUP(H2320,'Fish Species List'!$A$2:$I$107,6,0)</f>
        <v>1.8620000000000001E-2</v>
      </c>
      <c r="Q2320" s="56">
        <f>VLOOKUP(H2320,'Fish Species List'!$A$2:$I$107,7,0)</f>
        <v>2.91</v>
      </c>
      <c r="R2320">
        <f t="shared" si="36"/>
        <v>59.424950162548789</v>
      </c>
    </row>
    <row r="2321" spans="1:18" s="56" customFormat="1">
      <c r="A2321" s="63">
        <v>42971</v>
      </c>
      <c r="B2321" s="64">
        <v>0.50694444444444442</v>
      </c>
      <c r="C2321" s="56" t="s">
        <v>9</v>
      </c>
      <c r="D2321" s="56" t="s">
        <v>526</v>
      </c>
      <c r="E2321" s="56" t="s">
        <v>10</v>
      </c>
      <c r="F2321" s="56">
        <v>5</v>
      </c>
      <c r="G2321" s="56">
        <v>20</v>
      </c>
      <c r="H2321" s="56" t="s">
        <v>19</v>
      </c>
      <c r="I2321" s="56" t="str">
        <f>VLOOKUP(H2321,'Fish Species List'!$A$2:$I$107,2,0)</f>
        <v>Ocean Surgeonfish</v>
      </c>
      <c r="J2321" s="65" t="str">
        <f>VLOOKUP(H2321,'Fish Species List'!$A$2:$I$107,3,0)</f>
        <v>Acanthurus bahianus</v>
      </c>
      <c r="K2321" s="65" t="str">
        <f>VLOOKUP(H2321,'Fish Species List'!$A$2:$I$107,4,0)</f>
        <v>Acanthuridae</v>
      </c>
      <c r="L2321" s="65" t="str">
        <f>VLOOKUP(H2321,'Fish Species List'!$A$2:$I$107,5,0)</f>
        <v>Herbivores</v>
      </c>
      <c r="M2321" s="56">
        <v>13</v>
      </c>
      <c r="N2321" s="56">
        <f>1</f>
        <v>1</v>
      </c>
      <c r="P2321" s="56">
        <f>VLOOKUP(H2321,'Fish Species List'!$A$2:$I$107,6,0)</f>
        <v>1.8620000000000001E-2</v>
      </c>
      <c r="Q2321" s="56">
        <f>VLOOKUP(H2321,'Fish Species List'!$A$2:$I$107,7,0)</f>
        <v>2.91</v>
      </c>
      <c r="R2321">
        <f t="shared" si="36"/>
        <v>32.475424143260469</v>
      </c>
    </row>
    <row r="2322" spans="1:18" s="56" customFormat="1">
      <c r="A2322" s="63">
        <v>42971</v>
      </c>
      <c r="B2322" s="64">
        <v>0.50694444444444442</v>
      </c>
      <c r="C2322" s="56" t="s">
        <v>9</v>
      </c>
      <c r="D2322" s="56" t="s">
        <v>526</v>
      </c>
      <c r="E2322" s="56" t="s">
        <v>10</v>
      </c>
      <c r="F2322" s="56">
        <v>5</v>
      </c>
      <c r="G2322" s="56">
        <v>20</v>
      </c>
      <c r="H2322" s="56" t="s">
        <v>17</v>
      </c>
      <c r="I2322" s="56" t="str">
        <f>VLOOKUP(H2322,'Fish Species List'!$A$2:$I$107,2,0)</f>
        <v>Bluehead Wrasse</v>
      </c>
      <c r="J2322" s="65" t="str">
        <f>VLOOKUP(H2322,'Fish Species List'!$A$2:$I$107,3,0)</f>
        <v>Thalassoma bifasciatum</v>
      </c>
      <c r="K2322" s="65" t="str">
        <f>VLOOKUP(H2322,'Fish Species List'!$A$2:$I$107,4,0)</f>
        <v>Labridae</v>
      </c>
      <c r="L2322" s="65" t="str">
        <f>VLOOKUP(H2322,'Fish Species List'!$A$2:$I$107,5,0)</f>
        <v>Carnivores</v>
      </c>
      <c r="M2322" s="56">
        <v>10</v>
      </c>
      <c r="N2322" s="56">
        <v>3</v>
      </c>
      <c r="P2322" s="56">
        <f>VLOOKUP(H2322,'Fish Species List'!$A$2:$I$107,6,0)</f>
        <v>8.9099999999999995E-3</v>
      </c>
      <c r="Q2322" s="56">
        <f>VLOOKUP(H2322,'Fish Species List'!$A$2:$I$107,7,0)</f>
        <v>3.01</v>
      </c>
      <c r="R2322">
        <f t="shared" si="36"/>
        <v>9.1175405612215243</v>
      </c>
    </row>
    <row r="2323" spans="1:18" s="56" customFormat="1">
      <c r="A2323" s="63">
        <v>42971</v>
      </c>
      <c r="B2323" s="64">
        <v>0.50694444444444442</v>
      </c>
      <c r="C2323" s="56" t="s">
        <v>9</v>
      </c>
      <c r="D2323" s="56" t="s">
        <v>526</v>
      </c>
      <c r="E2323" s="56" t="s">
        <v>10</v>
      </c>
      <c r="F2323" s="56">
        <v>5</v>
      </c>
      <c r="G2323" s="56">
        <v>20</v>
      </c>
      <c r="H2323" s="56" t="s">
        <v>17</v>
      </c>
      <c r="I2323" s="56" t="str">
        <f>VLOOKUP(H2323,'Fish Species List'!$A$2:$I$107,2,0)</f>
        <v>Bluehead Wrasse</v>
      </c>
      <c r="J2323" s="65" t="str">
        <f>VLOOKUP(H2323,'Fish Species List'!$A$2:$I$107,3,0)</f>
        <v>Thalassoma bifasciatum</v>
      </c>
      <c r="K2323" s="65" t="str">
        <f>VLOOKUP(H2323,'Fish Species List'!$A$2:$I$107,4,0)</f>
        <v>Labridae</v>
      </c>
      <c r="L2323" s="65" t="str">
        <f>VLOOKUP(H2323,'Fish Species List'!$A$2:$I$107,5,0)</f>
        <v>Carnivores</v>
      </c>
      <c r="M2323" s="56">
        <v>6</v>
      </c>
      <c r="N2323" s="56">
        <v>20</v>
      </c>
      <c r="P2323" s="56">
        <f>VLOOKUP(H2323,'Fish Species List'!$A$2:$I$107,6,0)</f>
        <v>8.9099999999999995E-3</v>
      </c>
      <c r="Q2323" s="56">
        <f>VLOOKUP(H2323,'Fish Species List'!$A$2:$I$107,7,0)</f>
        <v>3.01</v>
      </c>
      <c r="R2323">
        <f t="shared" si="36"/>
        <v>1.9593542699963782</v>
      </c>
    </row>
    <row r="2324" spans="1:18" s="56" customFormat="1">
      <c r="A2324" s="63">
        <v>42971</v>
      </c>
      <c r="B2324" s="64">
        <v>0.50694444444444442</v>
      </c>
      <c r="C2324" s="56" t="s">
        <v>9</v>
      </c>
      <c r="D2324" s="56" t="s">
        <v>526</v>
      </c>
      <c r="E2324" s="56" t="s">
        <v>10</v>
      </c>
      <c r="F2324" s="56">
        <v>5</v>
      </c>
      <c r="G2324" s="56">
        <v>20</v>
      </c>
      <c r="H2324" s="56" t="s">
        <v>17</v>
      </c>
      <c r="I2324" s="56" t="str">
        <f>VLOOKUP(H2324,'Fish Species List'!$A$2:$I$107,2,0)</f>
        <v>Bluehead Wrasse</v>
      </c>
      <c r="J2324" s="65" t="str">
        <f>VLOOKUP(H2324,'Fish Species List'!$A$2:$I$107,3,0)</f>
        <v>Thalassoma bifasciatum</v>
      </c>
      <c r="K2324" s="65" t="str">
        <f>VLOOKUP(H2324,'Fish Species List'!$A$2:$I$107,4,0)</f>
        <v>Labridae</v>
      </c>
      <c r="L2324" s="65" t="str">
        <f>VLOOKUP(H2324,'Fish Species List'!$A$2:$I$107,5,0)</f>
        <v>Carnivores</v>
      </c>
      <c r="M2324" s="56">
        <v>3</v>
      </c>
      <c r="N2324" s="56">
        <v>10</v>
      </c>
      <c r="P2324" s="56">
        <f>VLOOKUP(H2324,'Fish Species List'!$A$2:$I$107,6,0)</f>
        <v>8.9099999999999995E-3</v>
      </c>
      <c r="Q2324" s="56">
        <f>VLOOKUP(H2324,'Fish Species List'!$A$2:$I$107,7,0)</f>
        <v>3.01</v>
      </c>
      <c r="R2324">
        <f t="shared" si="36"/>
        <v>0.24322750267948948</v>
      </c>
    </row>
    <row r="2325" spans="1:18" s="56" customFormat="1">
      <c r="A2325" s="63">
        <v>42971</v>
      </c>
      <c r="B2325" s="64">
        <v>0.50694444444444442</v>
      </c>
      <c r="C2325" s="56" t="s">
        <v>9</v>
      </c>
      <c r="D2325" s="56" t="s">
        <v>526</v>
      </c>
      <c r="E2325" s="56" t="s">
        <v>10</v>
      </c>
      <c r="F2325" s="56">
        <v>5</v>
      </c>
      <c r="G2325" s="56">
        <v>20</v>
      </c>
      <c r="H2325" s="56" t="s">
        <v>17</v>
      </c>
      <c r="I2325" s="56" t="str">
        <f>VLOOKUP(H2325,'Fish Species List'!$A$2:$I$107,2,0)</f>
        <v>Bluehead Wrasse</v>
      </c>
      <c r="J2325" s="65" t="str">
        <f>VLOOKUP(H2325,'Fish Species List'!$A$2:$I$107,3,0)</f>
        <v>Thalassoma bifasciatum</v>
      </c>
      <c r="K2325" s="65" t="str">
        <f>VLOOKUP(H2325,'Fish Species List'!$A$2:$I$107,4,0)</f>
        <v>Labridae</v>
      </c>
      <c r="L2325" s="65" t="str">
        <f>VLOOKUP(H2325,'Fish Species List'!$A$2:$I$107,5,0)</f>
        <v>Carnivores</v>
      </c>
      <c r="M2325" s="56">
        <v>4</v>
      </c>
      <c r="N2325" s="56">
        <v>10</v>
      </c>
      <c r="P2325" s="56">
        <f>VLOOKUP(H2325,'Fish Species List'!$A$2:$I$107,6,0)</f>
        <v>8.9099999999999995E-3</v>
      </c>
      <c r="Q2325" s="56">
        <f>VLOOKUP(H2325,'Fish Species List'!$A$2:$I$107,7,0)</f>
        <v>3.01</v>
      </c>
      <c r="R2325">
        <f t="shared" si="36"/>
        <v>0.5782002537554658</v>
      </c>
    </row>
    <row r="2326" spans="1:18" s="56" customFormat="1">
      <c r="A2326" s="63">
        <v>42971</v>
      </c>
      <c r="B2326" s="64">
        <v>0.50694444444444442</v>
      </c>
      <c r="C2326" s="56" t="s">
        <v>9</v>
      </c>
      <c r="D2326" s="56" t="s">
        <v>526</v>
      </c>
      <c r="E2326" s="56" t="s">
        <v>10</v>
      </c>
      <c r="F2326" s="56">
        <v>5</v>
      </c>
      <c r="G2326" s="56">
        <v>20</v>
      </c>
      <c r="H2326" s="56" t="s">
        <v>17</v>
      </c>
      <c r="I2326" s="56" t="str">
        <f>VLOOKUP(H2326,'Fish Species List'!$A$2:$I$107,2,0)</f>
        <v>Bluehead Wrasse</v>
      </c>
      <c r="J2326" s="65" t="str">
        <f>VLOOKUP(H2326,'Fish Species List'!$A$2:$I$107,3,0)</f>
        <v>Thalassoma bifasciatum</v>
      </c>
      <c r="K2326" s="65" t="str">
        <f>VLOOKUP(H2326,'Fish Species List'!$A$2:$I$107,4,0)</f>
        <v>Labridae</v>
      </c>
      <c r="L2326" s="65" t="str">
        <f>VLOOKUP(H2326,'Fish Species List'!$A$2:$I$107,5,0)</f>
        <v>Carnivores</v>
      </c>
      <c r="M2326" s="56">
        <v>2</v>
      </c>
      <c r="N2326" s="56">
        <v>20</v>
      </c>
      <c r="P2326" s="56">
        <f>VLOOKUP(H2326,'Fish Species List'!$A$2:$I$107,6,0)</f>
        <v>8.9099999999999995E-3</v>
      </c>
      <c r="Q2326" s="56">
        <f>VLOOKUP(H2326,'Fish Species List'!$A$2:$I$107,7,0)</f>
        <v>3.01</v>
      </c>
      <c r="R2326">
        <f t="shared" si="36"/>
        <v>7.1775791608042885E-2</v>
      </c>
    </row>
    <row r="2327" spans="1:18" s="56" customFormat="1">
      <c r="A2327" s="63">
        <v>42971</v>
      </c>
      <c r="B2327" s="64">
        <v>0.50694444444444442</v>
      </c>
      <c r="C2327" s="56" t="s">
        <v>9</v>
      </c>
      <c r="D2327" s="56" t="s">
        <v>526</v>
      </c>
      <c r="E2327" s="56" t="s">
        <v>10</v>
      </c>
      <c r="F2327" s="56">
        <v>5</v>
      </c>
      <c r="G2327" s="56">
        <v>20</v>
      </c>
      <c r="H2327" s="56" t="s">
        <v>292</v>
      </c>
      <c r="I2327" s="56" t="str">
        <f>VLOOKUP(H2327,'Fish Species List'!$A$2:$I$107,2,0)</f>
        <v>Graysby</v>
      </c>
      <c r="J2327" s="65" t="str">
        <f>VLOOKUP(H2327,'Fish Species List'!$A$2:$I$107,3,0)</f>
        <v>Cephalopholis cruentata</v>
      </c>
      <c r="K2327" s="65" t="str">
        <f>VLOOKUP(H2327,'Fish Species List'!$A$2:$I$107,4,0)</f>
        <v>Serranidae</v>
      </c>
      <c r="L2327" s="65" t="str">
        <f>VLOOKUP(H2327,'Fish Species List'!$A$2:$I$107,5,0)</f>
        <v>Carnivores</v>
      </c>
      <c r="M2327" s="56">
        <v>17</v>
      </c>
      <c r="N2327" s="56">
        <f>1</f>
        <v>1</v>
      </c>
      <c r="P2327" s="56">
        <f>VLOOKUP(H2327,'Fish Species List'!$A$2:$I$107,6,0)</f>
        <v>1.1220000000000001E-2</v>
      </c>
      <c r="Q2327" s="56">
        <f>VLOOKUP(H2327,'Fish Species List'!$A$2:$I$107,7,0)</f>
        <v>3.07</v>
      </c>
      <c r="R2327">
        <f t="shared" si="36"/>
        <v>67.215749482265423</v>
      </c>
    </row>
    <row r="2328" spans="1:18" s="56" customFormat="1">
      <c r="A2328" s="63">
        <v>42971</v>
      </c>
      <c r="B2328" s="64">
        <v>0.50694444444444442</v>
      </c>
      <c r="C2328" s="56" t="s">
        <v>9</v>
      </c>
      <c r="D2328" s="56" t="s">
        <v>526</v>
      </c>
      <c r="E2328" s="56" t="s">
        <v>10</v>
      </c>
      <c r="F2328" s="56">
        <v>5</v>
      </c>
      <c r="G2328" s="56">
        <v>20</v>
      </c>
      <c r="H2328" s="56" t="s">
        <v>12</v>
      </c>
      <c r="I2328" s="56" t="str">
        <f>VLOOKUP(H2328,'Fish Species List'!$A$2:$I$107,2,0)</f>
        <v>Doctorfish</v>
      </c>
      <c r="J2328" s="65" t="str">
        <f>VLOOKUP(H2328,'Fish Species List'!$A$2:$I$107,3,0)</f>
        <v>Acanthurus chirurgus</v>
      </c>
      <c r="K2328" s="65" t="str">
        <f>VLOOKUP(H2328,'Fish Species List'!$A$2:$I$107,4,0)</f>
        <v>Acanthuridae</v>
      </c>
      <c r="L2328" s="65" t="str">
        <f>VLOOKUP(H2328,'Fish Species List'!$A$2:$I$107,5,0)</f>
        <v>Herbivores</v>
      </c>
      <c r="M2328" s="56">
        <v>20</v>
      </c>
      <c r="N2328" s="56">
        <v>2</v>
      </c>
      <c r="P2328" s="56">
        <f>VLOOKUP(H2328,'Fish Species List'!$A$2:$I$107,6,0)</f>
        <v>2.0889999999999999E-2</v>
      </c>
      <c r="Q2328" s="56">
        <f>VLOOKUP(H2328,'Fish Species List'!$A$2:$I$107,7,0)</f>
        <v>2.96</v>
      </c>
      <c r="R2328">
        <f t="shared" si="36"/>
        <v>148.24744840645624</v>
      </c>
    </row>
    <row r="2329" spans="1:18" s="56" customFormat="1">
      <c r="A2329" s="63">
        <v>42971</v>
      </c>
      <c r="B2329" s="64">
        <v>0.50694444444444442</v>
      </c>
      <c r="C2329" s="56" t="s">
        <v>9</v>
      </c>
      <c r="D2329" s="56" t="s">
        <v>526</v>
      </c>
      <c r="E2329" s="56" t="s">
        <v>10</v>
      </c>
      <c r="F2329" s="56">
        <v>5</v>
      </c>
      <c r="G2329" s="56">
        <v>20</v>
      </c>
      <c r="H2329" s="56" t="s">
        <v>12</v>
      </c>
      <c r="I2329" s="56" t="str">
        <f>VLOOKUP(H2329,'Fish Species List'!$A$2:$I$107,2,0)</f>
        <v>Doctorfish</v>
      </c>
      <c r="J2329" s="65" t="str">
        <f>VLOOKUP(H2329,'Fish Species List'!$A$2:$I$107,3,0)</f>
        <v>Acanthurus chirurgus</v>
      </c>
      <c r="K2329" s="65" t="str">
        <f>VLOOKUP(H2329,'Fish Species List'!$A$2:$I$107,4,0)</f>
        <v>Acanthuridae</v>
      </c>
      <c r="L2329" s="65" t="str">
        <f>VLOOKUP(H2329,'Fish Species List'!$A$2:$I$107,5,0)</f>
        <v>Herbivores</v>
      </c>
      <c r="M2329" s="56">
        <v>16</v>
      </c>
      <c r="N2329" s="56">
        <v>4</v>
      </c>
      <c r="P2329" s="56">
        <f>VLOOKUP(H2329,'Fish Species List'!$A$2:$I$107,6,0)</f>
        <v>2.0889999999999999E-2</v>
      </c>
      <c r="Q2329" s="56">
        <f>VLOOKUP(H2329,'Fish Species List'!$A$2:$I$107,7,0)</f>
        <v>2.96</v>
      </c>
      <c r="R2329">
        <f t="shared" si="36"/>
        <v>76.583214004983191</v>
      </c>
    </row>
    <row r="2330" spans="1:18" s="56" customFormat="1">
      <c r="A2330" s="63">
        <v>42971</v>
      </c>
      <c r="B2330" s="64">
        <v>0.50694444444444442</v>
      </c>
      <c r="C2330" s="56" t="s">
        <v>9</v>
      </c>
      <c r="D2330" s="56" t="s">
        <v>526</v>
      </c>
      <c r="E2330" s="56" t="s">
        <v>10</v>
      </c>
      <c r="F2330" s="56">
        <v>5</v>
      </c>
      <c r="G2330" s="56">
        <v>20</v>
      </c>
      <c r="H2330" s="56" t="s">
        <v>35</v>
      </c>
      <c r="I2330" s="56" t="str">
        <f>VLOOKUP(H2330,'Fish Species List'!$A$2:$I$107,2,0)</f>
        <v>Yellowhead Wrasse</v>
      </c>
      <c r="J2330" s="65" t="str">
        <f>VLOOKUP(H2330,'Fish Species List'!$A$2:$I$107,3,0)</f>
        <v>Halichoeres garnoti</v>
      </c>
      <c r="K2330" s="65" t="str">
        <f>VLOOKUP(H2330,'Fish Species List'!$A$2:$I$107,4,0)</f>
        <v>Labridae</v>
      </c>
      <c r="L2330" s="65" t="str">
        <f>VLOOKUP(H2330,'Fish Species List'!$A$2:$I$107,5,0)</f>
        <v>Carnivores</v>
      </c>
      <c r="M2330" s="56">
        <v>8</v>
      </c>
      <c r="N2330" s="56">
        <f>1</f>
        <v>1</v>
      </c>
      <c r="P2330" s="56">
        <f>VLOOKUP(H2330,'Fish Species List'!$A$2:$I$107,6,0)</f>
        <v>0.01</v>
      </c>
      <c r="Q2330" s="56">
        <f>VLOOKUP(H2330,'Fish Species List'!$A$2:$I$107,7,0)</f>
        <v>3.13</v>
      </c>
      <c r="R2330">
        <f t="shared" si="36"/>
        <v>6.7092142277548126</v>
      </c>
    </row>
    <row r="2331" spans="1:18" s="56" customFormat="1">
      <c r="A2331" s="63">
        <v>42971</v>
      </c>
      <c r="B2331" s="64">
        <v>0.50694444444444442</v>
      </c>
      <c r="C2331" s="56" t="s">
        <v>9</v>
      </c>
      <c r="D2331" s="56" t="s">
        <v>526</v>
      </c>
      <c r="E2331" s="56" t="s">
        <v>10</v>
      </c>
      <c r="F2331" s="56">
        <v>5</v>
      </c>
      <c r="G2331" s="56">
        <v>20</v>
      </c>
      <c r="H2331" s="56" t="s">
        <v>18</v>
      </c>
      <c r="I2331" s="56" t="str">
        <f>VLOOKUP(H2331,'Fish Species List'!$A$2:$I$107,2,0)</f>
        <v>Bicolour Damselfish</v>
      </c>
      <c r="J2331" s="65" t="str">
        <f>VLOOKUP(H2331,'Fish Species List'!$A$2:$I$107,3,0)</f>
        <v>Stegastes partitus</v>
      </c>
      <c r="K2331" s="65" t="str">
        <f>VLOOKUP(H2331,'Fish Species List'!$A$2:$I$107,4,0)</f>
        <v>Pomacentridae</v>
      </c>
      <c r="L2331" s="65" t="str">
        <f>VLOOKUP(H2331,'Fish Species List'!$A$2:$I$107,5,0)</f>
        <v>Herbivores</v>
      </c>
      <c r="M2331" s="56">
        <v>4</v>
      </c>
      <c r="N2331" s="56">
        <v>10</v>
      </c>
      <c r="P2331" s="56">
        <f>VLOOKUP(H2331,'Fish Species List'!$A$2:$I$107,6,0)</f>
        <v>1.4789999999999999E-2</v>
      </c>
      <c r="Q2331" s="56">
        <f>VLOOKUP(H2331,'Fish Species List'!$A$2:$I$107,7,0)</f>
        <v>3.01</v>
      </c>
      <c r="R2331">
        <f t="shared" si="36"/>
        <v>0.95977348519004924</v>
      </c>
    </row>
    <row r="2332" spans="1:18" s="56" customFormat="1">
      <c r="A2332" s="63">
        <v>42971</v>
      </c>
      <c r="B2332" s="64">
        <v>0.50694444444444442</v>
      </c>
      <c r="C2332" s="56" t="s">
        <v>9</v>
      </c>
      <c r="D2332" s="56" t="s">
        <v>526</v>
      </c>
      <c r="E2332" s="56" t="s">
        <v>10</v>
      </c>
      <c r="F2332" s="56">
        <v>5</v>
      </c>
      <c r="G2332" s="56">
        <v>20</v>
      </c>
      <c r="H2332" s="56" t="s">
        <v>18</v>
      </c>
      <c r="I2332" s="56" t="str">
        <f>VLOOKUP(H2332,'Fish Species List'!$A$2:$I$107,2,0)</f>
        <v>Bicolour Damselfish</v>
      </c>
      <c r="J2332" s="65" t="str">
        <f>VLOOKUP(H2332,'Fish Species List'!$A$2:$I$107,3,0)</f>
        <v>Stegastes partitus</v>
      </c>
      <c r="K2332" s="65" t="str">
        <f>VLOOKUP(H2332,'Fish Species List'!$A$2:$I$107,4,0)</f>
        <v>Pomacentridae</v>
      </c>
      <c r="L2332" s="65" t="str">
        <f>VLOOKUP(H2332,'Fish Species List'!$A$2:$I$107,5,0)</f>
        <v>Herbivores</v>
      </c>
      <c r="M2332" s="56">
        <v>5</v>
      </c>
      <c r="N2332" s="56">
        <v>10</v>
      </c>
      <c r="P2332" s="56">
        <f>VLOOKUP(H2332,'Fish Species List'!$A$2:$I$107,6,0)</f>
        <v>1.4789999999999999E-2</v>
      </c>
      <c r="Q2332" s="56">
        <f>VLOOKUP(H2332,'Fish Species List'!$A$2:$I$107,7,0)</f>
        <v>3.01</v>
      </c>
      <c r="R2332">
        <f t="shared" si="36"/>
        <v>1.8787452131054665</v>
      </c>
    </row>
    <row r="2333" spans="1:18" s="56" customFormat="1">
      <c r="A2333" s="63">
        <v>42971</v>
      </c>
      <c r="B2333" s="64">
        <v>0.50694444444444442</v>
      </c>
      <c r="C2333" s="56" t="s">
        <v>9</v>
      </c>
      <c r="D2333" s="56" t="s">
        <v>526</v>
      </c>
      <c r="E2333" s="56" t="s">
        <v>10</v>
      </c>
      <c r="F2333" s="56">
        <v>5</v>
      </c>
      <c r="G2333" s="56">
        <v>20</v>
      </c>
      <c r="H2333" s="56" t="s">
        <v>18</v>
      </c>
      <c r="I2333" s="56" t="str">
        <f>VLOOKUP(H2333,'Fish Species List'!$A$2:$I$107,2,0)</f>
        <v>Bicolour Damselfish</v>
      </c>
      <c r="J2333" s="65" t="str">
        <f>VLOOKUP(H2333,'Fish Species List'!$A$2:$I$107,3,0)</f>
        <v>Stegastes partitus</v>
      </c>
      <c r="K2333" s="65" t="str">
        <f>VLOOKUP(H2333,'Fish Species List'!$A$2:$I$107,4,0)</f>
        <v>Pomacentridae</v>
      </c>
      <c r="L2333" s="65" t="str">
        <f>VLOOKUP(H2333,'Fish Species List'!$A$2:$I$107,5,0)</f>
        <v>Herbivores</v>
      </c>
      <c r="M2333" s="56">
        <v>6</v>
      </c>
      <c r="N2333" s="56">
        <v>5</v>
      </c>
      <c r="P2333" s="56">
        <f>VLOOKUP(H2333,'Fish Species List'!$A$2:$I$107,6,0)</f>
        <v>1.4789999999999999E-2</v>
      </c>
      <c r="Q2333" s="56">
        <f>VLOOKUP(H2333,'Fish Species List'!$A$2:$I$107,7,0)</f>
        <v>3.01</v>
      </c>
      <c r="R2333">
        <f t="shared" si="36"/>
        <v>3.2523961451455032</v>
      </c>
    </row>
    <row r="2334" spans="1:18" s="56" customFormat="1">
      <c r="A2334" s="63">
        <v>42971</v>
      </c>
      <c r="B2334" s="64">
        <v>0.50694444444444442</v>
      </c>
      <c r="C2334" s="56" t="s">
        <v>9</v>
      </c>
      <c r="D2334" s="56" t="s">
        <v>526</v>
      </c>
      <c r="E2334" s="56" t="s">
        <v>10</v>
      </c>
      <c r="F2334" s="56">
        <v>5</v>
      </c>
      <c r="G2334" s="56">
        <v>20</v>
      </c>
      <c r="H2334" s="56" t="s">
        <v>18</v>
      </c>
      <c r="I2334" s="56" t="str">
        <f>VLOOKUP(H2334,'Fish Species List'!$A$2:$I$107,2,0)</f>
        <v>Bicolour Damselfish</v>
      </c>
      <c r="J2334" s="65" t="str">
        <f>VLOOKUP(H2334,'Fish Species List'!$A$2:$I$107,3,0)</f>
        <v>Stegastes partitus</v>
      </c>
      <c r="K2334" s="65" t="str">
        <f>VLOOKUP(H2334,'Fish Species List'!$A$2:$I$107,4,0)</f>
        <v>Pomacentridae</v>
      </c>
      <c r="L2334" s="65" t="str">
        <f>VLOOKUP(H2334,'Fish Species List'!$A$2:$I$107,5,0)</f>
        <v>Herbivores</v>
      </c>
      <c r="M2334" s="56">
        <v>2</v>
      </c>
      <c r="N2334" s="56">
        <v>10</v>
      </c>
      <c r="P2334" s="56">
        <f>VLOOKUP(H2334,'Fish Species List'!$A$2:$I$107,6,0)</f>
        <v>1.4789999999999999E-2</v>
      </c>
      <c r="Q2334" s="56">
        <f>VLOOKUP(H2334,'Fish Species List'!$A$2:$I$107,7,0)</f>
        <v>3.01</v>
      </c>
      <c r="R2334">
        <f t="shared" si="36"/>
        <v>0.11914298068271093</v>
      </c>
    </row>
    <row r="2335" spans="1:18" s="56" customFormat="1">
      <c r="A2335" s="63">
        <v>42971</v>
      </c>
      <c r="B2335" s="64">
        <v>0.50694444444444442</v>
      </c>
      <c r="C2335" s="56" t="s">
        <v>9</v>
      </c>
      <c r="D2335" s="56" t="s">
        <v>526</v>
      </c>
      <c r="E2335" s="56" t="s">
        <v>10</v>
      </c>
      <c r="F2335" s="56">
        <v>5</v>
      </c>
      <c r="G2335" s="56">
        <v>20</v>
      </c>
      <c r="H2335" s="56" t="s">
        <v>21</v>
      </c>
      <c r="I2335" s="56" t="str">
        <f>VLOOKUP(H2335,'Fish Species List'!$A$2:$I$107,2,0)</f>
        <v>Brown Chromis</v>
      </c>
      <c r="J2335" s="65" t="str">
        <f>VLOOKUP(H2335,'Fish Species List'!$A$2:$I$107,3,0)</f>
        <v>Chromis multilineata</v>
      </c>
      <c r="K2335" s="65" t="str">
        <f>VLOOKUP(H2335,'Fish Species List'!$A$2:$I$107,4,0)</f>
        <v>Pomacentridae</v>
      </c>
      <c r="L2335" s="65" t="str">
        <f>VLOOKUP(H2335,'Fish Species List'!$A$2:$I$107,5,0)</f>
        <v>Planktivore</v>
      </c>
      <c r="M2335" s="56">
        <v>6</v>
      </c>
      <c r="N2335" s="56">
        <v>12</v>
      </c>
      <c r="P2335" s="56">
        <f>VLOOKUP(H2335,'Fish Species List'!$A$2:$I$107,6,0)</f>
        <v>1.4789999999999999E-2</v>
      </c>
      <c r="Q2335" s="56">
        <f>VLOOKUP(H2335,'Fish Species List'!$A$2:$I$107,7,0)</f>
        <v>2.98</v>
      </c>
      <c r="R2335">
        <f t="shared" si="36"/>
        <v>3.0821864023530869</v>
      </c>
    </row>
    <row r="2336" spans="1:18" s="56" customFormat="1">
      <c r="A2336" s="63">
        <v>42971</v>
      </c>
      <c r="B2336" s="64">
        <v>0.50694444444444442</v>
      </c>
      <c r="C2336" s="56" t="s">
        <v>9</v>
      </c>
      <c r="D2336" s="56" t="s">
        <v>526</v>
      </c>
      <c r="E2336" s="56" t="s">
        <v>10</v>
      </c>
      <c r="F2336" s="56">
        <v>5</v>
      </c>
      <c r="G2336" s="56">
        <v>20</v>
      </c>
      <c r="H2336" s="56" t="s">
        <v>21</v>
      </c>
      <c r="I2336" s="56" t="str">
        <f>VLOOKUP(H2336,'Fish Species List'!$A$2:$I$107,2,0)</f>
        <v>Brown Chromis</v>
      </c>
      <c r="J2336" s="65" t="str">
        <f>VLOOKUP(H2336,'Fish Species List'!$A$2:$I$107,3,0)</f>
        <v>Chromis multilineata</v>
      </c>
      <c r="K2336" s="65" t="str">
        <f>VLOOKUP(H2336,'Fish Species List'!$A$2:$I$107,4,0)</f>
        <v>Pomacentridae</v>
      </c>
      <c r="L2336" s="65" t="str">
        <f>VLOOKUP(H2336,'Fish Species List'!$A$2:$I$107,5,0)</f>
        <v>Planktivore</v>
      </c>
      <c r="M2336" s="56">
        <v>12</v>
      </c>
      <c r="N2336" s="56">
        <v>2</v>
      </c>
      <c r="P2336" s="56">
        <f>VLOOKUP(H2336,'Fish Species List'!$A$2:$I$107,6,0)</f>
        <v>1.4789999999999999E-2</v>
      </c>
      <c r="Q2336" s="56">
        <f>VLOOKUP(H2336,'Fish Species List'!$A$2:$I$107,7,0)</f>
        <v>2.98</v>
      </c>
      <c r="R2336">
        <f t="shared" si="36"/>
        <v>24.318024250762754</v>
      </c>
    </row>
    <row r="2337" spans="1:18" s="56" customFormat="1">
      <c r="A2337" s="63">
        <v>42971</v>
      </c>
      <c r="B2337" s="64">
        <v>0.50694444444444442</v>
      </c>
      <c r="C2337" s="56" t="s">
        <v>9</v>
      </c>
      <c r="D2337" s="56" t="s">
        <v>526</v>
      </c>
      <c r="E2337" s="56" t="s">
        <v>10</v>
      </c>
      <c r="F2337" s="56">
        <v>5</v>
      </c>
      <c r="G2337" s="56">
        <v>20</v>
      </c>
      <c r="H2337" s="56" t="s">
        <v>21</v>
      </c>
      <c r="I2337" s="56" t="str">
        <f>VLOOKUP(H2337,'Fish Species List'!$A$2:$I$107,2,0)</f>
        <v>Brown Chromis</v>
      </c>
      <c r="J2337" s="65" t="str">
        <f>VLOOKUP(H2337,'Fish Species List'!$A$2:$I$107,3,0)</f>
        <v>Chromis multilineata</v>
      </c>
      <c r="K2337" s="65" t="str">
        <f>VLOOKUP(H2337,'Fish Species List'!$A$2:$I$107,4,0)</f>
        <v>Pomacentridae</v>
      </c>
      <c r="L2337" s="65" t="str">
        <f>VLOOKUP(H2337,'Fish Species List'!$A$2:$I$107,5,0)</f>
        <v>Planktivore</v>
      </c>
      <c r="M2337" s="56">
        <v>5</v>
      </c>
      <c r="N2337" s="56">
        <v>20</v>
      </c>
      <c r="P2337" s="56">
        <f>VLOOKUP(H2337,'Fish Species List'!$A$2:$I$107,6,0)</f>
        <v>1.4789999999999999E-2</v>
      </c>
      <c r="Q2337" s="56">
        <f>VLOOKUP(H2337,'Fish Species List'!$A$2:$I$107,7,0)</f>
        <v>2.98</v>
      </c>
      <c r="R2337">
        <f t="shared" si="36"/>
        <v>1.7901885988602571</v>
      </c>
    </row>
    <row r="2338" spans="1:18" s="56" customFormat="1">
      <c r="A2338" s="63">
        <v>42971</v>
      </c>
      <c r="B2338" s="64">
        <v>0.50694444444444442</v>
      </c>
      <c r="C2338" s="56" t="s">
        <v>9</v>
      </c>
      <c r="D2338" s="56" t="s">
        <v>526</v>
      </c>
      <c r="E2338" s="56" t="s">
        <v>10</v>
      </c>
      <c r="F2338" s="56">
        <v>5</v>
      </c>
      <c r="G2338" s="56">
        <v>20</v>
      </c>
      <c r="H2338" s="56" t="s">
        <v>21</v>
      </c>
      <c r="I2338" s="56" t="str">
        <f>VLOOKUP(H2338,'Fish Species List'!$A$2:$I$107,2,0)</f>
        <v>Brown Chromis</v>
      </c>
      <c r="J2338" s="65" t="str">
        <f>VLOOKUP(H2338,'Fish Species List'!$A$2:$I$107,3,0)</f>
        <v>Chromis multilineata</v>
      </c>
      <c r="K2338" s="65" t="str">
        <f>VLOOKUP(H2338,'Fish Species List'!$A$2:$I$107,4,0)</f>
        <v>Pomacentridae</v>
      </c>
      <c r="L2338" s="65" t="str">
        <f>VLOOKUP(H2338,'Fish Species List'!$A$2:$I$107,5,0)</f>
        <v>Planktivore</v>
      </c>
      <c r="M2338" s="56">
        <v>4</v>
      </c>
      <c r="N2338" s="56">
        <v>5</v>
      </c>
      <c r="P2338" s="56">
        <f>VLOOKUP(H2338,'Fish Species List'!$A$2:$I$107,6,0)</f>
        <v>1.4789999999999999E-2</v>
      </c>
      <c r="Q2338" s="56">
        <f>VLOOKUP(H2338,'Fish Species List'!$A$2:$I$107,7,0)</f>
        <v>2.98</v>
      </c>
      <c r="R2338">
        <f t="shared" si="36"/>
        <v>0.92067626702257244</v>
      </c>
    </row>
    <row r="2339" spans="1:18" s="56" customFormat="1">
      <c r="A2339" s="63">
        <v>42971</v>
      </c>
      <c r="B2339" s="64">
        <v>0.50694444444444442</v>
      </c>
      <c r="C2339" s="56" t="s">
        <v>9</v>
      </c>
      <c r="D2339" s="56" t="s">
        <v>526</v>
      </c>
      <c r="E2339" s="56" t="s">
        <v>10</v>
      </c>
      <c r="F2339" s="56">
        <v>5</v>
      </c>
      <c r="G2339" s="56">
        <v>20</v>
      </c>
      <c r="H2339" s="56" t="s">
        <v>21</v>
      </c>
      <c r="I2339" s="56" t="str">
        <f>VLOOKUP(H2339,'Fish Species List'!$A$2:$I$107,2,0)</f>
        <v>Brown Chromis</v>
      </c>
      <c r="J2339" s="65" t="str">
        <f>VLOOKUP(H2339,'Fish Species List'!$A$2:$I$107,3,0)</f>
        <v>Chromis multilineata</v>
      </c>
      <c r="K2339" s="65" t="str">
        <f>VLOOKUP(H2339,'Fish Species List'!$A$2:$I$107,4,0)</f>
        <v>Pomacentridae</v>
      </c>
      <c r="L2339" s="65" t="str">
        <f>VLOOKUP(H2339,'Fish Species List'!$A$2:$I$107,5,0)</f>
        <v>Planktivore</v>
      </c>
      <c r="M2339" s="56">
        <v>8</v>
      </c>
      <c r="N2339" s="56">
        <f>1</f>
        <v>1</v>
      </c>
      <c r="P2339" s="56">
        <f>VLOOKUP(H2339,'Fish Species List'!$A$2:$I$107,6,0)</f>
        <v>1.4789999999999999E-2</v>
      </c>
      <c r="Q2339" s="56">
        <f>VLOOKUP(H2339,'Fish Species List'!$A$2:$I$107,7,0)</f>
        <v>2.98</v>
      </c>
      <c r="R2339">
        <f t="shared" si="36"/>
        <v>7.2640083583081712</v>
      </c>
    </row>
    <row r="2340" spans="1:18" s="56" customFormat="1">
      <c r="A2340" s="63">
        <v>42971</v>
      </c>
      <c r="B2340" s="64">
        <v>0.50694444444444442</v>
      </c>
      <c r="C2340" s="56" t="s">
        <v>9</v>
      </c>
      <c r="D2340" s="56" t="s">
        <v>526</v>
      </c>
      <c r="E2340" s="56" t="s">
        <v>10</v>
      </c>
      <c r="F2340" s="56">
        <v>5</v>
      </c>
      <c r="G2340" s="56">
        <v>20</v>
      </c>
      <c r="H2340" s="56" t="s">
        <v>36</v>
      </c>
      <c r="I2340" s="56" t="str">
        <f>VLOOKUP(H2340,'Fish Species List'!$A$2:$I$107,2,0)</f>
        <v>Blue Chromis</v>
      </c>
      <c r="J2340" s="65" t="str">
        <f>VLOOKUP(H2340,'Fish Species List'!$A$2:$I$107,3,0)</f>
        <v>Chromis cyanea</v>
      </c>
      <c r="K2340" s="65" t="str">
        <f>VLOOKUP(H2340,'Fish Species List'!$A$2:$I$107,4,0)</f>
        <v>Pomacentridae</v>
      </c>
      <c r="L2340" s="65" t="str">
        <f>VLOOKUP(H2340,'Fish Species List'!$A$2:$I$107,5,0)</f>
        <v>Planktivore</v>
      </c>
      <c r="M2340" s="56">
        <v>8</v>
      </c>
      <c r="N2340" s="56">
        <f>1</f>
        <v>1</v>
      </c>
      <c r="P2340" s="56">
        <f>VLOOKUP(H2340,'Fish Species List'!$A$2:$I$107,6,0)</f>
        <v>1.4789999999999999E-2</v>
      </c>
      <c r="Q2340" s="56">
        <f>VLOOKUP(H2340,'Fish Species List'!$A$2:$I$107,7,0)</f>
        <v>2.98</v>
      </c>
      <c r="R2340">
        <f t="shared" si="36"/>
        <v>7.2640083583081712</v>
      </c>
    </row>
    <row r="2341" spans="1:18" s="56" customFormat="1">
      <c r="A2341" s="63">
        <v>42971</v>
      </c>
      <c r="B2341" s="64">
        <v>0.50694444444444442</v>
      </c>
      <c r="C2341" s="56" t="s">
        <v>9</v>
      </c>
      <c r="D2341" s="56" t="s">
        <v>526</v>
      </c>
      <c r="E2341" s="56" t="s">
        <v>10</v>
      </c>
      <c r="F2341" s="56">
        <v>5</v>
      </c>
      <c r="G2341" s="56">
        <v>20</v>
      </c>
      <c r="H2341" s="56" t="s">
        <v>36</v>
      </c>
      <c r="I2341" s="56" t="str">
        <f>VLOOKUP(H2341,'Fish Species List'!$A$2:$I$107,2,0)</f>
        <v>Blue Chromis</v>
      </c>
      <c r="J2341" s="65" t="str">
        <f>VLOOKUP(H2341,'Fish Species List'!$A$2:$I$107,3,0)</f>
        <v>Chromis cyanea</v>
      </c>
      <c r="K2341" s="65" t="str">
        <f>VLOOKUP(H2341,'Fish Species List'!$A$2:$I$107,4,0)</f>
        <v>Pomacentridae</v>
      </c>
      <c r="L2341" s="65" t="str">
        <f>VLOOKUP(H2341,'Fish Species List'!$A$2:$I$107,5,0)</f>
        <v>Planktivore</v>
      </c>
      <c r="M2341" s="56">
        <v>5</v>
      </c>
      <c r="N2341" s="56">
        <f>1</f>
        <v>1</v>
      </c>
      <c r="P2341" s="56">
        <f>VLOOKUP(H2341,'Fish Species List'!$A$2:$I$107,6,0)</f>
        <v>1.4789999999999999E-2</v>
      </c>
      <c r="Q2341" s="56">
        <f>VLOOKUP(H2341,'Fish Species List'!$A$2:$I$107,7,0)</f>
        <v>2.98</v>
      </c>
      <c r="R2341">
        <f t="shared" si="36"/>
        <v>1.7901885988602571</v>
      </c>
    </row>
    <row r="2342" spans="1:18" s="56" customFormat="1">
      <c r="A2342" s="63">
        <v>42971</v>
      </c>
      <c r="B2342" s="64">
        <v>0.50694444444444442</v>
      </c>
      <c r="C2342" s="56" t="s">
        <v>9</v>
      </c>
      <c r="D2342" s="56" t="s">
        <v>526</v>
      </c>
      <c r="E2342" s="56" t="s">
        <v>10</v>
      </c>
      <c r="F2342" s="56">
        <v>5</v>
      </c>
      <c r="G2342" s="56">
        <v>20</v>
      </c>
      <c r="H2342" s="56" t="s">
        <v>36</v>
      </c>
      <c r="I2342" s="56" t="str">
        <f>VLOOKUP(H2342,'Fish Species List'!$A$2:$I$107,2,0)</f>
        <v>Blue Chromis</v>
      </c>
      <c r="J2342" s="65" t="str">
        <f>VLOOKUP(H2342,'Fish Species List'!$A$2:$I$107,3,0)</f>
        <v>Chromis cyanea</v>
      </c>
      <c r="K2342" s="65" t="str">
        <f>VLOOKUP(H2342,'Fish Species List'!$A$2:$I$107,4,0)</f>
        <v>Pomacentridae</v>
      </c>
      <c r="L2342" s="65" t="str">
        <f>VLOOKUP(H2342,'Fish Species List'!$A$2:$I$107,5,0)</f>
        <v>Planktivore</v>
      </c>
      <c r="M2342" s="56">
        <v>2</v>
      </c>
      <c r="N2342" s="56">
        <f>1</f>
        <v>1</v>
      </c>
      <c r="P2342" s="56">
        <f>VLOOKUP(H2342,'Fish Species List'!$A$2:$I$107,6,0)</f>
        <v>1.4789999999999999E-2</v>
      </c>
      <c r="Q2342" s="56">
        <f>VLOOKUP(H2342,'Fish Species List'!$A$2:$I$107,7,0)</f>
        <v>2.98</v>
      </c>
      <c r="R2342">
        <f t="shared" si="36"/>
        <v>0.11669105359565421</v>
      </c>
    </row>
    <row r="2343" spans="1:18" s="56" customFormat="1">
      <c r="A2343" s="63">
        <v>42971</v>
      </c>
      <c r="B2343" s="64">
        <v>0.50694444444444442</v>
      </c>
      <c r="C2343" s="56" t="s">
        <v>9</v>
      </c>
      <c r="D2343" s="56" t="s">
        <v>526</v>
      </c>
      <c r="E2343" s="56" t="s">
        <v>10</v>
      </c>
      <c r="F2343" s="56">
        <v>5</v>
      </c>
      <c r="G2343" s="56">
        <v>20</v>
      </c>
      <c r="H2343" s="56" t="s">
        <v>407</v>
      </c>
      <c r="I2343" s="56" t="str">
        <f>VLOOKUP(H2343,'Fish Species List'!$A$2:$I$107,2,0)</f>
        <v>Fairy Basslet</v>
      </c>
      <c r="J2343" s="65" t="str">
        <f>VLOOKUP(H2343,'Fish Species List'!$A$2:$I$107,3,0)</f>
        <v>Gramma loreto</v>
      </c>
      <c r="K2343" s="65" t="str">
        <f>VLOOKUP(H2343,'Fish Species List'!$A$2:$I$107,4,0)</f>
        <v>Serranidae</v>
      </c>
      <c r="L2343" s="65" t="str">
        <f>VLOOKUP(H2343,'Fish Species List'!$A$2:$I$107,5,0)</f>
        <v>Carnivores</v>
      </c>
      <c r="M2343" s="56">
        <v>5</v>
      </c>
      <c r="N2343" s="56">
        <f>1</f>
        <v>1</v>
      </c>
      <c r="P2343" s="56">
        <f>VLOOKUP(H2343,'Fish Species List'!$A$2:$I$107,6,0)</f>
        <v>0</v>
      </c>
      <c r="Q2343" s="56">
        <f>VLOOKUP(H2343,'Fish Species List'!$A$2:$I$107,7,0)</f>
        <v>0</v>
      </c>
      <c r="R2343">
        <f t="shared" si="36"/>
        <v>0</v>
      </c>
    </row>
    <row r="2344" spans="1:18" s="56" customFormat="1">
      <c r="A2344" s="63">
        <v>42971</v>
      </c>
      <c r="B2344" s="64">
        <v>0.50694444444444442</v>
      </c>
      <c r="C2344" s="56" t="s">
        <v>9</v>
      </c>
      <c r="D2344" s="56" t="s">
        <v>526</v>
      </c>
      <c r="E2344" s="56" t="s">
        <v>10</v>
      </c>
      <c r="F2344" s="56">
        <v>5</v>
      </c>
      <c r="G2344" s="56">
        <v>20</v>
      </c>
      <c r="H2344" s="56" t="s">
        <v>407</v>
      </c>
      <c r="I2344" s="56" t="str">
        <f>VLOOKUP(H2344,'Fish Species List'!$A$2:$I$107,2,0)</f>
        <v>Fairy Basslet</v>
      </c>
      <c r="J2344" s="65" t="str">
        <f>VLOOKUP(H2344,'Fish Species List'!$A$2:$I$107,3,0)</f>
        <v>Gramma loreto</v>
      </c>
      <c r="K2344" s="65" t="str">
        <f>VLOOKUP(H2344,'Fish Species List'!$A$2:$I$107,4,0)</f>
        <v>Serranidae</v>
      </c>
      <c r="L2344" s="65" t="str">
        <f>VLOOKUP(H2344,'Fish Species List'!$A$2:$I$107,5,0)</f>
        <v>Carnivores</v>
      </c>
      <c r="M2344" s="56">
        <v>4</v>
      </c>
      <c r="N2344" s="56">
        <f>1</f>
        <v>1</v>
      </c>
      <c r="P2344" s="56">
        <f>VLOOKUP(H2344,'Fish Species List'!$A$2:$I$107,6,0)</f>
        <v>0</v>
      </c>
      <c r="Q2344" s="56">
        <f>VLOOKUP(H2344,'Fish Species List'!$A$2:$I$107,7,0)</f>
        <v>0</v>
      </c>
      <c r="R2344">
        <f t="shared" si="36"/>
        <v>0</v>
      </c>
    </row>
    <row r="2345" spans="1:18" s="56" customFormat="1">
      <c r="A2345" s="63">
        <v>42971</v>
      </c>
      <c r="B2345" s="64">
        <v>0.50694444444444442</v>
      </c>
      <c r="C2345" s="56" t="s">
        <v>9</v>
      </c>
      <c r="D2345" s="56" t="s">
        <v>526</v>
      </c>
      <c r="E2345" s="56" t="s">
        <v>10</v>
      </c>
      <c r="F2345" s="56">
        <v>5</v>
      </c>
      <c r="G2345" s="56">
        <v>20</v>
      </c>
      <c r="H2345" s="56" t="s">
        <v>31</v>
      </c>
      <c r="I2345" s="56" t="str">
        <f>VLOOKUP(H2345,'Fish Species List'!$A$2:$I$107,2,0)</f>
        <v>Striped Parrotfish</v>
      </c>
      <c r="J2345" s="65" t="str">
        <f>VLOOKUP(H2345,'Fish Species List'!$A$2:$I$107,3,0)</f>
        <v>Scarus iserti</v>
      </c>
      <c r="K2345" s="65" t="str">
        <f>VLOOKUP(H2345,'Fish Species List'!$A$2:$I$107,4,0)</f>
        <v>Scaridae</v>
      </c>
      <c r="L2345" s="65" t="str">
        <f>VLOOKUP(H2345,'Fish Species List'!$A$2:$I$107,5,0)</f>
        <v>Herbivores</v>
      </c>
      <c r="M2345" s="56">
        <v>3</v>
      </c>
      <c r="N2345" s="56">
        <f>1</f>
        <v>1</v>
      </c>
      <c r="O2345" s="56" t="s">
        <v>284</v>
      </c>
      <c r="P2345" s="56">
        <f>VLOOKUP(H2345,'Fish Species List'!$A$2:$I$107,6,0)</f>
        <v>1.0959999999999999E-2</v>
      </c>
      <c r="Q2345" s="56">
        <f>VLOOKUP(H2345,'Fish Species List'!$A$2:$I$107,7,0)</f>
        <v>3.01</v>
      </c>
      <c r="R2345">
        <f t="shared" si="36"/>
        <v>0.29918893707824967</v>
      </c>
    </row>
    <row r="2346" spans="1:18" s="56" customFormat="1">
      <c r="A2346" s="63">
        <v>42971</v>
      </c>
      <c r="B2346" s="64">
        <v>0.50694444444444442</v>
      </c>
      <c r="C2346" s="56" t="s">
        <v>9</v>
      </c>
      <c r="D2346" s="56" t="s">
        <v>526</v>
      </c>
      <c r="E2346" s="56" t="s">
        <v>10</v>
      </c>
      <c r="F2346" s="56">
        <v>5</v>
      </c>
      <c r="G2346" s="56">
        <v>20</v>
      </c>
      <c r="H2346" s="56" t="s">
        <v>31</v>
      </c>
      <c r="I2346" s="56" t="str">
        <f>VLOOKUP(H2346,'Fish Species List'!$A$2:$I$107,2,0)</f>
        <v>Striped Parrotfish</v>
      </c>
      <c r="J2346" s="65" t="str">
        <f>VLOOKUP(H2346,'Fish Species List'!$A$2:$I$107,3,0)</f>
        <v>Scarus iserti</v>
      </c>
      <c r="K2346" s="65" t="str">
        <f>VLOOKUP(H2346,'Fish Species List'!$A$2:$I$107,4,0)</f>
        <v>Scaridae</v>
      </c>
      <c r="L2346" s="65" t="str">
        <f>VLOOKUP(H2346,'Fish Species List'!$A$2:$I$107,5,0)</f>
        <v>Herbivores</v>
      </c>
      <c r="M2346" s="56">
        <v>6</v>
      </c>
      <c r="N2346" s="56">
        <v>2</v>
      </c>
      <c r="O2346" s="56" t="s">
        <v>284</v>
      </c>
      <c r="P2346" s="56">
        <f>VLOOKUP(H2346,'Fish Species List'!$A$2:$I$107,6,0)</f>
        <v>1.0959999999999999E-2</v>
      </c>
      <c r="Q2346" s="56">
        <f>VLOOKUP(H2346,'Fish Species List'!$A$2:$I$107,7,0)</f>
        <v>3.01</v>
      </c>
      <c r="R2346">
        <f t="shared" si="36"/>
        <v>2.4101596856521104</v>
      </c>
    </row>
    <row r="2347" spans="1:18" s="56" customFormat="1">
      <c r="A2347" s="63">
        <v>42971</v>
      </c>
      <c r="B2347" s="64">
        <v>0.50694444444444442</v>
      </c>
      <c r="C2347" s="56" t="s">
        <v>9</v>
      </c>
      <c r="D2347" s="56" t="s">
        <v>526</v>
      </c>
      <c r="E2347" s="56" t="s">
        <v>10</v>
      </c>
      <c r="F2347" s="56">
        <v>5</v>
      </c>
      <c r="G2347" s="56">
        <v>20</v>
      </c>
      <c r="H2347" s="56" t="s">
        <v>283</v>
      </c>
      <c r="I2347" s="56" t="str">
        <f>VLOOKUP(H2347,'Fish Species List'!$A$2:$I$107,2,0)</f>
        <v>Stoplight Parrotfish</v>
      </c>
      <c r="J2347" s="65" t="str">
        <f>VLOOKUP(H2347,'Fish Species List'!$A$2:$I$107,3,0)</f>
        <v>Sparisoma viride</v>
      </c>
      <c r="K2347" s="65" t="str">
        <f>VLOOKUP(H2347,'Fish Species List'!$A$2:$I$107,4,0)</f>
        <v>Scaridae</v>
      </c>
      <c r="L2347" s="65" t="str">
        <f>VLOOKUP(H2347,'Fish Species List'!$A$2:$I$107,5,0)</f>
        <v>Herbivores</v>
      </c>
      <c r="M2347" s="56">
        <v>8</v>
      </c>
      <c r="N2347" s="56">
        <f>1</f>
        <v>1</v>
      </c>
      <c r="O2347" s="56" t="s">
        <v>284</v>
      </c>
      <c r="P2347" s="56">
        <f>VLOOKUP(H2347,'Fish Species List'!$A$2:$I$107,6,0)</f>
        <v>1.38E-2</v>
      </c>
      <c r="Q2347" s="56">
        <f>VLOOKUP(H2347,'Fish Species List'!$A$2:$I$107,7,0)</f>
        <v>3.04</v>
      </c>
      <c r="R2347">
        <f t="shared" si="36"/>
        <v>7.6784338446641121</v>
      </c>
    </row>
    <row r="2348" spans="1:18" s="56" customFormat="1">
      <c r="A2348" s="63">
        <v>42971</v>
      </c>
      <c r="B2348" s="64">
        <v>0.50694444444444442</v>
      </c>
      <c r="C2348" s="56" t="s">
        <v>9</v>
      </c>
      <c r="D2348" s="56" t="s">
        <v>526</v>
      </c>
      <c r="E2348" s="56" t="s">
        <v>10</v>
      </c>
      <c r="F2348" s="56">
        <v>5</v>
      </c>
      <c r="G2348" s="56">
        <v>20</v>
      </c>
      <c r="H2348" s="56" t="s">
        <v>283</v>
      </c>
      <c r="I2348" s="56" t="str">
        <f>VLOOKUP(H2348,'Fish Species List'!$A$2:$I$107,2,0)</f>
        <v>Stoplight Parrotfish</v>
      </c>
      <c r="J2348" s="65" t="str">
        <f>VLOOKUP(H2348,'Fish Species List'!$A$2:$I$107,3,0)</f>
        <v>Sparisoma viride</v>
      </c>
      <c r="K2348" s="65" t="str">
        <f>VLOOKUP(H2348,'Fish Species List'!$A$2:$I$107,4,0)</f>
        <v>Scaridae</v>
      </c>
      <c r="L2348" s="65" t="str">
        <f>VLOOKUP(H2348,'Fish Species List'!$A$2:$I$107,5,0)</f>
        <v>Herbivores</v>
      </c>
      <c r="M2348" s="56">
        <v>5</v>
      </c>
      <c r="N2348" s="56">
        <f>1</f>
        <v>1</v>
      </c>
      <c r="O2348" s="56" t="s">
        <v>284</v>
      </c>
      <c r="P2348" s="56">
        <f>VLOOKUP(H2348,'Fish Species List'!$A$2:$I$107,6,0)</f>
        <v>1.38E-2</v>
      </c>
      <c r="Q2348" s="56">
        <f>VLOOKUP(H2348,'Fish Species List'!$A$2:$I$107,7,0)</f>
        <v>3.04</v>
      </c>
      <c r="R2348">
        <f t="shared" si="36"/>
        <v>1.8397037753094332</v>
      </c>
    </row>
    <row r="2349" spans="1:18" s="56" customFormat="1">
      <c r="A2349" s="63">
        <v>42971</v>
      </c>
      <c r="B2349" s="64">
        <v>0.50694444444444442</v>
      </c>
      <c r="C2349" s="56" t="s">
        <v>9</v>
      </c>
      <c r="D2349" s="56" t="s">
        <v>526</v>
      </c>
      <c r="E2349" s="56" t="s">
        <v>10</v>
      </c>
      <c r="F2349" s="56">
        <v>5</v>
      </c>
      <c r="G2349" s="56">
        <v>20</v>
      </c>
      <c r="H2349" s="56" t="s">
        <v>15</v>
      </c>
      <c r="I2349" s="56" t="str">
        <f>VLOOKUP(H2349,'Fish Species List'!$A$2:$I$107,2,0)</f>
        <v>Queen Parrotfish</v>
      </c>
      <c r="J2349" s="65" t="str">
        <f>VLOOKUP(H2349,'Fish Species List'!$A$2:$I$107,3,0)</f>
        <v>Scarus vetula</v>
      </c>
      <c r="K2349" s="65" t="str">
        <f>VLOOKUP(H2349,'Fish Species List'!$A$2:$I$107,4,0)</f>
        <v>Scaridae</v>
      </c>
      <c r="L2349" s="65" t="str">
        <f>VLOOKUP(H2349,'Fish Species List'!$A$2:$I$107,5,0)</f>
        <v>Herbivores</v>
      </c>
      <c r="M2349" s="56">
        <v>10</v>
      </c>
      <c r="N2349" s="56">
        <f>1</f>
        <v>1</v>
      </c>
      <c r="O2349" s="56" t="s">
        <v>16</v>
      </c>
      <c r="P2349" s="56">
        <f>VLOOKUP(H2349,'Fish Species List'!$A$2:$I$107,6,0)</f>
        <v>1.38E-2</v>
      </c>
      <c r="Q2349" s="56">
        <f>VLOOKUP(H2349,'Fish Species List'!$A$2:$I$107,7,0)</f>
        <v>3.03</v>
      </c>
      <c r="R2349">
        <f t="shared" si="36"/>
        <v>14.786966412278975</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1"/>
  <sheetViews>
    <sheetView topLeftCell="A77" workbookViewId="0">
      <selection activeCell="C104" sqref="C104"/>
    </sheetView>
  </sheetViews>
  <sheetFormatPr baseColWidth="10" defaultColWidth="8.83203125" defaultRowHeight="15" x14ac:dyDescent="0"/>
  <cols>
    <col min="1" max="1" width="15.33203125" style="5" customWidth="1"/>
    <col min="2" max="2" width="17.83203125" style="50" customWidth="1"/>
    <col min="3" max="3" width="24.6640625" style="50" customWidth="1"/>
    <col min="4" max="4" width="19.5" style="25" customWidth="1"/>
    <col min="5" max="5" width="16.1640625" style="25" customWidth="1"/>
    <col min="6" max="6" width="9.33203125" style="34" bestFit="1" customWidth="1"/>
    <col min="7" max="7" width="9.1640625" style="34" bestFit="1" customWidth="1"/>
    <col min="8" max="8" width="14" style="25" customWidth="1"/>
    <col min="9" max="9" width="16.83203125" style="25" customWidth="1"/>
    <col min="10" max="11" width="8.83203125" style="25"/>
    <col min="12" max="16384" width="8.83203125" style="3"/>
  </cols>
  <sheetData>
    <row r="1" spans="1:12" ht="31" thickBot="1">
      <c r="A1" s="16" t="s">
        <v>40</v>
      </c>
      <c r="B1" s="19" t="s">
        <v>41</v>
      </c>
      <c r="C1" s="19" t="s">
        <v>42</v>
      </c>
      <c r="D1" s="20" t="s">
        <v>43</v>
      </c>
      <c r="E1" s="21" t="s">
        <v>44</v>
      </c>
      <c r="F1" s="22" t="s">
        <v>45</v>
      </c>
      <c r="G1" s="22" t="s">
        <v>46</v>
      </c>
      <c r="H1" s="23" t="s">
        <v>47</v>
      </c>
      <c r="I1" s="24" t="s">
        <v>48</v>
      </c>
      <c r="J1" s="25" t="s">
        <v>377</v>
      </c>
      <c r="K1" s="25" t="s">
        <v>376</v>
      </c>
      <c r="L1" s="8"/>
    </row>
    <row r="2" spans="1:12">
      <c r="A2" s="15" t="s">
        <v>53</v>
      </c>
      <c r="B2" s="26" t="s">
        <v>54</v>
      </c>
      <c r="C2" s="26" t="s">
        <v>55</v>
      </c>
      <c r="D2" s="27" t="s">
        <v>56</v>
      </c>
      <c r="E2" s="27" t="s">
        <v>322</v>
      </c>
      <c r="F2" s="28">
        <v>2.188E-2</v>
      </c>
      <c r="G2" s="28">
        <v>2.96</v>
      </c>
      <c r="H2" s="29">
        <v>3.3</v>
      </c>
      <c r="I2" s="30">
        <v>0.3</v>
      </c>
      <c r="L2" s="8"/>
    </row>
    <row r="3" spans="1:12">
      <c r="A3" s="9" t="s">
        <v>57</v>
      </c>
      <c r="B3" s="31" t="s">
        <v>58</v>
      </c>
      <c r="C3" s="31" t="s">
        <v>59</v>
      </c>
      <c r="D3" s="32" t="s">
        <v>60</v>
      </c>
      <c r="E3" s="32" t="s">
        <v>52</v>
      </c>
      <c r="F3" s="33">
        <v>4.3650000000000001E-2</v>
      </c>
      <c r="G3" s="34">
        <v>2.87</v>
      </c>
      <c r="H3" s="35">
        <v>3.9</v>
      </c>
      <c r="I3" s="32">
        <v>0.2</v>
      </c>
      <c r="K3" s="60"/>
      <c r="L3" s="8"/>
    </row>
    <row r="4" spans="1:12">
      <c r="A4" s="9" t="s">
        <v>409</v>
      </c>
      <c r="B4" s="36" t="s">
        <v>61</v>
      </c>
      <c r="C4" s="36" t="s">
        <v>62</v>
      </c>
      <c r="D4" s="37" t="s">
        <v>63</v>
      </c>
      <c r="E4" s="32" t="s">
        <v>52</v>
      </c>
      <c r="F4" s="33">
        <v>2.239E-2</v>
      </c>
      <c r="G4" s="33">
        <v>3.03</v>
      </c>
      <c r="H4" s="38">
        <v>3.2</v>
      </c>
      <c r="I4" s="39">
        <v>0.43</v>
      </c>
      <c r="K4" s="40"/>
      <c r="L4" s="8"/>
    </row>
    <row r="5" spans="1:12" s="4" customFormat="1">
      <c r="A5" s="13" t="s">
        <v>64</v>
      </c>
      <c r="B5" s="36" t="s">
        <v>65</v>
      </c>
      <c r="C5" s="36" t="s">
        <v>66</v>
      </c>
      <c r="D5" s="37" t="s">
        <v>67</v>
      </c>
      <c r="E5" s="32" t="s">
        <v>52</v>
      </c>
      <c r="F5" s="34">
        <v>1.6979999999999999E-2</v>
      </c>
      <c r="G5" s="34">
        <v>2.95</v>
      </c>
      <c r="H5" s="38">
        <v>4.4000000000000004</v>
      </c>
      <c r="I5" s="39">
        <v>0.77</v>
      </c>
      <c r="J5" s="25"/>
      <c r="K5" s="60"/>
      <c r="L5" s="11"/>
    </row>
    <row r="6" spans="1:12">
      <c r="A6" s="9" t="s">
        <v>68</v>
      </c>
      <c r="B6" s="31" t="s">
        <v>69</v>
      </c>
      <c r="C6" s="31" t="s">
        <v>70</v>
      </c>
      <c r="D6" s="32" t="s">
        <v>71</v>
      </c>
      <c r="E6" s="32" t="s">
        <v>52</v>
      </c>
      <c r="F6" s="33">
        <v>8.3199999999999993E-3</v>
      </c>
      <c r="G6" s="33">
        <v>2.93</v>
      </c>
      <c r="H6" s="35">
        <v>4.5</v>
      </c>
      <c r="I6" s="32">
        <v>0.6</v>
      </c>
      <c r="L6" s="8"/>
    </row>
    <row r="7" spans="1:12">
      <c r="A7" s="12" t="s">
        <v>142</v>
      </c>
      <c r="B7" s="31" t="s">
        <v>375</v>
      </c>
      <c r="C7" s="31" t="s">
        <v>143</v>
      </c>
      <c r="D7" s="32" t="s">
        <v>112</v>
      </c>
      <c r="E7" s="32" t="s">
        <v>52</v>
      </c>
      <c r="F7" s="33">
        <v>1.7780000000000001E-2</v>
      </c>
      <c r="G7" s="33">
        <v>3.03</v>
      </c>
      <c r="H7" s="41">
        <v>3.7</v>
      </c>
      <c r="I7" s="39">
        <v>0.4</v>
      </c>
      <c r="L7" s="8"/>
    </row>
    <row r="8" spans="1:12">
      <c r="A8" s="12" t="s">
        <v>72</v>
      </c>
      <c r="B8" s="31" t="s">
        <v>73</v>
      </c>
      <c r="C8" s="31" t="s">
        <v>74</v>
      </c>
      <c r="D8" s="32" t="s">
        <v>56</v>
      </c>
      <c r="E8" s="32" t="s">
        <v>322</v>
      </c>
      <c r="F8" s="42">
        <v>1.9949999999999999E-2</v>
      </c>
      <c r="G8" s="42">
        <v>2.95</v>
      </c>
      <c r="H8" s="41">
        <v>3.1</v>
      </c>
      <c r="I8" s="39">
        <v>0.2</v>
      </c>
      <c r="L8" s="8"/>
    </row>
    <row r="9" spans="1:12">
      <c r="A9" s="9" t="s">
        <v>448</v>
      </c>
      <c r="B9" s="36" t="s">
        <v>75</v>
      </c>
      <c r="C9" s="36" t="s">
        <v>76</v>
      </c>
      <c r="D9" s="37" t="s">
        <v>77</v>
      </c>
      <c r="E9" s="32" t="s">
        <v>78</v>
      </c>
      <c r="F9" s="33">
        <v>1.2019999999999999E-2</v>
      </c>
      <c r="G9" s="33">
        <v>3.02</v>
      </c>
      <c r="H9" s="38">
        <v>2</v>
      </c>
      <c r="I9" s="39">
        <v>0</v>
      </c>
      <c r="K9" s="25" t="s">
        <v>374</v>
      </c>
      <c r="L9" s="8"/>
    </row>
    <row r="10" spans="1:12">
      <c r="A10" s="12" t="s">
        <v>79</v>
      </c>
      <c r="B10" s="36" t="s">
        <v>80</v>
      </c>
      <c r="C10" s="36" t="s">
        <v>81</v>
      </c>
      <c r="D10" s="37" t="s">
        <v>56</v>
      </c>
      <c r="E10" s="32" t="s">
        <v>78</v>
      </c>
      <c r="F10" s="33">
        <v>1.4789999999999999E-2</v>
      </c>
      <c r="G10" s="33">
        <v>3.01</v>
      </c>
      <c r="H10" s="38">
        <v>2</v>
      </c>
      <c r="I10" s="39">
        <v>0</v>
      </c>
      <c r="L10" s="8"/>
    </row>
    <row r="11" spans="1:12">
      <c r="A11" s="9" t="s">
        <v>437</v>
      </c>
      <c r="B11" s="36" t="s">
        <v>82</v>
      </c>
      <c r="C11" s="36" t="s">
        <v>83</v>
      </c>
      <c r="D11" s="37" t="s">
        <v>84</v>
      </c>
      <c r="E11" s="32" t="s">
        <v>322</v>
      </c>
      <c r="F11" s="33">
        <v>2.3439999999999999E-2</v>
      </c>
      <c r="G11" s="33">
        <v>2.95</v>
      </c>
      <c r="H11" s="38">
        <v>2.4</v>
      </c>
      <c r="I11" s="39">
        <v>0.28000000000000003</v>
      </c>
      <c r="L11" s="8"/>
    </row>
    <row r="12" spans="1:12">
      <c r="A12" s="12" t="s">
        <v>85</v>
      </c>
      <c r="B12" s="31" t="s">
        <v>86</v>
      </c>
      <c r="C12" s="31" t="s">
        <v>87</v>
      </c>
      <c r="D12" s="32" t="s">
        <v>88</v>
      </c>
      <c r="E12" s="32" t="s">
        <v>52</v>
      </c>
      <c r="F12" s="34">
        <v>1.66E-2</v>
      </c>
      <c r="G12" s="33">
        <v>3.05</v>
      </c>
      <c r="H12" s="41">
        <v>3.6</v>
      </c>
      <c r="I12" s="32">
        <v>0.2</v>
      </c>
      <c r="L12" s="8"/>
    </row>
    <row r="13" spans="1:12">
      <c r="A13" s="12" t="s">
        <v>383</v>
      </c>
      <c r="B13" s="36" t="s">
        <v>89</v>
      </c>
      <c r="C13" s="36" t="s">
        <v>90</v>
      </c>
      <c r="D13" s="37" t="s">
        <v>51</v>
      </c>
      <c r="E13" s="32" t="s">
        <v>52</v>
      </c>
      <c r="F13" s="34">
        <v>1.2019999999999999E-2</v>
      </c>
      <c r="G13" s="34">
        <v>3.06</v>
      </c>
      <c r="H13" s="38">
        <v>3.6</v>
      </c>
      <c r="I13" s="39">
        <v>0.56000000000000005</v>
      </c>
      <c r="L13" s="8"/>
    </row>
    <row r="14" spans="1:12">
      <c r="A14" s="12" t="s">
        <v>421</v>
      </c>
      <c r="B14" s="36" t="s">
        <v>420</v>
      </c>
      <c r="C14" s="43" t="s">
        <v>471</v>
      </c>
      <c r="D14" s="37" t="s">
        <v>103</v>
      </c>
      <c r="E14" s="32" t="s">
        <v>78</v>
      </c>
      <c r="H14" s="38"/>
      <c r="I14" s="39"/>
      <c r="L14" s="8"/>
    </row>
    <row r="15" spans="1:12">
      <c r="A15" s="12" t="s">
        <v>373</v>
      </c>
      <c r="B15" s="31" t="s">
        <v>372</v>
      </c>
      <c r="C15" s="31" t="s">
        <v>371</v>
      </c>
      <c r="D15" s="32" t="s">
        <v>56</v>
      </c>
      <c r="E15" s="32" t="s">
        <v>360</v>
      </c>
      <c r="F15" s="33">
        <v>1.4789999999999999E-2</v>
      </c>
      <c r="G15" s="33">
        <v>2.98</v>
      </c>
      <c r="H15" s="41">
        <v>3</v>
      </c>
      <c r="I15" s="39">
        <v>0</v>
      </c>
      <c r="L15" s="8"/>
    </row>
    <row r="16" spans="1:12">
      <c r="A16" s="12" t="s">
        <v>415</v>
      </c>
      <c r="B16" s="31" t="s">
        <v>414</v>
      </c>
      <c r="C16" s="43" t="s">
        <v>542</v>
      </c>
      <c r="D16" s="32" t="s">
        <v>67</v>
      </c>
      <c r="E16" s="32" t="s">
        <v>52</v>
      </c>
      <c r="F16" s="33"/>
      <c r="G16" s="33"/>
      <c r="H16" s="41"/>
      <c r="I16" s="39"/>
      <c r="L16" s="8"/>
    </row>
    <row r="17" spans="1:12">
      <c r="A17" s="12" t="s">
        <v>91</v>
      </c>
      <c r="B17" s="31" t="s">
        <v>92</v>
      </c>
      <c r="C17" s="31" t="s">
        <v>93</v>
      </c>
      <c r="D17" s="32" t="s">
        <v>94</v>
      </c>
      <c r="E17" s="32" t="s">
        <v>78</v>
      </c>
      <c r="F17" s="33">
        <v>1.3180000000000001E-2</v>
      </c>
      <c r="G17" s="33">
        <v>3.04</v>
      </c>
      <c r="H17" s="41">
        <v>2</v>
      </c>
      <c r="I17" s="39">
        <v>0</v>
      </c>
      <c r="L17" s="8"/>
    </row>
    <row r="18" spans="1:12">
      <c r="A18" s="12" t="s">
        <v>382</v>
      </c>
      <c r="B18" s="36" t="s">
        <v>39</v>
      </c>
      <c r="C18" s="36" t="s">
        <v>95</v>
      </c>
      <c r="D18" s="37" t="s">
        <v>88</v>
      </c>
      <c r="E18" s="32" t="s">
        <v>52</v>
      </c>
      <c r="F18" s="33">
        <v>1.549E-2</v>
      </c>
      <c r="G18" s="33">
        <v>2.98</v>
      </c>
      <c r="H18" s="38">
        <v>3.4</v>
      </c>
      <c r="I18" s="39">
        <v>0.47</v>
      </c>
      <c r="L18" s="8"/>
    </row>
    <row r="19" spans="1:12">
      <c r="A19" s="12" t="s">
        <v>96</v>
      </c>
      <c r="B19" s="36" t="s">
        <v>97</v>
      </c>
      <c r="C19" s="36" t="s">
        <v>98</v>
      </c>
      <c r="D19" s="37" t="s">
        <v>99</v>
      </c>
      <c r="E19" s="32" t="s">
        <v>78</v>
      </c>
      <c r="F19" s="34">
        <v>2.512E-2</v>
      </c>
      <c r="G19" s="34">
        <v>2.96</v>
      </c>
      <c r="H19" s="41">
        <v>2</v>
      </c>
      <c r="I19" s="39">
        <v>0.03</v>
      </c>
      <c r="L19" s="8"/>
    </row>
    <row r="20" spans="1:12">
      <c r="A20" s="12" t="s">
        <v>100</v>
      </c>
      <c r="B20" s="31" t="s">
        <v>101</v>
      </c>
      <c r="C20" s="31" t="s">
        <v>102</v>
      </c>
      <c r="D20" s="32" t="s">
        <v>103</v>
      </c>
      <c r="E20" s="32" t="s">
        <v>52</v>
      </c>
      <c r="F20" s="42">
        <v>8.9099999999999995E-3</v>
      </c>
      <c r="G20" s="42">
        <v>3.01</v>
      </c>
      <c r="H20" s="41">
        <v>3.3</v>
      </c>
      <c r="I20" s="39">
        <v>0.1</v>
      </c>
      <c r="L20" s="8"/>
    </row>
    <row r="21" spans="1:12">
      <c r="A21" s="12" t="s">
        <v>370</v>
      </c>
      <c r="B21" s="31" t="s">
        <v>369</v>
      </c>
      <c r="C21" s="31" t="s">
        <v>368</v>
      </c>
      <c r="D21" s="32" t="s">
        <v>56</v>
      </c>
      <c r="E21" s="32" t="s">
        <v>360</v>
      </c>
      <c r="F21" s="33">
        <v>1.4789999999999999E-2</v>
      </c>
      <c r="G21" s="33">
        <v>2.98</v>
      </c>
      <c r="H21" s="41">
        <v>3</v>
      </c>
      <c r="I21" s="39">
        <v>0</v>
      </c>
      <c r="L21" s="8"/>
    </row>
    <row r="22" spans="1:12">
      <c r="A22" s="12" t="s">
        <v>367</v>
      </c>
      <c r="B22" s="36" t="s">
        <v>366</v>
      </c>
      <c r="C22" s="36" t="s">
        <v>365</v>
      </c>
      <c r="D22" s="37" t="s">
        <v>94</v>
      </c>
      <c r="E22" s="32" t="s">
        <v>78</v>
      </c>
      <c r="F22" s="33">
        <v>9.5499999999999995E-3</v>
      </c>
      <c r="G22" s="33">
        <v>3.05</v>
      </c>
      <c r="H22" s="38">
        <v>2</v>
      </c>
      <c r="I22" s="39">
        <v>0</v>
      </c>
      <c r="L22" s="8"/>
    </row>
    <row r="23" spans="1:12">
      <c r="A23" s="9" t="s">
        <v>107</v>
      </c>
      <c r="B23" s="36" t="s">
        <v>364</v>
      </c>
      <c r="C23" s="36" t="s">
        <v>108</v>
      </c>
      <c r="D23" s="37" t="s">
        <v>88</v>
      </c>
      <c r="E23" s="32" t="s">
        <v>52</v>
      </c>
      <c r="F23" s="33">
        <v>1.738E-2</v>
      </c>
      <c r="G23" s="33">
        <v>2.98</v>
      </c>
      <c r="H23" s="38">
        <v>3.2</v>
      </c>
      <c r="I23" s="39">
        <v>0.49</v>
      </c>
      <c r="L23" s="8"/>
    </row>
    <row r="24" spans="1:12">
      <c r="A24" s="9" t="s">
        <v>392</v>
      </c>
      <c r="B24" s="36" t="s">
        <v>104</v>
      </c>
      <c r="C24" s="36" t="s">
        <v>105</v>
      </c>
      <c r="D24" s="37" t="s">
        <v>106</v>
      </c>
      <c r="E24" s="32" t="s">
        <v>322</v>
      </c>
      <c r="F24" s="33">
        <v>2.239E-2</v>
      </c>
      <c r="G24" s="33">
        <v>2.96</v>
      </c>
      <c r="H24" s="38">
        <v>3</v>
      </c>
      <c r="I24" s="39">
        <v>0.38</v>
      </c>
      <c r="L24" s="8"/>
    </row>
    <row r="25" spans="1:12">
      <c r="A25" s="12" t="s">
        <v>363</v>
      </c>
      <c r="B25" s="36" t="s">
        <v>362</v>
      </c>
      <c r="C25" s="44" t="s">
        <v>361</v>
      </c>
      <c r="D25" s="37" t="s">
        <v>103</v>
      </c>
      <c r="E25" s="32" t="s">
        <v>52</v>
      </c>
      <c r="F25" s="34">
        <v>1.047E-2</v>
      </c>
      <c r="G25" s="33">
        <v>3.2</v>
      </c>
      <c r="H25" s="38">
        <v>3.3</v>
      </c>
      <c r="I25" s="39">
        <v>0.2</v>
      </c>
      <c r="L25" s="8"/>
    </row>
    <row r="26" spans="1:12">
      <c r="A26" s="12" t="s">
        <v>401</v>
      </c>
      <c r="B26" s="36" t="s">
        <v>400</v>
      </c>
      <c r="C26" s="45" t="s">
        <v>472</v>
      </c>
      <c r="D26" s="37" t="s">
        <v>56</v>
      </c>
      <c r="E26" s="32" t="s">
        <v>78</v>
      </c>
      <c r="G26" s="33"/>
      <c r="H26" s="38"/>
      <c r="I26" s="39"/>
      <c r="L26" s="8"/>
    </row>
    <row r="27" spans="1:12">
      <c r="A27" s="12" t="s">
        <v>109</v>
      </c>
      <c r="B27" s="36" t="s">
        <v>110</v>
      </c>
      <c r="C27" s="36" t="s">
        <v>111</v>
      </c>
      <c r="D27" s="37" t="s">
        <v>112</v>
      </c>
      <c r="E27" s="32" t="s">
        <v>52</v>
      </c>
      <c r="F27" s="33">
        <v>0.01</v>
      </c>
      <c r="G27" s="33">
        <v>3.02</v>
      </c>
      <c r="H27" s="38">
        <v>4</v>
      </c>
      <c r="I27" s="39">
        <v>0.7</v>
      </c>
      <c r="L27" s="8"/>
    </row>
    <row r="28" spans="1:12">
      <c r="A28" s="12" t="s">
        <v>113</v>
      </c>
      <c r="B28" s="31" t="s">
        <v>114</v>
      </c>
      <c r="C28" s="31" t="s">
        <v>115</v>
      </c>
      <c r="D28" s="32" t="s">
        <v>112</v>
      </c>
      <c r="E28" s="32" t="s">
        <v>52</v>
      </c>
      <c r="F28" s="33">
        <v>1.35E-2</v>
      </c>
      <c r="G28" s="33">
        <v>3.0430000000000001</v>
      </c>
      <c r="H28" s="41">
        <v>3.2</v>
      </c>
      <c r="I28" s="32">
        <v>0.1</v>
      </c>
      <c r="L28" s="8"/>
    </row>
    <row r="29" spans="1:12">
      <c r="A29" s="12" t="s">
        <v>116</v>
      </c>
      <c r="B29" s="31" t="s">
        <v>117</v>
      </c>
      <c r="C29" s="31" t="s">
        <v>118</v>
      </c>
      <c r="D29" s="32" t="s">
        <v>103</v>
      </c>
      <c r="E29" s="32" t="s">
        <v>360</v>
      </c>
      <c r="F29" s="33">
        <v>9.5499999999999995E-3</v>
      </c>
      <c r="G29" s="33">
        <v>3.05</v>
      </c>
      <c r="H29" s="41">
        <v>3.4</v>
      </c>
      <c r="I29" s="32">
        <v>0.2</v>
      </c>
      <c r="L29" s="8"/>
    </row>
    <row r="30" spans="1:12">
      <c r="A30" s="9" t="s">
        <v>359</v>
      </c>
      <c r="B30" s="31" t="s">
        <v>358</v>
      </c>
      <c r="C30" s="31" t="s">
        <v>357</v>
      </c>
      <c r="D30" s="32" t="s">
        <v>156</v>
      </c>
      <c r="E30" s="32" t="s">
        <v>52</v>
      </c>
      <c r="F30" s="34">
        <v>1.5100000000000001E-2</v>
      </c>
      <c r="G30" s="34">
        <v>3.0600999999999998</v>
      </c>
      <c r="H30" s="38">
        <v>4.4000000000000004</v>
      </c>
      <c r="I30" s="39">
        <v>0.5</v>
      </c>
      <c r="K30" s="25" t="s">
        <v>323</v>
      </c>
      <c r="L30" s="8"/>
    </row>
    <row r="31" spans="1:12">
      <c r="A31" s="9" t="s">
        <v>380</v>
      </c>
      <c r="B31" s="36" t="s">
        <v>119</v>
      </c>
      <c r="C31" s="36" t="s">
        <v>120</v>
      </c>
      <c r="D31" s="37" t="s">
        <v>99</v>
      </c>
      <c r="E31" s="32" t="s">
        <v>78</v>
      </c>
      <c r="F31" s="33">
        <v>2.0889999999999999E-2</v>
      </c>
      <c r="G31" s="46">
        <v>2.96</v>
      </c>
      <c r="H31" s="41">
        <v>2</v>
      </c>
      <c r="I31" s="39">
        <v>0.02</v>
      </c>
      <c r="L31" s="8"/>
    </row>
    <row r="32" spans="1:12">
      <c r="A32" s="12" t="s">
        <v>356</v>
      </c>
      <c r="B32" s="36" t="s">
        <v>355</v>
      </c>
      <c r="C32" s="36" t="s">
        <v>354</v>
      </c>
      <c r="D32" s="37" t="s">
        <v>156</v>
      </c>
      <c r="E32" s="32" t="s">
        <v>52</v>
      </c>
      <c r="F32" s="34">
        <v>1.5140000000000001E-2</v>
      </c>
      <c r="G32" s="34">
        <v>2.98</v>
      </c>
      <c r="H32" s="41">
        <v>4.4000000000000004</v>
      </c>
      <c r="I32" s="39">
        <v>0.03</v>
      </c>
      <c r="L32" s="8"/>
    </row>
    <row r="33" spans="1:12">
      <c r="A33" s="12" t="s">
        <v>402</v>
      </c>
      <c r="B33" s="36" t="s">
        <v>403</v>
      </c>
      <c r="C33" s="43" t="s">
        <v>469</v>
      </c>
      <c r="D33" s="37" t="s">
        <v>56</v>
      </c>
      <c r="E33" s="32" t="s">
        <v>78</v>
      </c>
      <c r="H33" s="41"/>
      <c r="I33" s="39"/>
      <c r="L33" s="8"/>
    </row>
    <row r="34" spans="1:12">
      <c r="A34" s="12" t="s">
        <v>406</v>
      </c>
      <c r="B34" s="36" t="s">
        <v>405</v>
      </c>
      <c r="C34" s="36" t="s">
        <v>470</v>
      </c>
      <c r="D34" s="37" t="s">
        <v>112</v>
      </c>
      <c r="E34" s="32" t="s">
        <v>52</v>
      </c>
      <c r="H34" s="41"/>
      <c r="I34" s="39"/>
      <c r="L34" s="8"/>
    </row>
    <row r="35" spans="1:12">
      <c r="A35" s="9" t="s">
        <v>121</v>
      </c>
      <c r="B35" s="36" t="s">
        <v>122</v>
      </c>
      <c r="C35" s="36" t="s">
        <v>123</v>
      </c>
      <c r="D35" s="37" t="s">
        <v>63</v>
      </c>
      <c r="E35" s="32" t="s">
        <v>52</v>
      </c>
      <c r="F35" s="33">
        <v>2.512E-2</v>
      </c>
      <c r="G35" s="33">
        <v>3.1</v>
      </c>
      <c r="H35" s="38">
        <v>3</v>
      </c>
      <c r="I35" s="39">
        <v>0.44</v>
      </c>
      <c r="L35" s="8"/>
    </row>
    <row r="36" spans="1:12" s="4" customFormat="1">
      <c r="A36" s="14" t="s">
        <v>124</v>
      </c>
      <c r="B36" s="31" t="s">
        <v>125</v>
      </c>
      <c r="C36" s="31" t="s">
        <v>126</v>
      </c>
      <c r="D36" s="32" t="s">
        <v>127</v>
      </c>
      <c r="E36" s="32" t="s">
        <v>52</v>
      </c>
      <c r="F36" s="34">
        <v>3.09E-2</v>
      </c>
      <c r="G36" s="34">
        <v>2.95</v>
      </c>
      <c r="H36" s="41">
        <v>2.8</v>
      </c>
      <c r="I36" s="39">
        <v>0</v>
      </c>
      <c r="J36" s="25"/>
      <c r="K36" s="25"/>
      <c r="L36" s="11"/>
    </row>
    <row r="37" spans="1:12">
      <c r="A37" s="9" t="s">
        <v>128</v>
      </c>
      <c r="B37" s="36" t="s">
        <v>129</v>
      </c>
      <c r="C37" s="36" t="s">
        <v>130</v>
      </c>
      <c r="D37" s="37" t="s">
        <v>88</v>
      </c>
      <c r="E37" s="32" t="s">
        <v>52</v>
      </c>
      <c r="F37" s="33">
        <v>1.349E-2</v>
      </c>
      <c r="G37" s="33">
        <v>3</v>
      </c>
      <c r="H37" s="38">
        <v>3.3</v>
      </c>
      <c r="I37" s="39">
        <v>0.41</v>
      </c>
      <c r="L37" s="8"/>
    </row>
    <row r="38" spans="1:12">
      <c r="A38" s="9" t="s">
        <v>131</v>
      </c>
      <c r="B38" s="36" t="s">
        <v>132</v>
      </c>
      <c r="C38" s="36" t="s">
        <v>133</v>
      </c>
      <c r="D38" s="37" t="s">
        <v>134</v>
      </c>
      <c r="E38" s="32" t="s">
        <v>52</v>
      </c>
      <c r="F38" s="33">
        <v>1.738E-2</v>
      </c>
      <c r="G38" s="33">
        <v>2.9</v>
      </c>
      <c r="H38" s="38">
        <v>3.8</v>
      </c>
      <c r="I38" s="39">
        <v>0.47</v>
      </c>
      <c r="L38" s="8"/>
    </row>
    <row r="39" spans="1:12">
      <c r="A39" s="9" t="s">
        <v>135</v>
      </c>
      <c r="B39" s="36" t="s">
        <v>136</v>
      </c>
      <c r="C39" s="36" t="s">
        <v>137</v>
      </c>
      <c r="D39" s="37" t="s">
        <v>138</v>
      </c>
      <c r="E39" s="32" t="s">
        <v>52</v>
      </c>
      <c r="F39" s="33">
        <v>9.7699999999999992E-3</v>
      </c>
      <c r="G39" s="33">
        <v>3.12</v>
      </c>
      <c r="H39" s="38">
        <v>3.5</v>
      </c>
      <c r="I39" s="39">
        <v>0.37</v>
      </c>
      <c r="L39" s="8"/>
    </row>
    <row r="40" spans="1:12">
      <c r="A40" s="9" t="s">
        <v>353</v>
      </c>
      <c r="B40" s="31" t="s">
        <v>352</v>
      </c>
      <c r="C40" s="31" t="s">
        <v>351</v>
      </c>
      <c r="D40" s="32" t="s">
        <v>254</v>
      </c>
      <c r="E40" s="32" t="s">
        <v>52</v>
      </c>
      <c r="F40" s="34">
        <v>1.8600000000000001E-3</v>
      </c>
      <c r="G40" s="34">
        <v>3.07</v>
      </c>
      <c r="H40" s="35">
        <v>3.9</v>
      </c>
      <c r="I40" s="39">
        <v>0.63</v>
      </c>
      <c r="L40" s="8"/>
    </row>
    <row r="41" spans="1:12">
      <c r="A41" s="12" t="s">
        <v>139</v>
      </c>
      <c r="B41" s="36" t="s">
        <v>140</v>
      </c>
      <c r="C41" s="36" t="s">
        <v>141</v>
      </c>
      <c r="D41" s="37" t="s">
        <v>112</v>
      </c>
      <c r="E41" s="32" t="s">
        <v>52</v>
      </c>
      <c r="F41" s="33">
        <v>1.1220000000000001E-2</v>
      </c>
      <c r="G41" s="33">
        <v>3.07</v>
      </c>
      <c r="H41" s="47">
        <v>4.2</v>
      </c>
      <c r="I41" s="39">
        <v>0.74</v>
      </c>
      <c r="L41" s="8"/>
    </row>
    <row r="42" spans="1:12">
      <c r="A42" s="12" t="s">
        <v>461</v>
      </c>
      <c r="B42" s="36" t="s">
        <v>463</v>
      </c>
      <c r="C42" s="36" t="s">
        <v>464</v>
      </c>
      <c r="D42" s="37" t="s">
        <v>94</v>
      </c>
      <c r="E42" s="32" t="s">
        <v>78</v>
      </c>
      <c r="F42" s="33">
        <v>1.072E-2</v>
      </c>
      <c r="G42" s="33">
        <v>3.12</v>
      </c>
      <c r="H42" s="47"/>
      <c r="I42" s="39"/>
      <c r="K42" s="25" t="s">
        <v>465</v>
      </c>
      <c r="L42" s="8"/>
    </row>
    <row r="43" spans="1:12">
      <c r="A43" s="12" t="s">
        <v>398</v>
      </c>
      <c r="B43" s="36" t="s">
        <v>397</v>
      </c>
      <c r="C43" s="36" t="s">
        <v>467</v>
      </c>
      <c r="D43" s="37" t="s">
        <v>88</v>
      </c>
      <c r="E43" s="32" t="s">
        <v>52</v>
      </c>
      <c r="F43" s="33">
        <v>1.349E-2</v>
      </c>
      <c r="G43" s="33">
        <v>3</v>
      </c>
      <c r="H43" s="47"/>
      <c r="I43" s="39"/>
      <c r="K43" s="25" t="s">
        <v>468</v>
      </c>
      <c r="L43" s="8"/>
    </row>
    <row r="44" spans="1:12">
      <c r="A44" s="12" t="s">
        <v>387</v>
      </c>
      <c r="B44" s="36" t="s">
        <v>386</v>
      </c>
      <c r="C44" s="43" t="s">
        <v>466</v>
      </c>
      <c r="D44" s="37" t="s">
        <v>112</v>
      </c>
      <c r="E44" s="32" t="s">
        <v>52</v>
      </c>
      <c r="F44" s="33"/>
      <c r="G44" s="33"/>
      <c r="H44" s="47"/>
      <c r="I44" s="39"/>
      <c r="L44" s="8"/>
    </row>
    <row r="45" spans="1:12">
      <c r="A45" s="12" t="s">
        <v>144</v>
      </c>
      <c r="B45" s="31" t="s">
        <v>145</v>
      </c>
      <c r="C45" s="31" t="s">
        <v>146</v>
      </c>
      <c r="D45" s="32" t="s">
        <v>103</v>
      </c>
      <c r="E45" s="32" t="s">
        <v>52</v>
      </c>
      <c r="F45" s="33">
        <v>2.188E-2</v>
      </c>
      <c r="G45" s="33">
        <v>2.98</v>
      </c>
      <c r="H45" s="41">
        <v>4.2</v>
      </c>
      <c r="I45" s="39">
        <v>0</v>
      </c>
      <c r="L45" s="8"/>
    </row>
    <row r="46" spans="1:12">
      <c r="A46" s="12" t="s">
        <v>147</v>
      </c>
      <c r="B46" s="31" t="s">
        <v>148</v>
      </c>
      <c r="C46" s="31" t="s">
        <v>149</v>
      </c>
      <c r="D46" s="32" t="s">
        <v>150</v>
      </c>
      <c r="E46" s="32" t="s">
        <v>322</v>
      </c>
      <c r="F46" s="33">
        <v>2.818E-2</v>
      </c>
      <c r="G46" s="33">
        <v>2.83</v>
      </c>
      <c r="H46" s="41">
        <v>2</v>
      </c>
      <c r="I46" s="39">
        <v>0</v>
      </c>
      <c r="L46" s="8"/>
    </row>
    <row r="47" spans="1:12">
      <c r="A47" s="12" t="s">
        <v>462</v>
      </c>
      <c r="B47" s="31" t="s">
        <v>151</v>
      </c>
      <c r="C47" s="31" t="s">
        <v>152</v>
      </c>
      <c r="D47" s="32" t="s">
        <v>67</v>
      </c>
      <c r="E47" s="32" t="s">
        <v>52</v>
      </c>
      <c r="F47" s="33">
        <v>2.188E-2</v>
      </c>
      <c r="G47" s="33">
        <v>2.95</v>
      </c>
      <c r="H47" s="41">
        <v>4.2</v>
      </c>
      <c r="I47" s="39">
        <v>0.4</v>
      </c>
      <c r="L47" s="8"/>
    </row>
    <row r="48" spans="1:12">
      <c r="A48" s="10" t="s">
        <v>425</v>
      </c>
      <c r="B48" s="36" t="s">
        <v>350</v>
      </c>
      <c r="C48" s="36" t="s">
        <v>349</v>
      </c>
      <c r="D48" s="37" t="s">
        <v>164</v>
      </c>
      <c r="E48" s="32" t="s">
        <v>52</v>
      </c>
      <c r="F48" s="33">
        <v>3.8E-3</v>
      </c>
      <c r="G48" s="33">
        <v>3.21</v>
      </c>
      <c r="H48" s="35">
        <v>4.5</v>
      </c>
      <c r="I48" s="39">
        <v>0</v>
      </c>
      <c r="L48" s="8"/>
    </row>
    <row r="49" spans="1:12">
      <c r="A49" s="12" t="s">
        <v>348</v>
      </c>
      <c r="B49" s="31" t="s">
        <v>347</v>
      </c>
      <c r="C49" s="31" t="s">
        <v>346</v>
      </c>
      <c r="D49" s="32" t="s">
        <v>345</v>
      </c>
      <c r="E49" s="32" t="s">
        <v>52</v>
      </c>
      <c r="F49" s="34">
        <v>2.818E-2</v>
      </c>
      <c r="G49" s="34">
        <v>2.9</v>
      </c>
      <c r="H49" s="35">
        <v>3.5</v>
      </c>
      <c r="I49" s="39">
        <v>0.2</v>
      </c>
      <c r="L49" s="8"/>
    </row>
    <row r="50" spans="1:12">
      <c r="A50" s="9" t="s">
        <v>153</v>
      </c>
      <c r="B50" s="36" t="s">
        <v>154</v>
      </c>
      <c r="C50" s="36" t="s">
        <v>155</v>
      </c>
      <c r="D50" s="37" t="s">
        <v>156</v>
      </c>
      <c r="E50" s="32" t="s">
        <v>52</v>
      </c>
      <c r="F50" s="33">
        <v>1.4449999999999999E-2</v>
      </c>
      <c r="G50" s="33">
        <v>2.97</v>
      </c>
      <c r="H50" s="47">
        <v>3.8</v>
      </c>
      <c r="I50" s="39">
        <v>0.62</v>
      </c>
      <c r="L50" s="8"/>
    </row>
    <row r="51" spans="1:12">
      <c r="A51" s="9" t="s">
        <v>157</v>
      </c>
      <c r="B51" s="36" t="s">
        <v>158</v>
      </c>
      <c r="C51" s="36" t="s">
        <v>159</v>
      </c>
      <c r="D51" s="37" t="s">
        <v>160</v>
      </c>
      <c r="E51" s="32" t="s">
        <v>52</v>
      </c>
      <c r="F51" s="33">
        <v>1.1480000000000001E-2</v>
      </c>
      <c r="G51" s="33">
        <v>3.09</v>
      </c>
      <c r="H51" s="38">
        <v>4.4000000000000004</v>
      </c>
      <c r="I51" s="39">
        <v>0.79</v>
      </c>
      <c r="L51" s="8"/>
    </row>
    <row r="52" spans="1:12">
      <c r="A52" s="9" t="s">
        <v>161</v>
      </c>
      <c r="B52" s="36" t="s">
        <v>162</v>
      </c>
      <c r="C52" s="36" t="s">
        <v>163</v>
      </c>
      <c r="D52" s="37" t="s">
        <v>164</v>
      </c>
      <c r="E52" s="32" t="s">
        <v>52</v>
      </c>
      <c r="F52" s="33">
        <v>3.8E-3</v>
      </c>
      <c r="G52" s="33">
        <v>3.21</v>
      </c>
      <c r="H52" s="38">
        <v>4.2</v>
      </c>
      <c r="I52" s="39">
        <v>0.72</v>
      </c>
      <c r="L52" s="8"/>
    </row>
    <row r="53" spans="1:12">
      <c r="A53" s="12" t="s">
        <v>534</v>
      </c>
      <c r="B53" s="31" t="s">
        <v>165</v>
      </c>
      <c r="C53" s="31" t="s">
        <v>166</v>
      </c>
      <c r="D53" s="32" t="s">
        <v>56</v>
      </c>
      <c r="E53" s="32" t="s">
        <v>78</v>
      </c>
      <c r="F53" s="33">
        <v>1.9949999999999999E-2</v>
      </c>
      <c r="G53" s="33">
        <v>2.99</v>
      </c>
      <c r="H53" s="41">
        <v>2</v>
      </c>
      <c r="I53" s="39">
        <v>0</v>
      </c>
    </row>
    <row r="54" spans="1:12">
      <c r="A54" s="12" t="s">
        <v>167</v>
      </c>
      <c r="B54" s="31" t="s">
        <v>168</v>
      </c>
      <c r="C54" s="31" t="s">
        <v>169</v>
      </c>
      <c r="D54" s="32" t="s">
        <v>63</v>
      </c>
      <c r="E54" s="32" t="s">
        <v>52</v>
      </c>
      <c r="F54" s="33">
        <v>2.188E-2</v>
      </c>
      <c r="G54" s="33">
        <v>3.02</v>
      </c>
      <c r="H54" s="41">
        <v>3.4</v>
      </c>
      <c r="I54" s="39">
        <v>0.2</v>
      </c>
      <c r="L54" s="8"/>
    </row>
    <row r="55" spans="1:12">
      <c r="A55" s="12" t="s">
        <v>394</v>
      </c>
      <c r="B55" s="36" t="s">
        <v>344</v>
      </c>
      <c r="C55" s="36" t="s">
        <v>50</v>
      </c>
      <c r="D55" s="37" t="s">
        <v>51</v>
      </c>
      <c r="E55" s="32" t="s">
        <v>52</v>
      </c>
      <c r="F55" s="33">
        <v>1.1480000000000001E-2</v>
      </c>
      <c r="G55" s="33">
        <v>2.89</v>
      </c>
      <c r="H55" s="41">
        <v>3.5</v>
      </c>
      <c r="I55" s="39">
        <v>0.4</v>
      </c>
      <c r="L55" s="8"/>
    </row>
    <row r="56" spans="1:12">
      <c r="A56" s="9" t="s">
        <v>170</v>
      </c>
      <c r="B56" s="36" t="s">
        <v>171</v>
      </c>
      <c r="C56" s="36" t="s">
        <v>172</v>
      </c>
      <c r="D56" s="37" t="s">
        <v>156</v>
      </c>
      <c r="E56" s="32" t="s">
        <v>52</v>
      </c>
      <c r="F56" s="33">
        <v>1.6979999999999999E-2</v>
      </c>
      <c r="G56" s="33">
        <v>2.96</v>
      </c>
      <c r="H56" s="38">
        <v>4.4000000000000004</v>
      </c>
      <c r="I56" s="39">
        <v>0.75</v>
      </c>
      <c r="L56" s="8"/>
    </row>
    <row r="57" spans="1:12" ht="16" thickBot="1">
      <c r="A57" s="12" t="s">
        <v>173</v>
      </c>
      <c r="B57" s="31" t="s">
        <v>174</v>
      </c>
      <c r="C57" s="31" t="s">
        <v>175</v>
      </c>
      <c r="D57" s="32" t="s">
        <v>94</v>
      </c>
      <c r="E57" s="32" t="s">
        <v>78</v>
      </c>
      <c r="F57" s="33">
        <v>1.585E-2</v>
      </c>
      <c r="G57" s="33">
        <v>3.05</v>
      </c>
      <c r="H57" s="41">
        <v>2</v>
      </c>
      <c r="I57" s="39">
        <v>0</v>
      </c>
      <c r="L57" s="8"/>
    </row>
    <row r="58" spans="1:12" ht="16" thickBot="1">
      <c r="A58" s="12" t="s">
        <v>343</v>
      </c>
      <c r="B58" s="31" t="s">
        <v>342</v>
      </c>
      <c r="C58" s="31" t="s">
        <v>341</v>
      </c>
      <c r="D58" s="32" t="s">
        <v>156</v>
      </c>
      <c r="E58" s="32" t="s">
        <v>52</v>
      </c>
      <c r="F58" s="34">
        <v>1.3180000000000001E-2</v>
      </c>
      <c r="G58" s="34">
        <v>2.97</v>
      </c>
      <c r="H58" s="35">
        <v>3.9</v>
      </c>
      <c r="I58" s="39">
        <v>0.2</v>
      </c>
      <c r="J58" s="48"/>
      <c r="L58" s="8"/>
    </row>
    <row r="59" spans="1:12">
      <c r="A59" s="9" t="s">
        <v>176</v>
      </c>
      <c r="B59" s="36" t="s">
        <v>177</v>
      </c>
      <c r="C59" s="36" t="s">
        <v>178</v>
      </c>
      <c r="D59" s="37" t="s">
        <v>99</v>
      </c>
      <c r="E59" s="32" t="s">
        <v>78</v>
      </c>
      <c r="F59" s="46">
        <v>1.8620000000000001E-2</v>
      </c>
      <c r="G59" s="46">
        <v>2.91</v>
      </c>
      <c r="H59" s="47">
        <v>2</v>
      </c>
      <c r="I59" s="39">
        <v>0</v>
      </c>
      <c r="L59" s="8"/>
    </row>
    <row r="60" spans="1:12">
      <c r="A60" s="9" t="s">
        <v>447</v>
      </c>
      <c r="B60" s="36" t="s">
        <v>179</v>
      </c>
      <c r="C60" s="36" t="s">
        <v>180</v>
      </c>
      <c r="D60" s="37" t="s">
        <v>181</v>
      </c>
      <c r="E60" s="32" t="s">
        <v>322</v>
      </c>
      <c r="F60" s="33">
        <v>2.291E-2</v>
      </c>
      <c r="G60" s="33">
        <v>2.87</v>
      </c>
      <c r="H60" s="38">
        <v>2.6</v>
      </c>
      <c r="I60" s="39">
        <v>0.19</v>
      </c>
      <c r="L60" s="8"/>
    </row>
    <row r="61" spans="1:12">
      <c r="A61" s="12" t="s">
        <v>182</v>
      </c>
      <c r="B61" s="31" t="s">
        <v>183</v>
      </c>
      <c r="C61" s="36" t="s">
        <v>184</v>
      </c>
      <c r="D61" s="37" t="s">
        <v>185</v>
      </c>
      <c r="E61" s="32" t="s">
        <v>52</v>
      </c>
      <c r="F61" s="33">
        <v>1.047E-2</v>
      </c>
      <c r="G61" s="33">
        <v>3.05</v>
      </c>
      <c r="H61" s="38">
        <v>4.4000000000000004</v>
      </c>
      <c r="I61" s="39">
        <v>0.78</v>
      </c>
      <c r="L61" s="8"/>
    </row>
    <row r="62" spans="1:12">
      <c r="A62" s="12" t="s">
        <v>389</v>
      </c>
      <c r="B62" s="31" t="s">
        <v>388</v>
      </c>
      <c r="C62" s="43" t="s">
        <v>435</v>
      </c>
      <c r="D62" s="37" t="s">
        <v>345</v>
      </c>
      <c r="E62" s="32" t="s">
        <v>52</v>
      </c>
      <c r="F62" s="49">
        <v>2.0420000000000001E-2</v>
      </c>
      <c r="G62" s="49">
        <v>2.94</v>
      </c>
      <c r="H62" s="38"/>
      <c r="I62" s="39"/>
      <c r="K62" s="25" t="s">
        <v>436</v>
      </c>
      <c r="L62" s="8"/>
    </row>
    <row r="63" spans="1:12">
      <c r="A63" s="12" t="s">
        <v>340</v>
      </c>
      <c r="B63" s="31" t="s">
        <v>339</v>
      </c>
      <c r="C63" s="31" t="s">
        <v>338</v>
      </c>
      <c r="D63" s="32" t="s">
        <v>60</v>
      </c>
      <c r="E63" s="32" t="s">
        <v>52</v>
      </c>
      <c r="F63" s="33">
        <v>6.6070000000000004E-2</v>
      </c>
      <c r="G63" s="33">
        <v>2.84</v>
      </c>
      <c r="H63" s="35">
        <v>3.7</v>
      </c>
      <c r="I63" s="39">
        <v>0</v>
      </c>
      <c r="L63" s="8"/>
    </row>
    <row r="64" spans="1:12">
      <c r="A64" s="9" t="s">
        <v>186</v>
      </c>
      <c r="B64" s="36" t="s">
        <v>187</v>
      </c>
      <c r="C64" s="36" t="s">
        <v>188</v>
      </c>
      <c r="D64" s="37" t="s">
        <v>94</v>
      </c>
      <c r="E64" s="32" t="s">
        <v>78</v>
      </c>
      <c r="F64" s="33">
        <v>3.3500000000000002E-2</v>
      </c>
      <c r="G64" s="33">
        <v>2.7086000000000001</v>
      </c>
      <c r="H64" s="38">
        <v>2</v>
      </c>
      <c r="I64" s="39">
        <v>0</v>
      </c>
      <c r="K64" s="25" t="s">
        <v>323</v>
      </c>
      <c r="L64" s="8"/>
    </row>
    <row r="65" spans="1:12">
      <c r="A65" s="9" t="s">
        <v>189</v>
      </c>
      <c r="B65" s="36" t="s">
        <v>190</v>
      </c>
      <c r="C65" s="36" t="s">
        <v>191</v>
      </c>
      <c r="D65" s="37" t="s">
        <v>103</v>
      </c>
      <c r="E65" s="32" t="s">
        <v>52</v>
      </c>
      <c r="F65" s="33">
        <v>1.3100000000000001E-2</v>
      </c>
      <c r="G65" s="33">
        <v>3.0379999999999998</v>
      </c>
      <c r="H65" s="38">
        <v>3.3</v>
      </c>
      <c r="I65" s="39">
        <v>0.44</v>
      </c>
      <c r="K65" s="25" t="s">
        <v>337</v>
      </c>
      <c r="L65" s="8"/>
    </row>
    <row r="66" spans="1:12">
      <c r="A66" s="12" t="s">
        <v>192</v>
      </c>
      <c r="B66" s="31" t="s">
        <v>193</v>
      </c>
      <c r="C66" s="31" t="s">
        <v>194</v>
      </c>
      <c r="D66" s="32" t="s">
        <v>127</v>
      </c>
      <c r="E66" s="32" t="s">
        <v>322</v>
      </c>
      <c r="F66" s="33">
        <v>3.09E-2</v>
      </c>
      <c r="G66" s="33">
        <v>2.89</v>
      </c>
      <c r="H66" s="41">
        <v>3</v>
      </c>
      <c r="I66" s="39">
        <v>0</v>
      </c>
      <c r="L66" s="8"/>
    </row>
    <row r="67" spans="1:12">
      <c r="A67" s="9" t="s">
        <v>195</v>
      </c>
      <c r="B67" s="36" t="s">
        <v>196</v>
      </c>
      <c r="C67" s="36" t="s">
        <v>197</v>
      </c>
      <c r="D67" s="37" t="s">
        <v>94</v>
      </c>
      <c r="E67" s="32" t="s">
        <v>78</v>
      </c>
      <c r="F67" s="33">
        <v>1.38E-2</v>
      </c>
      <c r="G67" s="33">
        <v>3.03</v>
      </c>
      <c r="H67" s="38">
        <v>2</v>
      </c>
      <c r="I67" s="39">
        <v>0.08</v>
      </c>
      <c r="L67" s="8"/>
    </row>
    <row r="68" spans="1:12">
      <c r="A68" s="12" t="s">
        <v>198</v>
      </c>
      <c r="B68" s="31" t="s">
        <v>199</v>
      </c>
      <c r="C68" s="31" t="s">
        <v>200</v>
      </c>
      <c r="D68" s="32" t="s">
        <v>94</v>
      </c>
      <c r="E68" s="32" t="s">
        <v>78</v>
      </c>
      <c r="F68" s="33">
        <v>1.349E-2</v>
      </c>
      <c r="G68" s="33">
        <v>3.02</v>
      </c>
      <c r="H68" s="41">
        <v>2</v>
      </c>
      <c r="I68" s="39">
        <v>0</v>
      </c>
      <c r="L68" s="8"/>
    </row>
    <row r="69" spans="1:12">
      <c r="A69" s="9" t="s">
        <v>336</v>
      </c>
      <c r="B69" s="31" t="s">
        <v>335</v>
      </c>
      <c r="C69" s="31" t="s">
        <v>334</v>
      </c>
      <c r="D69" s="32" t="s">
        <v>112</v>
      </c>
      <c r="E69" s="32" t="s">
        <v>52</v>
      </c>
      <c r="F69" s="33">
        <v>1.1480000000000001E-2</v>
      </c>
      <c r="G69" s="33">
        <v>3.04</v>
      </c>
      <c r="H69" s="35">
        <v>3.8</v>
      </c>
      <c r="I69" s="32">
        <v>0.3</v>
      </c>
      <c r="L69" s="8"/>
    </row>
    <row r="70" spans="1:12">
      <c r="A70" s="9" t="s">
        <v>381</v>
      </c>
      <c r="B70" s="36" t="s">
        <v>201</v>
      </c>
      <c r="C70" s="36" t="s">
        <v>202</v>
      </c>
      <c r="D70" s="37" t="s">
        <v>94</v>
      </c>
      <c r="E70" s="32" t="s">
        <v>78</v>
      </c>
      <c r="F70" s="33">
        <v>1.072E-2</v>
      </c>
      <c r="G70" s="33">
        <v>3.12</v>
      </c>
      <c r="H70" s="38">
        <v>2</v>
      </c>
      <c r="I70" s="39">
        <v>0.06</v>
      </c>
      <c r="L70" s="8"/>
    </row>
    <row r="71" spans="1:12">
      <c r="A71" s="9" t="s">
        <v>203</v>
      </c>
      <c r="B71" s="36" t="s">
        <v>204</v>
      </c>
      <c r="C71" s="36" t="s">
        <v>205</v>
      </c>
      <c r="D71" s="37" t="s">
        <v>94</v>
      </c>
      <c r="E71" s="32" t="s">
        <v>78</v>
      </c>
      <c r="F71" s="33">
        <v>1.072E-2</v>
      </c>
      <c r="G71" s="33">
        <v>3.09</v>
      </c>
      <c r="H71" s="38">
        <v>2</v>
      </c>
      <c r="I71" s="39">
        <v>0</v>
      </c>
      <c r="L71" s="8"/>
    </row>
    <row r="72" spans="1:12">
      <c r="A72" s="9" t="s">
        <v>438</v>
      </c>
      <c r="B72" s="36" t="s">
        <v>206</v>
      </c>
      <c r="C72" s="36" t="s">
        <v>207</v>
      </c>
      <c r="D72" s="37" t="s">
        <v>127</v>
      </c>
      <c r="E72" s="32" t="s">
        <v>322</v>
      </c>
      <c r="F72" s="33">
        <v>3.388E-2</v>
      </c>
      <c r="G72" s="33">
        <v>2.91</v>
      </c>
      <c r="H72" s="41">
        <v>2.6</v>
      </c>
      <c r="I72" s="39">
        <v>0.33</v>
      </c>
      <c r="L72" s="8"/>
    </row>
    <row r="73" spans="1:12">
      <c r="A73" s="12" t="s">
        <v>333</v>
      </c>
      <c r="B73" s="31" t="s">
        <v>332</v>
      </c>
      <c r="C73" s="31" t="s">
        <v>331</v>
      </c>
      <c r="D73" s="32" t="s">
        <v>112</v>
      </c>
      <c r="E73" s="32" t="s">
        <v>52</v>
      </c>
      <c r="F73" s="33">
        <v>1.349E-2</v>
      </c>
      <c r="G73" s="33">
        <v>3.09</v>
      </c>
      <c r="H73" s="35">
        <v>3.5</v>
      </c>
      <c r="I73" s="39">
        <v>0.4</v>
      </c>
      <c r="L73" s="8"/>
    </row>
    <row r="74" spans="1:12">
      <c r="A74" s="12" t="s">
        <v>330</v>
      </c>
      <c r="B74" s="36" t="s">
        <v>329</v>
      </c>
      <c r="C74" s="36" t="s">
        <v>328</v>
      </c>
      <c r="D74" s="37" t="s">
        <v>94</v>
      </c>
      <c r="E74" s="32" t="s">
        <v>78</v>
      </c>
      <c r="F74" s="34">
        <v>1.023E-2</v>
      </c>
      <c r="G74" s="34">
        <v>3.07</v>
      </c>
      <c r="H74" s="35">
        <v>3.5</v>
      </c>
      <c r="I74" s="25">
        <v>0.2</v>
      </c>
      <c r="L74" s="8"/>
    </row>
    <row r="75" spans="1:12">
      <c r="A75" s="12" t="s">
        <v>208</v>
      </c>
      <c r="B75" s="31" t="s">
        <v>209</v>
      </c>
      <c r="C75" s="31" t="s">
        <v>210</v>
      </c>
      <c r="D75" s="32" t="s">
        <v>88</v>
      </c>
      <c r="E75" s="32" t="s">
        <v>52</v>
      </c>
      <c r="F75" s="33">
        <v>1.2880000000000001E-2</v>
      </c>
      <c r="G75" s="33">
        <v>3.02</v>
      </c>
      <c r="H75" s="39">
        <v>3.5</v>
      </c>
      <c r="I75" s="39">
        <v>0.2</v>
      </c>
      <c r="L75" s="8"/>
    </row>
    <row r="76" spans="1:12">
      <c r="A76" s="9" t="s">
        <v>384</v>
      </c>
      <c r="B76" s="36" t="s">
        <v>211</v>
      </c>
      <c r="C76" s="36" t="s">
        <v>212</v>
      </c>
      <c r="D76" s="37" t="s">
        <v>156</v>
      </c>
      <c r="E76" s="32" t="s">
        <v>52</v>
      </c>
      <c r="F76" s="33">
        <v>1.413E-2</v>
      </c>
      <c r="G76" s="33">
        <v>2.98</v>
      </c>
      <c r="H76" s="38">
        <v>4.2</v>
      </c>
      <c r="I76" s="39">
        <v>0.72</v>
      </c>
      <c r="L76" s="8"/>
    </row>
    <row r="77" spans="1:12">
      <c r="A77" s="14" t="s">
        <v>213</v>
      </c>
      <c r="B77" s="36" t="s">
        <v>214</v>
      </c>
      <c r="C77" s="31" t="s">
        <v>215</v>
      </c>
      <c r="D77" s="37" t="s">
        <v>160</v>
      </c>
      <c r="E77" s="32" t="s">
        <v>52</v>
      </c>
      <c r="F77" s="33">
        <v>1.5140000000000001E-2</v>
      </c>
      <c r="G77" s="33">
        <v>2.99</v>
      </c>
      <c r="H77" s="38">
        <v>3.8</v>
      </c>
      <c r="I77" s="39">
        <v>0.55000000000000004</v>
      </c>
      <c r="L77" s="8"/>
    </row>
    <row r="78" spans="1:12">
      <c r="A78" s="12" t="s">
        <v>216</v>
      </c>
      <c r="B78" s="36" t="s">
        <v>217</v>
      </c>
      <c r="C78" s="36" t="s">
        <v>218</v>
      </c>
      <c r="D78" s="37" t="s">
        <v>181</v>
      </c>
      <c r="E78" s="32" t="s">
        <v>322</v>
      </c>
      <c r="F78" s="33">
        <v>0.82299999999999995</v>
      </c>
      <c r="G78" s="46">
        <v>1.8136000000000001</v>
      </c>
      <c r="H78" s="38">
        <v>2.8</v>
      </c>
      <c r="I78" s="39">
        <v>0.45</v>
      </c>
      <c r="K78" s="25" t="s">
        <v>323</v>
      </c>
      <c r="L78" s="8"/>
    </row>
    <row r="79" spans="1:12">
      <c r="A79" s="12" t="s">
        <v>219</v>
      </c>
      <c r="B79" s="31" t="s">
        <v>220</v>
      </c>
      <c r="C79" s="31" t="s">
        <v>221</v>
      </c>
      <c r="D79" s="32" t="s">
        <v>56</v>
      </c>
      <c r="E79" s="32" t="s">
        <v>52</v>
      </c>
      <c r="F79" s="33">
        <v>1.8200000000000001E-2</v>
      </c>
      <c r="G79" s="33">
        <v>3.05</v>
      </c>
      <c r="H79" s="41">
        <v>3.8</v>
      </c>
      <c r="I79" s="39">
        <v>0.2</v>
      </c>
      <c r="L79" s="8"/>
    </row>
    <row r="80" spans="1:12">
      <c r="A80" s="12" t="s">
        <v>222</v>
      </c>
      <c r="B80" s="31" t="s">
        <v>223</v>
      </c>
      <c r="C80" s="31" t="s">
        <v>224</v>
      </c>
      <c r="D80" s="32" t="s">
        <v>225</v>
      </c>
      <c r="E80" s="32" t="s">
        <v>52</v>
      </c>
      <c r="F80" s="33">
        <v>1.5100000000000001E-3</v>
      </c>
      <c r="G80" s="33">
        <v>2.91</v>
      </c>
      <c r="H80" s="41">
        <v>3.5</v>
      </c>
      <c r="I80" s="39">
        <v>0.5</v>
      </c>
      <c r="L80" s="8"/>
    </row>
    <row r="81" spans="1:12">
      <c r="A81" s="9" t="s">
        <v>226</v>
      </c>
      <c r="B81" s="36" t="s">
        <v>227</v>
      </c>
      <c r="C81" s="36" t="s">
        <v>228</v>
      </c>
      <c r="D81" s="37" t="s">
        <v>229</v>
      </c>
      <c r="E81" s="32" t="s">
        <v>52</v>
      </c>
      <c r="F81" s="33">
        <v>1.2019999999999999E-2</v>
      </c>
      <c r="G81" s="33">
        <v>3.07</v>
      </c>
      <c r="H81" s="38">
        <v>3.4</v>
      </c>
      <c r="I81" s="39">
        <v>0</v>
      </c>
      <c r="K81" s="25" t="s">
        <v>327</v>
      </c>
      <c r="L81" s="8"/>
    </row>
    <row r="82" spans="1:12">
      <c r="A82" s="9" t="s">
        <v>230</v>
      </c>
      <c r="B82" s="36" t="s">
        <v>231</v>
      </c>
      <c r="C82" s="36" t="s">
        <v>232</v>
      </c>
      <c r="D82" s="37" t="s">
        <v>103</v>
      </c>
      <c r="E82" s="32" t="s">
        <v>52</v>
      </c>
      <c r="F82" s="33">
        <v>9.3299999999999998E-3</v>
      </c>
      <c r="G82" s="33">
        <v>3.06</v>
      </c>
      <c r="H82" s="38">
        <v>3.3</v>
      </c>
      <c r="I82" s="39">
        <v>0.46</v>
      </c>
      <c r="L82" s="8"/>
    </row>
    <row r="83" spans="1:12" s="4" customFormat="1">
      <c r="A83" s="13" t="s">
        <v>233</v>
      </c>
      <c r="B83" s="36" t="s">
        <v>234</v>
      </c>
      <c r="C83" s="36" t="s">
        <v>235</v>
      </c>
      <c r="D83" s="37" t="s">
        <v>88</v>
      </c>
      <c r="E83" s="32" t="s">
        <v>52</v>
      </c>
      <c r="F83" s="34">
        <v>1.259E-2</v>
      </c>
      <c r="G83" s="34">
        <v>2.99</v>
      </c>
      <c r="H83" s="38">
        <v>3.2</v>
      </c>
      <c r="I83" s="39">
        <v>0.39</v>
      </c>
      <c r="J83" s="25"/>
      <c r="K83" s="25"/>
      <c r="L83" s="11"/>
    </row>
    <row r="84" spans="1:12">
      <c r="A84" s="12" t="s">
        <v>326</v>
      </c>
      <c r="B84" s="36" t="s">
        <v>325</v>
      </c>
      <c r="C84" s="36" t="s">
        <v>324</v>
      </c>
      <c r="D84" s="37" t="s">
        <v>150</v>
      </c>
      <c r="E84" s="32" t="s">
        <v>322</v>
      </c>
      <c r="F84" s="34">
        <v>4.8980000000000003E-2</v>
      </c>
      <c r="G84" s="34">
        <v>2.78</v>
      </c>
      <c r="H84" s="35">
        <v>3.3</v>
      </c>
      <c r="I84" s="25">
        <v>0.2</v>
      </c>
      <c r="L84" s="8"/>
    </row>
    <row r="85" spans="1:12">
      <c r="A85" s="12" t="s">
        <v>236</v>
      </c>
      <c r="B85" s="31" t="s">
        <v>237</v>
      </c>
      <c r="C85" s="31" t="s">
        <v>238</v>
      </c>
      <c r="D85" s="32" t="s">
        <v>112</v>
      </c>
      <c r="E85" s="32" t="s">
        <v>52</v>
      </c>
      <c r="F85" s="33">
        <v>1.1480000000000001E-2</v>
      </c>
      <c r="G85" s="33">
        <v>3.06</v>
      </c>
      <c r="H85" s="39">
        <v>4.0999999999999996</v>
      </c>
      <c r="I85" s="39">
        <v>0.5</v>
      </c>
      <c r="L85" s="8"/>
    </row>
    <row r="86" spans="1:12">
      <c r="A86" s="12" t="s">
        <v>239</v>
      </c>
      <c r="B86" s="36" t="s">
        <v>240</v>
      </c>
      <c r="C86" s="36" t="s">
        <v>241</v>
      </c>
      <c r="D86" s="37" t="s">
        <v>103</v>
      </c>
      <c r="E86" s="32" t="s">
        <v>52</v>
      </c>
      <c r="F86" s="33">
        <v>1.44E-2</v>
      </c>
      <c r="G86" s="33">
        <v>3.0531999999999999</v>
      </c>
      <c r="H86" s="38">
        <v>3.4</v>
      </c>
      <c r="I86" s="39">
        <v>0.49</v>
      </c>
      <c r="K86" s="25" t="s">
        <v>323</v>
      </c>
      <c r="L86" s="8"/>
    </row>
    <row r="87" spans="1:12">
      <c r="A87" s="12" t="s">
        <v>242</v>
      </c>
      <c r="B87" s="31" t="s">
        <v>243</v>
      </c>
      <c r="C87" s="31" t="s">
        <v>244</v>
      </c>
      <c r="D87" s="32" t="s">
        <v>63</v>
      </c>
      <c r="E87" s="32" t="s">
        <v>52</v>
      </c>
      <c r="F87" s="34">
        <v>2.5700000000000001E-2</v>
      </c>
      <c r="G87" s="34">
        <v>3.02</v>
      </c>
      <c r="H87" s="41">
        <v>3.7</v>
      </c>
      <c r="I87" s="39">
        <v>0.2</v>
      </c>
      <c r="L87" s="8"/>
    </row>
    <row r="88" spans="1:12">
      <c r="A88" s="12" t="s">
        <v>245</v>
      </c>
      <c r="B88" s="31" t="s">
        <v>246</v>
      </c>
      <c r="C88" s="31" t="s">
        <v>247</v>
      </c>
      <c r="D88" s="32" t="s">
        <v>248</v>
      </c>
      <c r="E88" s="32" t="s">
        <v>52</v>
      </c>
      <c r="F88" s="33">
        <v>8.3199999999999993E-3</v>
      </c>
      <c r="G88" s="33">
        <v>3.09</v>
      </c>
      <c r="H88" s="41">
        <v>3.5</v>
      </c>
      <c r="I88" s="39">
        <v>0.3</v>
      </c>
      <c r="L88" s="8"/>
    </row>
    <row r="89" spans="1:12">
      <c r="A89" s="13" t="s">
        <v>385</v>
      </c>
      <c r="B89" s="36" t="s">
        <v>249</v>
      </c>
      <c r="C89" s="36" t="s">
        <v>250</v>
      </c>
      <c r="D89" s="37" t="s">
        <v>138</v>
      </c>
      <c r="E89" s="32" t="s">
        <v>52</v>
      </c>
      <c r="F89" s="33">
        <v>0.01</v>
      </c>
      <c r="G89" s="33">
        <v>3.12</v>
      </c>
      <c r="H89" s="38">
        <v>3.5</v>
      </c>
      <c r="I89" s="39">
        <v>0.53</v>
      </c>
      <c r="L89" s="8"/>
    </row>
    <row r="90" spans="1:12">
      <c r="A90" s="12" t="s">
        <v>251</v>
      </c>
      <c r="B90" s="31" t="s">
        <v>252</v>
      </c>
      <c r="C90" s="31" t="s">
        <v>253</v>
      </c>
      <c r="D90" s="37" t="s">
        <v>254</v>
      </c>
      <c r="E90" s="32" t="s">
        <v>52</v>
      </c>
      <c r="F90" s="33">
        <v>9.1E-4</v>
      </c>
      <c r="G90" s="33">
        <v>3.12</v>
      </c>
      <c r="H90" s="38">
        <v>4.5</v>
      </c>
      <c r="I90" s="39">
        <v>0.8</v>
      </c>
      <c r="L90" s="8"/>
    </row>
    <row r="91" spans="1:12">
      <c r="A91" s="12" t="s">
        <v>255</v>
      </c>
      <c r="B91" s="36" t="s">
        <v>256</v>
      </c>
      <c r="C91" s="36" t="s">
        <v>257</v>
      </c>
      <c r="D91" s="37" t="s">
        <v>150</v>
      </c>
      <c r="E91" s="32" t="s">
        <v>322</v>
      </c>
      <c r="F91" s="33">
        <v>4.9000000000000002E-2</v>
      </c>
      <c r="G91" s="33">
        <v>2.78</v>
      </c>
      <c r="H91" s="38">
        <v>3</v>
      </c>
      <c r="I91" s="39">
        <v>0.25</v>
      </c>
      <c r="K91" s="25" t="s">
        <v>321</v>
      </c>
      <c r="L91" s="8"/>
    </row>
    <row r="92" spans="1:12">
      <c r="A92" s="12" t="s">
        <v>49</v>
      </c>
      <c r="B92" s="36" t="s">
        <v>320</v>
      </c>
      <c r="C92" s="36" t="s">
        <v>319</v>
      </c>
      <c r="D92" s="37" t="s">
        <v>51</v>
      </c>
      <c r="E92" s="32" t="s">
        <v>52</v>
      </c>
      <c r="F92" s="33">
        <v>1.585E-2</v>
      </c>
      <c r="G92" s="33">
        <v>2.97</v>
      </c>
      <c r="H92" s="38">
        <v>3.5</v>
      </c>
      <c r="I92" s="39">
        <v>0.56999999999999995</v>
      </c>
      <c r="L92" s="8"/>
    </row>
    <row r="93" spans="1:12">
      <c r="A93" s="12" t="s">
        <v>258</v>
      </c>
      <c r="B93" s="36" t="s">
        <v>259</v>
      </c>
      <c r="C93" s="36" t="s">
        <v>260</v>
      </c>
      <c r="D93" s="37" t="s">
        <v>94</v>
      </c>
      <c r="E93" s="32" t="s">
        <v>78</v>
      </c>
      <c r="F93" s="33">
        <v>1.38E-2</v>
      </c>
      <c r="G93" s="33">
        <v>3.04</v>
      </c>
      <c r="H93" s="38">
        <v>2</v>
      </c>
      <c r="I93" s="39">
        <v>0.02</v>
      </c>
      <c r="L93" s="8"/>
    </row>
    <row r="94" spans="1:12">
      <c r="A94" s="12" t="s">
        <v>261</v>
      </c>
      <c r="B94" s="36" t="s">
        <v>318</v>
      </c>
      <c r="C94" s="36" t="s">
        <v>317</v>
      </c>
      <c r="D94" s="37" t="s">
        <v>94</v>
      </c>
      <c r="E94" s="32" t="s">
        <v>78</v>
      </c>
      <c r="F94" s="33">
        <v>1.0959999999999999E-2</v>
      </c>
      <c r="G94" s="33">
        <v>3.01</v>
      </c>
      <c r="H94" s="38">
        <v>2</v>
      </c>
      <c r="I94" s="39">
        <v>0</v>
      </c>
      <c r="L94" s="8"/>
    </row>
    <row r="95" spans="1:12">
      <c r="A95" s="12" t="s">
        <v>316</v>
      </c>
      <c r="B95" s="36" t="s">
        <v>315</v>
      </c>
      <c r="C95" s="36" t="s">
        <v>314</v>
      </c>
      <c r="D95" s="37" t="s">
        <v>313</v>
      </c>
      <c r="E95" s="32" t="s">
        <v>52</v>
      </c>
      <c r="F95" s="34">
        <v>7.9399999999999991E-3</v>
      </c>
      <c r="G95" s="34">
        <v>2.98</v>
      </c>
      <c r="H95" s="25">
        <v>4.5</v>
      </c>
      <c r="I95" s="39">
        <v>0</v>
      </c>
      <c r="L95" s="8"/>
    </row>
    <row r="96" spans="1:12">
      <c r="A96" s="12" t="s">
        <v>262</v>
      </c>
      <c r="B96" s="31" t="s">
        <v>263</v>
      </c>
      <c r="C96" s="31" t="s">
        <v>264</v>
      </c>
      <c r="D96" s="32" t="s">
        <v>112</v>
      </c>
      <c r="E96" s="32" t="s">
        <v>52</v>
      </c>
      <c r="F96" s="33">
        <v>1.1220000000000001E-2</v>
      </c>
      <c r="G96" s="33">
        <v>3.06</v>
      </c>
      <c r="H96" s="41">
        <v>4.5</v>
      </c>
      <c r="I96" s="39">
        <v>0.8</v>
      </c>
      <c r="L96" s="8"/>
    </row>
    <row r="97" spans="1:12">
      <c r="A97" s="12" t="s">
        <v>312</v>
      </c>
      <c r="B97" s="31" t="s">
        <v>311</v>
      </c>
      <c r="C97" s="31" t="s">
        <v>310</v>
      </c>
      <c r="D97" s="32" t="s">
        <v>88</v>
      </c>
      <c r="E97" s="32" t="s">
        <v>52</v>
      </c>
      <c r="F97" s="33">
        <v>1.5140000000000001E-2</v>
      </c>
      <c r="G97" s="33">
        <v>2.99</v>
      </c>
      <c r="H97" s="38">
        <v>4.4000000000000004</v>
      </c>
      <c r="I97" s="39">
        <v>0</v>
      </c>
      <c r="L97" s="8"/>
    </row>
    <row r="98" spans="1:12">
      <c r="A98" s="9" t="s">
        <v>265</v>
      </c>
      <c r="B98" s="36" t="s">
        <v>266</v>
      </c>
      <c r="C98" s="36" t="s">
        <v>267</v>
      </c>
      <c r="D98" s="37" t="s">
        <v>268</v>
      </c>
      <c r="E98" s="32" t="s">
        <v>52</v>
      </c>
      <c r="F98" s="33">
        <v>1E-4</v>
      </c>
      <c r="G98" s="33">
        <v>3.5539999999999998</v>
      </c>
      <c r="H98" s="38">
        <v>4.3</v>
      </c>
      <c r="I98" s="39">
        <v>0.73</v>
      </c>
      <c r="K98" s="25" t="s">
        <v>309</v>
      </c>
      <c r="L98" s="8"/>
    </row>
    <row r="99" spans="1:12">
      <c r="A99" s="9" t="s">
        <v>269</v>
      </c>
      <c r="B99" s="36" t="s">
        <v>270</v>
      </c>
      <c r="C99" s="36" t="s">
        <v>271</v>
      </c>
      <c r="D99" s="37" t="s">
        <v>88</v>
      </c>
      <c r="E99" s="32" t="s">
        <v>52</v>
      </c>
      <c r="F99" s="33">
        <v>1.4789999999999999E-2</v>
      </c>
      <c r="G99" s="33">
        <v>2.98</v>
      </c>
      <c r="H99" s="38">
        <v>3.6</v>
      </c>
      <c r="I99" s="39">
        <v>0.48</v>
      </c>
      <c r="L99" s="8"/>
    </row>
    <row r="100" spans="1:12">
      <c r="A100" s="12" t="s">
        <v>308</v>
      </c>
      <c r="B100" s="31" t="s">
        <v>307</v>
      </c>
      <c r="C100" s="31" t="s">
        <v>306</v>
      </c>
      <c r="D100" s="32" t="s">
        <v>88</v>
      </c>
      <c r="E100" s="32" t="s">
        <v>52</v>
      </c>
      <c r="F100" s="34">
        <v>1.259E-2</v>
      </c>
      <c r="G100" s="34">
        <v>2.99</v>
      </c>
      <c r="H100" s="38">
        <v>3.3</v>
      </c>
      <c r="I100" s="39">
        <v>0.1</v>
      </c>
      <c r="L100" s="8"/>
    </row>
    <row r="101" spans="1:12">
      <c r="A101" s="9" t="s">
        <v>445</v>
      </c>
      <c r="B101" s="36" t="s">
        <v>272</v>
      </c>
      <c r="C101" s="36" t="s">
        <v>273</v>
      </c>
      <c r="D101" s="37" t="s">
        <v>181</v>
      </c>
      <c r="E101" s="32" t="s">
        <v>52</v>
      </c>
      <c r="F101" s="33">
        <v>2.291E-2</v>
      </c>
      <c r="G101" s="33">
        <v>2.89</v>
      </c>
      <c r="H101" s="38">
        <v>3</v>
      </c>
      <c r="I101" s="39">
        <v>0.16</v>
      </c>
      <c r="L101" s="8"/>
    </row>
    <row r="102" spans="1:12">
      <c r="A102" s="12" t="s">
        <v>305</v>
      </c>
      <c r="B102" s="36" t="s">
        <v>304</v>
      </c>
      <c r="C102" s="44" t="s">
        <v>303</v>
      </c>
      <c r="D102" s="37" t="s">
        <v>67</v>
      </c>
      <c r="E102" s="32" t="s">
        <v>52</v>
      </c>
      <c r="F102" s="34">
        <v>2.188E-2</v>
      </c>
      <c r="G102" s="34">
        <v>2.93</v>
      </c>
      <c r="H102" s="25">
        <v>4.5</v>
      </c>
      <c r="I102" s="39">
        <v>0.2</v>
      </c>
      <c r="L102" s="8"/>
    </row>
    <row r="103" spans="1:12">
      <c r="A103" s="12" t="s">
        <v>302</v>
      </c>
      <c r="B103" s="36" t="s">
        <v>301</v>
      </c>
      <c r="C103" s="44" t="s">
        <v>300</v>
      </c>
      <c r="D103" s="25" t="s">
        <v>229</v>
      </c>
      <c r="E103" s="32" t="s">
        <v>52</v>
      </c>
      <c r="F103" s="34">
        <v>1.1480000000000001E-2</v>
      </c>
      <c r="G103" s="34">
        <v>3.07</v>
      </c>
      <c r="H103" s="25">
        <v>3.2</v>
      </c>
      <c r="I103" s="39">
        <v>0.2</v>
      </c>
      <c r="L103" s="8"/>
    </row>
    <row r="104" spans="1:12">
      <c r="A104" s="9" t="s">
        <v>274</v>
      </c>
      <c r="B104" s="36" t="s">
        <v>275</v>
      </c>
      <c r="C104" s="36" t="s">
        <v>276</v>
      </c>
      <c r="D104" s="37" t="s">
        <v>103</v>
      </c>
      <c r="E104" s="32" t="s">
        <v>52</v>
      </c>
      <c r="F104" s="33">
        <v>0.01</v>
      </c>
      <c r="G104" s="33">
        <v>3.13</v>
      </c>
      <c r="H104" s="38">
        <v>3.5</v>
      </c>
      <c r="I104" s="39">
        <v>0.54</v>
      </c>
      <c r="L104" s="8"/>
    </row>
    <row r="105" spans="1:12">
      <c r="A105" s="9" t="s">
        <v>277</v>
      </c>
      <c r="B105" s="36" t="s">
        <v>278</v>
      </c>
      <c r="C105" s="36" t="s">
        <v>279</v>
      </c>
      <c r="D105" s="37" t="s">
        <v>56</v>
      </c>
      <c r="E105" s="32" t="s">
        <v>78</v>
      </c>
      <c r="F105" s="33">
        <v>2.291E-2</v>
      </c>
      <c r="G105" s="33">
        <v>3.02</v>
      </c>
      <c r="H105" s="38">
        <v>2.1</v>
      </c>
      <c r="I105" s="39">
        <v>0.15</v>
      </c>
      <c r="L105" s="8"/>
    </row>
    <row r="106" spans="1:12">
      <c r="A106" s="10" t="s">
        <v>299</v>
      </c>
      <c r="B106" s="36" t="s">
        <v>298</v>
      </c>
      <c r="C106" s="36" t="s">
        <v>556</v>
      </c>
      <c r="D106" s="37" t="s">
        <v>94</v>
      </c>
      <c r="E106" s="32" t="s">
        <v>78</v>
      </c>
      <c r="F106" s="33">
        <v>8.9099999999999995E-3</v>
      </c>
      <c r="G106" s="33">
        <v>3.04</v>
      </c>
      <c r="H106" s="38">
        <v>2</v>
      </c>
      <c r="I106" s="39">
        <v>0</v>
      </c>
      <c r="L106" s="8"/>
    </row>
    <row r="107" spans="1:12">
      <c r="A107" s="9" t="s">
        <v>280</v>
      </c>
      <c r="B107" s="36" t="s">
        <v>281</v>
      </c>
      <c r="C107" s="36" t="s">
        <v>282</v>
      </c>
      <c r="D107" s="37" t="s">
        <v>156</v>
      </c>
      <c r="E107" s="32" t="s">
        <v>52</v>
      </c>
      <c r="F107" s="33">
        <v>1.4789999999999999E-2</v>
      </c>
      <c r="G107" s="33">
        <v>2.95</v>
      </c>
      <c r="H107" s="38">
        <v>4</v>
      </c>
      <c r="I107" s="39">
        <v>0.67</v>
      </c>
      <c r="L107" s="8"/>
    </row>
    <row r="108" spans="1:12">
      <c r="L108" s="8"/>
    </row>
    <row r="109" spans="1:12">
      <c r="L109" s="8"/>
    </row>
    <row r="110" spans="1:12">
      <c r="L110" s="8"/>
    </row>
    <row r="111" spans="1:12">
      <c r="L111" s="8"/>
    </row>
    <row r="112" spans="1:12">
      <c r="L112" s="8"/>
    </row>
    <row r="113" spans="12:12">
      <c r="L113" s="8"/>
    </row>
    <row r="114" spans="12:12">
      <c r="L114" s="8"/>
    </row>
    <row r="115" spans="12:12">
      <c r="L115" s="8"/>
    </row>
    <row r="116" spans="12:12">
      <c r="L116" s="8"/>
    </row>
    <row r="117" spans="12:12">
      <c r="L117" s="8"/>
    </row>
    <row r="118" spans="12:12">
      <c r="L118" s="8"/>
    </row>
    <row r="119" spans="12:12">
      <c r="L119" s="8"/>
    </row>
    <row r="120" spans="12:12">
      <c r="L120" s="8"/>
    </row>
    <row r="121" spans="12:12">
      <c r="L121" s="8"/>
    </row>
    <row r="122" spans="12:12">
      <c r="L122" s="8"/>
    </row>
    <row r="123" spans="12:12">
      <c r="L123" s="8"/>
    </row>
    <row r="124" spans="12:12">
      <c r="L124" s="8"/>
    </row>
    <row r="125" spans="12:12">
      <c r="L125" s="8"/>
    </row>
    <row r="127" spans="12:12">
      <c r="L127" s="6"/>
    </row>
    <row r="128" spans="12:12">
      <c r="L128" s="6"/>
    </row>
    <row r="129" spans="12:12">
      <c r="L129" s="6"/>
    </row>
    <row r="130" spans="12:12">
      <c r="L130" s="6"/>
    </row>
    <row r="131" spans="12:12">
      <c r="L131" s="6"/>
    </row>
    <row r="132" spans="12:12">
      <c r="L132" s="6"/>
    </row>
    <row r="133" spans="12:12">
      <c r="L133" s="6"/>
    </row>
    <row r="134" spans="12:12">
      <c r="L134" s="6"/>
    </row>
    <row r="135" spans="12:12">
      <c r="L135" s="6"/>
    </row>
    <row r="136" spans="12:12">
      <c r="L136" s="6"/>
    </row>
    <row r="137" spans="12:12">
      <c r="L137" s="8"/>
    </row>
    <row r="138" spans="12:12">
      <c r="L138" s="8"/>
    </row>
    <row r="139" spans="12:12">
      <c r="L139" s="8"/>
    </row>
    <row r="140" spans="12:12">
      <c r="L140" s="7"/>
    </row>
    <row r="141" spans="12:12">
      <c r="L141" s="6"/>
    </row>
  </sheetData>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01"/>
  <sheetViews>
    <sheetView workbookViewId="0">
      <selection activeCell="I3" sqref="I3"/>
    </sheetView>
  </sheetViews>
  <sheetFormatPr baseColWidth="10" defaultRowHeight="15" x14ac:dyDescent="0"/>
  <cols>
    <col min="2" max="2" width="17" customWidth="1"/>
    <col min="3" max="3" width="11" customWidth="1"/>
    <col min="6" max="6" width="11" customWidth="1"/>
    <col min="7" max="9" width="14.5" customWidth="1"/>
    <col min="11" max="11" width="22.33203125" customWidth="1"/>
  </cols>
  <sheetData>
    <row r="1" spans="1:11">
      <c r="A1" s="58" t="s">
        <v>0</v>
      </c>
      <c r="B1" s="58" t="s">
        <v>1</v>
      </c>
      <c r="C1" s="58" t="s">
        <v>2</v>
      </c>
      <c r="D1" s="58" t="s">
        <v>3</v>
      </c>
      <c r="E1" s="58" t="s">
        <v>430</v>
      </c>
      <c r="F1" s="58" t="s">
        <v>558</v>
      </c>
      <c r="G1" s="59" t="s">
        <v>583</v>
      </c>
      <c r="H1" s="59" t="s">
        <v>40</v>
      </c>
      <c r="I1" s="59" t="s">
        <v>559</v>
      </c>
      <c r="J1" s="58" t="s">
        <v>496</v>
      </c>
      <c r="K1" s="58" t="s">
        <v>495</v>
      </c>
    </row>
    <row r="2" spans="1:11">
      <c r="A2" s="2">
        <v>42953</v>
      </c>
      <c r="B2" t="s">
        <v>7</v>
      </c>
      <c r="C2" t="s">
        <v>475</v>
      </c>
      <c r="D2">
        <v>1</v>
      </c>
      <c r="E2">
        <v>1</v>
      </c>
      <c r="F2">
        <v>1</v>
      </c>
      <c r="G2" s="55" t="s">
        <v>488</v>
      </c>
      <c r="H2" t="str">
        <f>VLOOKUP(G2,'Benthic Codes'!$A$1:$C$15,2,0)</f>
        <v>TA</v>
      </c>
      <c r="I2" t="str">
        <f>VLOOKUP(G2,'Benthic Codes'!$A$1:$C$15,3,0)</f>
        <v>turf algae</v>
      </c>
      <c r="J2">
        <v>3</v>
      </c>
    </row>
    <row r="3" spans="1:11">
      <c r="A3" s="2">
        <v>42953</v>
      </c>
      <c r="B3" t="s">
        <v>7</v>
      </c>
      <c r="C3" t="s">
        <v>475</v>
      </c>
      <c r="D3">
        <v>1</v>
      </c>
      <c r="E3">
        <v>1</v>
      </c>
      <c r="F3">
        <v>2</v>
      </c>
      <c r="G3" s="55" t="s">
        <v>489</v>
      </c>
      <c r="H3" s="66" t="str">
        <f>VLOOKUP(G3,'Benthic Codes'!$A$1:$C$15,2,0)</f>
        <v>sand</v>
      </c>
      <c r="I3" s="66" t="str">
        <f>VLOOKUP(G3,'Benthic Codes'!$A$1:$C$15,3,0)</f>
        <v>sand</v>
      </c>
    </row>
    <row r="4" spans="1:11">
      <c r="A4" s="2">
        <v>42953</v>
      </c>
      <c r="B4" t="s">
        <v>7</v>
      </c>
      <c r="C4" t="s">
        <v>475</v>
      </c>
      <c r="D4">
        <v>1</v>
      </c>
      <c r="E4">
        <v>1</v>
      </c>
      <c r="F4">
        <v>3</v>
      </c>
      <c r="G4" s="55" t="s">
        <v>489</v>
      </c>
      <c r="H4" s="66" t="str">
        <f>VLOOKUP(G4,'Benthic Codes'!$A$1:$C$15,2,0)</f>
        <v>sand</v>
      </c>
      <c r="I4" s="66" t="str">
        <f>VLOOKUP(G4,'Benthic Codes'!$A$1:$C$15,3,0)</f>
        <v>sand</v>
      </c>
    </row>
    <row r="5" spans="1:11">
      <c r="A5" s="2">
        <v>42953</v>
      </c>
      <c r="B5" t="s">
        <v>7</v>
      </c>
      <c r="C5" t="s">
        <v>475</v>
      </c>
      <c r="D5">
        <v>1</v>
      </c>
      <c r="E5">
        <v>1</v>
      </c>
      <c r="F5">
        <v>4</v>
      </c>
      <c r="G5" s="55" t="s">
        <v>489</v>
      </c>
      <c r="H5" s="66" t="str">
        <f>VLOOKUP(G5,'Benthic Codes'!$A$1:$C$15,2,0)</f>
        <v>sand</v>
      </c>
      <c r="I5" s="66" t="str">
        <f>VLOOKUP(G5,'Benthic Codes'!$A$1:$C$15,3,0)</f>
        <v>sand</v>
      </c>
    </row>
    <row r="6" spans="1:11">
      <c r="A6" s="2">
        <v>42953</v>
      </c>
      <c r="B6" t="s">
        <v>7</v>
      </c>
      <c r="C6" t="s">
        <v>475</v>
      </c>
      <c r="D6">
        <v>1</v>
      </c>
      <c r="E6">
        <v>1</v>
      </c>
      <c r="F6">
        <v>5</v>
      </c>
      <c r="G6" s="55" t="s">
        <v>489</v>
      </c>
      <c r="H6" s="66" t="str">
        <f>VLOOKUP(G6,'Benthic Codes'!$A$1:$C$15,2,0)</f>
        <v>sand</v>
      </c>
      <c r="I6" s="66" t="str">
        <f>VLOOKUP(G6,'Benthic Codes'!$A$1:$C$15,3,0)</f>
        <v>sand</v>
      </c>
    </row>
    <row r="7" spans="1:11">
      <c r="A7" s="2">
        <v>42953</v>
      </c>
      <c r="B7" t="s">
        <v>7</v>
      </c>
      <c r="C7" t="s">
        <v>475</v>
      </c>
      <c r="D7">
        <v>1</v>
      </c>
      <c r="E7">
        <v>1</v>
      </c>
      <c r="F7">
        <v>6</v>
      </c>
      <c r="G7" s="55" t="s">
        <v>489</v>
      </c>
      <c r="H7" s="66" t="str">
        <f>VLOOKUP(G7,'Benthic Codes'!$A$1:$C$15,2,0)</f>
        <v>sand</v>
      </c>
      <c r="I7" s="66" t="str">
        <f>VLOOKUP(G7,'Benthic Codes'!$A$1:$C$15,3,0)</f>
        <v>sand</v>
      </c>
    </row>
    <row r="8" spans="1:11">
      <c r="A8" s="2">
        <v>42953</v>
      </c>
      <c r="B8" t="s">
        <v>7</v>
      </c>
      <c r="C8" t="s">
        <v>475</v>
      </c>
      <c r="D8">
        <v>1</v>
      </c>
      <c r="E8">
        <v>1</v>
      </c>
      <c r="F8">
        <v>7</v>
      </c>
      <c r="G8" s="55" t="s">
        <v>488</v>
      </c>
      <c r="H8" s="66" t="str">
        <f>VLOOKUP(G8,'Benthic Codes'!$A$1:$C$15,2,0)</f>
        <v>TA</v>
      </c>
      <c r="I8" s="66" t="str">
        <f>VLOOKUP(G8,'Benthic Codes'!$A$1:$C$15,3,0)</f>
        <v>turf algae</v>
      </c>
      <c r="J8">
        <v>2</v>
      </c>
    </row>
    <row r="9" spans="1:11">
      <c r="A9" s="2">
        <v>42953</v>
      </c>
      <c r="B9" t="s">
        <v>7</v>
      </c>
      <c r="C9" t="s">
        <v>475</v>
      </c>
      <c r="D9">
        <v>1</v>
      </c>
      <c r="E9">
        <v>1</v>
      </c>
      <c r="F9">
        <v>8</v>
      </c>
      <c r="G9" s="55" t="s">
        <v>489</v>
      </c>
      <c r="H9" s="66" t="str">
        <f>VLOOKUP(G9,'Benthic Codes'!$A$1:$C$15,2,0)</f>
        <v>sand</v>
      </c>
      <c r="I9" s="66" t="str">
        <f>VLOOKUP(G9,'Benthic Codes'!$A$1:$C$15,3,0)</f>
        <v>sand</v>
      </c>
    </row>
    <row r="10" spans="1:11">
      <c r="A10" s="2">
        <v>42953</v>
      </c>
      <c r="B10" t="s">
        <v>7</v>
      </c>
      <c r="C10" t="s">
        <v>475</v>
      </c>
      <c r="D10">
        <v>1</v>
      </c>
      <c r="E10">
        <v>1</v>
      </c>
      <c r="F10">
        <v>9</v>
      </c>
      <c r="G10" s="55" t="s">
        <v>488</v>
      </c>
      <c r="H10" s="66" t="str">
        <f>VLOOKUP(G10,'Benthic Codes'!$A$1:$C$15,2,0)</f>
        <v>TA</v>
      </c>
      <c r="I10" s="66" t="str">
        <f>VLOOKUP(G10,'Benthic Codes'!$A$1:$C$15,3,0)</f>
        <v>turf algae</v>
      </c>
      <c r="J10">
        <v>2</v>
      </c>
    </row>
    <row r="11" spans="1:11">
      <c r="A11" s="2">
        <v>42953</v>
      </c>
      <c r="B11" t="s">
        <v>7</v>
      </c>
      <c r="C11" t="s">
        <v>475</v>
      </c>
      <c r="D11">
        <v>1</v>
      </c>
      <c r="E11">
        <v>1</v>
      </c>
      <c r="F11">
        <v>10</v>
      </c>
      <c r="G11" s="55" t="s">
        <v>488</v>
      </c>
      <c r="H11" s="66" t="str">
        <f>VLOOKUP(G11,'Benthic Codes'!$A$1:$C$15,2,0)</f>
        <v>TA</v>
      </c>
      <c r="I11" s="66" t="str">
        <f>VLOOKUP(G11,'Benthic Codes'!$A$1:$C$15,3,0)</f>
        <v>turf algae</v>
      </c>
      <c r="J11">
        <v>5</v>
      </c>
    </row>
    <row r="12" spans="1:11">
      <c r="A12" s="2">
        <v>42953</v>
      </c>
      <c r="B12" t="s">
        <v>7</v>
      </c>
      <c r="C12" t="s">
        <v>475</v>
      </c>
      <c r="D12">
        <v>1</v>
      </c>
      <c r="E12">
        <v>2</v>
      </c>
      <c r="F12">
        <v>1</v>
      </c>
      <c r="G12" s="55" t="s">
        <v>489</v>
      </c>
      <c r="H12" s="66" t="str">
        <f>VLOOKUP(G12,'Benthic Codes'!$A$1:$C$15,2,0)</f>
        <v>sand</v>
      </c>
      <c r="I12" s="66" t="str">
        <f>VLOOKUP(G12,'Benthic Codes'!$A$1:$C$15,3,0)</f>
        <v>sand</v>
      </c>
    </row>
    <row r="13" spans="1:11">
      <c r="A13" s="2">
        <v>42953</v>
      </c>
      <c r="B13" t="s">
        <v>7</v>
      </c>
      <c r="C13" t="s">
        <v>475</v>
      </c>
      <c r="D13">
        <v>1</v>
      </c>
      <c r="E13">
        <v>2</v>
      </c>
      <c r="F13">
        <v>2</v>
      </c>
      <c r="G13" s="55" t="s">
        <v>489</v>
      </c>
      <c r="H13" s="66" t="str">
        <f>VLOOKUP(G13,'Benthic Codes'!$A$1:$C$15,2,0)</f>
        <v>sand</v>
      </c>
      <c r="I13" s="66" t="str">
        <f>VLOOKUP(G13,'Benthic Codes'!$A$1:$C$15,3,0)</f>
        <v>sand</v>
      </c>
    </row>
    <row r="14" spans="1:11">
      <c r="A14" s="2">
        <v>42953</v>
      </c>
      <c r="B14" t="s">
        <v>7</v>
      </c>
      <c r="C14" t="s">
        <v>475</v>
      </c>
      <c r="D14">
        <v>1</v>
      </c>
      <c r="E14">
        <v>2</v>
      </c>
      <c r="F14">
        <v>3</v>
      </c>
      <c r="G14" s="55" t="s">
        <v>488</v>
      </c>
      <c r="H14" s="66" t="str">
        <f>VLOOKUP(G14,'Benthic Codes'!$A$1:$C$15,2,0)</f>
        <v>TA</v>
      </c>
      <c r="I14" s="66" t="str">
        <f>VLOOKUP(G14,'Benthic Codes'!$A$1:$C$15,3,0)</f>
        <v>turf algae</v>
      </c>
      <c r="J14">
        <v>1</v>
      </c>
    </row>
    <row r="15" spans="1:11">
      <c r="A15" s="2">
        <v>42953</v>
      </c>
      <c r="B15" t="s">
        <v>7</v>
      </c>
      <c r="C15" t="s">
        <v>475</v>
      </c>
      <c r="D15">
        <v>1</v>
      </c>
      <c r="E15">
        <v>2</v>
      </c>
      <c r="F15">
        <v>4</v>
      </c>
      <c r="G15" s="55" t="s">
        <v>489</v>
      </c>
      <c r="H15" s="66" t="str">
        <f>VLOOKUP(G15,'Benthic Codes'!$A$1:$C$15,2,0)</f>
        <v>sand</v>
      </c>
      <c r="I15" s="66" t="str">
        <f>VLOOKUP(G15,'Benthic Codes'!$A$1:$C$15,3,0)</f>
        <v>sand</v>
      </c>
    </row>
    <row r="16" spans="1:11">
      <c r="A16" s="2">
        <v>42953</v>
      </c>
      <c r="B16" t="s">
        <v>7</v>
      </c>
      <c r="C16" t="s">
        <v>475</v>
      </c>
      <c r="D16">
        <v>1</v>
      </c>
      <c r="E16">
        <v>2</v>
      </c>
      <c r="F16">
        <v>5</v>
      </c>
      <c r="G16" s="55" t="s">
        <v>489</v>
      </c>
      <c r="H16" s="66" t="str">
        <f>VLOOKUP(G16,'Benthic Codes'!$A$1:$C$15,2,0)</f>
        <v>sand</v>
      </c>
      <c r="I16" s="66" t="str">
        <f>VLOOKUP(G16,'Benthic Codes'!$A$1:$C$15,3,0)</f>
        <v>sand</v>
      </c>
    </row>
    <row r="17" spans="1:10">
      <c r="A17" s="2">
        <v>42953</v>
      </c>
      <c r="B17" t="s">
        <v>7</v>
      </c>
      <c r="C17" t="s">
        <v>475</v>
      </c>
      <c r="D17">
        <v>1</v>
      </c>
      <c r="E17">
        <v>2</v>
      </c>
      <c r="F17">
        <v>6</v>
      </c>
      <c r="G17" s="55" t="s">
        <v>489</v>
      </c>
      <c r="H17" s="66" t="str">
        <f>VLOOKUP(G17,'Benthic Codes'!$A$1:$C$15,2,0)</f>
        <v>sand</v>
      </c>
      <c r="I17" s="66" t="str">
        <f>VLOOKUP(G17,'Benthic Codes'!$A$1:$C$15,3,0)</f>
        <v>sand</v>
      </c>
    </row>
    <row r="18" spans="1:10">
      <c r="A18" s="2">
        <v>42953</v>
      </c>
      <c r="B18" t="s">
        <v>7</v>
      </c>
      <c r="C18" t="s">
        <v>475</v>
      </c>
      <c r="D18">
        <v>1</v>
      </c>
      <c r="E18">
        <v>2</v>
      </c>
      <c r="F18">
        <v>7</v>
      </c>
      <c r="G18" s="55" t="s">
        <v>489</v>
      </c>
      <c r="H18" s="66" t="str">
        <f>VLOOKUP(G18,'Benthic Codes'!$A$1:$C$15,2,0)</f>
        <v>sand</v>
      </c>
      <c r="I18" s="66" t="str">
        <f>VLOOKUP(G18,'Benthic Codes'!$A$1:$C$15,3,0)</f>
        <v>sand</v>
      </c>
    </row>
    <row r="19" spans="1:10">
      <c r="A19" s="2">
        <v>42953</v>
      </c>
      <c r="B19" t="s">
        <v>7</v>
      </c>
      <c r="C19" t="s">
        <v>475</v>
      </c>
      <c r="D19">
        <v>1</v>
      </c>
      <c r="E19">
        <v>2</v>
      </c>
      <c r="F19">
        <v>8</v>
      </c>
      <c r="G19" s="55" t="s">
        <v>489</v>
      </c>
      <c r="H19" s="66" t="str">
        <f>VLOOKUP(G19,'Benthic Codes'!$A$1:$C$15,2,0)</f>
        <v>sand</v>
      </c>
      <c r="I19" s="66" t="str">
        <f>VLOOKUP(G19,'Benthic Codes'!$A$1:$C$15,3,0)</f>
        <v>sand</v>
      </c>
    </row>
    <row r="20" spans="1:10">
      <c r="A20" s="2">
        <v>42953</v>
      </c>
      <c r="B20" t="s">
        <v>7</v>
      </c>
      <c r="C20" t="s">
        <v>475</v>
      </c>
      <c r="D20">
        <v>1</v>
      </c>
      <c r="E20">
        <v>2</v>
      </c>
      <c r="F20">
        <v>9</v>
      </c>
      <c r="G20" s="55" t="s">
        <v>489</v>
      </c>
      <c r="H20" s="66" t="str">
        <f>VLOOKUP(G20,'Benthic Codes'!$A$1:$C$15,2,0)</f>
        <v>sand</v>
      </c>
      <c r="I20" s="66" t="str">
        <f>VLOOKUP(G20,'Benthic Codes'!$A$1:$C$15,3,0)</f>
        <v>sand</v>
      </c>
    </row>
    <row r="21" spans="1:10">
      <c r="A21" s="2">
        <v>42953</v>
      </c>
      <c r="B21" t="s">
        <v>7</v>
      </c>
      <c r="C21" t="s">
        <v>475</v>
      </c>
      <c r="D21">
        <v>1</v>
      </c>
      <c r="E21">
        <v>2</v>
      </c>
      <c r="F21">
        <v>10</v>
      </c>
      <c r="G21" s="55" t="s">
        <v>489</v>
      </c>
      <c r="H21" s="66" t="str">
        <f>VLOOKUP(G21,'Benthic Codes'!$A$1:$C$15,2,0)</f>
        <v>sand</v>
      </c>
      <c r="I21" s="66" t="str">
        <f>VLOOKUP(G21,'Benthic Codes'!$A$1:$C$15,3,0)</f>
        <v>sand</v>
      </c>
    </row>
    <row r="22" spans="1:10">
      <c r="A22" s="2">
        <v>42953</v>
      </c>
      <c r="B22" t="s">
        <v>7</v>
      </c>
      <c r="C22" t="s">
        <v>475</v>
      </c>
      <c r="D22">
        <v>1</v>
      </c>
      <c r="E22">
        <v>3</v>
      </c>
      <c r="F22">
        <v>1</v>
      </c>
      <c r="G22" s="55" t="s">
        <v>489</v>
      </c>
      <c r="H22" s="66" t="str">
        <f>VLOOKUP(G22,'Benthic Codes'!$A$1:$C$15,2,0)</f>
        <v>sand</v>
      </c>
      <c r="I22" s="66" t="str">
        <f>VLOOKUP(G22,'Benthic Codes'!$A$1:$C$15,3,0)</f>
        <v>sand</v>
      </c>
    </row>
    <row r="23" spans="1:10">
      <c r="A23" s="2">
        <v>42953</v>
      </c>
      <c r="B23" t="s">
        <v>7</v>
      </c>
      <c r="C23" t="s">
        <v>475</v>
      </c>
      <c r="D23">
        <v>1</v>
      </c>
      <c r="E23">
        <v>3</v>
      </c>
      <c r="F23">
        <v>2</v>
      </c>
      <c r="G23" s="55" t="s">
        <v>489</v>
      </c>
      <c r="H23" s="66" t="str">
        <f>VLOOKUP(G23,'Benthic Codes'!$A$1:$C$15,2,0)</f>
        <v>sand</v>
      </c>
      <c r="I23" s="66" t="str">
        <f>VLOOKUP(G23,'Benthic Codes'!$A$1:$C$15,3,0)</f>
        <v>sand</v>
      </c>
    </row>
    <row r="24" spans="1:10">
      <c r="A24" s="2">
        <v>42953</v>
      </c>
      <c r="B24" t="s">
        <v>7</v>
      </c>
      <c r="C24" t="s">
        <v>475</v>
      </c>
      <c r="D24">
        <v>1</v>
      </c>
      <c r="E24">
        <v>3</v>
      </c>
      <c r="F24">
        <v>3</v>
      </c>
      <c r="G24" s="55" t="s">
        <v>489</v>
      </c>
      <c r="H24" s="66" t="str">
        <f>VLOOKUP(G24,'Benthic Codes'!$A$1:$C$15,2,0)</f>
        <v>sand</v>
      </c>
      <c r="I24" s="66" t="str">
        <f>VLOOKUP(G24,'Benthic Codes'!$A$1:$C$15,3,0)</f>
        <v>sand</v>
      </c>
    </row>
    <row r="25" spans="1:10">
      <c r="A25" s="2">
        <v>42953</v>
      </c>
      <c r="B25" t="s">
        <v>7</v>
      </c>
      <c r="C25" t="s">
        <v>475</v>
      </c>
      <c r="D25">
        <v>1</v>
      </c>
      <c r="E25">
        <v>3</v>
      </c>
      <c r="F25">
        <v>4</v>
      </c>
      <c r="G25" s="55" t="s">
        <v>489</v>
      </c>
      <c r="H25" s="66" t="str">
        <f>VLOOKUP(G25,'Benthic Codes'!$A$1:$C$15,2,0)</f>
        <v>sand</v>
      </c>
      <c r="I25" s="66" t="str">
        <f>VLOOKUP(G25,'Benthic Codes'!$A$1:$C$15,3,0)</f>
        <v>sand</v>
      </c>
    </row>
    <row r="26" spans="1:10">
      <c r="A26" s="2">
        <v>42953</v>
      </c>
      <c r="B26" t="s">
        <v>7</v>
      </c>
      <c r="C26" t="s">
        <v>475</v>
      </c>
      <c r="D26">
        <v>1</v>
      </c>
      <c r="E26">
        <v>3</v>
      </c>
      <c r="F26">
        <v>5</v>
      </c>
      <c r="G26" s="55" t="s">
        <v>474</v>
      </c>
      <c r="H26" s="66" t="str">
        <f>VLOOKUP(G26,'Benthic Codes'!$A$1:$C$15,2,0)</f>
        <v>CY</v>
      </c>
      <c r="I26" s="66" t="str">
        <f>VLOOKUP(G26,'Benthic Codes'!$A$1:$C$15,3,0)</f>
        <v>cyanobacteria</v>
      </c>
    </row>
    <row r="27" spans="1:10">
      <c r="A27" s="2">
        <v>42953</v>
      </c>
      <c r="B27" t="s">
        <v>7</v>
      </c>
      <c r="C27" t="s">
        <v>475</v>
      </c>
      <c r="D27">
        <v>1</v>
      </c>
      <c r="E27">
        <v>3</v>
      </c>
      <c r="F27">
        <v>6</v>
      </c>
      <c r="G27" s="55" t="s">
        <v>488</v>
      </c>
      <c r="H27" s="66" t="str">
        <f>VLOOKUP(G27,'Benthic Codes'!$A$1:$C$15,2,0)</f>
        <v>TA</v>
      </c>
      <c r="I27" s="66" t="str">
        <f>VLOOKUP(G27,'Benthic Codes'!$A$1:$C$15,3,0)</f>
        <v>turf algae</v>
      </c>
      <c r="J27">
        <v>4</v>
      </c>
    </row>
    <row r="28" spans="1:10">
      <c r="A28" s="2">
        <v>42953</v>
      </c>
      <c r="B28" t="s">
        <v>7</v>
      </c>
      <c r="C28" t="s">
        <v>475</v>
      </c>
      <c r="D28">
        <v>1</v>
      </c>
      <c r="E28">
        <v>3</v>
      </c>
      <c r="F28">
        <v>7</v>
      </c>
      <c r="G28" s="55" t="s">
        <v>478</v>
      </c>
      <c r="H28" s="66" t="str">
        <f>VLOOKUP(G28,'Benthic Codes'!$A$1:$C$15,2,0)</f>
        <v>MA</v>
      </c>
      <c r="I28" s="66" t="str">
        <f>VLOOKUP(G28,'Benthic Codes'!$A$1:$C$15,3,0)</f>
        <v>macroalgae</v>
      </c>
      <c r="J28">
        <v>38</v>
      </c>
    </row>
    <row r="29" spans="1:10">
      <c r="A29" s="2">
        <v>42953</v>
      </c>
      <c r="B29" t="s">
        <v>7</v>
      </c>
      <c r="C29" t="s">
        <v>475</v>
      </c>
      <c r="D29">
        <v>1</v>
      </c>
      <c r="E29">
        <v>3</v>
      </c>
      <c r="F29">
        <v>8</v>
      </c>
      <c r="G29" s="55" t="s">
        <v>488</v>
      </c>
      <c r="H29" s="66" t="str">
        <f>VLOOKUP(G29,'Benthic Codes'!$A$1:$C$15,2,0)</f>
        <v>TA</v>
      </c>
      <c r="I29" s="66" t="str">
        <f>VLOOKUP(G29,'Benthic Codes'!$A$1:$C$15,3,0)</f>
        <v>turf algae</v>
      </c>
      <c r="J29">
        <v>2</v>
      </c>
    </row>
    <row r="30" spans="1:10">
      <c r="A30" s="2">
        <v>42953</v>
      </c>
      <c r="B30" t="s">
        <v>7</v>
      </c>
      <c r="C30" t="s">
        <v>475</v>
      </c>
      <c r="D30">
        <v>1</v>
      </c>
      <c r="E30">
        <v>3</v>
      </c>
      <c r="F30">
        <v>9</v>
      </c>
      <c r="G30" s="55" t="s">
        <v>488</v>
      </c>
      <c r="H30" s="66" t="str">
        <f>VLOOKUP(G30,'Benthic Codes'!$A$1:$C$15,2,0)</f>
        <v>TA</v>
      </c>
      <c r="I30" s="66" t="str">
        <f>VLOOKUP(G30,'Benthic Codes'!$A$1:$C$15,3,0)</f>
        <v>turf algae</v>
      </c>
      <c r="J30">
        <v>2</v>
      </c>
    </row>
    <row r="31" spans="1:10">
      <c r="A31" s="2">
        <v>42953</v>
      </c>
      <c r="B31" t="s">
        <v>7</v>
      </c>
      <c r="C31" t="s">
        <v>475</v>
      </c>
      <c r="D31">
        <v>1</v>
      </c>
      <c r="E31">
        <v>3</v>
      </c>
      <c r="F31">
        <v>10</v>
      </c>
      <c r="G31" s="55" t="s">
        <v>488</v>
      </c>
      <c r="H31" s="66" t="str">
        <f>VLOOKUP(G31,'Benthic Codes'!$A$1:$C$15,2,0)</f>
        <v>TA</v>
      </c>
      <c r="I31" s="66" t="str">
        <f>VLOOKUP(G31,'Benthic Codes'!$A$1:$C$15,3,0)</f>
        <v>turf algae</v>
      </c>
      <c r="J31">
        <v>4</v>
      </c>
    </row>
    <row r="32" spans="1:10">
      <c r="A32" s="2">
        <v>42953</v>
      </c>
      <c r="B32" t="s">
        <v>7</v>
      </c>
      <c r="C32" t="s">
        <v>475</v>
      </c>
      <c r="D32">
        <v>1</v>
      </c>
      <c r="E32">
        <v>4</v>
      </c>
      <c r="F32">
        <v>1</v>
      </c>
      <c r="G32" s="55" t="s">
        <v>489</v>
      </c>
      <c r="H32" s="66" t="str">
        <f>VLOOKUP(G32,'Benthic Codes'!$A$1:$C$15,2,0)</f>
        <v>sand</v>
      </c>
      <c r="I32" s="66" t="str">
        <f>VLOOKUP(G32,'Benthic Codes'!$A$1:$C$15,3,0)</f>
        <v>sand</v>
      </c>
    </row>
    <row r="33" spans="1:11">
      <c r="A33" s="2">
        <v>42953</v>
      </c>
      <c r="B33" t="s">
        <v>7</v>
      </c>
      <c r="C33" t="s">
        <v>475</v>
      </c>
      <c r="D33">
        <v>1</v>
      </c>
      <c r="E33">
        <v>4</v>
      </c>
      <c r="F33">
        <v>2</v>
      </c>
      <c r="G33" s="55" t="s">
        <v>488</v>
      </c>
      <c r="H33" s="66" t="str">
        <f>VLOOKUP(G33,'Benthic Codes'!$A$1:$C$15,2,0)</f>
        <v>TA</v>
      </c>
      <c r="I33" s="66" t="str">
        <f>VLOOKUP(G33,'Benthic Codes'!$A$1:$C$15,3,0)</f>
        <v>turf algae</v>
      </c>
      <c r="J33">
        <v>6</v>
      </c>
    </row>
    <row r="34" spans="1:11">
      <c r="A34" s="2">
        <v>42953</v>
      </c>
      <c r="B34" t="s">
        <v>7</v>
      </c>
      <c r="C34" t="s">
        <v>475</v>
      </c>
      <c r="D34">
        <v>1</v>
      </c>
      <c r="E34">
        <v>4</v>
      </c>
      <c r="F34">
        <v>3</v>
      </c>
      <c r="G34" s="55" t="s">
        <v>480</v>
      </c>
      <c r="H34" s="66" t="str">
        <f>VLOOKUP(G34,'Benthic Codes'!$A$1:$C$15,2,0)</f>
        <v>OINV</v>
      </c>
      <c r="I34" s="66" t="str">
        <f>VLOOKUP(G34,'Benthic Codes'!$A$1:$C$15,3,0)</f>
        <v>non-aggressive invert</v>
      </c>
      <c r="K34" t="s">
        <v>485</v>
      </c>
    </row>
    <row r="35" spans="1:11">
      <c r="A35" s="2">
        <v>42953</v>
      </c>
      <c r="B35" t="s">
        <v>7</v>
      </c>
      <c r="C35" t="s">
        <v>475</v>
      </c>
      <c r="D35">
        <v>1</v>
      </c>
      <c r="E35">
        <v>4</v>
      </c>
      <c r="F35">
        <v>4</v>
      </c>
      <c r="G35" s="55" t="s">
        <v>474</v>
      </c>
      <c r="H35" s="66" t="str">
        <f>VLOOKUP(G35,'Benthic Codes'!$A$1:$C$15,2,0)</f>
        <v>CY</v>
      </c>
      <c r="I35" s="66" t="str">
        <f>VLOOKUP(G35,'Benthic Codes'!$A$1:$C$15,3,0)</f>
        <v>cyanobacteria</v>
      </c>
    </row>
    <row r="36" spans="1:11">
      <c r="A36" s="2">
        <v>42953</v>
      </c>
      <c r="B36" t="s">
        <v>7</v>
      </c>
      <c r="C36" t="s">
        <v>475</v>
      </c>
      <c r="D36">
        <v>1</v>
      </c>
      <c r="E36">
        <v>4</v>
      </c>
      <c r="F36">
        <v>5</v>
      </c>
      <c r="G36" s="55" t="s">
        <v>489</v>
      </c>
      <c r="H36" s="66" t="str">
        <f>VLOOKUP(G36,'Benthic Codes'!$A$1:$C$15,2,0)</f>
        <v>sand</v>
      </c>
      <c r="I36" s="66" t="str">
        <f>VLOOKUP(G36,'Benthic Codes'!$A$1:$C$15,3,0)</f>
        <v>sand</v>
      </c>
    </row>
    <row r="37" spans="1:11">
      <c r="A37" s="2">
        <v>42953</v>
      </c>
      <c r="B37" t="s">
        <v>7</v>
      </c>
      <c r="C37" t="s">
        <v>475</v>
      </c>
      <c r="D37">
        <v>1</v>
      </c>
      <c r="E37">
        <v>4</v>
      </c>
      <c r="F37">
        <v>6</v>
      </c>
      <c r="G37" s="55" t="s">
        <v>480</v>
      </c>
      <c r="H37" s="66" t="str">
        <f>VLOOKUP(G37,'Benthic Codes'!$A$1:$C$15,2,0)</f>
        <v>OINV</v>
      </c>
      <c r="I37" s="66" t="str">
        <f>VLOOKUP(G37,'Benthic Codes'!$A$1:$C$15,3,0)</f>
        <v>non-aggressive invert</v>
      </c>
      <c r="K37" t="s">
        <v>485</v>
      </c>
    </row>
    <row r="38" spans="1:11">
      <c r="A38" s="2">
        <v>42953</v>
      </c>
      <c r="B38" t="s">
        <v>7</v>
      </c>
      <c r="C38" t="s">
        <v>475</v>
      </c>
      <c r="D38">
        <v>1</v>
      </c>
      <c r="E38">
        <v>4</v>
      </c>
      <c r="F38">
        <v>7</v>
      </c>
      <c r="G38" s="55" t="s">
        <v>474</v>
      </c>
      <c r="H38" s="66" t="str">
        <f>VLOOKUP(G38,'Benthic Codes'!$A$1:$C$15,2,0)</f>
        <v>CY</v>
      </c>
      <c r="I38" s="66" t="str">
        <f>VLOOKUP(G38,'Benthic Codes'!$A$1:$C$15,3,0)</f>
        <v>cyanobacteria</v>
      </c>
    </row>
    <row r="39" spans="1:11">
      <c r="A39" s="2">
        <v>42953</v>
      </c>
      <c r="B39" t="s">
        <v>7</v>
      </c>
      <c r="C39" t="s">
        <v>475</v>
      </c>
      <c r="D39">
        <v>1</v>
      </c>
      <c r="E39">
        <v>4</v>
      </c>
      <c r="F39">
        <v>8</v>
      </c>
      <c r="G39" s="55" t="s">
        <v>476</v>
      </c>
      <c r="H39" s="66" t="str">
        <f>VLOOKUP(G39,'Benthic Codes'!$A$1:$C$15,2,0)</f>
        <v>LC</v>
      </c>
      <c r="I39" s="66" t="str">
        <f>VLOOKUP(G39,'Benthic Codes'!$A$1:$C$15,3,0)</f>
        <v>coral</v>
      </c>
    </row>
    <row r="40" spans="1:11">
      <c r="A40" s="2">
        <v>42953</v>
      </c>
      <c r="B40" t="s">
        <v>7</v>
      </c>
      <c r="C40" t="s">
        <v>475</v>
      </c>
      <c r="D40">
        <v>1</v>
      </c>
      <c r="E40">
        <v>4</v>
      </c>
      <c r="F40">
        <v>9</v>
      </c>
      <c r="G40" s="55" t="s">
        <v>474</v>
      </c>
      <c r="H40" s="66" t="str">
        <f>VLOOKUP(G40,'Benthic Codes'!$A$1:$C$15,2,0)</f>
        <v>CY</v>
      </c>
      <c r="I40" s="66" t="str">
        <f>VLOOKUP(G40,'Benthic Codes'!$A$1:$C$15,3,0)</f>
        <v>cyanobacteria</v>
      </c>
    </row>
    <row r="41" spans="1:11">
      <c r="A41" s="2">
        <v>42953</v>
      </c>
      <c r="B41" t="s">
        <v>7</v>
      </c>
      <c r="C41" t="s">
        <v>475</v>
      </c>
      <c r="D41">
        <v>1</v>
      </c>
      <c r="E41">
        <v>4</v>
      </c>
      <c r="F41">
        <v>10</v>
      </c>
      <c r="G41" s="55" t="s">
        <v>474</v>
      </c>
      <c r="H41" s="66" t="str">
        <f>VLOOKUP(G41,'Benthic Codes'!$A$1:$C$15,2,0)</f>
        <v>CY</v>
      </c>
      <c r="I41" s="66" t="str">
        <f>VLOOKUP(G41,'Benthic Codes'!$A$1:$C$15,3,0)</f>
        <v>cyanobacteria</v>
      </c>
    </row>
    <row r="42" spans="1:11">
      <c r="A42" s="2">
        <v>42953</v>
      </c>
      <c r="B42" t="s">
        <v>7</v>
      </c>
      <c r="C42" t="s">
        <v>475</v>
      </c>
      <c r="D42">
        <v>1</v>
      </c>
      <c r="E42">
        <v>5</v>
      </c>
      <c r="F42">
        <v>1</v>
      </c>
      <c r="G42" s="55" t="s">
        <v>474</v>
      </c>
      <c r="H42" s="66" t="str">
        <f>VLOOKUP(G42,'Benthic Codes'!$A$1:$C$15,2,0)</f>
        <v>CY</v>
      </c>
      <c r="I42" s="66" t="str">
        <f>VLOOKUP(G42,'Benthic Codes'!$A$1:$C$15,3,0)</f>
        <v>cyanobacteria</v>
      </c>
    </row>
    <row r="43" spans="1:11">
      <c r="A43" s="2">
        <v>42953</v>
      </c>
      <c r="B43" t="s">
        <v>7</v>
      </c>
      <c r="C43" t="s">
        <v>475</v>
      </c>
      <c r="D43">
        <v>1</v>
      </c>
      <c r="E43">
        <v>5</v>
      </c>
      <c r="F43">
        <v>2</v>
      </c>
      <c r="G43" s="55" t="s">
        <v>474</v>
      </c>
      <c r="H43" s="66" t="str">
        <f>VLOOKUP(G43,'Benthic Codes'!$A$1:$C$15,2,0)</f>
        <v>CY</v>
      </c>
      <c r="I43" s="66" t="str">
        <f>VLOOKUP(G43,'Benthic Codes'!$A$1:$C$15,3,0)</f>
        <v>cyanobacteria</v>
      </c>
    </row>
    <row r="44" spans="1:11">
      <c r="A44" s="2">
        <v>42953</v>
      </c>
      <c r="B44" t="s">
        <v>7</v>
      </c>
      <c r="C44" t="s">
        <v>475</v>
      </c>
      <c r="D44">
        <v>1</v>
      </c>
      <c r="E44">
        <v>5</v>
      </c>
      <c r="F44">
        <v>3</v>
      </c>
      <c r="G44" s="55" t="s">
        <v>474</v>
      </c>
      <c r="H44" s="66" t="str">
        <f>VLOOKUP(G44,'Benthic Codes'!$A$1:$C$15,2,0)</f>
        <v>CY</v>
      </c>
      <c r="I44" s="66" t="str">
        <f>VLOOKUP(G44,'Benthic Codes'!$A$1:$C$15,3,0)</f>
        <v>cyanobacteria</v>
      </c>
    </row>
    <row r="45" spans="1:11">
      <c r="A45" s="2">
        <v>42953</v>
      </c>
      <c r="B45" t="s">
        <v>7</v>
      </c>
      <c r="C45" t="s">
        <v>475</v>
      </c>
      <c r="D45">
        <v>1</v>
      </c>
      <c r="E45">
        <v>5</v>
      </c>
      <c r="F45">
        <v>4</v>
      </c>
      <c r="G45" s="55" t="s">
        <v>474</v>
      </c>
      <c r="H45" s="66" t="str">
        <f>VLOOKUP(G45,'Benthic Codes'!$A$1:$C$15,2,0)</f>
        <v>CY</v>
      </c>
      <c r="I45" s="66" t="str">
        <f>VLOOKUP(G45,'Benthic Codes'!$A$1:$C$15,3,0)</f>
        <v>cyanobacteria</v>
      </c>
    </row>
    <row r="46" spans="1:11">
      <c r="A46" s="2">
        <v>42953</v>
      </c>
      <c r="B46" t="s">
        <v>7</v>
      </c>
      <c r="C46" t="s">
        <v>475</v>
      </c>
      <c r="D46">
        <v>1</v>
      </c>
      <c r="E46">
        <v>5</v>
      </c>
      <c r="F46">
        <v>5</v>
      </c>
      <c r="G46" s="55" t="s">
        <v>474</v>
      </c>
      <c r="H46" s="66" t="str">
        <f>VLOOKUP(G46,'Benthic Codes'!$A$1:$C$15,2,0)</f>
        <v>CY</v>
      </c>
      <c r="I46" s="66" t="str">
        <f>VLOOKUP(G46,'Benthic Codes'!$A$1:$C$15,3,0)</f>
        <v>cyanobacteria</v>
      </c>
    </row>
    <row r="47" spans="1:11">
      <c r="A47" s="2">
        <v>42953</v>
      </c>
      <c r="B47" t="s">
        <v>7</v>
      </c>
      <c r="C47" t="s">
        <v>475</v>
      </c>
      <c r="D47">
        <v>1</v>
      </c>
      <c r="E47">
        <v>5</v>
      </c>
      <c r="F47">
        <v>6</v>
      </c>
      <c r="G47" s="55" t="s">
        <v>474</v>
      </c>
      <c r="H47" s="66" t="str">
        <f>VLOOKUP(G47,'Benthic Codes'!$A$1:$C$15,2,0)</f>
        <v>CY</v>
      </c>
      <c r="I47" s="66" t="str">
        <f>VLOOKUP(G47,'Benthic Codes'!$A$1:$C$15,3,0)</f>
        <v>cyanobacteria</v>
      </c>
    </row>
    <row r="48" spans="1:11">
      <c r="A48" s="2">
        <v>42953</v>
      </c>
      <c r="B48" t="s">
        <v>7</v>
      </c>
      <c r="C48" t="s">
        <v>475</v>
      </c>
      <c r="D48">
        <v>1</v>
      </c>
      <c r="E48">
        <v>5</v>
      </c>
      <c r="F48">
        <v>7</v>
      </c>
      <c r="G48" s="55" t="s">
        <v>478</v>
      </c>
      <c r="H48" s="66" t="str">
        <f>VLOOKUP(G48,'Benthic Codes'!$A$1:$C$15,2,0)</f>
        <v>MA</v>
      </c>
      <c r="I48" s="66" t="str">
        <f>VLOOKUP(G48,'Benthic Codes'!$A$1:$C$15,3,0)</f>
        <v>macroalgae</v>
      </c>
      <c r="J48">
        <v>23</v>
      </c>
    </row>
    <row r="49" spans="1:11">
      <c r="A49" s="2">
        <v>42953</v>
      </c>
      <c r="B49" t="s">
        <v>7</v>
      </c>
      <c r="C49" t="s">
        <v>475</v>
      </c>
      <c r="D49">
        <v>1</v>
      </c>
      <c r="E49">
        <v>5</v>
      </c>
      <c r="F49">
        <v>8</v>
      </c>
      <c r="G49" s="55" t="s">
        <v>476</v>
      </c>
      <c r="H49" s="66" t="str">
        <f>VLOOKUP(G49,'Benthic Codes'!$A$1:$C$15,2,0)</f>
        <v>LC</v>
      </c>
      <c r="I49" s="66" t="str">
        <f>VLOOKUP(G49,'Benthic Codes'!$A$1:$C$15,3,0)</f>
        <v>coral</v>
      </c>
    </row>
    <row r="50" spans="1:11">
      <c r="A50" s="2">
        <v>42953</v>
      </c>
      <c r="B50" t="s">
        <v>7</v>
      </c>
      <c r="C50" t="s">
        <v>475</v>
      </c>
      <c r="D50">
        <v>1</v>
      </c>
      <c r="E50">
        <v>5</v>
      </c>
      <c r="F50">
        <v>9</v>
      </c>
      <c r="G50" s="55" t="s">
        <v>478</v>
      </c>
      <c r="H50" s="66" t="str">
        <f>VLOOKUP(G50,'Benthic Codes'!$A$1:$C$15,2,0)</f>
        <v>MA</v>
      </c>
      <c r="I50" s="66" t="str">
        <f>VLOOKUP(G50,'Benthic Codes'!$A$1:$C$15,3,0)</f>
        <v>macroalgae</v>
      </c>
      <c r="J50">
        <v>21</v>
      </c>
    </row>
    <row r="51" spans="1:11">
      <c r="A51" s="2">
        <v>42953</v>
      </c>
      <c r="B51" t="s">
        <v>7</v>
      </c>
      <c r="C51" t="s">
        <v>475</v>
      </c>
      <c r="D51">
        <v>1</v>
      </c>
      <c r="E51">
        <v>5</v>
      </c>
      <c r="F51">
        <v>10</v>
      </c>
      <c r="G51" s="55" t="s">
        <v>488</v>
      </c>
      <c r="H51" s="66" t="str">
        <f>VLOOKUP(G51,'Benthic Codes'!$A$1:$C$15,2,0)</f>
        <v>TA</v>
      </c>
      <c r="I51" s="66" t="str">
        <f>VLOOKUP(G51,'Benthic Codes'!$A$1:$C$15,3,0)</f>
        <v>turf algae</v>
      </c>
      <c r="J51">
        <v>2</v>
      </c>
    </row>
    <row r="52" spans="1:11">
      <c r="A52" s="2">
        <v>42953</v>
      </c>
      <c r="B52" t="s">
        <v>7</v>
      </c>
      <c r="C52" t="s">
        <v>475</v>
      </c>
      <c r="D52">
        <v>1</v>
      </c>
      <c r="E52">
        <v>6</v>
      </c>
      <c r="F52">
        <v>1</v>
      </c>
      <c r="G52" s="55" t="s">
        <v>478</v>
      </c>
      <c r="H52" s="66" t="str">
        <f>VLOOKUP(G52,'Benthic Codes'!$A$1:$C$15,2,0)</f>
        <v>MA</v>
      </c>
      <c r="I52" s="66" t="str">
        <f>VLOOKUP(G52,'Benthic Codes'!$A$1:$C$15,3,0)</f>
        <v>macroalgae</v>
      </c>
      <c r="J52">
        <v>4</v>
      </c>
    </row>
    <row r="53" spans="1:11">
      <c r="A53" s="2">
        <v>42953</v>
      </c>
      <c r="B53" t="s">
        <v>7</v>
      </c>
      <c r="C53" t="s">
        <v>475</v>
      </c>
      <c r="D53">
        <v>1</v>
      </c>
      <c r="E53">
        <v>6</v>
      </c>
      <c r="F53">
        <v>2</v>
      </c>
      <c r="G53" s="55" t="s">
        <v>478</v>
      </c>
      <c r="H53" s="66" t="str">
        <f>VLOOKUP(G53,'Benthic Codes'!$A$1:$C$15,2,0)</f>
        <v>MA</v>
      </c>
      <c r="I53" s="66" t="str">
        <f>VLOOKUP(G53,'Benthic Codes'!$A$1:$C$15,3,0)</f>
        <v>macroalgae</v>
      </c>
      <c r="J53">
        <v>14</v>
      </c>
    </row>
    <row r="54" spans="1:11">
      <c r="A54" s="2">
        <v>42953</v>
      </c>
      <c r="B54" t="s">
        <v>7</v>
      </c>
      <c r="C54" t="s">
        <v>475</v>
      </c>
      <c r="D54">
        <v>1</v>
      </c>
      <c r="E54">
        <v>6</v>
      </c>
      <c r="F54">
        <v>3</v>
      </c>
      <c r="G54" s="55" t="s">
        <v>478</v>
      </c>
      <c r="H54" s="66" t="str">
        <f>VLOOKUP(G54,'Benthic Codes'!$A$1:$C$15,2,0)</f>
        <v>MA</v>
      </c>
      <c r="I54" s="66" t="str">
        <f>VLOOKUP(G54,'Benthic Codes'!$A$1:$C$15,3,0)</f>
        <v>macroalgae</v>
      </c>
      <c r="J54">
        <v>31</v>
      </c>
    </row>
    <row r="55" spans="1:11">
      <c r="A55" s="2">
        <v>42953</v>
      </c>
      <c r="B55" t="s">
        <v>7</v>
      </c>
      <c r="C55" t="s">
        <v>475</v>
      </c>
      <c r="D55">
        <v>1</v>
      </c>
      <c r="E55">
        <v>6</v>
      </c>
      <c r="F55">
        <v>4</v>
      </c>
      <c r="G55" s="55" t="s">
        <v>488</v>
      </c>
      <c r="H55" s="66" t="str">
        <f>VLOOKUP(G55,'Benthic Codes'!$A$1:$C$15,2,0)</f>
        <v>TA</v>
      </c>
      <c r="I55" s="66" t="str">
        <f>VLOOKUP(G55,'Benthic Codes'!$A$1:$C$15,3,0)</f>
        <v>turf algae</v>
      </c>
      <c r="J55">
        <v>2</v>
      </c>
    </row>
    <row r="56" spans="1:11">
      <c r="A56" s="2">
        <v>42953</v>
      </c>
      <c r="B56" t="s">
        <v>7</v>
      </c>
      <c r="C56" t="s">
        <v>475</v>
      </c>
      <c r="D56">
        <v>1</v>
      </c>
      <c r="E56">
        <v>6</v>
      </c>
      <c r="F56">
        <v>5</v>
      </c>
      <c r="G56" s="55" t="s">
        <v>488</v>
      </c>
      <c r="H56" s="66" t="str">
        <f>VLOOKUP(G56,'Benthic Codes'!$A$1:$C$15,2,0)</f>
        <v>TA</v>
      </c>
      <c r="I56" s="66" t="str">
        <f>VLOOKUP(G56,'Benthic Codes'!$A$1:$C$15,3,0)</f>
        <v>turf algae</v>
      </c>
      <c r="J56">
        <v>3</v>
      </c>
    </row>
    <row r="57" spans="1:11">
      <c r="A57" s="2">
        <v>42953</v>
      </c>
      <c r="B57" t="s">
        <v>7</v>
      </c>
      <c r="C57" t="s">
        <v>475</v>
      </c>
      <c r="D57">
        <v>1</v>
      </c>
      <c r="E57">
        <v>6</v>
      </c>
      <c r="F57">
        <v>6</v>
      </c>
      <c r="G57" s="55" t="s">
        <v>488</v>
      </c>
      <c r="H57" s="66" t="str">
        <f>VLOOKUP(G57,'Benthic Codes'!$A$1:$C$15,2,0)</f>
        <v>TA</v>
      </c>
      <c r="I57" s="66" t="str">
        <f>VLOOKUP(G57,'Benthic Codes'!$A$1:$C$15,3,0)</f>
        <v>turf algae</v>
      </c>
      <c r="J57">
        <v>2</v>
      </c>
    </row>
    <row r="58" spans="1:11">
      <c r="A58" s="2">
        <v>42953</v>
      </c>
      <c r="B58" t="s">
        <v>7</v>
      </c>
      <c r="C58" t="s">
        <v>475</v>
      </c>
      <c r="D58">
        <v>1</v>
      </c>
      <c r="E58">
        <v>6</v>
      </c>
      <c r="F58">
        <v>7</v>
      </c>
      <c r="G58" s="55" t="s">
        <v>483</v>
      </c>
      <c r="H58" s="66" t="str">
        <f>VLOOKUP(G58,'Benthic Codes'!$A$1:$C$15,2,0)</f>
        <v>AINV</v>
      </c>
      <c r="I58" s="66" t="str">
        <f>VLOOKUP(G58,'Benthic Codes'!$A$1:$C$15,3,0)</f>
        <v>aggressive invert</v>
      </c>
      <c r="K58" t="s">
        <v>485</v>
      </c>
    </row>
    <row r="59" spans="1:11">
      <c r="A59" s="2">
        <v>42953</v>
      </c>
      <c r="B59" t="s">
        <v>7</v>
      </c>
      <c r="C59" t="s">
        <v>475</v>
      </c>
      <c r="D59">
        <v>1</v>
      </c>
      <c r="E59">
        <v>6</v>
      </c>
      <c r="F59">
        <v>8</v>
      </c>
      <c r="G59" s="55" t="s">
        <v>488</v>
      </c>
      <c r="H59" s="66" t="str">
        <f>VLOOKUP(G59,'Benthic Codes'!$A$1:$C$15,2,0)</f>
        <v>TA</v>
      </c>
      <c r="I59" s="66" t="str">
        <f>VLOOKUP(G59,'Benthic Codes'!$A$1:$C$15,3,0)</f>
        <v>turf algae</v>
      </c>
      <c r="J59">
        <v>2</v>
      </c>
    </row>
    <row r="60" spans="1:11">
      <c r="A60" s="2">
        <v>42953</v>
      </c>
      <c r="B60" t="s">
        <v>7</v>
      </c>
      <c r="C60" t="s">
        <v>475</v>
      </c>
      <c r="D60">
        <v>1</v>
      </c>
      <c r="E60">
        <v>6</v>
      </c>
      <c r="F60">
        <v>9</v>
      </c>
      <c r="G60" s="55" t="s">
        <v>488</v>
      </c>
      <c r="H60" s="66" t="str">
        <f>VLOOKUP(G60,'Benthic Codes'!$A$1:$C$15,2,0)</f>
        <v>TA</v>
      </c>
      <c r="I60" s="66" t="str">
        <f>VLOOKUP(G60,'Benthic Codes'!$A$1:$C$15,3,0)</f>
        <v>turf algae</v>
      </c>
      <c r="J60">
        <v>10</v>
      </c>
    </row>
    <row r="61" spans="1:11">
      <c r="A61" s="2">
        <v>42953</v>
      </c>
      <c r="B61" t="s">
        <v>7</v>
      </c>
      <c r="C61" t="s">
        <v>475</v>
      </c>
      <c r="D61">
        <v>1</v>
      </c>
      <c r="E61">
        <v>6</v>
      </c>
      <c r="F61">
        <v>10</v>
      </c>
      <c r="G61" s="55" t="s">
        <v>488</v>
      </c>
      <c r="H61" s="66" t="str">
        <f>VLOOKUP(G61,'Benthic Codes'!$A$1:$C$15,2,0)</f>
        <v>TA</v>
      </c>
      <c r="I61" s="66" t="str">
        <f>VLOOKUP(G61,'Benthic Codes'!$A$1:$C$15,3,0)</f>
        <v>turf algae</v>
      </c>
      <c r="J61">
        <v>11</v>
      </c>
    </row>
    <row r="62" spans="1:11">
      <c r="A62" s="2">
        <v>42953</v>
      </c>
      <c r="B62" t="s">
        <v>7</v>
      </c>
      <c r="C62" t="s">
        <v>475</v>
      </c>
      <c r="D62">
        <v>1</v>
      </c>
      <c r="E62">
        <v>7</v>
      </c>
      <c r="F62">
        <v>1</v>
      </c>
      <c r="G62" s="55" t="s">
        <v>488</v>
      </c>
      <c r="H62" s="66" t="str">
        <f>VLOOKUP(G62,'Benthic Codes'!$A$1:$C$15,2,0)</f>
        <v>TA</v>
      </c>
      <c r="I62" s="66" t="str">
        <f>VLOOKUP(G62,'Benthic Codes'!$A$1:$C$15,3,0)</f>
        <v>turf algae</v>
      </c>
      <c r="J62">
        <v>4</v>
      </c>
    </row>
    <row r="63" spans="1:11">
      <c r="A63" s="2">
        <v>42953</v>
      </c>
      <c r="B63" t="s">
        <v>7</v>
      </c>
      <c r="C63" t="s">
        <v>475</v>
      </c>
      <c r="D63">
        <v>1</v>
      </c>
      <c r="E63">
        <v>7</v>
      </c>
      <c r="F63">
        <v>2</v>
      </c>
      <c r="G63" s="55" t="s">
        <v>488</v>
      </c>
      <c r="H63" s="66" t="str">
        <f>VLOOKUP(G63,'Benthic Codes'!$A$1:$C$15,2,0)</f>
        <v>TA</v>
      </c>
      <c r="I63" s="66" t="str">
        <f>VLOOKUP(G63,'Benthic Codes'!$A$1:$C$15,3,0)</f>
        <v>turf algae</v>
      </c>
      <c r="J63">
        <v>4</v>
      </c>
    </row>
    <row r="64" spans="1:11">
      <c r="A64" s="2">
        <v>42953</v>
      </c>
      <c r="B64" t="s">
        <v>7</v>
      </c>
      <c r="C64" t="s">
        <v>475</v>
      </c>
      <c r="D64">
        <v>1</v>
      </c>
      <c r="E64">
        <v>7</v>
      </c>
      <c r="F64">
        <v>3</v>
      </c>
      <c r="G64" s="55" t="s">
        <v>488</v>
      </c>
      <c r="H64" s="66" t="str">
        <f>VLOOKUP(G64,'Benthic Codes'!$A$1:$C$15,2,0)</f>
        <v>TA</v>
      </c>
      <c r="I64" s="66" t="str">
        <f>VLOOKUP(G64,'Benthic Codes'!$A$1:$C$15,3,0)</f>
        <v>turf algae</v>
      </c>
      <c r="J64">
        <v>4</v>
      </c>
    </row>
    <row r="65" spans="1:10">
      <c r="A65" s="2">
        <v>42953</v>
      </c>
      <c r="B65" t="s">
        <v>7</v>
      </c>
      <c r="C65" t="s">
        <v>475</v>
      </c>
      <c r="D65">
        <v>1</v>
      </c>
      <c r="E65">
        <v>7</v>
      </c>
      <c r="F65">
        <v>4</v>
      </c>
      <c r="G65" s="55" t="s">
        <v>488</v>
      </c>
      <c r="H65" s="66" t="str">
        <f>VLOOKUP(G65,'Benthic Codes'!$A$1:$C$15,2,0)</f>
        <v>TA</v>
      </c>
      <c r="I65" s="66" t="str">
        <f>VLOOKUP(G65,'Benthic Codes'!$A$1:$C$15,3,0)</f>
        <v>turf algae</v>
      </c>
      <c r="J65">
        <v>9</v>
      </c>
    </row>
    <row r="66" spans="1:10">
      <c r="A66" s="2">
        <v>42953</v>
      </c>
      <c r="B66" t="s">
        <v>7</v>
      </c>
      <c r="C66" t="s">
        <v>475</v>
      </c>
      <c r="D66">
        <v>1</v>
      </c>
      <c r="E66">
        <v>7</v>
      </c>
      <c r="F66">
        <v>5</v>
      </c>
      <c r="G66" s="55" t="s">
        <v>489</v>
      </c>
      <c r="H66" s="66" t="str">
        <f>VLOOKUP(G66,'Benthic Codes'!$A$1:$C$15,2,0)</f>
        <v>sand</v>
      </c>
      <c r="I66" s="66" t="str">
        <f>VLOOKUP(G66,'Benthic Codes'!$A$1:$C$15,3,0)</f>
        <v>sand</v>
      </c>
    </row>
    <row r="67" spans="1:10">
      <c r="A67" s="2">
        <v>42953</v>
      </c>
      <c r="B67" t="s">
        <v>7</v>
      </c>
      <c r="C67" t="s">
        <v>475</v>
      </c>
      <c r="D67">
        <v>1</v>
      </c>
      <c r="E67">
        <v>7</v>
      </c>
      <c r="F67">
        <v>6</v>
      </c>
      <c r="G67" s="55" t="s">
        <v>478</v>
      </c>
      <c r="H67" s="66" t="str">
        <f>VLOOKUP(G67,'Benthic Codes'!$A$1:$C$15,2,0)</f>
        <v>MA</v>
      </c>
      <c r="I67" s="66" t="str">
        <f>VLOOKUP(G67,'Benthic Codes'!$A$1:$C$15,3,0)</f>
        <v>macroalgae</v>
      </c>
      <c r="J67">
        <v>9</v>
      </c>
    </row>
    <row r="68" spans="1:10">
      <c r="A68" s="2">
        <v>42953</v>
      </c>
      <c r="B68" t="s">
        <v>7</v>
      </c>
      <c r="C68" t="s">
        <v>475</v>
      </c>
      <c r="D68">
        <v>1</v>
      </c>
      <c r="E68">
        <v>7</v>
      </c>
      <c r="F68">
        <v>7</v>
      </c>
      <c r="G68" s="55" t="s">
        <v>488</v>
      </c>
      <c r="H68" s="66" t="str">
        <f>VLOOKUP(G68,'Benthic Codes'!$A$1:$C$15,2,0)</f>
        <v>TA</v>
      </c>
      <c r="I68" s="66" t="str">
        <f>VLOOKUP(G68,'Benthic Codes'!$A$1:$C$15,3,0)</f>
        <v>turf algae</v>
      </c>
      <c r="J68">
        <v>2</v>
      </c>
    </row>
    <row r="69" spans="1:10">
      <c r="A69" s="2">
        <v>42953</v>
      </c>
      <c r="B69" t="s">
        <v>7</v>
      </c>
      <c r="C69" t="s">
        <v>475</v>
      </c>
      <c r="D69">
        <v>1</v>
      </c>
      <c r="E69">
        <v>7</v>
      </c>
      <c r="F69">
        <v>8</v>
      </c>
      <c r="G69" s="55" t="s">
        <v>478</v>
      </c>
      <c r="H69" s="66" t="str">
        <f>VLOOKUP(G69,'Benthic Codes'!$A$1:$C$15,2,0)</f>
        <v>MA</v>
      </c>
      <c r="I69" s="66" t="str">
        <f>VLOOKUP(G69,'Benthic Codes'!$A$1:$C$15,3,0)</f>
        <v>macroalgae</v>
      </c>
      <c r="J69">
        <v>12</v>
      </c>
    </row>
    <row r="70" spans="1:10">
      <c r="A70" s="2">
        <v>42953</v>
      </c>
      <c r="B70" t="s">
        <v>7</v>
      </c>
      <c r="C70" t="s">
        <v>475</v>
      </c>
      <c r="D70">
        <v>1</v>
      </c>
      <c r="E70">
        <v>7</v>
      </c>
      <c r="F70">
        <v>9</v>
      </c>
      <c r="G70" s="55" t="s">
        <v>488</v>
      </c>
      <c r="H70" s="66" t="str">
        <f>VLOOKUP(G70,'Benthic Codes'!$A$1:$C$15,2,0)</f>
        <v>TA</v>
      </c>
      <c r="I70" s="66" t="str">
        <f>VLOOKUP(G70,'Benthic Codes'!$A$1:$C$15,3,0)</f>
        <v>turf algae</v>
      </c>
      <c r="J70">
        <v>4</v>
      </c>
    </row>
    <row r="71" spans="1:10">
      <c r="A71" s="2">
        <v>42953</v>
      </c>
      <c r="B71" t="s">
        <v>7</v>
      </c>
      <c r="C71" t="s">
        <v>475</v>
      </c>
      <c r="D71">
        <v>1</v>
      </c>
      <c r="E71">
        <v>7</v>
      </c>
      <c r="F71">
        <v>10</v>
      </c>
      <c r="G71" s="55" t="s">
        <v>488</v>
      </c>
      <c r="H71" s="66" t="str">
        <f>VLOOKUP(G71,'Benthic Codes'!$A$1:$C$15,2,0)</f>
        <v>TA</v>
      </c>
      <c r="I71" s="66" t="str">
        <f>VLOOKUP(G71,'Benthic Codes'!$A$1:$C$15,3,0)</f>
        <v>turf algae</v>
      </c>
      <c r="J71">
        <v>7</v>
      </c>
    </row>
    <row r="72" spans="1:10">
      <c r="A72" s="2">
        <v>42953</v>
      </c>
      <c r="B72" t="s">
        <v>7</v>
      </c>
      <c r="C72" t="s">
        <v>475</v>
      </c>
      <c r="D72">
        <v>1</v>
      </c>
      <c r="E72">
        <v>8</v>
      </c>
      <c r="F72">
        <v>1</v>
      </c>
      <c r="G72" s="55" t="s">
        <v>488</v>
      </c>
      <c r="H72" s="66" t="str">
        <f>VLOOKUP(G72,'Benthic Codes'!$A$1:$C$15,2,0)</f>
        <v>TA</v>
      </c>
      <c r="I72" s="66" t="str">
        <f>VLOOKUP(G72,'Benthic Codes'!$A$1:$C$15,3,0)</f>
        <v>turf algae</v>
      </c>
      <c r="J72">
        <v>15</v>
      </c>
    </row>
    <row r="73" spans="1:10">
      <c r="A73" s="2">
        <v>42953</v>
      </c>
      <c r="B73" t="s">
        <v>7</v>
      </c>
      <c r="C73" t="s">
        <v>475</v>
      </c>
      <c r="D73">
        <v>1</v>
      </c>
      <c r="E73">
        <v>8</v>
      </c>
      <c r="F73">
        <v>2</v>
      </c>
      <c r="G73" s="55" t="s">
        <v>489</v>
      </c>
      <c r="H73" s="66" t="str">
        <f>VLOOKUP(G73,'Benthic Codes'!$A$1:$C$15,2,0)</f>
        <v>sand</v>
      </c>
      <c r="I73" s="66" t="str">
        <f>VLOOKUP(G73,'Benthic Codes'!$A$1:$C$15,3,0)</f>
        <v>sand</v>
      </c>
    </row>
    <row r="74" spans="1:10">
      <c r="A74" s="2">
        <v>42953</v>
      </c>
      <c r="B74" t="s">
        <v>7</v>
      </c>
      <c r="C74" t="s">
        <v>475</v>
      </c>
      <c r="D74">
        <v>1</v>
      </c>
      <c r="E74">
        <v>8</v>
      </c>
      <c r="F74">
        <v>3</v>
      </c>
      <c r="G74" s="55" t="s">
        <v>488</v>
      </c>
      <c r="H74" s="66" t="str">
        <f>VLOOKUP(G74,'Benthic Codes'!$A$1:$C$15,2,0)</f>
        <v>TA</v>
      </c>
      <c r="I74" s="66" t="str">
        <f>VLOOKUP(G74,'Benthic Codes'!$A$1:$C$15,3,0)</f>
        <v>turf algae</v>
      </c>
      <c r="J74">
        <v>7</v>
      </c>
    </row>
    <row r="75" spans="1:10">
      <c r="A75" s="2">
        <v>42953</v>
      </c>
      <c r="B75" t="s">
        <v>7</v>
      </c>
      <c r="C75" t="s">
        <v>475</v>
      </c>
      <c r="D75">
        <v>1</v>
      </c>
      <c r="E75">
        <v>8</v>
      </c>
      <c r="F75">
        <v>4</v>
      </c>
      <c r="G75" s="55" t="s">
        <v>478</v>
      </c>
      <c r="H75" s="66" t="str">
        <f>VLOOKUP(G75,'Benthic Codes'!$A$1:$C$15,2,0)</f>
        <v>MA</v>
      </c>
      <c r="I75" s="66" t="str">
        <f>VLOOKUP(G75,'Benthic Codes'!$A$1:$C$15,3,0)</f>
        <v>macroalgae</v>
      </c>
      <c r="J75">
        <v>17</v>
      </c>
    </row>
    <row r="76" spans="1:10">
      <c r="A76" s="2">
        <v>42953</v>
      </c>
      <c r="B76" t="s">
        <v>7</v>
      </c>
      <c r="C76" t="s">
        <v>475</v>
      </c>
      <c r="D76">
        <v>1</v>
      </c>
      <c r="E76">
        <v>8</v>
      </c>
      <c r="F76">
        <v>5</v>
      </c>
      <c r="G76" s="55" t="s">
        <v>488</v>
      </c>
      <c r="H76" s="66" t="str">
        <f>VLOOKUP(G76,'Benthic Codes'!$A$1:$C$15,2,0)</f>
        <v>TA</v>
      </c>
      <c r="I76" s="66" t="str">
        <f>VLOOKUP(G76,'Benthic Codes'!$A$1:$C$15,3,0)</f>
        <v>turf algae</v>
      </c>
      <c r="J76">
        <v>2</v>
      </c>
    </row>
    <row r="77" spans="1:10">
      <c r="A77" s="2">
        <v>42953</v>
      </c>
      <c r="B77" t="s">
        <v>7</v>
      </c>
      <c r="C77" t="s">
        <v>475</v>
      </c>
      <c r="D77">
        <v>1</v>
      </c>
      <c r="E77">
        <v>8</v>
      </c>
      <c r="F77">
        <v>6</v>
      </c>
      <c r="G77" s="55" t="s">
        <v>478</v>
      </c>
      <c r="H77" s="66" t="str">
        <f>VLOOKUP(G77,'Benthic Codes'!$A$1:$C$15,2,0)</f>
        <v>MA</v>
      </c>
      <c r="I77" s="66" t="str">
        <f>VLOOKUP(G77,'Benthic Codes'!$A$1:$C$15,3,0)</f>
        <v>macroalgae</v>
      </c>
      <c r="J77">
        <v>7</v>
      </c>
    </row>
    <row r="78" spans="1:10">
      <c r="A78" s="2">
        <v>42953</v>
      </c>
      <c r="B78" t="s">
        <v>7</v>
      </c>
      <c r="C78" t="s">
        <v>475</v>
      </c>
      <c r="D78">
        <v>1</v>
      </c>
      <c r="E78">
        <v>8</v>
      </c>
      <c r="F78">
        <v>7</v>
      </c>
      <c r="G78" s="55" t="s">
        <v>478</v>
      </c>
      <c r="H78" s="66" t="str">
        <f>VLOOKUP(G78,'Benthic Codes'!$A$1:$C$15,2,0)</f>
        <v>MA</v>
      </c>
      <c r="I78" s="66" t="str">
        <f>VLOOKUP(G78,'Benthic Codes'!$A$1:$C$15,3,0)</f>
        <v>macroalgae</v>
      </c>
      <c r="J78">
        <v>10</v>
      </c>
    </row>
    <row r="79" spans="1:10">
      <c r="A79" s="2">
        <v>42953</v>
      </c>
      <c r="B79" t="s">
        <v>7</v>
      </c>
      <c r="C79" t="s">
        <v>475</v>
      </c>
      <c r="D79">
        <v>1</v>
      </c>
      <c r="E79">
        <v>8</v>
      </c>
      <c r="F79">
        <v>8</v>
      </c>
      <c r="G79" s="55" t="s">
        <v>488</v>
      </c>
      <c r="H79" s="66" t="str">
        <f>VLOOKUP(G79,'Benthic Codes'!$A$1:$C$15,2,0)</f>
        <v>TA</v>
      </c>
      <c r="I79" s="66" t="str">
        <f>VLOOKUP(G79,'Benthic Codes'!$A$1:$C$15,3,0)</f>
        <v>turf algae</v>
      </c>
      <c r="J79">
        <v>4</v>
      </c>
    </row>
    <row r="80" spans="1:10">
      <c r="A80" s="2">
        <v>42953</v>
      </c>
      <c r="B80" t="s">
        <v>7</v>
      </c>
      <c r="C80" t="s">
        <v>475</v>
      </c>
      <c r="D80">
        <v>1</v>
      </c>
      <c r="E80">
        <v>8</v>
      </c>
      <c r="F80">
        <v>9</v>
      </c>
      <c r="G80" s="55" t="s">
        <v>488</v>
      </c>
      <c r="H80" s="66" t="str">
        <f>VLOOKUP(G80,'Benthic Codes'!$A$1:$C$15,2,0)</f>
        <v>TA</v>
      </c>
      <c r="I80" s="66" t="str">
        <f>VLOOKUP(G80,'Benthic Codes'!$A$1:$C$15,3,0)</f>
        <v>turf algae</v>
      </c>
      <c r="J80">
        <v>6</v>
      </c>
    </row>
    <row r="81" spans="1:10">
      <c r="A81" s="2">
        <v>42953</v>
      </c>
      <c r="B81" t="s">
        <v>7</v>
      </c>
      <c r="C81" t="s">
        <v>475</v>
      </c>
      <c r="D81">
        <v>1</v>
      </c>
      <c r="E81">
        <v>8</v>
      </c>
      <c r="F81">
        <v>10</v>
      </c>
      <c r="G81" s="55" t="s">
        <v>476</v>
      </c>
      <c r="H81" s="66" t="str">
        <f>VLOOKUP(G81,'Benthic Codes'!$A$1:$C$15,2,0)</f>
        <v>LC</v>
      </c>
      <c r="I81" s="66" t="str">
        <f>VLOOKUP(G81,'Benthic Codes'!$A$1:$C$15,3,0)</f>
        <v>coral</v>
      </c>
    </row>
    <row r="82" spans="1:10">
      <c r="A82" s="2">
        <v>42953</v>
      </c>
      <c r="B82" t="s">
        <v>7</v>
      </c>
      <c r="C82" t="s">
        <v>475</v>
      </c>
      <c r="D82">
        <v>1</v>
      </c>
      <c r="E82">
        <v>9</v>
      </c>
      <c r="F82">
        <v>1</v>
      </c>
      <c r="G82" s="55" t="s">
        <v>478</v>
      </c>
      <c r="H82" s="66" t="str">
        <f>VLOOKUP(G82,'Benthic Codes'!$A$1:$C$15,2,0)</f>
        <v>MA</v>
      </c>
      <c r="I82" s="66" t="str">
        <f>VLOOKUP(G82,'Benthic Codes'!$A$1:$C$15,3,0)</f>
        <v>macroalgae</v>
      </c>
      <c r="J82">
        <v>31</v>
      </c>
    </row>
    <row r="83" spans="1:10">
      <c r="A83" s="2">
        <v>42953</v>
      </c>
      <c r="B83" t="s">
        <v>7</v>
      </c>
      <c r="C83" t="s">
        <v>475</v>
      </c>
      <c r="D83">
        <v>1</v>
      </c>
      <c r="E83">
        <v>9</v>
      </c>
      <c r="F83">
        <v>2</v>
      </c>
      <c r="G83" s="55" t="s">
        <v>488</v>
      </c>
      <c r="H83" s="66" t="str">
        <f>VLOOKUP(G83,'Benthic Codes'!$A$1:$C$15,2,0)</f>
        <v>TA</v>
      </c>
      <c r="I83" s="66" t="str">
        <f>VLOOKUP(G83,'Benthic Codes'!$A$1:$C$15,3,0)</f>
        <v>turf algae</v>
      </c>
      <c r="J83">
        <v>8</v>
      </c>
    </row>
    <row r="84" spans="1:10">
      <c r="A84" s="2">
        <v>42953</v>
      </c>
      <c r="B84" t="s">
        <v>7</v>
      </c>
      <c r="C84" t="s">
        <v>475</v>
      </c>
      <c r="D84">
        <v>1</v>
      </c>
      <c r="E84">
        <v>9</v>
      </c>
      <c r="F84">
        <v>3</v>
      </c>
      <c r="G84" s="55" t="s">
        <v>488</v>
      </c>
      <c r="H84" s="66" t="str">
        <f>VLOOKUP(G84,'Benthic Codes'!$A$1:$C$15,2,0)</f>
        <v>TA</v>
      </c>
      <c r="I84" s="66" t="str">
        <f>VLOOKUP(G84,'Benthic Codes'!$A$1:$C$15,3,0)</f>
        <v>turf algae</v>
      </c>
      <c r="J84">
        <v>3</v>
      </c>
    </row>
    <row r="85" spans="1:10">
      <c r="A85" s="2">
        <v>42953</v>
      </c>
      <c r="B85" t="s">
        <v>7</v>
      </c>
      <c r="C85" t="s">
        <v>475</v>
      </c>
      <c r="D85">
        <v>1</v>
      </c>
      <c r="E85">
        <v>9</v>
      </c>
      <c r="F85">
        <v>4</v>
      </c>
      <c r="G85" s="55" t="s">
        <v>476</v>
      </c>
      <c r="H85" s="66" t="str">
        <f>VLOOKUP(G85,'Benthic Codes'!$A$1:$C$15,2,0)</f>
        <v>LC</v>
      </c>
      <c r="I85" s="66" t="str">
        <f>VLOOKUP(G85,'Benthic Codes'!$A$1:$C$15,3,0)</f>
        <v>coral</v>
      </c>
    </row>
    <row r="86" spans="1:10">
      <c r="A86" s="2">
        <v>42953</v>
      </c>
      <c r="B86" t="s">
        <v>7</v>
      </c>
      <c r="C86" t="s">
        <v>475</v>
      </c>
      <c r="D86">
        <v>1</v>
      </c>
      <c r="E86">
        <v>9</v>
      </c>
      <c r="F86">
        <v>5</v>
      </c>
      <c r="G86" s="55" t="s">
        <v>488</v>
      </c>
      <c r="H86" s="66" t="str">
        <f>VLOOKUP(G86,'Benthic Codes'!$A$1:$C$15,2,0)</f>
        <v>TA</v>
      </c>
      <c r="I86" s="66" t="str">
        <f>VLOOKUP(G86,'Benthic Codes'!$A$1:$C$15,3,0)</f>
        <v>turf algae</v>
      </c>
      <c r="J86">
        <v>4</v>
      </c>
    </row>
    <row r="87" spans="1:10">
      <c r="A87" s="2">
        <v>42953</v>
      </c>
      <c r="B87" t="s">
        <v>7</v>
      </c>
      <c r="C87" t="s">
        <v>475</v>
      </c>
      <c r="D87">
        <v>1</v>
      </c>
      <c r="E87">
        <v>9</v>
      </c>
      <c r="F87">
        <v>6</v>
      </c>
      <c r="G87" s="55" t="s">
        <v>488</v>
      </c>
      <c r="H87" s="66" t="str">
        <f>VLOOKUP(G87,'Benthic Codes'!$A$1:$C$15,2,0)</f>
        <v>TA</v>
      </c>
      <c r="I87" s="66" t="str">
        <f>VLOOKUP(G87,'Benthic Codes'!$A$1:$C$15,3,0)</f>
        <v>turf algae</v>
      </c>
      <c r="J87">
        <v>7</v>
      </c>
    </row>
    <row r="88" spans="1:10">
      <c r="A88" s="2">
        <v>42953</v>
      </c>
      <c r="B88" t="s">
        <v>7</v>
      </c>
      <c r="C88" t="s">
        <v>475</v>
      </c>
      <c r="D88">
        <v>1</v>
      </c>
      <c r="E88">
        <v>9</v>
      </c>
      <c r="F88">
        <v>7</v>
      </c>
      <c r="G88" s="55" t="s">
        <v>488</v>
      </c>
      <c r="H88" s="66" t="str">
        <f>VLOOKUP(G88,'Benthic Codes'!$A$1:$C$15,2,0)</f>
        <v>TA</v>
      </c>
      <c r="I88" s="66" t="str">
        <f>VLOOKUP(G88,'Benthic Codes'!$A$1:$C$15,3,0)</f>
        <v>turf algae</v>
      </c>
      <c r="J88">
        <v>2</v>
      </c>
    </row>
    <row r="89" spans="1:10">
      <c r="A89" s="2">
        <v>42953</v>
      </c>
      <c r="B89" t="s">
        <v>7</v>
      </c>
      <c r="C89" t="s">
        <v>475</v>
      </c>
      <c r="D89">
        <v>1</v>
      </c>
      <c r="E89">
        <v>9</v>
      </c>
      <c r="F89">
        <v>8</v>
      </c>
      <c r="G89" s="55" t="s">
        <v>478</v>
      </c>
      <c r="H89" s="66" t="str">
        <f>VLOOKUP(G89,'Benthic Codes'!$A$1:$C$15,2,0)</f>
        <v>MA</v>
      </c>
      <c r="I89" s="66" t="str">
        <f>VLOOKUP(G89,'Benthic Codes'!$A$1:$C$15,3,0)</f>
        <v>macroalgae</v>
      </c>
      <c r="J89">
        <v>23</v>
      </c>
    </row>
    <row r="90" spans="1:10">
      <c r="A90" s="2">
        <v>42953</v>
      </c>
      <c r="B90" t="s">
        <v>7</v>
      </c>
      <c r="C90" t="s">
        <v>475</v>
      </c>
      <c r="D90">
        <v>1</v>
      </c>
      <c r="E90">
        <v>9</v>
      </c>
      <c r="F90">
        <v>9</v>
      </c>
      <c r="G90" s="55" t="s">
        <v>478</v>
      </c>
      <c r="H90" s="66" t="str">
        <f>VLOOKUP(G90,'Benthic Codes'!$A$1:$C$15,2,0)</f>
        <v>MA</v>
      </c>
      <c r="I90" s="66" t="str">
        <f>VLOOKUP(G90,'Benthic Codes'!$A$1:$C$15,3,0)</f>
        <v>macroalgae</v>
      </c>
      <c r="J90">
        <v>50</v>
      </c>
    </row>
    <row r="91" spans="1:10">
      <c r="A91" s="2">
        <v>42953</v>
      </c>
      <c r="B91" t="s">
        <v>7</v>
      </c>
      <c r="C91" t="s">
        <v>475</v>
      </c>
      <c r="D91">
        <v>1</v>
      </c>
      <c r="E91">
        <v>9</v>
      </c>
      <c r="F91">
        <v>10</v>
      </c>
      <c r="G91" s="55" t="s">
        <v>476</v>
      </c>
      <c r="H91" s="66" t="str">
        <f>VLOOKUP(G91,'Benthic Codes'!$A$1:$C$15,2,0)</f>
        <v>LC</v>
      </c>
      <c r="I91" s="66" t="str">
        <f>VLOOKUP(G91,'Benthic Codes'!$A$1:$C$15,3,0)</f>
        <v>coral</v>
      </c>
    </row>
    <row r="92" spans="1:10">
      <c r="A92" s="2">
        <v>42953</v>
      </c>
      <c r="B92" t="s">
        <v>7</v>
      </c>
      <c r="C92" t="s">
        <v>475</v>
      </c>
      <c r="D92">
        <v>1</v>
      </c>
      <c r="E92">
        <v>10</v>
      </c>
      <c r="F92" s="17">
        <v>1</v>
      </c>
      <c r="G92" s="55" t="s">
        <v>476</v>
      </c>
      <c r="H92" s="66" t="str">
        <f>VLOOKUP(G92,'Benthic Codes'!$A$1:$C$15,2,0)</f>
        <v>LC</v>
      </c>
      <c r="I92" s="66" t="str">
        <f>VLOOKUP(G92,'Benthic Codes'!$A$1:$C$15,3,0)</f>
        <v>coral</v>
      </c>
    </row>
    <row r="93" spans="1:10">
      <c r="A93" s="2">
        <v>42953</v>
      </c>
      <c r="B93" t="s">
        <v>7</v>
      </c>
      <c r="C93" t="s">
        <v>475</v>
      </c>
      <c r="D93">
        <v>1</v>
      </c>
      <c r="E93">
        <v>10</v>
      </c>
      <c r="F93" s="17">
        <v>2</v>
      </c>
      <c r="G93" s="55" t="s">
        <v>476</v>
      </c>
      <c r="H93" s="66" t="str">
        <f>VLOOKUP(G93,'Benthic Codes'!$A$1:$C$15,2,0)</f>
        <v>LC</v>
      </c>
      <c r="I93" s="66" t="str">
        <f>VLOOKUP(G93,'Benthic Codes'!$A$1:$C$15,3,0)</f>
        <v>coral</v>
      </c>
    </row>
    <row r="94" spans="1:10">
      <c r="A94" s="2">
        <v>42953</v>
      </c>
      <c r="B94" t="s">
        <v>7</v>
      </c>
      <c r="C94" t="s">
        <v>475</v>
      </c>
      <c r="D94">
        <v>1</v>
      </c>
      <c r="E94">
        <v>10</v>
      </c>
      <c r="F94" s="17">
        <v>3</v>
      </c>
      <c r="G94" s="55" t="s">
        <v>488</v>
      </c>
      <c r="H94" s="66" t="str">
        <f>VLOOKUP(G94,'Benthic Codes'!$A$1:$C$15,2,0)</f>
        <v>TA</v>
      </c>
      <c r="I94" s="66" t="str">
        <f>VLOOKUP(G94,'Benthic Codes'!$A$1:$C$15,3,0)</f>
        <v>turf algae</v>
      </c>
      <c r="J94">
        <v>2</v>
      </c>
    </row>
    <row r="95" spans="1:10">
      <c r="A95" s="2">
        <v>42953</v>
      </c>
      <c r="B95" t="s">
        <v>7</v>
      </c>
      <c r="C95" t="s">
        <v>475</v>
      </c>
      <c r="D95">
        <v>1</v>
      </c>
      <c r="E95">
        <v>10</v>
      </c>
      <c r="F95" s="17">
        <v>4</v>
      </c>
      <c r="G95" s="55" t="s">
        <v>478</v>
      </c>
      <c r="H95" s="66" t="str">
        <f>VLOOKUP(G95,'Benthic Codes'!$A$1:$C$15,2,0)</f>
        <v>MA</v>
      </c>
      <c r="I95" s="66" t="str">
        <f>VLOOKUP(G95,'Benthic Codes'!$A$1:$C$15,3,0)</f>
        <v>macroalgae</v>
      </c>
      <c r="J95">
        <v>17</v>
      </c>
    </row>
    <row r="96" spans="1:10">
      <c r="A96" s="2">
        <v>42953</v>
      </c>
      <c r="B96" t="s">
        <v>7</v>
      </c>
      <c r="C96" t="s">
        <v>475</v>
      </c>
      <c r="D96">
        <v>1</v>
      </c>
      <c r="E96">
        <v>10</v>
      </c>
      <c r="F96" s="17">
        <v>5</v>
      </c>
      <c r="G96" s="55" t="s">
        <v>483</v>
      </c>
      <c r="H96" s="66" t="str">
        <f>VLOOKUP(G96,'Benthic Codes'!$A$1:$C$15,2,0)</f>
        <v>AINV</v>
      </c>
      <c r="I96" s="66" t="str">
        <f>VLOOKUP(G96,'Benthic Codes'!$A$1:$C$15,3,0)</f>
        <v>aggressive invert</v>
      </c>
    </row>
    <row r="97" spans="1:10">
      <c r="A97" s="2">
        <v>42953</v>
      </c>
      <c r="B97" t="s">
        <v>7</v>
      </c>
      <c r="C97" t="s">
        <v>475</v>
      </c>
      <c r="D97">
        <v>1</v>
      </c>
      <c r="E97">
        <v>10</v>
      </c>
      <c r="F97" s="17">
        <v>6</v>
      </c>
      <c r="G97" s="55" t="s">
        <v>488</v>
      </c>
      <c r="H97" s="66" t="str">
        <f>VLOOKUP(G97,'Benthic Codes'!$A$1:$C$15,2,0)</f>
        <v>TA</v>
      </c>
      <c r="I97" s="66" t="str">
        <f>VLOOKUP(G97,'Benthic Codes'!$A$1:$C$15,3,0)</f>
        <v>turf algae</v>
      </c>
      <c r="J97">
        <v>3</v>
      </c>
    </row>
    <row r="98" spans="1:10">
      <c r="A98" s="2">
        <v>42953</v>
      </c>
      <c r="B98" t="s">
        <v>7</v>
      </c>
      <c r="C98" t="s">
        <v>475</v>
      </c>
      <c r="D98">
        <v>1</v>
      </c>
      <c r="E98">
        <v>10</v>
      </c>
      <c r="F98" s="17">
        <v>7</v>
      </c>
      <c r="G98" s="55" t="s">
        <v>488</v>
      </c>
      <c r="H98" s="66" t="str">
        <f>VLOOKUP(G98,'Benthic Codes'!$A$1:$C$15,2,0)</f>
        <v>TA</v>
      </c>
      <c r="I98" s="66" t="str">
        <f>VLOOKUP(G98,'Benthic Codes'!$A$1:$C$15,3,0)</f>
        <v>turf algae</v>
      </c>
      <c r="J98">
        <v>1</v>
      </c>
    </row>
    <row r="99" spans="1:10">
      <c r="A99" s="2">
        <v>42953</v>
      </c>
      <c r="B99" t="s">
        <v>7</v>
      </c>
      <c r="C99" t="s">
        <v>475</v>
      </c>
      <c r="D99">
        <v>1</v>
      </c>
      <c r="E99">
        <v>10</v>
      </c>
      <c r="F99" s="17">
        <v>8</v>
      </c>
      <c r="G99" s="55" t="s">
        <v>478</v>
      </c>
      <c r="H99" s="66" t="str">
        <f>VLOOKUP(G99,'Benthic Codes'!$A$1:$C$15,2,0)</f>
        <v>MA</v>
      </c>
      <c r="I99" s="66" t="str">
        <f>VLOOKUP(G99,'Benthic Codes'!$A$1:$C$15,3,0)</f>
        <v>macroalgae</v>
      </c>
      <c r="J99">
        <v>9</v>
      </c>
    </row>
    <row r="100" spans="1:10">
      <c r="A100" s="2">
        <v>42953</v>
      </c>
      <c r="B100" t="s">
        <v>7</v>
      </c>
      <c r="C100" t="s">
        <v>475</v>
      </c>
      <c r="D100">
        <v>1</v>
      </c>
      <c r="E100">
        <v>10</v>
      </c>
      <c r="F100" s="17">
        <v>9</v>
      </c>
      <c r="G100" s="55" t="s">
        <v>476</v>
      </c>
      <c r="H100" s="66" t="str">
        <f>VLOOKUP(G100,'Benthic Codes'!$A$1:$C$15,2,0)</f>
        <v>LC</v>
      </c>
      <c r="I100" s="66" t="str">
        <f>VLOOKUP(G100,'Benthic Codes'!$A$1:$C$15,3,0)</f>
        <v>coral</v>
      </c>
    </row>
    <row r="101" spans="1:10">
      <c r="A101" s="2">
        <v>42953</v>
      </c>
      <c r="B101" t="s">
        <v>7</v>
      </c>
      <c r="C101" t="s">
        <v>475</v>
      </c>
      <c r="D101">
        <v>1</v>
      </c>
      <c r="E101">
        <v>10</v>
      </c>
      <c r="F101" s="17">
        <v>10</v>
      </c>
      <c r="G101" s="55" t="s">
        <v>478</v>
      </c>
      <c r="H101" s="66" t="str">
        <f>VLOOKUP(G101,'Benthic Codes'!$A$1:$C$15,2,0)</f>
        <v>MA</v>
      </c>
      <c r="I101" s="66" t="str">
        <f>VLOOKUP(G101,'Benthic Codes'!$A$1:$C$15,3,0)</f>
        <v>macroalgae</v>
      </c>
      <c r="J101">
        <v>9</v>
      </c>
    </row>
    <row r="102" spans="1:10">
      <c r="A102" s="2">
        <v>42953</v>
      </c>
      <c r="B102" t="s">
        <v>7</v>
      </c>
      <c r="C102" t="s">
        <v>475</v>
      </c>
      <c r="D102">
        <v>2</v>
      </c>
      <c r="E102">
        <v>1</v>
      </c>
      <c r="F102">
        <v>1</v>
      </c>
      <c r="G102" s="55" t="s">
        <v>478</v>
      </c>
      <c r="H102" s="66" t="str">
        <f>VLOOKUP(G102,'Benthic Codes'!$A$1:$C$15,2,0)</f>
        <v>MA</v>
      </c>
      <c r="I102" s="66" t="str">
        <f>VLOOKUP(G102,'Benthic Codes'!$A$1:$C$15,3,0)</f>
        <v>macroalgae</v>
      </c>
      <c r="J102">
        <v>11</v>
      </c>
    </row>
    <row r="103" spans="1:10">
      <c r="A103" s="2">
        <v>42953</v>
      </c>
      <c r="B103" t="s">
        <v>7</v>
      </c>
      <c r="C103" t="s">
        <v>475</v>
      </c>
      <c r="D103">
        <v>2</v>
      </c>
      <c r="E103">
        <v>1</v>
      </c>
      <c r="F103">
        <v>2</v>
      </c>
      <c r="G103" s="55" t="s">
        <v>488</v>
      </c>
      <c r="H103" s="66" t="str">
        <f>VLOOKUP(G103,'Benthic Codes'!$A$1:$C$15,2,0)</f>
        <v>TA</v>
      </c>
      <c r="I103" s="66" t="str">
        <f>VLOOKUP(G103,'Benthic Codes'!$A$1:$C$15,3,0)</f>
        <v>turf algae</v>
      </c>
      <c r="J103">
        <v>3</v>
      </c>
    </row>
    <row r="104" spans="1:10">
      <c r="A104" s="2">
        <v>42953</v>
      </c>
      <c r="B104" t="s">
        <v>7</v>
      </c>
      <c r="C104" t="s">
        <v>475</v>
      </c>
      <c r="D104">
        <v>2</v>
      </c>
      <c r="E104">
        <v>1</v>
      </c>
      <c r="F104">
        <v>3</v>
      </c>
      <c r="G104" s="55" t="s">
        <v>489</v>
      </c>
      <c r="H104" s="66" t="str">
        <f>VLOOKUP(G104,'Benthic Codes'!$A$1:$C$15,2,0)</f>
        <v>sand</v>
      </c>
      <c r="I104" s="66" t="str">
        <f>VLOOKUP(G104,'Benthic Codes'!$A$1:$C$15,3,0)</f>
        <v>sand</v>
      </c>
    </row>
    <row r="105" spans="1:10">
      <c r="A105" s="2">
        <v>42953</v>
      </c>
      <c r="B105" t="s">
        <v>7</v>
      </c>
      <c r="C105" t="s">
        <v>475</v>
      </c>
      <c r="D105">
        <v>2</v>
      </c>
      <c r="E105">
        <v>1</v>
      </c>
      <c r="F105">
        <v>4</v>
      </c>
      <c r="G105" s="55" t="s">
        <v>489</v>
      </c>
      <c r="H105" s="66" t="str">
        <f>VLOOKUP(G105,'Benthic Codes'!$A$1:$C$15,2,0)</f>
        <v>sand</v>
      </c>
      <c r="I105" s="66" t="str">
        <f>VLOOKUP(G105,'Benthic Codes'!$A$1:$C$15,3,0)</f>
        <v>sand</v>
      </c>
    </row>
    <row r="106" spans="1:10">
      <c r="A106" s="2">
        <v>42953</v>
      </c>
      <c r="B106" t="s">
        <v>7</v>
      </c>
      <c r="C106" t="s">
        <v>475</v>
      </c>
      <c r="D106">
        <v>2</v>
      </c>
      <c r="E106">
        <v>1</v>
      </c>
      <c r="F106">
        <v>5</v>
      </c>
      <c r="G106" s="55" t="s">
        <v>488</v>
      </c>
      <c r="H106" s="66" t="str">
        <f>VLOOKUP(G106,'Benthic Codes'!$A$1:$C$15,2,0)</f>
        <v>TA</v>
      </c>
      <c r="I106" s="66" t="str">
        <f>VLOOKUP(G106,'Benthic Codes'!$A$1:$C$15,3,0)</f>
        <v>turf algae</v>
      </c>
      <c r="J106">
        <v>4</v>
      </c>
    </row>
    <row r="107" spans="1:10">
      <c r="A107" s="2">
        <v>42953</v>
      </c>
      <c r="B107" t="s">
        <v>7</v>
      </c>
      <c r="C107" t="s">
        <v>475</v>
      </c>
      <c r="D107">
        <v>2</v>
      </c>
      <c r="E107">
        <v>1</v>
      </c>
      <c r="F107">
        <v>6</v>
      </c>
      <c r="G107" s="55" t="s">
        <v>488</v>
      </c>
      <c r="H107" s="66" t="str">
        <f>VLOOKUP(G107,'Benthic Codes'!$A$1:$C$15,2,0)</f>
        <v>TA</v>
      </c>
      <c r="I107" s="66" t="str">
        <f>VLOOKUP(G107,'Benthic Codes'!$A$1:$C$15,3,0)</f>
        <v>turf algae</v>
      </c>
      <c r="J107">
        <v>6</v>
      </c>
    </row>
    <row r="108" spans="1:10">
      <c r="A108" s="2">
        <v>42953</v>
      </c>
      <c r="B108" t="s">
        <v>7</v>
      </c>
      <c r="C108" t="s">
        <v>475</v>
      </c>
      <c r="D108">
        <v>2</v>
      </c>
      <c r="E108">
        <v>1</v>
      </c>
      <c r="F108">
        <v>7</v>
      </c>
      <c r="G108" s="55" t="s">
        <v>488</v>
      </c>
      <c r="H108" s="66" t="str">
        <f>VLOOKUP(G108,'Benthic Codes'!$A$1:$C$15,2,0)</f>
        <v>TA</v>
      </c>
      <c r="I108" s="66" t="str">
        <f>VLOOKUP(G108,'Benthic Codes'!$A$1:$C$15,3,0)</f>
        <v>turf algae</v>
      </c>
      <c r="J108">
        <v>2</v>
      </c>
    </row>
    <row r="109" spans="1:10">
      <c r="A109" s="2">
        <v>42953</v>
      </c>
      <c r="B109" t="s">
        <v>7</v>
      </c>
      <c r="C109" t="s">
        <v>475</v>
      </c>
      <c r="D109">
        <v>2</v>
      </c>
      <c r="E109">
        <v>1</v>
      </c>
      <c r="F109">
        <v>8</v>
      </c>
      <c r="G109" s="55" t="s">
        <v>478</v>
      </c>
      <c r="H109" s="66" t="str">
        <f>VLOOKUP(G109,'Benthic Codes'!$A$1:$C$15,2,0)</f>
        <v>MA</v>
      </c>
      <c r="I109" s="66" t="str">
        <f>VLOOKUP(G109,'Benthic Codes'!$A$1:$C$15,3,0)</f>
        <v>macroalgae</v>
      </c>
      <c r="J109">
        <v>14</v>
      </c>
    </row>
    <row r="110" spans="1:10">
      <c r="A110" s="2">
        <v>42953</v>
      </c>
      <c r="B110" t="s">
        <v>7</v>
      </c>
      <c r="C110" t="s">
        <v>475</v>
      </c>
      <c r="D110">
        <v>2</v>
      </c>
      <c r="E110">
        <v>1</v>
      </c>
      <c r="F110">
        <v>9</v>
      </c>
      <c r="G110" s="55" t="s">
        <v>478</v>
      </c>
      <c r="H110" s="66" t="str">
        <f>VLOOKUP(G110,'Benthic Codes'!$A$1:$C$15,2,0)</f>
        <v>MA</v>
      </c>
      <c r="I110" s="66" t="str">
        <f>VLOOKUP(G110,'Benthic Codes'!$A$1:$C$15,3,0)</f>
        <v>macroalgae</v>
      </c>
      <c r="J110">
        <v>2</v>
      </c>
    </row>
    <row r="111" spans="1:10">
      <c r="A111" s="2">
        <v>42953</v>
      </c>
      <c r="B111" t="s">
        <v>7</v>
      </c>
      <c r="C111" t="s">
        <v>475</v>
      </c>
      <c r="D111">
        <v>2</v>
      </c>
      <c r="E111">
        <v>1</v>
      </c>
      <c r="F111">
        <v>10</v>
      </c>
      <c r="G111" s="55" t="s">
        <v>489</v>
      </c>
      <c r="H111" s="66" t="str">
        <f>VLOOKUP(G111,'Benthic Codes'!$A$1:$C$15,2,0)</f>
        <v>sand</v>
      </c>
      <c r="I111" s="66" t="str">
        <f>VLOOKUP(G111,'Benthic Codes'!$A$1:$C$15,3,0)</f>
        <v>sand</v>
      </c>
    </row>
    <row r="112" spans="1:10">
      <c r="A112" s="2">
        <v>42953</v>
      </c>
      <c r="B112" t="s">
        <v>7</v>
      </c>
      <c r="C112" t="s">
        <v>475</v>
      </c>
      <c r="D112">
        <v>2</v>
      </c>
      <c r="E112">
        <v>2</v>
      </c>
      <c r="F112">
        <v>1</v>
      </c>
      <c r="G112" s="55" t="s">
        <v>489</v>
      </c>
      <c r="H112" s="66" t="str">
        <f>VLOOKUP(G112,'Benthic Codes'!$A$1:$C$15,2,0)</f>
        <v>sand</v>
      </c>
      <c r="I112" s="66" t="str">
        <f>VLOOKUP(G112,'Benthic Codes'!$A$1:$C$15,3,0)</f>
        <v>sand</v>
      </c>
    </row>
    <row r="113" spans="1:10">
      <c r="A113" s="2">
        <v>42953</v>
      </c>
      <c r="B113" t="s">
        <v>7</v>
      </c>
      <c r="C113" t="s">
        <v>475</v>
      </c>
      <c r="D113">
        <v>2</v>
      </c>
      <c r="E113">
        <v>2</v>
      </c>
      <c r="F113">
        <v>2</v>
      </c>
      <c r="G113" s="55" t="s">
        <v>488</v>
      </c>
      <c r="H113" s="66" t="str">
        <f>VLOOKUP(G113,'Benthic Codes'!$A$1:$C$15,2,0)</f>
        <v>TA</v>
      </c>
      <c r="I113" s="66" t="str">
        <f>VLOOKUP(G113,'Benthic Codes'!$A$1:$C$15,3,0)</f>
        <v>turf algae</v>
      </c>
      <c r="J113">
        <v>4</v>
      </c>
    </row>
    <row r="114" spans="1:10">
      <c r="A114" s="2">
        <v>42953</v>
      </c>
      <c r="B114" t="s">
        <v>7</v>
      </c>
      <c r="C114" t="s">
        <v>475</v>
      </c>
      <c r="D114">
        <v>2</v>
      </c>
      <c r="E114">
        <v>2</v>
      </c>
      <c r="F114">
        <v>3</v>
      </c>
      <c r="G114" s="55" t="s">
        <v>489</v>
      </c>
      <c r="H114" s="66" t="str">
        <f>VLOOKUP(G114,'Benthic Codes'!$A$1:$C$15,2,0)</f>
        <v>sand</v>
      </c>
      <c r="I114" s="66" t="str">
        <f>VLOOKUP(G114,'Benthic Codes'!$A$1:$C$15,3,0)</f>
        <v>sand</v>
      </c>
    </row>
    <row r="115" spans="1:10">
      <c r="A115" s="2">
        <v>42953</v>
      </c>
      <c r="B115" t="s">
        <v>7</v>
      </c>
      <c r="C115" t="s">
        <v>475</v>
      </c>
      <c r="D115">
        <v>2</v>
      </c>
      <c r="E115">
        <v>2</v>
      </c>
      <c r="F115">
        <v>4</v>
      </c>
      <c r="G115" s="55" t="s">
        <v>489</v>
      </c>
      <c r="H115" s="66" t="str">
        <f>VLOOKUP(G115,'Benthic Codes'!$A$1:$C$15,2,0)</f>
        <v>sand</v>
      </c>
      <c r="I115" s="66" t="str">
        <f>VLOOKUP(G115,'Benthic Codes'!$A$1:$C$15,3,0)</f>
        <v>sand</v>
      </c>
    </row>
    <row r="116" spans="1:10">
      <c r="A116" s="2">
        <v>42953</v>
      </c>
      <c r="B116" t="s">
        <v>7</v>
      </c>
      <c r="C116" t="s">
        <v>475</v>
      </c>
      <c r="D116">
        <v>2</v>
      </c>
      <c r="E116">
        <v>2</v>
      </c>
      <c r="F116">
        <v>5</v>
      </c>
      <c r="G116" s="55" t="s">
        <v>489</v>
      </c>
      <c r="H116" s="66" t="str">
        <f>VLOOKUP(G116,'Benthic Codes'!$A$1:$C$15,2,0)</f>
        <v>sand</v>
      </c>
      <c r="I116" s="66" t="str">
        <f>VLOOKUP(G116,'Benthic Codes'!$A$1:$C$15,3,0)</f>
        <v>sand</v>
      </c>
    </row>
    <row r="117" spans="1:10">
      <c r="A117" s="2">
        <v>42953</v>
      </c>
      <c r="B117" t="s">
        <v>7</v>
      </c>
      <c r="C117" t="s">
        <v>475</v>
      </c>
      <c r="D117">
        <v>2</v>
      </c>
      <c r="E117">
        <v>2</v>
      </c>
      <c r="F117">
        <v>6</v>
      </c>
      <c r="G117" s="55" t="s">
        <v>489</v>
      </c>
      <c r="H117" s="66" t="str">
        <f>VLOOKUP(G117,'Benthic Codes'!$A$1:$C$15,2,0)</f>
        <v>sand</v>
      </c>
      <c r="I117" s="66" t="str">
        <f>VLOOKUP(G117,'Benthic Codes'!$A$1:$C$15,3,0)</f>
        <v>sand</v>
      </c>
    </row>
    <row r="118" spans="1:10">
      <c r="A118" s="2">
        <v>42953</v>
      </c>
      <c r="B118" t="s">
        <v>7</v>
      </c>
      <c r="C118" t="s">
        <v>475</v>
      </c>
      <c r="D118">
        <v>2</v>
      </c>
      <c r="E118">
        <v>2</v>
      </c>
      <c r="F118">
        <v>7</v>
      </c>
      <c r="G118" s="55" t="s">
        <v>489</v>
      </c>
      <c r="H118" s="66" t="str">
        <f>VLOOKUP(G118,'Benthic Codes'!$A$1:$C$15,2,0)</f>
        <v>sand</v>
      </c>
      <c r="I118" s="66" t="str">
        <f>VLOOKUP(G118,'Benthic Codes'!$A$1:$C$15,3,0)</f>
        <v>sand</v>
      </c>
    </row>
    <row r="119" spans="1:10">
      <c r="A119" s="2">
        <v>42953</v>
      </c>
      <c r="B119" t="s">
        <v>7</v>
      </c>
      <c r="C119" t="s">
        <v>475</v>
      </c>
      <c r="D119">
        <v>2</v>
      </c>
      <c r="E119">
        <v>2</v>
      </c>
      <c r="F119">
        <v>8</v>
      </c>
      <c r="G119" s="55" t="s">
        <v>489</v>
      </c>
      <c r="H119" s="66" t="str">
        <f>VLOOKUP(G119,'Benthic Codes'!$A$1:$C$15,2,0)</f>
        <v>sand</v>
      </c>
      <c r="I119" s="66" t="str">
        <f>VLOOKUP(G119,'Benthic Codes'!$A$1:$C$15,3,0)</f>
        <v>sand</v>
      </c>
    </row>
    <row r="120" spans="1:10">
      <c r="A120" s="2">
        <v>42953</v>
      </c>
      <c r="B120" t="s">
        <v>7</v>
      </c>
      <c r="C120" t="s">
        <v>475</v>
      </c>
      <c r="D120">
        <v>2</v>
      </c>
      <c r="E120">
        <v>2</v>
      </c>
      <c r="F120">
        <v>9</v>
      </c>
      <c r="G120" s="55" t="s">
        <v>480</v>
      </c>
      <c r="H120" s="66" t="str">
        <f>VLOOKUP(G120,'Benthic Codes'!$A$1:$C$15,2,0)</f>
        <v>OINV</v>
      </c>
      <c r="I120" s="66" t="str">
        <f>VLOOKUP(G120,'Benthic Codes'!$A$1:$C$15,3,0)</f>
        <v>non-aggressive invert</v>
      </c>
    </row>
    <row r="121" spans="1:10">
      <c r="A121" s="2">
        <v>42953</v>
      </c>
      <c r="B121" t="s">
        <v>7</v>
      </c>
      <c r="C121" t="s">
        <v>475</v>
      </c>
      <c r="D121">
        <v>2</v>
      </c>
      <c r="E121">
        <v>2</v>
      </c>
      <c r="F121">
        <v>10</v>
      </c>
      <c r="G121" s="55" t="s">
        <v>489</v>
      </c>
      <c r="H121" s="66" t="str">
        <f>VLOOKUP(G121,'Benthic Codes'!$A$1:$C$15,2,0)</f>
        <v>sand</v>
      </c>
      <c r="I121" s="66" t="str">
        <f>VLOOKUP(G121,'Benthic Codes'!$A$1:$C$15,3,0)</f>
        <v>sand</v>
      </c>
    </row>
    <row r="122" spans="1:10">
      <c r="A122" s="2">
        <v>42953</v>
      </c>
      <c r="B122" t="s">
        <v>7</v>
      </c>
      <c r="C122" t="s">
        <v>475</v>
      </c>
      <c r="D122">
        <v>2</v>
      </c>
      <c r="E122">
        <v>3</v>
      </c>
      <c r="F122">
        <v>1</v>
      </c>
      <c r="G122" s="55" t="s">
        <v>489</v>
      </c>
      <c r="H122" s="66" t="str">
        <f>VLOOKUP(G122,'Benthic Codes'!$A$1:$C$15,2,0)</f>
        <v>sand</v>
      </c>
      <c r="I122" s="66" t="str">
        <f>VLOOKUP(G122,'Benthic Codes'!$A$1:$C$15,3,0)</f>
        <v>sand</v>
      </c>
    </row>
    <row r="123" spans="1:10">
      <c r="A123" s="2">
        <v>42953</v>
      </c>
      <c r="B123" t="s">
        <v>7</v>
      </c>
      <c r="C123" t="s">
        <v>475</v>
      </c>
      <c r="D123">
        <v>2</v>
      </c>
      <c r="E123">
        <v>3</v>
      </c>
      <c r="F123">
        <v>2</v>
      </c>
      <c r="G123" s="55" t="s">
        <v>489</v>
      </c>
      <c r="H123" s="66" t="str">
        <f>VLOOKUP(G123,'Benthic Codes'!$A$1:$C$15,2,0)</f>
        <v>sand</v>
      </c>
      <c r="I123" s="66" t="str">
        <f>VLOOKUP(G123,'Benthic Codes'!$A$1:$C$15,3,0)</f>
        <v>sand</v>
      </c>
    </row>
    <row r="124" spans="1:10">
      <c r="A124" s="2">
        <v>42953</v>
      </c>
      <c r="B124" t="s">
        <v>7</v>
      </c>
      <c r="C124" t="s">
        <v>475</v>
      </c>
      <c r="D124">
        <v>2</v>
      </c>
      <c r="E124">
        <v>3</v>
      </c>
      <c r="F124">
        <v>3</v>
      </c>
      <c r="G124" s="55" t="s">
        <v>489</v>
      </c>
      <c r="H124" s="66" t="str">
        <f>VLOOKUP(G124,'Benthic Codes'!$A$1:$C$15,2,0)</f>
        <v>sand</v>
      </c>
      <c r="I124" s="66" t="str">
        <f>VLOOKUP(G124,'Benthic Codes'!$A$1:$C$15,3,0)</f>
        <v>sand</v>
      </c>
    </row>
    <row r="125" spans="1:10">
      <c r="A125" s="2">
        <v>42953</v>
      </c>
      <c r="B125" t="s">
        <v>7</v>
      </c>
      <c r="C125" t="s">
        <v>475</v>
      </c>
      <c r="D125">
        <v>2</v>
      </c>
      <c r="E125">
        <v>3</v>
      </c>
      <c r="F125">
        <v>4</v>
      </c>
      <c r="G125" s="55" t="s">
        <v>489</v>
      </c>
      <c r="H125" s="66" t="str">
        <f>VLOOKUP(G125,'Benthic Codes'!$A$1:$C$15,2,0)</f>
        <v>sand</v>
      </c>
      <c r="I125" s="66" t="str">
        <f>VLOOKUP(G125,'Benthic Codes'!$A$1:$C$15,3,0)</f>
        <v>sand</v>
      </c>
    </row>
    <row r="126" spans="1:10">
      <c r="A126" s="2">
        <v>42953</v>
      </c>
      <c r="B126" t="s">
        <v>7</v>
      </c>
      <c r="C126" t="s">
        <v>475</v>
      </c>
      <c r="D126">
        <v>2</v>
      </c>
      <c r="E126">
        <v>3</v>
      </c>
      <c r="F126">
        <v>5</v>
      </c>
      <c r="G126" s="55" t="s">
        <v>489</v>
      </c>
      <c r="H126" s="66" t="str">
        <f>VLOOKUP(G126,'Benthic Codes'!$A$1:$C$15,2,0)</f>
        <v>sand</v>
      </c>
      <c r="I126" s="66" t="str">
        <f>VLOOKUP(G126,'Benthic Codes'!$A$1:$C$15,3,0)</f>
        <v>sand</v>
      </c>
    </row>
    <row r="127" spans="1:10">
      <c r="A127" s="2">
        <v>42953</v>
      </c>
      <c r="B127" t="s">
        <v>7</v>
      </c>
      <c r="C127" t="s">
        <v>475</v>
      </c>
      <c r="D127">
        <v>2</v>
      </c>
      <c r="E127">
        <v>3</v>
      </c>
      <c r="F127">
        <v>6</v>
      </c>
      <c r="G127" s="55" t="s">
        <v>489</v>
      </c>
      <c r="H127" s="66" t="str">
        <f>VLOOKUP(G127,'Benthic Codes'!$A$1:$C$15,2,0)</f>
        <v>sand</v>
      </c>
      <c r="I127" s="66" t="str">
        <f>VLOOKUP(G127,'Benthic Codes'!$A$1:$C$15,3,0)</f>
        <v>sand</v>
      </c>
    </row>
    <row r="128" spans="1:10">
      <c r="A128" s="2">
        <v>42953</v>
      </c>
      <c r="B128" t="s">
        <v>7</v>
      </c>
      <c r="C128" t="s">
        <v>475</v>
      </c>
      <c r="D128">
        <v>2</v>
      </c>
      <c r="E128">
        <v>3</v>
      </c>
      <c r="F128">
        <v>7</v>
      </c>
      <c r="G128" s="55" t="s">
        <v>489</v>
      </c>
      <c r="H128" s="66" t="str">
        <f>VLOOKUP(G128,'Benthic Codes'!$A$1:$C$15,2,0)</f>
        <v>sand</v>
      </c>
      <c r="I128" s="66" t="str">
        <f>VLOOKUP(G128,'Benthic Codes'!$A$1:$C$15,3,0)</f>
        <v>sand</v>
      </c>
    </row>
    <row r="129" spans="1:10">
      <c r="A129" s="2">
        <v>42953</v>
      </c>
      <c r="B129" t="s">
        <v>7</v>
      </c>
      <c r="C129" t="s">
        <v>475</v>
      </c>
      <c r="D129">
        <v>2</v>
      </c>
      <c r="E129">
        <v>3</v>
      </c>
      <c r="F129">
        <v>8</v>
      </c>
      <c r="G129" s="55" t="s">
        <v>489</v>
      </c>
      <c r="H129" s="66" t="str">
        <f>VLOOKUP(G129,'Benthic Codes'!$A$1:$C$15,2,0)</f>
        <v>sand</v>
      </c>
      <c r="I129" s="66" t="str">
        <f>VLOOKUP(G129,'Benthic Codes'!$A$1:$C$15,3,0)</f>
        <v>sand</v>
      </c>
    </row>
    <row r="130" spans="1:10">
      <c r="A130" s="2">
        <v>42953</v>
      </c>
      <c r="B130" t="s">
        <v>7</v>
      </c>
      <c r="C130" t="s">
        <v>475</v>
      </c>
      <c r="D130">
        <v>2</v>
      </c>
      <c r="E130">
        <v>3</v>
      </c>
      <c r="F130">
        <v>9</v>
      </c>
      <c r="G130" s="55" t="s">
        <v>489</v>
      </c>
      <c r="H130" s="66" t="str">
        <f>VLOOKUP(G130,'Benthic Codes'!$A$1:$C$15,2,0)</f>
        <v>sand</v>
      </c>
      <c r="I130" s="66" t="str">
        <f>VLOOKUP(G130,'Benthic Codes'!$A$1:$C$15,3,0)</f>
        <v>sand</v>
      </c>
    </row>
    <row r="131" spans="1:10">
      <c r="A131" s="2">
        <v>42953</v>
      </c>
      <c r="B131" t="s">
        <v>7</v>
      </c>
      <c r="C131" t="s">
        <v>475</v>
      </c>
      <c r="D131">
        <v>2</v>
      </c>
      <c r="E131">
        <v>3</v>
      </c>
      <c r="F131">
        <v>10</v>
      </c>
      <c r="G131" s="55" t="s">
        <v>489</v>
      </c>
      <c r="H131" s="66" t="str">
        <f>VLOOKUP(G131,'Benthic Codes'!$A$1:$C$15,2,0)</f>
        <v>sand</v>
      </c>
      <c r="I131" s="66" t="str">
        <f>VLOOKUP(G131,'Benthic Codes'!$A$1:$C$15,3,0)</f>
        <v>sand</v>
      </c>
    </row>
    <row r="132" spans="1:10">
      <c r="A132" s="2">
        <v>42953</v>
      </c>
      <c r="B132" t="s">
        <v>7</v>
      </c>
      <c r="C132" t="s">
        <v>475</v>
      </c>
      <c r="D132">
        <v>2</v>
      </c>
      <c r="E132">
        <v>4</v>
      </c>
      <c r="F132">
        <v>1</v>
      </c>
      <c r="G132" s="55" t="s">
        <v>489</v>
      </c>
      <c r="H132" s="66" t="str">
        <f>VLOOKUP(G132,'Benthic Codes'!$A$1:$C$15,2,0)</f>
        <v>sand</v>
      </c>
      <c r="I132" s="66" t="str">
        <f>VLOOKUP(G132,'Benthic Codes'!$A$1:$C$15,3,0)</f>
        <v>sand</v>
      </c>
    </row>
    <row r="133" spans="1:10">
      <c r="A133" s="2">
        <v>42953</v>
      </c>
      <c r="B133" t="s">
        <v>7</v>
      </c>
      <c r="C133" t="s">
        <v>475</v>
      </c>
      <c r="D133">
        <v>2</v>
      </c>
      <c r="E133">
        <v>4</v>
      </c>
      <c r="F133">
        <v>2</v>
      </c>
      <c r="G133" s="55" t="s">
        <v>488</v>
      </c>
      <c r="H133" s="66" t="str">
        <f>VLOOKUP(G133,'Benthic Codes'!$A$1:$C$15,2,0)</f>
        <v>TA</v>
      </c>
      <c r="I133" s="66" t="str">
        <f>VLOOKUP(G133,'Benthic Codes'!$A$1:$C$15,3,0)</f>
        <v>turf algae</v>
      </c>
      <c r="J133">
        <v>1</v>
      </c>
    </row>
    <row r="134" spans="1:10">
      <c r="A134" s="2">
        <v>42953</v>
      </c>
      <c r="B134" t="s">
        <v>7</v>
      </c>
      <c r="C134" t="s">
        <v>475</v>
      </c>
      <c r="D134">
        <v>2</v>
      </c>
      <c r="E134">
        <v>4</v>
      </c>
      <c r="F134">
        <v>3</v>
      </c>
      <c r="G134" s="55" t="s">
        <v>489</v>
      </c>
      <c r="H134" s="66" t="str">
        <f>VLOOKUP(G134,'Benthic Codes'!$A$1:$C$15,2,0)</f>
        <v>sand</v>
      </c>
      <c r="I134" s="66" t="str">
        <f>VLOOKUP(G134,'Benthic Codes'!$A$1:$C$15,3,0)</f>
        <v>sand</v>
      </c>
    </row>
    <row r="135" spans="1:10">
      <c r="A135" s="2">
        <v>42953</v>
      </c>
      <c r="B135" t="s">
        <v>7</v>
      </c>
      <c r="C135" t="s">
        <v>475</v>
      </c>
      <c r="D135">
        <v>2</v>
      </c>
      <c r="E135">
        <v>4</v>
      </c>
      <c r="F135">
        <v>4</v>
      </c>
      <c r="G135" s="55" t="s">
        <v>478</v>
      </c>
      <c r="H135" s="66" t="str">
        <f>VLOOKUP(G135,'Benthic Codes'!$A$1:$C$15,2,0)</f>
        <v>MA</v>
      </c>
      <c r="I135" s="66" t="str">
        <f>VLOOKUP(G135,'Benthic Codes'!$A$1:$C$15,3,0)</f>
        <v>macroalgae</v>
      </c>
      <c r="J135">
        <v>28</v>
      </c>
    </row>
    <row r="136" spans="1:10">
      <c r="A136" s="2">
        <v>42953</v>
      </c>
      <c r="B136" t="s">
        <v>7</v>
      </c>
      <c r="C136" t="s">
        <v>475</v>
      </c>
      <c r="D136">
        <v>2</v>
      </c>
      <c r="E136">
        <v>4</v>
      </c>
      <c r="F136">
        <v>5</v>
      </c>
      <c r="G136" s="55" t="s">
        <v>480</v>
      </c>
      <c r="H136" s="66" t="str">
        <f>VLOOKUP(G136,'Benthic Codes'!$A$1:$C$15,2,0)</f>
        <v>OINV</v>
      </c>
      <c r="I136" s="66" t="str">
        <f>VLOOKUP(G136,'Benthic Codes'!$A$1:$C$15,3,0)</f>
        <v>non-aggressive invert</v>
      </c>
    </row>
    <row r="137" spans="1:10">
      <c r="A137" s="2">
        <v>42953</v>
      </c>
      <c r="B137" t="s">
        <v>7</v>
      </c>
      <c r="C137" t="s">
        <v>475</v>
      </c>
      <c r="D137">
        <v>2</v>
      </c>
      <c r="E137">
        <v>4</v>
      </c>
      <c r="F137">
        <v>6</v>
      </c>
      <c r="G137" s="55" t="s">
        <v>488</v>
      </c>
      <c r="H137" s="66" t="str">
        <f>VLOOKUP(G137,'Benthic Codes'!$A$1:$C$15,2,0)</f>
        <v>TA</v>
      </c>
      <c r="I137" s="66" t="str">
        <f>VLOOKUP(G137,'Benthic Codes'!$A$1:$C$15,3,0)</f>
        <v>turf algae</v>
      </c>
      <c r="J137">
        <v>5</v>
      </c>
    </row>
    <row r="138" spans="1:10">
      <c r="A138" s="2">
        <v>42953</v>
      </c>
      <c r="B138" t="s">
        <v>7</v>
      </c>
      <c r="C138" t="s">
        <v>475</v>
      </c>
      <c r="D138">
        <v>2</v>
      </c>
      <c r="E138">
        <v>4</v>
      </c>
      <c r="F138">
        <v>7</v>
      </c>
      <c r="G138" s="55" t="s">
        <v>476</v>
      </c>
      <c r="H138" s="66" t="str">
        <f>VLOOKUP(G138,'Benthic Codes'!$A$1:$C$15,2,0)</f>
        <v>LC</v>
      </c>
      <c r="I138" s="66" t="str">
        <f>VLOOKUP(G138,'Benthic Codes'!$A$1:$C$15,3,0)</f>
        <v>coral</v>
      </c>
    </row>
    <row r="139" spans="1:10">
      <c r="A139" s="2">
        <v>42953</v>
      </c>
      <c r="B139" t="s">
        <v>7</v>
      </c>
      <c r="C139" t="s">
        <v>475</v>
      </c>
      <c r="D139">
        <v>2</v>
      </c>
      <c r="E139">
        <v>4</v>
      </c>
      <c r="F139">
        <v>8</v>
      </c>
      <c r="G139" s="55" t="s">
        <v>474</v>
      </c>
      <c r="H139" s="66" t="str">
        <f>VLOOKUP(G139,'Benthic Codes'!$A$1:$C$15,2,0)</f>
        <v>CY</v>
      </c>
      <c r="I139" s="66" t="str">
        <f>VLOOKUP(G139,'Benthic Codes'!$A$1:$C$15,3,0)</f>
        <v>cyanobacteria</v>
      </c>
    </row>
    <row r="140" spans="1:10">
      <c r="A140" s="2">
        <v>42953</v>
      </c>
      <c r="B140" t="s">
        <v>7</v>
      </c>
      <c r="C140" t="s">
        <v>475</v>
      </c>
      <c r="D140">
        <v>2</v>
      </c>
      <c r="E140">
        <v>4</v>
      </c>
      <c r="F140">
        <v>9</v>
      </c>
      <c r="G140" s="55" t="s">
        <v>480</v>
      </c>
      <c r="H140" s="66" t="str">
        <f>VLOOKUP(G140,'Benthic Codes'!$A$1:$C$15,2,0)</f>
        <v>OINV</v>
      </c>
      <c r="I140" s="66" t="str">
        <f>VLOOKUP(G140,'Benthic Codes'!$A$1:$C$15,3,0)</f>
        <v>non-aggressive invert</v>
      </c>
    </row>
    <row r="141" spans="1:10">
      <c r="A141" s="2">
        <v>42953</v>
      </c>
      <c r="B141" t="s">
        <v>7</v>
      </c>
      <c r="C141" t="s">
        <v>475</v>
      </c>
      <c r="D141">
        <v>2</v>
      </c>
      <c r="E141">
        <v>4</v>
      </c>
      <c r="F141">
        <v>10</v>
      </c>
      <c r="G141" s="55" t="s">
        <v>478</v>
      </c>
      <c r="H141" s="66" t="str">
        <f>VLOOKUP(G141,'Benthic Codes'!$A$1:$C$15,2,0)</f>
        <v>MA</v>
      </c>
      <c r="I141" s="66" t="str">
        <f>VLOOKUP(G141,'Benthic Codes'!$A$1:$C$15,3,0)</f>
        <v>macroalgae</v>
      </c>
      <c r="J141">
        <v>9</v>
      </c>
    </row>
    <row r="142" spans="1:10">
      <c r="A142" s="2">
        <v>42953</v>
      </c>
      <c r="B142" t="s">
        <v>7</v>
      </c>
      <c r="C142" t="s">
        <v>475</v>
      </c>
      <c r="D142">
        <v>2</v>
      </c>
      <c r="E142">
        <v>5</v>
      </c>
      <c r="F142">
        <v>1</v>
      </c>
      <c r="G142" s="55" t="s">
        <v>483</v>
      </c>
      <c r="H142" s="66" t="str">
        <f>VLOOKUP(G142,'Benthic Codes'!$A$1:$C$15,2,0)</f>
        <v>AINV</v>
      </c>
      <c r="I142" s="66" t="str">
        <f>VLOOKUP(G142,'Benthic Codes'!$A$1:$C$15,3,0)</f>
        <v>aggressive invert</v>
      </c>
    </row>
    <row r="143" spans="1:10">
      <c r="A143" s="2">
        <v>42953</v>
      </c>
      <c r="B143" t="s">
        <v>7</v>
      </c>
      <c r="C143" t="s">
        <v>475</v>
      </c>
      <c r="D143">
        <v>2</v>
      </c>
      <c r="E143">
        <v>5</v>
      </c>
      <c r="F143">
        <v>2</v>
      </c>
      <c r="G143" s="55" t="s">
        <v>483</v>
      </c>
      <c r="H143" s="66" t="str">
        <f>VLOOKUP(G143,'Benthic Codes'!$A$1:$C$15,2,0)</f>
        <v>AINV</v>
      </c>
      <c r="I143" s="66" t="str">
        <f>VLOOKUP(G143,'Benthic Codes'!$A$1:$C$15,3,0)</f>
        <v>aggressive invert</v>
      </c>
    </row>
    <row r="144" spans="1:10">
      <c r="A144" s="2">
        <v>42953</v>
      </c>
      <c r="B144" t="s">
        <v>7</v>
      </c>
      <c r="C144" t="s">
        <v>475</v>
      </c>
      <c r="D144">
        <v>2</v>
      </c>
      <c r="E144">
        <v>5</v>
      </c>
      <c r="F144">
        <v>3</v>
      </c>
      <c r="G144" s="55" t="s">
        <v>488</v>
      </c>
      <c r="H144" s="66" t="str">
        <f>VLOOKUP(G144,'Benthic Codes'!$A$1:$C$15,2,0)</f>
        <v>TA</v>
      </c>
      <c r="I144" s="66" t="str">
        <f>VLOOKUP(G144,'Benthic Codes'!$A$1:$C$15,3,0)</f>
        <v>turf algae</v>
      </c>
      <c r="J144">
        <v>2</v>
      </c>
    </row>
    <row r="145" spans="1:10">
      <c r="A145" s="2">
        <v>42953</v>
      </c>
      <c r="B145" t="s">
        <v>7</v>
      </c>
      <c r="C145" t="s">
        <v>475</v>
      </c>
      <c r="D145">
        <v>2</v>
      </c>
      <c r="E145">
        <v>5</v>
      </c>
      <c r="F145">
        <v>4</v>
      </c>
      <c r="G145" s="55" t="s">
        <v>480</v>
      </c>
      <c r="H145" s="66" t="str">
        <f>VLOOKUP(G145,'Benthic Codes'!$A$1:$C$15,2,0)</f>
        <v>OINV</v>
      </c>
      <c r="I145" s="66" t="str">
        <f>VLOOKUP(G145,'Benthic Codes'!$A$1:$C$15,3,0)</f>
        <v>non-aggressive invert</v>
      </c>
    </row>
    <row r="146" spans="1:10">
      <c r="A146" s="2">
        <v>42953</v>
      </c>
      <c r="B146" t="s">
        <v>7</v>
      </c>
      <c r="C146" t="s">
        <v>475</v>
      </c>
      <c r="D146">
        <v>2</v>
      </c>
      <c r="E146">
        <v>5</v>
      </c>
      <c r="F146">
        <v>5</v>
      </c>
      <c r="G146" s="55" t="s">
        <v>480</v>
      </c>
      <c r="H146" s="66" t="str">
        <f>VLOOKUP(G146,'Benthic Codes'!$A$1:$C$15,2,0)</f>
        <v>OINV</v>
      </c>
      <c r="I146" s="66" t="str">
        <f>VLOOKUP(G146,'Benthic Codes'!$A$1:$C$15,3,0)</f>
        <v>non-aggressive invert</v>
      </c>
    </row>
    <row r="147" spans="1:10">
      <c r="A147" s="2">
        <v>42953</v>
      </c>
      <c r="B147" t="s">
        <v>7</v>
      </c>
      <c r="C147" t="s">
        <v>475</v>
      </c>
      <c r="D147">
        <v>2</v>
      </c>
      <c r="E147">
        <v>5</v>
      </c>
      <c r="F147">
        <v>6</v>
      </c>
      <c r="G147" s="55" t="s">
        <v>488</v>
      </c>
      <c r="H147" s="66" t="str">
        <f>VLOOKUP(G147,'Benthic Codes'!$A$1:$C$15,2,0)</f>
        <v>TA</v>
      </c>
      <c r="I147" s="66" t="str">
        <f>VLOOKUP(G147,'Benthic Codes'!$A$1:$C$15,3,0)</f>
        <v>turf algae</v>
      </c>
      <c r="J147">
        <v>2</v>
      </c>
    </row>
    <row r="148" spans="1:10">
      <c r="A148" s="2">
        <v>42953</v>
      </c>
      <c r="B148" t="s">
        <v>7</v>
      </c>
      <c r="C148" t="s">
        <v>475</v>
      </c>
      <c r="D148">
        <v>2</v>
      </c>
      <c r="E148">
        <v>5</v>
      </c>
      <c r="F148">
        <v>7</v>
      </c>
      <c r="G148" s="55" t="s">
        <v>478</v>
      </c>
      <c r="H148" s="66" t="str">
        <f>VLOOKUP(G148,'Benthic Codes'!$A$1:$C$15,2,0)</f>
        <v>MA</v>
      </c>
      <c r="I148" s="66" t="str">
        <f>VLOOKUP(G148,'Benthic Codes'!$A$1:$C$15,3,0)</f>
        <v>macroalgae</v>
      </c>
      <c r="J148">
        <v>10</v>
      </c>
    </row>
    <row r="149" spans="1:10">
      <c r="A149" s="2">
        <v>42953</v>
      </c>
      <c r="B149" t="s">
        <v>7</v>
      </c>
      <c r="C149" t="s">
        <v>475</v>
      </c>
      <c r="D149">
        <v>2</v>
      </c>
      <c r="E149">
        <v>5</v>
      </c>
      <c r="F149">
        <v>8</v>
      </c>
      <c r="G149" s="55" t="s">
        <v>478</v>
      </c>
      <c r="H149" s="66" t="str">
        <f>VLOOKUP(G149,'Benthic Codes'!$A$1:$C$15,2,0)</f>
        <v>MA</v>
      </c>
      <c r="I149" s="66" t="str">
        <f>VLOOKUP(G149,'Benthic Codes'!$A$1:$C$15,3,0)</f>
        <v>macroalgae</v>
      </c>
      <c r="J149">
        <v>5</v>
      </c>
    </row>
    <row r="150" spans="1:10">
      <c r="A150" s="2">
        <v>42953</v>
      </c>
      <c r="B150" t="s">
        <v>7</v>
      </c>
      <c r="C150" t="s">
        <v>475</v>
      </c>
      <c r="D150">
        <v>2</v>
      </c>
      <c r="E150">
        <v>5</v>
      </c>
      <c r="F150">
        <v>9</v>
      </c>
      <c r="G150" s="55" t="s">
        <v>488</v>
      </c>
      <c r="H150" s="66" t="str">
        <f>VLOOKUP(G150,'Benthic Codes'!$A$1:$C$15,2,0)</f>
        <v>TA</v>
      </c>
      <c r="I150" s="66" t="str">
        <f>VLOOKUP(G150,'Benthic Codes'!$A$1:$C$15,3,0)</f>
        <v>turf algae</v>
      </c>
      <c r="J150">
        <v>4</v>
      </c>
    </row>
    <row r="151" spans="1:10">
      <c r="A151" s="2">
        <v>42953</v>
      </c>
      <c r="B151" t="s">
        <v>7</v>
      </c>
      <c r="C151" t="s">
        <v>475</v>
      </c>
      <c r="D151">
        <v>2</v>
      </c>
      <c r="E151">
        <v>5</v>
      </c>
      <c r="F151">
        <v>10</v>
      </c>
      <c r="G151" s="55" t="s">
        <v>488</v>
      </c>
      <c r="H151" s="66" t="str">
        <f>VLOOKUP(G151,'Benthic Codes'!$A$1:$C$15,2,0)</f>
        <v>TA</v>
      </c>
      <c r="I151" s="66" t="str">
        <f>VLOOKUP(G151,'Benthic Codes'!$A$1:$C$15,3,0)</f>
        <v>turf algae</v>
      </c>
      <c r="J151">
        <v>1</v>
      </c>
    </row>
    <row r="152" spans="1:10">
      <c r="A152" s="2">
        <v>42953</v>
      </c>
      <c r="B152" t="s">
        <v>7</v>
      </c>
      <c r="C152" t="s">
        <v>475</v>
      </c>
      <c r="D152">
        <v>2</v>
      </c>
      <c r="E152">
        <v>6</v>
      </c>
      <c r="F152">
        <v>1</v>
      </c>
      <c r="G152" s="55" t="s">
        <v>488</v>
      </c>
      <c r="H152" s="66" t="str">
        <f>VLOOKUP(G152,'Benthic Codes'!$A$1:$C$15,2,0)</f>
        <v>TA</v>
      </c>
      <c r="I152" s="66" t="str">
        <f>VLOOKUP(G152,'Benthic Codes'!$A$1:$C$15,3,0)</f>
        <v>turf algae</v>
      </c>
      <c r="J152">
        <v>1</v>
      </c>
    </row>
    <row r="153" spans="1:10">
      <c r="A153" s="2">
        <v>42953</v>
      </c>
      <c r="B153" t="s">
        <v>7</v>
      </c>
      <c r="C153" t="s">
        <v>475</v>
      </c>
      <c r="D153">
        <v>2</v>
      </c>
      <c r="E153">
        <v>6</v>
      </c>
      <c r="F153">
        <v>2</v>
      </c>
      <c r="G153" s="55" t="s">
        <v>488</v>
      </c>
      <c r="H153" s="66" t="str">
        <f>VLOOKUP(G153,'Benthic Codes'!$A$1:$C$15,2,0)</f>
        <v>TA</v>
      </c>
      <c r="I153" s="66" t="str">
        <f>VLOOKUP(G153,'Benthic Codes'!$A$1:$C$15,3,0)</f>
        <v>turf algae</v>
      </c>
      <c r="J153">
        <v>1</v>
      </c>
    </row>
    <row r="154" spans="1:10">
      <c r="A154" s="2">
        <v>42953</v>
      </c>
      <c r="B154" t="s">
        <v>7</v>
      </c>
      <c r="C154" t="s">
        <v>475</v>
      </c>
      <c r="D154">
        <v>2</v>
      </c>
      <c r="E154">
        <v>6</v>
      </c>
      <c r="F154">
        <v>3</v>
      </c>
      <c r="G154" s="55" t="s">
        <v>478</v>
      </c>
      <c r="H154" s="66" t="str">
        <f>VLOOKUP(G154,'Benthic Codes'!$A$1:$C$15,2,0)</f>
        <v>MA</v>
      </c>
      <c r="I154" s="66" t="str">
        <f>VLOOKUP(G154,'Benthic Codes'!$A$1:$C$15,3,0)</f>
        <v>macroalgae</v>
      </c>
      <c r="J154">
        <v>12</v>
      </c>
    </row>
    <row r="155" spans="1:10">
      <c r="A155" s="2">
        <v>42953</v>
      </c>
      <c r="B155" t="s">
        <v>7</v>
      </c>
      <c r="C155" t="s">
        <v>475</v>
      </c>
      <c r="D155">
        <v>2</v>
      </c>
      <c r="E155">
        <v>6</v>
      </c>
      <c r="F155">
        <v>4</v>
      </c>
      <c r="G155" s="55" t="s">
        <v>478</v>
      </c>
      <c r="H155" s="66" t="str">
        <f>VLOOKUP(G155,'Benthic Codes'!$A$1:$C$15,2,0)</f>
        <v>MA</v>
      </c>
      <c r="I155" s="66" t="str">
        <f>VLOOKUP(G155,'Benthic Codes'!$A$1:$C$15,3,0)</f>
        <v>macroalgae</v>
      </c>
      <c r="J155">
        <v>15</v>
      </c>
    </row>
    <row r="156" spans="1:10">
      <c r="A156" s="2">
        <v>42953</v>
      </c>
      <c r="B156" t="s">
        <v>7</v>
      </c>
      <c r="C156" t="s">
        <v>475</v>
      </c>
      <c r="D156">
        <v>2</v>
      </c>
      <c r="E156">
        <v>6</v>
      </c>
      <c r="F156">
        <v>5</v>
      </c>
      <c r="G156" s="55" t="s">
        <v>483</v>
      </c>
      <c r="H156" s="66" t="str">
        <f>VLOOKUP(G156,'Benthic Codes'!$A$1:$C$15,2,0)</f>
        <v>AINV</v>
      </c>
      <c r="I156" s="66" t="str">
        <f>VLOOKUP(G156,'Benthic Codes'!$A$1:$C$15,3,0)</f>
        <v>aggressive invert</v>
      </c>
    </row>
    <row r="157" spans="1:10">
      <c r="A157" s="2">
        <v>42953</v>
      </c>
      <c r="B157" t="s">
        <v>7</v>
      </c>
      <c r="C157" t="s">
        <v>475</v>
      </c>
      <c r="D157">
        <v>2</v>
      </c>
      <c r="E157">
        <v>6</v>
      </c>
      <c r="F157">
        <v>6</v>
      </c>
      <c r="G157" s="55" t="s">
        <v>488</v>
      </c>
      <c r="H157" s="66" t="str">
        <f>VLOOKUP(G157,'Benthic Codes'!$A$1:$C$15,2,0)</f>
        <v>TA</v>
      </c>
      <c r="I157" s="66" t="str">
        <f>VLOOKUP(G157,'Benthic Codes'!$A$1:$C$15,3,0)</f>
        <v>turf algae</v>
      </c>
      <c r="J157">
        <v>2</v>
      </c>
    </row>
    <row r="158" spans="1:10">
      <c r="A158" s="2">
        <v>42953</v>
      </c>
      <c r="B158" t="s">
        <v>7</v>
      </c>
      <c r="C158" t="s">
        <v>475</v>
      </c>
      <c r="D158">
        <v>2</v>
      </c>
      <c r="E158">
        <v>6</v>
      </c>
      <c r="F158">
        <v>7</v>
      </c>
      <c r="G158" s="55" t="s">
        <v>489</v>
      </c>
      <c r="H158" s="66" t="str">
        <f>VLOOKUP(G158,'Benthic Codes'!$A$1:$C$15,2,0)</f>
        <v>sand</v>
      </c>
      <c r="I158" s="66" t="str">
        <f>VLOOKUP(G158,'Benthic Codes'!$A$1:$C$15,3,0)</f>
        <v>sand</v>
      </c>
    </row>
    <row r="159" spans="1:10">
      <c r="A159" s="2">
        <v>42953</v>
      </c>
      <c r="B159" t="s">
        <v>7</v>
      </c>
      <c r="C159" t="s">
        <v>475</v>
      </c>
      <c r="D159">
        <v>2</v>
      </c>
      <c r="E159">
        <v>6</v>
      </c>
      <c r="F159">
        <v>8</v>
      </c>
      <c r="G159" s="55" t="s">
        <v>489</v>
      </c>
      <c r="H159" s="66" t="str">
        <f>VLOOKUP(G159,'Benthic Codes'!$A$1:$C$15,2,0)</f>
        <v>sand</v>
      </c>
      <c r="I159" s="66" t="str">
        <f>VLOOKUP(G159,'Benthic Codes'!$A$1:$C$15,3,0)</f>
        <v>sand</v>
      </c>
    </row>
    <row r="160" spans="1:10">
      <c r="A160" s="2">
        <v>42953</v>
      </c>
      <c r="B160" t="s">
        <v>7</v>
      </c>
      <c r="C160" t="s">
        <v>475</v>
      </c>
      <c r="D160">
        <v>2</v>
      </c>
      <c r="E160">
        <v>6</v>
      </c>
      <c r="F160">
        <v>9</v>
      </c>
      <c r="G160" s="55" t="s">
        <v>489</v>
      </c>
      <c r="H160" s="66" t="str">
        <f>VLOOKUP(G160,'Benthic Codes'!$A$1:$C$15,2,0)</f>
        <v>sand</v>
      </c>
      <c r="I160" s="66" t="str">
        <f>VLOOKUP(G160,'Benthic Codes'!$A$1:$C$15,3,0)</f>
        <v>sand</v>
      </c>
    </row>
    <row r="161" spans="1:10">
      <c r="A161" s="2">
        <v>42953</v>
      </c>
      <c r="B161" t="s">
        <v>7</v>
      </c>
      <c r="C161" t="s">
        <v>475</v>
      </c>
      <c r="D161">
        <v>2</v>
      </c>
      <c r="E161">
        <v>6</v>
      </c>
      <c r="F161">
        <v>10</v>
      </c>
      <c r="G161" s="55" t="s">
        <v>489</v>
      </c>
      <c r="H161" s="66" t="str">
        <f>VLOOKUP(G161,'Benthic Codes'!$A$1:$C$15,2,0)</f>
        <v>sand</v>
      </c>
      <c r="I161" s="66" t="str">
        <f>VLOOKUP(G161,'Benthic Codes'!$A$1:$C$15,3,0)</f>
        <v>sand</v>
      </c>
    </row>
    <row r="162" spans="1:10">
      <c r="A162" s="2">
        <v>42953</v>
      </c>
      <c r="B162" t="s">
        <v>7</v>
      </c>
      <c r="C162" t="s">
        <v>475</v>
      </c>
      <c r="D162">
        <v>2</v>
      </c>
      <c r="E162">
        <v>7</v>
      </c>
      <c r="F162">
        <v>1</v>
      </c>
      <c r="G162" s="55" t="s">
        <v>489</v>
      </c>
      <c r="H162" s="66" t="str">
        <f>VLOOKUP(G162,'Benthic Codes'!$A$1:$C$15,2,0)</f>
        <v>sand</v>
      </c>
      <c r="I162" s="66" t="str">
        <f>VLOOKUP(G162,'Benthic Codes'!$A$1:$C$15,3,0)</f>
        <v>sand</v>
      </c>
    </row>
    <row r="163" spans="1:10">
      <c r="A163" s="2">
        <v>42953</v>
      </c>
      <c r="B163" t="s">
        <v>7</v>
      </c>
      <c r="C163" t="s">
        <v>475</v>
      </c>
      <c r="D163">
        <v>2</v>
      </c>
      <c r="E163">
        <v>7</v>
      </c>
      <c r="F163">
        <v>2</v>
      </c>
      <c r="G163" s="55" t="s">
        <v>489</v>
      </c>
      <c r="H163" s="66" t="str">
        <f>VLOOKUP(G163,'Benthic Codes'!$A$1:$C$15,2,0)</f>
        <v>sand</v>
      </c>
      <c r="I163" s="66" t="str">
        <f>VLOOKUP(G163,'Benthic Codes'!$A$1:$C$15,3,0)</f>
        <v>sand</v>
      </c>
    </row>
    <row r="164" spans="1:10">
      <c r="A164" s="2">
        <v>42953</v>
      </c>
      <c r="B164" t="s">
        <v>7</v>
      </c>
      <c r="C164" t="s">
        <v>475</v>
      </c>
      <c r="D164">
        <v>2</v>
      </c>
      <c r="E164">
        <v>7</v>
      </c>
      <c r="F164">
        <v>3</v>
      </c>
      <c r="G164" s="55" t="s">
        <v>489</v>
      </c>
      <c r="H164" s="66" t="str">
        <f>VLOOKUP(G164,'Benthic Codes'!$A$1:$C$15,2,0)</f>
        <v>sand</v>
      </c>
      <c r="I164" s="66" t="str">
        <f>VLOOKUP(G164,'Benthic Codes'!$A$1:$C$15,3,0)</f>
        <v>sand</v>
      </c>
    </row>
    <row r="165" spans="1:10">
      <c r="A165" s="2">
        <v>42953</v>
      </c>
      <c r="B165" t="s">
        <v>7</v>
      </c>
      <c r="C165" t="s">
        <v>475</v>
      </c>
      <c r="D165">
        <v>2</v>
      </c>
      <c r="E165">
        <v>7</v>
      </c>
      <c r="F165">
        <v>4</v>
      </c>
      <c r="G165" s="55" t="s">
        <v>488</v>
      </c>
      <c r="H165" s="66" t="str">
        <f>VLOOKUP(G165,'Benthic Codes'!$A$1:$C$15,2,0)</f>
        <v>TA</v>
      </c>
      <c r="I165" s="66" t="str">
        <f>VLOOKUP(G165,'Benthic Codes'!$A$1:$C$15,3,0)</f>
        <v>turf algae</v>
      </c>
      <c r="J165">
        <v>3</v>
      </c>
    </row>
    <row r="166" spans="1:10">
      <c r="A166" s="2">
        <v>42953</v>
      </c>
      <c r="B166" t="s">
        <v>7</v>
      </c>
      <c r="C166" t="s">
        <v>475</v>
      </c>
      <c r="D166">
        <v>2</v>
      </c>
      <c r="E166">
        <v>7</v>
      </c>
      <c r="F166">
        <v>5</v>
      </c>
      <c r="G166" s="55" t="s">
        <v>488</v>
      </c>
      <c r="H166" s="66" t="str">
        <f>VLOOKUP(G166,'Benthic Codes'!$A$1:$C$15,2,0)</f>
        <v>TA</v>
      </c>
      <c r="I166" s="66" t="str">
        <f>VLOOKUP(G166,'Benthic Codes'!$A$1:$C$15,3,0)</f>
        <v>turf algae</v>
      </c>
      <c r="J166">
        <v>7</v>
      </c>
    </row>
    <row r="167" spans="1:10">
      <c r="A167" s="2">
        <v>42953</v>
      </c>
      <c r="B167" t="s">
        <v>7</v>
      </c>
      <c r="C167" t="s">
        <v>475</v>
      </c>
      <c r="D167">
        <v>2</v>
      </c>
      <c r="E167">
        <v>7</v>
      </c>
      <c r="F167">
        <v>6</v>
      </c>
      <c r="G167" s="55" t="s">
        <v>488</v>
      </c>
      <c r="H167" s="66" t="str">
        <f>VLOOKUP(G167,'Benthic Codes'!$A$1:$C$15,2,0)</f>
        <v>TA</v>
      </c>
      <c r="I167" s="66" t="str">
        <f>VLOOKUP(G167,'Benthic Codes'!$A$1:$C$15,3,0)</f>
        <v>turf algae</v>
      </c>
      <c r="J167">
        <v>2</v>
      </c>
    </row>
    <row r="168" spans="1:10">
      <c r="A168" s="2">
        <v>42953</v>
      </c>
      <c r="B168" t="s">
        <v>7</v>
      </c>
      <c r="C168" t="s">
        <v>475</v>
      </c>
      <c r="D168">
        <v>2</v>
      </c>
      <c r="E168">
        <v>7</v>
      </c>
      <c r="F168">
        <v>7</v>
      </c>
      <c r="G168" s="55" t="s">
        <v>478</v>
      </c>
      <c r="H168" s="66" t="str">
        <f>VLOOKUP(G168,'Benthic Codes'!$A$1:$C$15,2,0)</f>
        <v>MA</v>
      </c>
      <c r="I168" s="66" t="str">
        <f>VLOOKUP(G168,'Benthic Codes'!$A$1:$C$15,3,0)</f>
        <v>macroalgae</v>
      </c>
      <c r="J168">
        <v>15</v>
      </c>
    </row>
    <row r="169" spans="1:10">
      <c r="A169" s="2">
        <v>42953</v>
      </c>
      <c r="B169" t="s">
        <v>7</v>
      </c>
      <c r="C169" t="s">
        <v>475</v>
      </c>
      <c r="D169">
        <v>2</v>
      </c>
      <c r="E169">
        <v>7</v>
      </c>
      <c r="F169">
        <v>8</v>
      </c>
      <c r="G169" s="55" t="s">
        <v>478</v>
      </c>
      <c r="H169" s="66" t="str">
        <f>VLOOKUP(G169,'Benthic Codes'!$A$1:$C$15,2,0)</f>
        <v>MA</v>
      </c>
      <c r="I169" s="66" t="str">
        <f>VLOOKUP(G169,'Benthic Codes'!$A$1:$C$15,3,0)</f>
        <v>macroalgae</v>
      </c>
      <c r="J169">
        <v>18</v>
      </c>
    </row>
    <row r="170" spans="1:10">
      <c r="A170" s="2">
        <v>42953</v>
      </c>
      <c r="B170" t="s">
        <v>7</v>
      </c>
      <c r="C170" t="s">
        <v>475</v>
      </c>
      <c r="D170">
        <v>2</v>
      </c>
      <c r="E170">
        <v>7</v>
      </c>
      <c r="F170">
        <v>9</v>
      </c>
      <c r="G170" s="55" t="s">
        <v>474</v>
      </c>
      <c r="H170" s="66" t="str">
        <f>VLOOKUP(G170,'Benthic Codes'!$A$1:$C$15,2,0)</f>
        <v>CY</v>
      </c>
      <c r="I170" s="66" t="str">
        <f>VLOOKUP(G170,'Benthic Codes'!$A$1:$C$15,3,0)</f>
        <v>cyanobacteria</v>
      </c>
    </row>
    <row r="171" spans="1:10">
      <c r="A171" s="2">
        <v>42953</v>
      </c>
      <c r="B171" t="s">
        <v>7</v>
      </c>
      <c r="C171" t="s">
        <v>475</v>
      </c>
      <c r="D171">
        <v>2</v>
      </c>
      <c r="E171">
        <v>7</v>
      </c>
      <c r="F171">
        <v>10</v>
      </c>
      <c r="G171" s="55" t="s">
        <v>488</v>
      </c>
      <c r="H171" s="66" t="str">
        <f>VLOOKUP(G171,'Benthic Codes'!$A$1:$C$15,2,0)</f>
        <v>TA</v>
      </c>
      <c r="I171" s="66" t="str">
        <f>VLOOKUP(G171,'Benthic Codes'!$A$1:$C$15,3,0)</f>
        <v>turf algae</v>
      </c>
      <c r="J171">
        <v>4</v>
      </c>
    </row>
    <row r="172" spans="1:10">
      <c r="A172" s="2">
        <v>42953</v>
      </c>
      <c r="B172" t="s">
        <v>7</v>
      </c>
      <c r="C172" t="s">
        <v>475</v>
      </c>
      <c r="D172">
        <v>2</v>
      </c>
      <c r="E172">
        <v>8</v>
      </c>
      <c r="F172">
        <v>1</v>
      </c>
      <c r="G172" s="55" t="s">
        <v>488</v>
      </c>
      <c r="H172" s="66" t="str">
        <f>VLOOKUP(G172,'Benthic Codes'!$A$1:$C$15,2,0)</f>
        <v>TA</v>
      </c>
      <c r="I172" s="66" t="str">
        <f>VLOOKUP(G172,'Benthic Codes'!$A$1:$C$15,3,0)</f>
        <v>turf algae</v>
      </c>
      <c r="J172">
        <v>6</v>
      </c>
    </row>
    <row r="173" spans="1:10">
      <c r="A173" s="2">
        <v>42953</v>
      </c>
      <c r="B173" t="s">
        <v>7</v>
      </c>
      <c r="C173" t="s">
        <v>475</v>
      </c>
      <c r="D173">
        <v>2</v>
      </c>
      <c r="E173">
        <v>8</v>
      </c>
      <c r="F173">
        <v>2</v>
      </c>
      <c r="G173" s="55" t="s">
        <v>489</v>
      </c>
      <c r="H173" s="66" t="str">
        <f>VLOOKUP(G173,'Benthic Codes'!$A$1:$C$15,2,0)</f>
        <v>sand</v>
      </c>
      <c r="I173" s="66" t="str">
        <f>VLOOKUP(G173,'Benthic Codes'!$A$1:$C$15,3,0)</f>
        <v>sand</v>
      </c>
    </row>
    <row r="174" spans="1:10">
      <c r="A174" s="2">
        <v>42953</v>
      </c>
      <c r="B174" t="s">
        <v>7</v>
      </c>
      <c r="C174" t="s">
        <v>475</v>
      </c>
      <c r="D174">
        <v>2</v>
      </c>
      <c r="E174">
        <v>8</v>
      </c>
      <c r="F174">
        <v>3</v>
      </c>
      <c r="G174" s="55" t="s">
        <v>489</v>
      </c>
      <c r="H174" s="66" t="str">
        <f>VLOOKUP(G174,'Benthic Codes'!$A$1:$C$15,2,0)</f>
        <v>sand</v>
      </c>
      <c r="I174" s="66" t="str">
        <f>VLOOKUP(G174,'Benthic Codes'!$A$1:$C$15,3,0)</f>
        <v>sand</v>
      </c>
    </row>
    <row r="175" spans="1:10">
      <c r="A175" s="2">
        <v>42953</v>
      </c>
      <c r="B175" t="s">
        <v>7</v>
      </c>
      <c r="C175" t="s">
        <v>475</v>
      </c>
      <c r="D175">
        <v>2</v>
      </c>
      <c r="E175">
        <v>8</v>
      </c>
      <c r="F175">
        <v>4</v>
      </c>
      <c r="G175" s="55" t="s">
        <v>489</v>
      </c>
      <c r="H175" s="66" t="str">
        <f>VLOOKUP(G175,'Benthic Codes'!$A$1:$C$15,2,0)</f>
        <v>sand</v>
      </c>
      <c r="I175" s="66" t="str">
        <f>VLOOKUP(G175,'Benthic Codes'!$A$1:$C$15,3,0)</f>
        <v>sand</v>
      </c>
    </row>
    <row r="176" spans="1:10">
      <c r="A176" s="2">
        <v>42953</v>
      </c>
      <c r="B176" t="s">
        <v>7</v>
      </c>
      <c r="C176" t="s">
        <v>475</v>
      </c>
      <c r="D176">
        <v>2</v>
      </c>
      <c r="E176">
        <v>8</v>
      </c>
      <c r="F176">
        <v>5</v>
      </c>
      <c r="G176" s="55" t="s">
        <v>489</v>
      </c>
      <c r="H176" s="66" t="str">
        <f>VLOOKUP(G176,'Benthic Codes'!$A$1:$C$15,2,0)</f>
        <v>sand</v>
      </c>
      <c r="I176" s="66" t="str">
        <f>VLOOKUP(G176,'Benthic Codes'!$A$1:$C$15,3,0)</f>
        <v>sand</v>
      </c>
    </row>
    <row r="177" spans="1:10">
      <c r="A177" s="2">
        <v>42953</v>
      </c>
      <c r="B177" t="s">
        <v>7</v>
      </c>
      <c r="C177" t="s">
        <v>475</v>
      </c>
      <c r="D177">
        <v>2</v>
      </c>
      <c r="E177">
        <v>8</v>
      </c>
      <c r="F177">
        <v>6</v>
      </c>
      <c r="G177" s="55" t="s">
        <v>488</v>
      </c>
      <c r="H177" s="66" t="str">
        <f>VLOOKUP(G177,'Benthic Codes'!$A$1:$C$15,2,0)</f>
        <v>TA</v>
      </c>
      <c r="I177" s="66" t="str">
        <f>VLOOKUP(G177,'Benthic Codes'!$A$1:$C$15,3,0)</f>
        <v>turf algae</v>
      </c>
      <c r="J177">
        <v>3</v>
      </c>
    </row>
    <row r="178" spans="1:10">
      <c r="A178" s="2">
        <v>42953</v>
      </c>
      <c r="B178" t="s">
        <v>7</v>
      </c>
      <c r="C178" t="s">
        <v>475</v>
      </c>
      <c r="D178">
        <v>2</v>
      </c>
      <c r="E178">
        <v>8</v>
      </c>
      <c r="F178">
        <v>7</v>
      </c>
      <c r="G178" s="55" t="s">
        <v>478</v>
      </c>
      <c r="H178" s="66" t="str">
        <f>VLOOKUP(G178,'Benthic Codes'!$A$1:$C$15,2,0)</f>
        <v>MA</v>
      </c>
      <c r="I178" s="66" t="str">
        <f>VLOOKUP(G178,'Benthic Codes'!$A$1:$C$15,3,0)</f>
        <v>macroalgae</v>
      </c>
      <c r="J178">
        <v>22</v>
      </c>
    </row>
    <row r="179" spans="1:10">
      <c r="A179" s="2">
        <v>42953</v>
      </c>
      <c r="B179" t="s">
        <v>7</v>
      </c>
      <c r="C179" t="s">
        <v>475</v>
      </c>
      <c r="D179">
        <v>2</v>
      </c>
      <c r="E179">
        <v>8</v>
      </c>
      <c r="F179">
        <v>8</v>
      </c>
      <c r="G179" s="55" t="s">
        <v>488</v>
      </c>
      <c r="H179" s="66" t="str">
        <f>VLOOKUP(G179,'Benthic Codes'!$A$1:$C$15,2,0)</f>
        <v>TA</v>
      </c>
      <c r="I179" s="66" t="str">
        <f>VLOOKUP(G179,'Benthic Codes'!$A$1:$C$15,3,0)</f>
        <v>turf algae</v>
      </c>
      <c r="J179">
        <v>2</v>
      </c>
    </row>
    <row r="180" spans="1:10">
      <c r="A180" s="2">
        <v>42953</v>
      </c>
      <c r="B180" t="s">
        <v>7</v>
      </c>
      <c r="C180" t="s">
        <v>475</v>
      </c>
      <c r="D180">
        <v>2</v>
      </c>
      <c r="E180">
        <v>8</v>
      </c>
      <c r="F180">
        <v>9</v>
      </c>
      <c r="G180" s="55" t="s">
        <v>488</v>
      </c>
      <c r="H180" s="66" t="str">
        <f>VLOOKUP(G180,'Benthic Codes'!$A$1:$C$15,2,0)</f>
        <v>TA</v>
      </c>
      <c r="I180" s="66" t="str">
        <f>VLOOKUP(G180,'Benthic Codes'!$A$1:$C$15,3,0)</f>
        <v>turf algae</v>
      </c>
      <c r="J180">
        <v>4</v>
      </c>
    </row>
    <row r="181" spans="1:10">
      <c r="A181" s="2">
        <v>42953</v>
      </c>
      <c r="B181" t="s">
        <v>7</v>
      </c>
      <c r="C181" t="s">
        <v>475</v>
      </c>
      <c r="D181">
        <v>2</v>
      </c>
      <c r="E181">
        <v>8</v>
      </c>
      <c r="F181">
        <v>10</v>
      </c>
      <c r="G181" s="55" t="s">
        <v>488</v>
      </c>
      <c r="H181" s="66" t="str">
        <f>VLOOKUP(G181,'Benthic Codes'!$A$1:$C$15,2,0)</f>
        <v>TA</v>
      </c>
      <c r="I181" s="66" t="str">
        <f>VLOOKUP(G181,'Benthic Codes'!$A$1:$C$15,3,0)</f>
        <v>turf algae</v>
      </c>
      <c r="J181">
        <v>5</v>
      </c>
    </row>
    <row r="182" spans="1:10">
      <c r="A182" s="2">
        <v>42953</v>
      </c>
      <c r="B182" t="s">
        <v>7</v>
      </c>
      <c r="C182" t="s">
        <v>475</v>
      </c>
      <c r="D182">
        <v>2</v>
      </c>
      <c r="E182">
        <v>9</v>
      </c>
      <c r="F182">
        <v>1</v>
      </c>
      <c r="G182" s="55" t="s">
        <v>488</v>
      </c>
      <c r="H182" s="66" t="str">
        <f>VLOOKUP(G182,'Benthic Codes'!$A$1:$C$15,2,0)</f>
        <v>TA</v>
      </c>
      <c r="I182" s="66" t="str">
        <f>VLOOKUP(G182,'Benthic Codes'!$A$1:$C$15,3,0)</f>
        <v>turf algae</v>
      </c>
      <c r="J182">
        <v>4</v>
      </c>
    </row>
    <row r="183" spans="1:10">
      <c r="A183" s="2">
        <v>42953</v>
      </c>
      <c r="B183" t="s">
        <v>7</v>
      </c>
      <c r="C183" t="s">
        <v>475</v>
      </c>
      <c r="D183">
        <v>2</v>
      </c>
      <c r="E183">
        <v>9</v>
      </c>
      <c r="F183">
        <v>2</v>
      </c>
      <c r="G183" s="55" t="s">
        <v>488</v>
      </c>
      <c r="H183" s="66" t="str">
        <f>VLOOKUP(G183,'Benthic Codes'!$A$1:$C$15,2,0)</f>
        <v>TA</v>
      </c>
      <c r="I183" s="66" t="str">
        <f>VLOOKUP(G183,'Benthic Codes'!$A$1:$C$15,3,0)</f>
        <v>turf algae</v>
      </c>
      <c r="J183">
        <v>2</v>
      </c>
    </row>
    <row r="184" spans="1:10">
      <c r="A184" s="2">
        <v>42953</v>
      </c>
      <c r="B184" t="s">
        <v>7</v>
      </c>
      <c r="C184" t="s">
        <v>475</v>
      </c>
      <c r="D184">
        <v>2</v>
      </c>
      <c r="E184">
        <v>9</v>
      </c>
      <c r="F184">
        <v>3</v>
      </c>
      <c r="G184" s="57" t="s">
        <v>478</v>
      </c>
      <c r="H184" s="67" t="str">
        <f>VLOOKUP(G184,'Benthic Codes'!$A$1:$C$15,2,0)</f>
        <v>MA</v>
      </c>
      <c r="I184" s="67" t="str">
        <f>VLOOKUP(G184,'Benthic Codes'!$A$1:$C$15,3,0)</f>
        <v>macroalgae</v>
      </c>
      <c r="J184" s="56">
        <v>9</v>
      </c>
    </row>
    <row r="185" spans="1:10">
      <c r="A185" s="2">
        <v>42953</v>
      </c>
      <c r="B185" t="s">
        <v>7</v>
      </c>
      <c r="C185" t="s">
        <v>475</v>
      </c>
      <c r="D185">
        <v>2</v>
      </c>
      <c r="E185">
        <v>9</v>
      </c>
      <c r="F185">
        <v>4</v>
      </c>
      <c r="G185" s="55" t="s">
        <v>488</v>
      </c>
      <c r="H185" s="66" t="str">
        <f>VLOOKUP(G185,'Benthic Codes'!$A$1:$C$15,2,0)</f>
        <v>TA</v>
      </c>
      <c r="I185" s="66" t="str">
        <f>VLOOKUP(G185,'Benthic Codes'!$A$1:$C$15,3,0)</f>
        <v>turf algae</v>
      </c>
      <c r="J185">
        <v>4</v>
      </c>
    </row>
    <row r="186" spans="1:10">
      <c r="A186" s="2">
        <v>42953</v>
      </c>
      <c r="B186" t="s">
        <v>7</v>
      </c>
      <c r="C186" t="s">
        <v>475</v>
      </c>
      <c r="D186">
        <v>2</v>
      </c>
      <c r="E186">
        <v>9</v>
      </c>
      <c r="F186">
        <v>5</v>
      </c>
      <c r="G186" s="55" t="s">
        <v>488</v>
      </c>
      <c r="H186" s="66" t="str">
        <f>VLOOKUP(G186,'Benthic Codes'!$A$1:$C$15,2,0)</f>
        <v>TA</v>
      </c>
      <c r="I186" s="66" t="str">
        <f>VLOOKUP(G186,'Benthic Codes'!$A$1:$C$15,3,0)</f>
        <v>turf algae</v>
      </c>
      <c r="J186">
        <v>6</v>
      </c>
    </row>
    <row r="187" spans="1:10">
      <c r="A187" s="2">
        <v>42953</v>
      </c>
      <c r="B187" t="s">
        <v>7</v>
      </c>
      <c r="C187" t="s">
        <v>475</v>
      </c>
      <c r="D187">
        <v>2</v>
      </c>
      <c r="E187">
        <v>9</v>
      </c>
      <c r="F187">
        <v>6</v>
      </c>
      <c r="G187" s="55" t="s">
        <v>488</v>
      </c>
      <c r="H187" s="66" t="str">
        <f>VLOOKUP(G187,'Benthic Codes'!$A$1:$C$15,2,0)</f>
        <v>TA</v>
      </c>
      <c r="I187" s="66" t="str">
        <f>VLOOKUP(G187,'Benthic Codes'!$A$1:$C$15,3,0)</f>
        <v>turf algae</v>
      </c>
      <c r="J187">
        <v>3</v>
      </c>
    </row>
    <row r="188" spans="1:10">
      <c r="A188" s="2">
        <v>42953</v>
      </c>
      <c r="B188" t="s">
        <v>7</v>
      </c>
      <c r="C188" t="s">
        <v>475</v>
      </c>
      <c r="D188">
        <v>2</v>
      </c>
      <c r="E188">
        <v>9</v>
      </c>
      <c r="F188">
        <v>7</v>
      </c>
      <c r="G188" s="55" t="s">
        <v>489</v>
      </c>
      <c r="H188" s="66" t="str">
        <f>VLOOKUP(G188,'Benthic Codes'!$A$1:$C$15,2,0)</f>
        <v>sand</v>
      </c>
      <c r="I188" s="66" t="str">
        <f>VLOOKUP(G188,'Benthic Codes'!$A$1:$C$15,3,0)</f>
        <v>sand</v>
      </c>
    </row>
    <row r="189" spans="1:10">
      <c r="A189" s="2">
        <v>42953</v>
      </c>
      <c r="B189" t="s">
        <v>7</v>
      </c>
      <c r="C189" t="s">
        <v>475</v>
      </c>
      <c r="D189">
        <v>2</v>
      </c>
      <c r="E189">
        <v>9</v>
      </c>
      <c r="F189">
        <v>8</v>
      </c>
      <c r="G189" s="55" t="s">
        <v>480</v>
      </c>
      <c r="H189" s="66" t="str">
        <f>VLOOKUP(G189,'Benthic Codes'!$A$1:$C$15,2,0)</f>
        <v>OINV</v>
      </c>
      <c r="I189" s="66" t="str">
        <f>VLOOKUP(G189,'Benthic Codes'!$A$1:$C$15,3,0)</f>
        <v>non-aggressive invert</v>
      </c>
    </row>
    <row r="190" spans="1:10">
      <c r="A190" s="2">
        <v>42953</v>
      </c>
      <c r="B190" t="s">
        <v>7</v>
      </c>
      <c r="C190" t="s">
        <v>475</v>
      </c>
      <c r="D190">
        <v>2</v>
      </c>
      <c r="E190">
        <v>9</v>
      </c>
      <c r="F190">
        <v>9</v>
      </c>
      <c r="G190" s="55" t="s">
        <v>474</v>
      </c>
      <c r="H190" s="66" t="str">
        <f>VLOOKUP(G190,'Benthic Codes'!$A$1:$C$15,2,0)</f>
        <v>CY</v>
      </c>
      <c r="I190" s="66" t="str">
        <f>VLOOKUP(G190,'Benthic Codes'!$A$1:$C$15,3,0)</f>
        <v>cyanobacteria</v>
      </c>
    </row>
    <row r="191" spans="1:10">
      <c r="A191" s="2">
        <v>42953</v>
      </c>
      <c r="B191" t="s">
        <v>7</v>
      </c>
      <c r="C191" t="s">
        <v>475</v>
      </c>
      <c r="D191">
        <v>2</v>
      </c>
      <c r="E191">
        <v>9</v>
      </c>
      <c r="F191">
        <v>10</v>
      </c>
      <c r="G191" s="55" t="s">
        <v>480</v>
      </c>
      <c r="H191" s="66" t="str">
        <f>VLOOKUP(G191,'Benthic Codes'!$A$1:$C$15,2,0)</f>
        <v>OINV</v>
      </c>
      <c r="I191" s="66" t="str">
        <f>VLOOKUP(G191,'Benthic Codes'!$A$1:$C$15,3,0)</f>
        <v>non-aggressive invert</v>
      </c>
    </row>
    <row r="192" spans="1:10">
      <c r="A192" s="2">
        <v>42953</v>
      </c>
      <c r="B192" t="s">
        <v>7</v>
      </c>
      <c r="C192" t="s">
        <v>475</v>
      </c>
      <c r="D192">
        <v>2</v>
      </c>
      <c r="E192">
        <v>10</v>
      </c>
      <c r="F192" s="17">
        <v>1</v>
      </c>
      <c r="G192" s="55" t="s">
        <v>478</v>
      </c>
      <c r="H192" s="66" t="str">
        <f>VLOOKUP(G192,'Benthic Codes'!$A$1:$C$15,2,0)</f>
        <v>MA</v>
      </c>
      <c r="I192" s="66" t="str">
        <f>VLOOKUP(G192,'Benthic Codes'!$A$1:$C$15,3,0)</f>
        <v>macroalgae</v>
      </c>
      <c r="J192">
        <v>16</v>
      </c>
    </row>
    <row r="193" spans="1:10">
      <c r="A193" s="2">
        <v>42953</v>
      </c>
      <c r="B193" t="s">
        <v>7</v>
      </c>
      <c r="C193" t="s">
        <v>475</v>
      </c>
      <c r="D193">
        <v>2</v>
      </c>
      <c r="E193">
        <v>10</v>
      </c>
      <c r="F193" s="17">
        <v>2</v>
      </c>
      <c r="G193" s="55" t="s">
        <v>488</v>
      </c>
      <c r="H193" s="66" t="str">
        <f>VLOOKUP(G193,'Benthic Codes'!$A$1:$C$15,2,0)</f>
        <v>TA</v>
      </c>
      <c r="I193" s="66" t="str">
        <f>VLOOKUP(G193,'Benthic Codes'!$A$1:$C$15,3,0)</f>
        <v>turf algae</v>
      </c>
      <c r="J193">
        <v>2</v>
      </c>
    </row>
    <row r="194" spans="1:10">
      <c r="A194" s="2">
        <v>42953</v>
      </c>
      <c r="B194" t="s">
        <v>7</v>
      </c>
      <c r="C194" t="s">
        <v>475</v>
      </c>
      <c r="D194">
        <v>2</v>
      </c>
      <c r="E194">
        <v>10</v>
      </c>
      <c r="F194" s="17">
        <v>3</v>
      </c>
      <c r="G194" s="55" t="s">
        <v>488</v>
      </c>
      <c r="H194" s="66" t="str">
        <f>VLOOKUP(G194,'Benthic Codes'!$A$1:$C$15,2,0)</f>
        <v>TA</v>
      </c>
      <c r="I194" s="66" t="str">
        <f>VLOOKUP(G194,'Benthic Codes'!$A$1:$C$15,3,0)</f>
        <v>turf algae</v>
      </c>
      <c r="J194">
        <v>2</v>
      </c>
    </row>
    <row r="195" spans="1:10">
      <c r="A195" s="2">
        <v>42953</v>
      </c>
      <c r="B195" t="s">
        <v>7</v>
      </c>
      <c r="C195" t="s">
        <v>475</v>
      </c>
      <c r="D195">
        <v>2</v>
      </c>
      <c r="E195">
        <v>10</v>
      </c>
      <c r="F195" s="17">
        <v>4</v>
      </c>
      <c r="G195" s="55" t="s">
        <v>474</v>
      </c>
      <c r="H195" s="66" t="str">
        <f>VLOOKUP(G195,'Benthic Codes'!$A$1:$C$15,2,0)</f>
        <v>CY</v>
      </c>
      <c r="I195" s="66" t="str">
        <f>VLOOKUP(G195,'Benthic Codes'!$A$1:$C$15,3,0)</f>
        <v>cyanobacteria</v>
      </c>
    </row>
    <row r="196" spans="1:10">
      <c r="A196" s="2">
        <v>42953</v>
      </c>
      <c r="B196" t="s">
        <v>7</v>
      </c>
      <c r="C196" t="s">
        <v>475</v>
      </c>
      <c r="D196">
        <v>2</v>
      </c>
      <c r="E196">
        <v>10</v>
      </c>
      <c r="F196" s="17">
        <v>5</v>
      </c>
      <c r="G196" s="55" t="s">
        <v>478</v>
      </c>
      <c r="H196" s="66" t="str">
        <f>VLOOKUP(G196,'Benthic Codes'!$A$1:$C$15,2,0)</f>
        <v>MA</v>
      </c>
      <c r="I196" s="66" t="str">
        <f>VLOOKUP(G196,'Benthic Codes'!$A$1:$C$15,3,0)</f>
        <v>macroalgae</v>
      </c>
      <c r="J196">
        <v>29</v>
      </c>
    </row>
    <row r="197" spans="1:10">
      <c r="A197" s="2">
        <v>42953</v>
      </c>
      <c r="B197" t="s">
        <v>7</v>
      </c>
      <c r="C197" t="s">
        <v>475</v>
      </c>
      <c r="D197">
        <v>2</v>
      </c>
      <c r="E197">
        <v>10</v>
      </c>
      <c r="F197" s="17">
        <v>6</v>
      </c>
      <c r="G197" s="55" t="s">
        <v>478</v>
      </c>
      <c r="H197" s="66" t="str">
        <f>VLOOKUP(G197,'Benthic Codes'!$A$1:$C$15,2,0)</f>
        <v>MA</v>
      </c>
      <c r="I197" s="66" t="str">
        <f>VLOOKUP(G197,'Benthic Codes'!$A$1:$C$15,3,0)</f>
        <v>macroalgae</v>
      </c>
      <c r="J197">
        <v>9</v>
      </c>
    </row>
    <row r="198" spans="1:10">
      <c r="A198" s="2">
        <v>42953</v>
      </c>
      <c r="B198" t="s">
        <v>7</v>
      </c>
      <c r="C198" t="s">
        <v>475</v>
      </c>
      <c r="D198">
        <v>2</v>
      </c>
      <c r="E198">
        <v>10</v>
      </c>
      <c r="F198" s="17">
        <v>7</v>
      </c>
      <c r="G198" s="55" t="s">
        <v>488</v>
      </c>
      <c r="H198" s="66" t="str">
        <f>VLOOKUP(G198,'Benthic Codes'!$A$1:$C$15,2,0)</f>
        <v>TA</v>
      </c>
      <c r="I198" s="66" t="str">
        <f>VLOOKUP(G198,'Benthic Codes'!$A$1:$C$15,3,0)</f>
        <v>turf algae</v>
      </c>
      <c r="J198">
        <v>4</v>
      </c>
    </row>
    <row r="199" spans="1:10">
      <c r="A199" s="2">
        <v>42953</v>
      </c>
      <c r="B199" t="s">
        <v>7</v>
      </c>
      <c r="C199" t="s">
        <v>475</v>
      </c>
      <c r="D199">
        <v>2</v>
      </c>
      <c r="E199">
        <v>10</v>
      </c>
      <c r="F199" s="17">
        <v>8</v>
      </c>
      <c r="G199" s="55" t="s">
        <v>474</v>
      </c>
      <c r="H199" s="66" t="str">
        <f>VLOOKUP(G199,'Benthic Codes'!$A$1:$C$15,2,0)</f>
        <v>CY</v>
      </c>
      <c r="I199" s="66" t="str">
        <f>VLOOKUP(G199,'Benthic Codes'!$A$1:$C$15,3,0)</f>
        <v>cyanobacteria</v>
      </c>
    </row>
    <row r="200" spans="1:10">
      <c r="A200" s="2">
        <v>42953</v>
      </c>
      <c r="B200" t="s">
        <v>7</v>
      </c>
      <c r="C200" t="s">
        <v>475</v>
      </c>
      <c r="D200">
        <v>2</v>
      </c>
      <c r="E200">
        <v>10</v>
      </c>
      <c r="F200" s="17">
        <v>9</v>
      </c>
      <c r="G200" s="55" t="s">
        <v>483</v>
      </c>
      <c r="H200" s="66" t="str">
        <f>VLOOKUP(G200,'Benthic Codes'!$A$1:$C$15,2,0)</f>
        <v>AINV</v>
      </c>
      <c r="I200" s="66" t="str">
        <f>VLOOKUP(G200,'Benthic Codes'!$A$1:$C$15,3,0)</f>
        <v>aggressive invert</v>
      </c>
    </row>
    <row r="201" spans="1:10">
      <c r="A201" s="2">
        <v>42953</v>
      </c>
      <c r="B201" t="s">
        <v>7</v>
      </c>
      <c r="C201" t="s">
        <v>475</v>
      </c>
      <c r="D201">
        <v>2</v>
      </c>
      <c r="E201">
        <v>10</v>
      </c>
      <c r="F201" s="17">
        <v>10</v>
      </c>
      <c r="G201" s="55" t="s">
        <v>483</v>
      </c>
      <c r="H201" s="66" t="str">
        <f>VLOOKUP(G201,'Benthic Codes'!$A$1:$C$15,2,0)</f>
        <v>AINV</v>
      </c>
      <c r="I201" s="66" t="str">
        <f>VLOOKUP(G201,'Benthic Codes'!$A$1:$C$15,3,0)</f>
        <v>aggressive invert</v>
      </c>
    </row>
    <row r="202" spans="1:10">
      <c r="A202" s="2">
        <v>42953</v>
      </c>
      <c r="B202" t="s">
        <v>7</v>
      </c>
      <c r="C202" t="s">
        <v>475</v>
      </c>
      <c r="D202">
        <v>3</v>
      </c>
      <c r="E202">
        <v>1</v>
      </c>
      <c r="F202" s="17">
        <v>1</v>
      </c>
      <c r="G202" s="55" t="s">
        <v>488</v>
      </c>
      <c r="H202" s="66" t="str">
        <f>VLOOKUP(G202,'Benthic Codes'!$A$1:$C$15,2,0)</f>
        <v>TA</v>
      </c>
      <c r="I202" s="66" t="str">
        <f>VLOOKUP(G202,'Benthic Codes'!$A$1:$C$15,3,0)</f>
        <v>turf algae</v>
      </c>
      <c r="J202">
        <v>2</v>
      </c>
    </row>
    <row r="203" spans="1:10">
      <c r="A203" s="2">
        <v>42953</v>
      </c>
      <c r="B203" t="s">
        <v>7</v>
      </c>
      <c r="C203" t="s">
        <v>475</v>
      </c>
      <c r="D203">
        <v>3</v>
      </c>
      <c r="E203">
        <v>1</v>
      </c>
      <c r="F203" s="17">
        <v>2</v>
      </c>
      <c r="G203" s="55" t="s">
        <v>488</v>
      </c>
      <c r="H203" s="66" t="str">
        <f>VLOOKUP(G203,'Benthic Codes'!$A$1:$C$15,2,0)</f>
        <v>TA</v>
      </c>
      <c r="I203" s="66" t="str">
        <f>VLOOKUP(G203,'Benthic Codes'!$A$1:$C$15,3,0)</f>
        <v>turf algae</v>
      </c>
      <c r="J203">
        <v>2</v>
      </c>
    </row>
    <row r="204" spans="1:10">
      <c r="A204" s="2">
        <v>42953</v>
      </c>
      <c r="B204" t="s">
        <v>7</v>
      </c>
      <c r="C204" t="s">
        <v>475</v>
      </c>
      <c r="D204">
        <v>3</v>
      </c>
      <c r="E204">
        <v>1</v>
      </c>
      <c r="F204" s="17">
        <v>3</v>
      </c>
      <c r="G204" s="55" t="s">
        <v>474</v>
      </c>
      <c r="H204" s="66" t="str">
        <f>VLOOKUP(G204,'Benthic Codes'!$A$1:$C$15,2,0)</f>
        <v>CY</v>
      </c>
      <c r="I204" s="66" t="str">
        <f>VLOOKUP(G204,'Benthic Codes'!$A$1:$C$15,3,0)</f>
        <v>cyanobacteria</v>
      </c>
    </row>
    <row r="205" spans="1:10">
      <c r="A205" s="2">
        <v>42953</v>
      </c>
      <c r="B205" t="s">
        <v>7</v>
      </c>
      <c r="C205" t="s">
        <v>475</v>
      </c>
      <c r="D205">
        <v>3</v>
      </c>
      <c r="E205">
        <v>1</v>
      </c>
      <c r="F205" s="17">
        <v>4</v>
      </c>
      <c r="G205" s="55" t="s">
        <v>488</v>
      </c>
      <c r="H205" s="66" t="str">
        <f>VLOOKUP(G205,'Benthic Codes'!$A$1:$C$15,2,0)</f>
        <v>TA</v>
      </c>
      <c r="I205" s="66" t="str">
        <f>VLOOKUP(G205,'Benthic Codes'!$A$1:$C$15,3,0)</f>
        <v>turf algae</v>
      </c>
      <c r="J205">
        <v>3</v>
      </c>
    </row>
    <row r="206" spans="1:10">
      <c r="A206" s="2">
        <v>42953</v>
      </c>
      <c r="B206" t="s">
        <v>7</v>
      </c>
      <c r="C206" t="s">
        <v>475</v>
      </c>
      <c r="D206">
        <v>3</v>
      </c>
      <c r="E206">
        <v>1</v>
      </c>
      <c r="F206" s="17">
        <v>5</v>
      </c>
      <c r="G206" s="55" t="s">
        <v>488</v>
      </c>
      <c r="H206" s="66" t="str">
        <f>VLOOKUP(G206,'Benthic Codes'!$A$1:$C$15,2,0)</f>
        <v>TA</v>
      </c>
      <c r="I206" s="66" t="str">
        <f>VLOOKUP(G206,'Benthic Codes'!$A$1:$C$15,3,0)</f>
        <v>turf algae</v>
      </c>
      <c r="J206">
        <v>7</v>
      </c>
    </row>
    <row r="207" spans="1:10">
      <c r="A207" s="2">
        <v>42953</v>
      </c>
      <c r="B207" t="s">
        <v>7</v>
      </c>
      <c r="C207" t="s">
        <v>475</v>
      </c>
      <c r="D207">
        <v>3</v>
      </c>
      <c r="E207">
        <v>1</v>
      </c>
      <c r="F207" s="17">
        <v>6</v>
      </c>
      <c r="G207" s="55" t="s">
        <v>474</v>
      </c>
      <c r="H207" s="66" t="str">
        <f>VLOOKUP(G207,'Benthic Codes'!$A$1:$C$15,2,0)</f>
        <v>CY</v>
      </c>
      <c r="I207" s="66" t="str">
        <f>VLOOKUP(G207,'Benthic Codes'!$A$1:$C$15,3,0)</f>
        <v>cyanobacteria</v>
      </c>
    </row>
    <row r="208" spans="1:10">
      <c r="A208" s="2">
        <v>42953</v>
      </c>
      <c r="B208" t="s">
        <v>7</v>
      </c>
      <c r="C208" t="s">
        <v>475</v>
      </c>
      <c r="D208">
        <v>3</v>
      </c>
      <c r="E208">
        <v>1</v>
      </c>
      <c r="F208" s="17">
        <v>7</v>
      </c>
      <c r="G208" s="55" t="s">
        <v>478</v>
      </c>
      <c r="H208" s="66" t="str">
        <f>VLOOKUP(G208,'Benthic Codes'!$A$1:$C$15,2,0)</f>
        <v>MA</v>
      </c>
      <c r="I208" s="66" t="str">
        <f>VLOOKUP(G208,'Benthic Codes'!$A$1:$C$15,3,0)</f>
        <v>macroalgae</v>
      </c>
      <c r="J208">
        <v>9</v>
      </c>
    </row>
    <row r="209" spans="1:10">
      <c r="A209" s="2">
        <v>42953</v>
      </c>
      <c r="B209" t="s">
        <v>7</v>
      </c>
      <c r="C209" t="s">
        <v>475</v>
      </c>
      <c r="D209">
        <v>3</v>
      </c>
      <c r="E209">
        <v>1</v>
      </c>
      <c r="F209" s="17">
        <v>8</v>
      </c>
      <c r="G209" s="55" t="s">
        <v>488</v>
      </c>
      <c r="H209" s="66" t="str">
        <f>VLOOKUP(G209,'Benthic Codes'!$A$1:$C$15,2,0)</f>
        <v>TA</v>
      </c>
      <c r="I209" s="66" t="str">
        <f>VLOOKUP(G209,'Benthic Codes'!$A$1:$C$15,3,0)</f>
        <v>turf algae</v>
      </c>
      <c r="J209">
        <v>3</v>
      </c>
    </row>
    <row r="210" spans="1:10">
      <c r="A210" s="2">
        <v>42953</v>
      </c>
      <c r="B210" t="s">
        <v>7</v>
      </c>
      <c r="C210" t="s">
        <v>475</v>
      </c>
      <c r="D210">
        <v>3</v>
      </c>
      <c r="E210">
        <v>1</v>
      </c>
      <c r="F210" s="17">
        <v>9</v>
      </c>
      <c r="G210" s="55" t="s">
        <v>488</v>
      </c>
      <c r="H210" s="66" t="str">
        <f>VLOOKUP(G210,'Benthic Codes'!$A$1:$C$15,2,0)</f>
        <v>TA</v>
      </c>
      <c r="I210" s="66" t="str">
        <f>VLOOKUP(G210,'Benthic Codes'!$A$1:$C$15,3,0)</f>
        <v>turf algae</v>
      </c>
      <c r="J210">
        <v>1</v>
      </c>
    </row>
    <row r="211" spans="1:10">
      <c r="A211" s="2">
        <v>42953</v>
      </c>
      <c r="B211" t="s">
        <v>7</v>
      </c>
      <c r="C211" t="s">
        <v>475</v>
      </c>
      <c r="D211">
        <v>3</v>
      </c>
      <c r="E211">
        <v>1</v>
      </c>
      <c r="F211" s="17">
        <v>10</v>
      </c>
      <c r="G211" s="55" t="s">
        <v>478</v>
      </c>
      <c r="H211" s="66" t="str">
        <f>VLOOKUP(G211,'Benthic Codes'!$A$1:$C$15,2,0)</f>
        <v>MA</v>
      </c>
      <c r="I211" s="66" t="str">
        <f>VLOOKUP(G211,'Benthic Codes'!$A$1:$C$15,3,0)</f>
        <v>macroalgae</v>
      </c>
      <c r="J211">
        <v>14</v>
      </c>
    </row>
    <row r="212" spans="1:10">
      <c r="A212" s="2">
        <v>42953</v>
      </c>
      <c r="B212" t="s">
        <v>7</v>
      </c>
      <c r="C212" t="s">
        <v>475</v>
      </c>
      <c r="D212">
        <v>3</v>
      </c>
      <c r="E212">
        <v>2</v>
      </c>
      <c r="F212" s="17">
        <v>1</v>
      </c>
      <c r="G212" s="55" t="s">
        <v>488</v>
      </c>
      <c r="H212" s="66" t="str">
        <f>VLOOKUP(G212,'Benthic Codes'!$A$1:$C$15,2,0)</f>
        <v>TA</v>
      </c>
      <c r="I212" s="66" t="str">
        <f>VLOOKUP(G212,'Benthic Codes'!$A$1:$C$15,3,0)</f>
        <v>turf algae</v>
      </c>
      <c r="J212">
        <v>2</v>
      </c>
    </row>
    <row r="213" spans="1:10">
      <c r="A213" s="2">
        <v>42953</v>
      </c>
      <c r="B213" t="s">
        <v>7</v>
      </c>
      <c r="C213" t="s">
        <v>475</v>
      </c>
      <c r="D213">
        <v>3</v>
      </c>
      <c r="E213">
        <v>2</v>
      </c>
      <c r="F213" s="17">
        <v>2</v>
      </c>
      <c r="G213" s="55" t="s">
        <v>488</v>
      </c>
      <c r="H213" s="66" t="str">
        <f>VLOOKUP(G213,'Benthic Codes'!$A$1:$C$15,2,0)</f>
        <v>TA</v>
      </c>
      <c r="I213" s="66" t="str">
        <f>VLOOKUP(G213,'Benthic Codes'!$A$1:$C$15,3,0)</f>
        <v>turf algae</v>
      </c>
      <c r="J213">
        <v>4</v>
      </c>
    </row>
    <row r="214" spans="1:10">
      <c r="A214" s="2">
        <v>42953</v>
      </c>
      <c r="B214" t="s">
        <v>7</v>
      </c>
      <c r="C214" t="s">
        <v>475</v>
      </c>
      <c r="D214">
        <v>3</v>
      </c>
      <c r="E214">
        <v>2</v>
      </c>
      <c r="F214" s="17">
        <v>3</v>
      </c>
      <c r="G214" s="55" t="s">
        <v>488</v>
      </c>
      <c r="H214" s="66" t="str">
        <f>VLOOKUP(G214,'Benthic Codes'!$A$1:$C$15,2,0)</f>
        <v>TA</v>
      </c>
      <c r="I214" s="66" t="str">
        <f>VLOOKUP(G214,'Benthic Codes'!$A$1:$C$15,3,0)</f>
        <v>turf algae</v>
      </c>
      <c r="J214">
        <v>2</v>
      </c>
    </row>
    <row r="215" spans="1:10">
      <c r="A215" s="2">
        <v>42953</v>
      </c>
      <c r="B215" t="s">
        <v>7</v>
      </c>
      <c r="C215" t="s">
        <v>475</v>
      </c>
      <c r="D215">
        <v>3</v>
      </c>
      <c r="E215">
        <v>2</v>
      </c>
      <c r="F215" s="17">
        <v>4</v>
      </c>
      <c r="G215" s="55" t="s">
        <v>478</v>
      </c>
      <c r="H215" s="66" t="str">
        <f>VLOOKUP(G215,'Benthic Codes'!$A$1:$C$15,2,0)</f>
        <v>MA</v>
      </c>
      <c r="I215" s="66" t="str">
        <f>VLOOKUP(G215,'Benthic Codes'!$A$1:$C$15,3,0)</f>
        <v>macroalgae</v>
      </c>
      <c r="J215">
        <v>34</v>
      </c>
    </row>
    <row r="216" spans="1:10">
      <c r="A216" s="2">
        <v>42953</v>
      </c>
      <c r="B216" t="s">
        <v>7</v>
      </c>
      <c r="C216" t="s">
        <v>475</v>
      </c>
      <c r="D216">
        <v>3</v>
      </c>
      <c r="E216">
        <v>2</v>
      </c>
      <c r="F216" s="17">
        <v>5</v>
      </c>
      <c r="G216" s="55" t="s">
        <v>488</v>
      </c>
      <c r="H216" s="66" t="str">
        <f>VLOOKUP(G216,'Benthic Codes'!$A$1:$C$15,2,0)</f>
        <v>TA</v>
      </c>
      <c r="I216" s="66" t="str">
        <f>VLOOKUP(G216,'Benthic Codes'!$A$1:$C$15,3,0)</f>
        <v>turf algae</v>
      </c>
      <c r="J216">
        <v>2</v>
      </c>
    </row>
    <row r="217" spans="1:10">
      <c r="A217" s="2">
        <v>42953</v>
      </c>
      <c r="B217" t="s">
        <v>7</v>
      </c>
      <c r="C217" t="s">
        <v>475</v>
      </c>
      <c r="D217">
        <v>3</v>
      </c>
      <c r="E217">
        <v>2</v>
      </c>
      <c r="F217" s="17">
        <v>6</v>
      </c>
      <c r="G217" s="55" t="s">
        <v>478</v>
      </c>
      <c r="H217" s="66" t="str">
        <f>VLOOKUP(G217,'Benthic Codes'!$A$1:$C$15,2,0)</f>
        <v>MA</v>
      </c>
      <c r="I217" s="66" t="str">
        <f>VLOOKUP(G217,'Benthic Codes'!$A$1:$C$15,3,0)</f>
        <v>macroalgae</v>
      </c>
      <c r="J217">
        <v>9</v>
      </c>
    </row>
    <row r="218" spans="1:10">
      <c r="A218" s="2">
        <v>42953</v>
      </c>
      <c r="B218" t="s">
        <v>7</v>
      </c>
      <c r="C218" t="s">
        <v>475</v>
      </c>
      <c r="D218">
        <v>3</v>
      </c>
      <c r="E218">
        <v>2</v>
      </c>
      <c r="F218" s="17">
        <v>7</v>
      </c>
      <c r="G218" s="55" t="s">
        <v>488</v>
      </c>
      <c r="H218" s="66" t="str">
        <f>VLOOKUP(G218,'Benthic Codes'!$A$1:$C$15,2,0)</f>
        <v>TA</v>
      </c>
      <c r="I218" s="66" t="str">
        <f>VLOOKUP(G218,'Benthic Codes'!$A$1:$C$15,3,0)</f>
        <v>turf algae</v>
      </c>
      <c r="J218">
        <v>3</v>
      </c>
    </row>
    <row r="219" spans="1:10">
      <c r="A219" s="2">
        <v>42953</v>
      </c>
      <c r="B219" t="s">
        <v>7</v>
      </c>
      <c r="C219" t="s">
        <v>475</v>
      </c>
      <c r="D219">
        <v>3</v>
      </c>
      <c r="E219">
        <v>2</v>
      </c>
      <c r="F219" s="17">
        <v>8</v>
      </c>
      <c r="G219" s="55" t="s">
        <v>478</v>
      </c>
      <c r="H219" s="66" t="str">
        <f>VLOOKUP(G219,'Benthic Codes'!$A$1:$C$15,2,0)</f>
        <v>MA</v>
      </c>
      <c r="I219" s="66" t="str">
        <f>VLOOKUP(G219,'Benthic Codes'!$A$1:$C$15,3,0)</f>
        <v>macroalgae</v>
      </c>
      <c r="J219">
        <v>45</v>
      </c>
    </row>
    <row r="220" spans="1:10">
      <c r="A220" s="2">
        <v>42953</v>
      </c>
      <c r="B220" t="s">
        <v>7</v>
      </c>
      <c r="C220" t="s">
        <v>475</v>
      </c>
      <c r="D220">
        <v>3</v>
      </c>
      <c r="E220">
        <v>2</v>
      </c>
      <c r="F220" s="17">
        <v>9</v>
      </c>
      <c r="G220" s="55" t="s">
        <v>488</v>
      </c>
      <c r="H220" s="66" t="str">
        <f>VLOOKUP(G220,'Benthic Codes'!$A$1:$C$15,2,0)</f>
        <v>TA</v>
      </c>
      <c r="I220" s="66" t="str">
        <f>VLOOKUP(G220,'Benthic Codes'!$A$1:$C$15,3,0)</f>
        <v>turf algae</v>
      </c>
      <c r="J220">
        <v>1</v>
      </c>
    </row>
    <row r="221" spans="1:10">
      <c r="A221" s="2">
        <v>42953</v>
      </c>
      <c r="B221" t="s">
        <v>7</v>
      </c>
      <c r="C221" t="s">
        <v>475</v>
      </c>
      <c r="D221">
        <v>3</v>
      </c>
      <c r="E221">
        <v>2</v>
      </c>
      <c r="F221" s="17">
        <v>10</v>
      </c>
      <c r="G221" s="55" t="s">
        <v>478</v>
      </c>
      <c r="H221" s="66" t="str">
        <f>VLOOKUP(G221,'Benthic Codes'!$A$1:$C$15,2,0)</f>
        <v>MA</v>
      </c>
      <c r="I221" s="66" t="str">
        <f>VLOOKUP(G221,'Benthic Codes'!$A$1:$C$15,3,0)</f>
        <v>macroalgae</v>
      </c>
      <c r="J221">
        <v>14</v>
      </c>
    </row>
    <row r="222" spans="1:10">
      <c r="A222" s="2">
        <v>42953</v>
      </c>
      <c r="B222" t="s">
        <v>7</v>
      </c>
      <c r="C222" t="s">
        <v>475</v>
      </c>
      <c r="D222">
        <v>3</v>
      </c>
      <c r="E222">
        <v>3</v>
      </c>
      <c r="F222" s="17">
        <v>1</v>
      </c>
      <c r="G222" s="55" t="s">
        <v>478</v>
      </c>
      <c r="H222" s="66" t="str">
        <f>VLOOKUP(G222,'Benthic Codes'!$A$1:$C$15,2,0)</f>
        <v>MA</v>
      </c>
      <c r="I222" s="66" t="str">
        <f>VLOOKUP(G222,'Benthic Codes'!$A$1:$C$15,3,0)</f>
        <v>macroalgae</v>
      </c>
      <c r="J222">
        <v>12</v>
      </c>
    </row>
    <row r="223" spans="1:10">
      <c r="A223" s="2">
        <v>42953</v>
      </c>
      <c r="B223" t="s">
        <v>7</v>
      </c>
      <c r="C223" t="s">
        <v>475</v>
      </c>
      <c r="D223">
        <v>3</v>
      </c>
      <c r="E223">
        <v>3</v>
      </c>
      <c r="F223" s="17">
        <v>2</v>
      </c>
      <c r="G223" s="55" t="s">
        <v>488</v>
      </c>
      <c r="H223" s="66" t="str">
        <f>VLOOKUP(G223,'Benthic Codes'!$A$1:$C$15,2,0)</f>
        <v>TA</v>
      </c>
      <c r="I223" s="66" t="str">
        <f>VLOOKUP(G223,'Benthic Codes'!$A$1:$C$15,3,0)</f>
        <v>turf algae</v>
      </c>
      <c r="J223">
        <v>2</v>
      </c>
    </row>
    <row r="224" spans="1:10">
      <c r="A224" s="2">
        <v>42953</v>
      </c>
      <c r="B224" t="s">
        <v>7</v>
      </c>
      <c r="C224" t="s">
        <v>475</v>
      </c>
      <c r="D224">
        <v>3</v>
      </c>
      <c r="E224">
        <v>3</v>
      </c>
      <c r="F224" s="17">
        <v>3</v>
      </c>
      <c r="G224" s="55" t="s">
        <v>488</v>
      </c>
      <c r="H224" s="66" t="str">
        <f>VLOOKUP(G224,'Benthic Codes'!$A$1:$C$15,2,0)</f>
        <v>TA</v>
      </c>
      <c r="I224" s="66" t="str">
        <f>VLOOKUP(G224,'Benthic Codes'!$A$1:$C$15,3,0)</f>
        <v>turf algae</v>
      </c>
      <c r="J224">
        <v>6</v>
      </c>
    </row>
    <row r="225" spans="1:10">
      <c r="A225" s="2">
        <v>42953</v>
      </c>
      <c r="B225" t="s">
        <v>7</v>
      </c>
      <c r="C225" t="s">
        <v>475</v>
      </c>
      <c r="D225">
        <v>3</v>
      </c>
      <c r="E225">
        <v>3</v>
      </c>
      <c r="F225" s="17">
        <v>4</v>
      </c>
      <c r="G225" s="55" t="s">
        <v>488</v>
      </c>
      <c r="H225" s="66" t="str">
        <f>VLOOKUP(G225,'Benthic Codes'!$A$1:$C$15,2,0)</f>
        <v>TA</v>
      </c>
      <c r="I225" s="66" t="str">
        <f>VLOOKUP(G225,'Benthic Codes'!$A$1:$C$15,3,0)</f>
        <v>turf algae</v>
      </c>
      <c r="J225">
        <v>3</v>
      </c>
    </row>
    <row r="226" spans="1:10">
      <c r="A226" s="2">
        <v>42953</v>
      </c>
      <c r="B226" t="s">
        <v>7</v>
      </c>
      <c r="C226" t="s">
        <v>475</v>
      </c>
      <c r="D226">
        <v>3</v>
      </c>
      <c r="E226">
        <v>3</v>
      </c>
      <c r="F226" s="17">
        <v>5</v>
      </c>
      <c r="G226" s="55" t="s">
        <v>488</v>
      </c>
      <c r="H226" s="66" t="str">
        <f>VLOOKUP(G226,'Benthic Codes'!$A$1:$C$15,2,0)</f>
        <v>TA</v>
      </c>
      <c r="I226" s="66" t="str">
        <f>VLOOKUP(G226,'Benthic Codes'!$A$1:$C$15,3,0)</f>
        <v>turf algae</v>
      </c>
      <c r="J226">
        <v>3</v>
      </c>
    </row>
    <row r="227" spans="1:10">
      <c r="A227" s="2">
        <v>42953</v>
      </c>
      <c r="B227" t="s">
        <v>7</v>
      </c>
      <c r="C227" t="s">
        <v>475</v>
      </c>
      <c r="D227">
        <v>3</v>
      </c>
      <c r="E227">
        <v>3</v>
      </c>
      <c r="F227" s="17">
        <v>6</v>
      </c>
      <c r="G227" s="55" t="s">
        <v>488</v>
      </c>
      <c r="H227" s="66" t="str">
        <f>VLOOKUP(G227,'Benthic Codes'!$A$1:$C$15,2,0)</f>
        <v>TA</v>
      </c>
      <c r="I227" s="66" t="str">
        <f>VLOOKUP(G227,'Benthic Codes'!$A$1:$C$15,3,0)</f>
        <v>turf algae</v>
      </c>
      <c r="J227">
        <v>10</v>
      </c>
    </row>
    <row r="228" spans="1:10">
      <c r="A228" s="2">
        <v>42953</v>
      </c>
      <c r="B228" t="s">
        <v>7</v>
      </c>
      <c r="C228" t="s">
        <v>475</v>
      </c>
      <c r="D228">
        <v>3</v>
      </c>
      <c r="E228">
        <v>3</v>
      </c>
      <c r="F228" s="17">
        <v>7</v>
      </c>
      <c r="G228" s="55" t="s">
        <v>488</v>
      </c>
      <c r="H228" s="66" t="str">
        <f>VLOOKUP(G228,'Benthic Codes'!$A$1:$C$15,2,0)</f>
        <v>TA</v>
      </c>
      <c r="I228" s="66" t="str">
        <f>VLOOKUP(G228,'Benthic Codes'!$A$1:$C$15,3,0)</f>
        <v>turf algae</v>
      </c>
      <c r="J228">
        <v>2</v>
      </c>
    </row>
    <row r="229" spans="1:10">
      <c r="A229" s="2">
        <v>42953</v>
      </c>
      <c r="B229" t="s">
        <v>7</v>
      </c>
      <c r="C229" t="s">
        <v>475</v>
      </c>
      <c r="D229">
        <v>3</v>
      </c>
      <c r="E229">
        <v>3</v>
      </c>
      <c r="F229" s="17">
        <v>8</v>
      </c>
      <c r="G229" s="55" t="s">
        <v>488</v>
      </c>
      <c r="H229" s="66" t="str">
        <f>VLOOKUP(G229,'Benthic Codes'!$A$1:$C$15,2,0)</f>
        <v>TA</v>
      </c>
      <c r="I229" s="66" t="str">
        <f>VLOOKUP(G229,'Benthic Codes'!$A$1:$C$15,3,0)</f>
        <v>turf algae</v>
      </c>
      <c r="J229">
        <v>4</v>
      </c>
    </row>
    <row r="230" spans="1:10">
      <c r="A230" s="2">
        <v>42953</v>
      </c>
      <c r="B230" t="s">
        <v>7</v>
      </c>
      <c r="C230" t="s">
        <v>475</v>
      </c>
      <c r="D230">
        <v>3</v>
      </c>
      <c r="E230">
        <v>3</v>
      </c>
      <c r="F230" s="17">
        <v>9</v>
      </c>
      <c r="G230" s="55" t="s">
        <v>478</v>
      </c>
      <c r="H230" s="66" t="str">
        <f>VLOOKUP(G230,'Benthic Codes'!$A$1:$C$15,2,0)</f>
        <v>MA</v>
      </c>
      <c r="I230" s="66" t="str">
        <f>VLOOKUP(G230,'Benthic Codes'!$A$1:$C$15,3,0)</f>
        <v>macroalgae</v>
      </c>
      <c r="J230">
        <v>12</v>
      </c>
    </row>
    <row r="231" spans="1:10">
      <c r="A231" s="2">
        <v>42953</v>
      </c>
      <c r="B231" t="s">
        <v>7</v>
      </c>
      <c r="C231" t="s">
        <v>475</v>
      </c>
      <c r="D231">
        <v>3</v>
      </c>
      <c r="E231">
        <v>3</v>
      </c>
      <c r="F231" s="17">
        <v>10</v>
      </c>
      <c r="G231" s="55" t="s">
        <v>488</v>
      </c>
      <c r="H231" s="66" t="str">
        <f>VLOOKUP(G231,'Benthic Codes'!$A$1:$C$15,2,0)</f>
        <v>TA</v>
      </c>
      <c r="I231" s="66" t="str">
        <f>VLOOKUP(G231,'Benthic Codes'!$A$1:$C$15,3,0)</f>
        <v>turf algae</v>
      </c>
      <c r="J231">
        <v>2</v>
      </c>
    </row>
    <row r="232" spans="1:10">
      <c r="A232" s="2">
        <v>42953</v>
      </c>
      <c r="B232" t="s">
        <v>7</v>
      </c>
      <c r="C232" t="s">
        <v>475</v>
      </c>
      <c r="D232">
        <v>3</v>
      </c>
      <c r="E232">
        <v>4</v>
      </c>
      <c r="F232" s="17">
        <v>1</v>
      </c>
      <c r="G232" s="55" t="s">
        <v>488</v>
      </c>
      <c r="H232" s="66" t="str">
        <f>VLOOKUP(G232,'Benthic Codes'!$A$1:$C$15,2,0)</f>
        <v>TA</v>
      </c>
      <c r="I232" s="66" t="str">
        <f>VLOOKUP(G232,'Benthic Codes'!$A$1:$C$15,3,0)</f>
        <v>turf algae</v>
      </c>
      <c r="J232">
        <v>3</v>
      </c>
    </row>
    <row r="233" spans="1:10">
      <c r="A233" s="2">
        <v>42953</v>
      </c>
      <c r="B233" t="s">
        <v>7</v>
      </c>
      <c r="C233" t="s">
        <v>475</v>
      </c>
      <c r="D233">
        <v>3</v>
      </c>
      <c r="E233">
        <v>4</v>
      </c>
      <c r="F233" s="17">
        <v>2</v>
      </c>
      <c r="G233" s="55" t="s">
        <v>478</v>
      </c>
      <c r="H233" s="66" t="str">
        <f>VLOOKUP(G233,'Benthic Codes'!$A$1:$C$15,2,0)</f>
        <v>MA</v>
      </c>
      <c r="I233" s="66" t="str">
        <f>VLOOKUP(G233,'Benthic Codes'!$A$1:$C$15,3,0)</f>
        <v>macroalgae</v>
      </c>
      <c r="J233">
        <v>9</v>
      </c>
    </row>
    <row r="234" spans="1:10">
      <c r="A234" s="2">
        <v>42953</v>
      </c>
      <c r="B234" t="s">
        <v>7</v>
      </c>
      <c r="C234" t="s">
        <v>475</v>
      </c>
      <c r="D234">
        <v>3</v>
      </c>
      <c r="E234">
        <v>4</v>
      </c>
      <c r="F234" s="17">
        <v>3</v>
      </c>
      <c r="G234" s="55" t="s">
        <v>478</v>
      </c>
      <c r="H234" s="66" t="str">
        <f>VLOOKUP(G234,'Benthic Codes'!$A$1:$C$15,2,0)</f>
        <v>MA</v>
      </c>
      <c r="I234" s="66" t="str">
        <f>VLOOKUP(G234,'Benthic Codes'!$A$1:$C$15,3,0)</f>
        <v>macroalgae</v>
      </c>
      <c r="J234">
        <v>16</v>
      </c>
    </row>
    <row r="235" spans="1:10">
      <c r="A235" s="2">
        <v>42953</v>
      </c>
      <c r="B235" t="s">
        <v>7</v>
      </c>
      <c r="C235" t="s">
        <v>475</v>
      </c>
      <c r="D235">
        <v>3</v>
      </c>
      <c r="E235">
        <v>4</v>
      </c>
      <c r="F235" s="17">
        <v>4</v>
      </c>
      <c r="G235" s="55" t="s">
        <v>488</v>
      </c>
      <c r="H235" s="66" t="str">
        <f>VLOOKUP(G235,'Benthic Codes'!$A$1:$C$15,2,0)</f>
        <v>TA</v>
      </c>
      <c r="I235" s="66" t="str">
        <f>VLOOKUP(G235,'Benthic Codes'!$A$1:$C$15,3,0)</f>
        <v>turf algae</v>
      </c>
      <c r="J235">
        <v>6</v>
      </c>
    </row>
    <row r="236" spans="1:10">
      <c r="A236" s="2">
        <v>42953</v>
      </c>
      <c r="B236" t="s">
        <v>7</v>
      </c>
      <c r="C236" t="s">
        <v>475</v>
      </c>
      <c r="D236">
        <v>3</v>
      </c>
      <c r="E236">
        <v>4</v>
      </c>
      <c r="F236" s="17">
        <v>5</v>
      </c>
      <c r="G236" s="55" t="s">
        <v>488</v>
      </c>
      <c r="H236" s="66" t="str">
        <f>VLOOKUP(G236,'Benthic Codes'!$A$1:$C$15,2,0)</f>
        <v>TA</v>
      </c>
      <c r="I236" s="66" t="str">
        <f>VLOOKUP(G236,'Benthic Codes'!$A$1:$C$15,3,0)</f>
        <v>turf algae</v>
      </c>
      <c r="J236">
        <v>3</v>
      </c>
    </row>
    <row r="237" spans="1:10">
      <c r="A237" s="2">
        <v>42953</v>
      </c>
      <c r="B237" t="s">
        <v>7</v>
      </c>
      <c r="C237" t="s">
        <v>475</v>
      </c>
      <c r="D237">
        <v>3</v>
      </c>
      <c r="E237">
        <v>4</v>
      </c>
      <c r="F237" s="17">
        <v>6</v>
      </c>
      <c r="G237" s="55" t="s">
        <v>476</v>
      </c>
      <c r="H237" s="66" t="str">
        <f>VLOOKUP(G237,'Benthic Codes'!$A$1:$C$15,2,0)</f>
        <v>LC</v>
      </c>
      <c r="I237" s="66" t="str">
        <f>VLOOKUP(G237,'Benthic Codes'!$A$1:$C$15,3,0)</f>
        <v>coral</v>
      </c>
    </row>
    <row r="238" spans="1:10">
      <c r="A238" s="2">
        <v>42953</v>
      </c>
      <c r="B238" t="s">
        <v>7</v>
      </c>
      <c r="C238" t="s">
        <v>475</v>
      </c>
      <c r="D238">
        <v>3</v>
      </c>
      <c r="E238">
        <v>4</v>
      </c>
      <c r="F238" s="17">
        <v>7</v>
      </c>
      <c r="G238" s="55" t="s">
        <v>488</v>
      </c>
      <c r="H238" s="66" t="str">
        <f>VLOOKUP(G238,'Benthic Codes'!$A$1:$C$15,2,0)</f>
        <v>TA</v>
      </c>
      <c r="I238" s="66" t="str">
        <f>VLOOKUP(G238,'Benthic Codes'!$A$1:$C$15,3,0)</f>
        <v>turf algae</v>
      </c>
      <c r="J238">
        <v>4</v>
      </c>
    </row>
    <row r="239" spans="1:10">
      <c r="A239" s="2">
        <v>42953</v>
      </c>
      <c r="B239" t="s">
        <v>7</v>
      </c>
      <c r="C239" t="s">
        <v>475</v>
      </c>
      <c r="D239">
        <v>3</v>
      </c>
      <c r="E239">
        <v>4</v>
      </c>
      <c r="F239" s="17">
        <v>8</v>
      </c>
      <c r="G239" s="55" t="s">
        <v>478</v>
      </c>
      <c r="H239" s="66" t="str">
        <f>VLOOKUP(G239,'Benthic Codes'!$A$1:$C$15,2,0)</f>
        <v>MA</v>
      </c>
      <c r="I239" s="66" t="str">
        <f>VLOOKUP(G239,'Benthic Codes'!$A$1:$C$15,3,0)</f>
        <v>macroalgae</v>
      </c>
      <c r="J239">
        <v>17</v>
      </c>
    </row>
    <row r="240" spans="1:10">
      <c r="A240" s="2">
        <v>42953</v>
      </c>
      <c r="B240" t="s">
        <v>7</v>
      </c>
      <c r="C240" t="s">
        <v>475</v>
      </c>
      <c r="D240">
        <v>3</v>
      </c>
      <c r="E240">
        <v>4</v>
      </c>
      <c r="F240" s="17">
        <v>9</v>
      </c>
      <c r="G240" s="55" t="s">
        <v>488</v>
      </c>
      <c r="H240" s="66" t="str">
        <f>VLOOKUP(G240,'Benthic Codes'!$A$1:$C$15,2,0)</f>
        <v>TA</v>
      </c>
      <c r="I240" s="66" t="str">
        <f>VLOOKUP(G240,'Benthic Codes'!$A$1:$C$15,3,0)</f>
        <v>turf algae</v>
      </c>
      <c r="J240">
        <v>4</v>
      </c>
    </row>
    <row r="241" spans="1:10">
      <c r="A241" s="2">
        <v>42953</v>
      </c>
      <c r="B241" t="s">
        <v>7</v>
      </c>
      <c r="C241" t="s">
        <v>475</v>
      </c>
      <c r="D241">
        <v>3</v>
      </c>
      <c r="E241">
        <v>4</v>
      </c>
      <c r="F241" s="17">
        <v>10</v>
      </c>
      <c r="G241" s="55" t="s">
        <v>478</v>
      </c>
      <c r="H241" s="66" t="str">
        <f>VLOOKUP(G241,'Benthic Codes'!$A$1:$C$15,2,0)</f>
        <v>MA</v>
      </c>
      <c r="I241" s="66" t="str">
        <f>VLOOKUP(G241,'Benthic Codes'!$A$1:$C$15,3,0)</f>
        <v>macroalgae</v>
      </c>
      <c r="J241">
        <v>42</v>
      </c>
    </row>
    <row r="242" spans="1:10">
      <c r="A242" s="2">
        <v>42953</v>
      </c>
      <c r="B242" t="s">
        <v>7</v>
      </c>
      <c r="C242" t="s">
        <v>475</v>
      </c>
      <c r="D242">
        <v>3</v>
      </c>
      <c r="E242">
        <v>5</v>
      </c>
      <c r="F242" s="17">
        <v>1</v>
      </c>
      <c r="G242" s="55" t="s">
        <v>474</v>
      </c>
      <c r="H242" s="66" t="str">
        <f>VLOOKUP(G242,'Benthic Codes'!$A$1:$C$15,2,0)</f>
        <v>CY</v>
      </c>
      <c r="I242" s="66" t="str">
        <f>VLOOKUP(G242,'Benthic Codes'!$A$1:$C$15,3,0)</f>
        <v>cyanobacteria</v>
      </c>
    </row>
    <row r="243" spans="1:10">
      <c r="A243" s="2">
        <v>42953</v>
      </c>
      <c r="B243" t="s">
        <v>7</v>
      </c>
      <c r="C243" t="s">
        <v>475</v>
      </c>
      <c r="D243">
        <v>3</v>
      </c>
      <c r="E243">
        <v>5</v>
      </c>
      <c r="F243" s="17">
        <v>2</v>
      </c>
      <c r="G243" s="55" t="s">
        <v>478</v>
      </c>
      <c r="H243" s="66" t="str">
        <f>VLOOKUP(G243,'Benthic Codes'!$A$1:$C$15,2,0)</f>
        <v>MA</v>
      </c>
      <c r="I243" s="66" t="str">
        <f>VLOOKUP(G243,'Benthic Codes'!$A$1:$C$15,3,0)</f>
        <v>macroalgae</v>
      </c>
      <c r="J243">
        <v>9</v>
      </c>
    </row>
    <row r="244" spans="1:10">
      <c r="A244" s="2">
        <v>42953</v>
      </c>
      <c r="B244" t="s">
        <v>7</v>
      </c>
      <c r="C244" t="s">
        <v>475</v>
      </c>
      <c r="D244">
        <v>3</v>
      </c>
      <c r="E244">
        <v>5</v>
      </c>
      <c r="F244" s="17">
        <v>3</v>
      </c>
      <c r="G244" s="55" t="s">
        <v>488</v>
      </c>
      <c r="H244" s="66" t="str">
        <f>VLOOKUP(G244,'Benthic Codes'!$A$1:$C$15,2,0)</f>
        <v>TA</v>
      </c>
      <c r="I244" s="66" t="str">
        <f>VLOOKUP(G244,'Benthic Codes'!$A$1:$C$15,3,0)</f>
        <v>turf algae</v>
      </c>
      <c r="J244">
        <v>1</v>
      </c>
    </row>
    <row r="245" spans="1:10">
      <c r="A245" s="2">
        <v>42953</v>
      </c>
      <c r="B245" t="s">
        <v>7</v>
      </c>
      <c r="C245" t="s">
        <v>475</v>
      </c>
      <c r="D245">
        <v>3</v>
      </c>
      <c r="E245">
        <v>5</v>
      </c>
      <c r="F245" s="17">
        <v>4</v>
      </c>
      <c r="G245" s="55" t="s">
        <v>478</v>
      </c>
      <c r="H245" s="66" t="str">
        <f>VLOOKUP(G245,'Benthic Codes'!$A$1:$C$15,2,0)</f>
        <v>MA</v>
      </c>
      <c r="I245" s="66" t="str">
        <f>VLOOKUP(G245,'Benthic Codes'!$A$1:$C$15,3,0)</f>
        <v>macroalgae</v>
      </c>
      <c r="J245">
        <v>18</v>
      </c>
    </row>
    <row r="246" spans="1:10">
      <c r="A246" s="2">
        <v>42953</v>
      </c>
      <c r="B246" t="s">
        <v>7</v>
      </c>
      <c r="C246" t="s">
        <v>475</v>
      </c>
      <c r="D246">
        <v>3</v>
      </c>
      <c r="E246">
        <v>5</v>
      </c>
      <c r="F246" s="17">
        <v>5</v>
      </c>
      <c r="G246" s="55" t="s">
        <v>480</v>
      </c>
      <c r="H246" s="66" t="str">
        <f>VLOOKUP(G246,'Benthic Codes'!$A$1:$C$15,2,0)</f>
        <v>OINV</v>
      </c>
      <c r="I246" s="66" t="str">
        <f>VLOOKUP(G246,'Benthic Codes'!$A$1:$C$15,3,0)</f>
        <v>non-aggressive invert</v>
      </c>
    </row>
    <row r="247" spans="1:10">
      <c r="A247" s="2">
        <v>42953</v>
      </c>
      <c r="B247" t="s">
        <v>7</v>
      </c>
      <c r="C247" t="s">
        <v>475</v>
      </c>
      <c r="D247">
        <v>3</v>
      </c>
      <c r="E247">
        <v>5</v>
      </c>
      <c r="F247" s="17">
        <v>6</v>
      </c>
      <c r="G247" s="55" t="s">
        <v>478</v>
      </c>
      <c r="H247" s="66" t="str">
        <f>VLOOKUP(G247,'Benthic Codes'!$A$1:$C$15,2,0)</f>
        <v>MA</v>
      </c>
      <c r="I247" s="66" t="str">
        <f>VLOOKUP(G247,'Benthic Codes'!$A$1:$C$15,3,0)</f>
        <v>macroalgae</v>
      </c>
      <c r="J247">
        <v>11</v>
      </c>
    </row>
    <row r="248" spans="1:10">
      <c r="A248" s="2">
        <v>42953</v>
      </c>
      <c r="B248" t="s">
        <v>7</v>
      </c>
      <c r="C248" t="s">
        <v>475</v>
      </c>
      <c r="D248">
        <v>3</v>
      </c>
      <c r="E248">
        <v>5</v>
      </c>
      <c r="F248" s="17">
        <v>7</v>
      </c>
      <c r="G248" s="55" t="s">
        <v>488</v>
      </c>
      <c r="H248" s="66" t="str">
        <f>VLOOKUP(G248,'Benthic Codes'!$A$1:$C$15,2,0)</f>
        <v>TA</v>
      </c>
      <c r="I248" s="66" t="str">
        <f>VLOOKUP(G248,'Benthic Codes'!$A$1:$C$15,3,0)</f>
        <v>turf algae</v>
      </c>
      <c r="J248">
        <v>2</v>
      </c>
    </row>
    <row r="249" spans="1:10">
      <c r="A249" s="2">
        <v>42953</v>
      </c>
      <c r="B249" t="s">
        <v>7</v>
      </c>
      <c r="C249" t="s">
        <v>475</v>
      </c>
      <c r="D249">
        <v>3</v>
      </c>
      <c r="E249">
        <v>5</v>
      </c>
      <c r="F249" s="17">
        <v>8</v>
      </c>
      <c r="G249" s="55" t="s">
        <v>478</v>
      </c>
      <c r="H249" s="66" t="str">
        <f>VLOOKUP(G249,'Benthic Codes'!$A$1:$C$15,2,0)</f>
        <v>MA</v>
      </c>
      <c r="I249" s="66" t="str">
        <f>VLOOKUP(G249,'Benthic Codes'!$A$1:$C$15,3,0)</f>
        <v>macroalgae</v>
      </c>
      <c r="J249">
        <v>77</v>
      </c>
    </row>
    <row r="250" spans="1:10">
      <c r="A250" s="2">
        <v>42953</v>
      </c>
      <c r="B250" t="s">
        <v>7</v>
      </c>
      <c r="C250" t="s">
        <v>475</v>
      </c>
      <c r="D250">
        <v>3</v>
      </c>
      <c r="E250">
        <v>5</v>
      </c>
      <c r="F250" s="17">
        <v>9</v>
      </c>
      <c r="G250" s="55" t="s">
        <v>480</v>
      </c>
      <c r="H250" s="66" t="str">
        <f>VLOOKUP(G250,'Benthic Codes'!$A$1:$C$15,2,0)</f>
        <v>OINV</v>
      </c>
      <c r="I250" s="66" t="str">
        <f>VLOOKUP(G250,'Benthic Codes'!$A$1:$C$15,3,0)</f>
        <v>non-aggressive invert</v>
      </c>
    </row>
    <row r="251" spans="1:10">
      <c r="A251" s="2">
        <v>42953</v>
      </c>
      <c r="B251" t="s">
        <v>7</v>
      </c>
      <c r="C251" t="s">
        <v>475</v>
      </c>
      <c r="D251">
        <v>3</v>
      </c>
      <c r="E251">
        <v>5</v>
      </c>
      <c r="F251" s="17">
        <v>10</v>
      </c>
      <c r="G251" s="55" t="s">
        <v>478</v>
      </c>
      <c r="H251" s="66" t="str">
        <f>VLOOKUP(G251,'Benthic Codes'!$A$1:$C$15,2,0)</f>
        <v>MA</v>
      </c>
      <c r="I251" s="66" t="str">
        <f>VLOOKUP(G251,'Benthic Codes'!$A$1:$C$15,3,0)</f>
        <v>macroalgae</v>
      </c>
      <c r="J251">
        <v>12</v>
      </c>
    </row>
    <row r="252" spans="1:10">
      <c r="A252" s="2">
        <v>42953</v>
      </c>
      <c r="B252" t="s">
        <v>7</v>
      </c>
      <c r="C252" t="s">
        <v>475</v>
      </c>
      <c r="D252">
        <v>3</v>
      </c>
      <c r="E252">
        <v>6</v>
      </c>
      <c r="F252" s="17">
        <v>1</v>
      </c>
      <c r="G252" s="55" t="s">
        <v>488</v>
      </c>
      <c r="H252" s="66" t="str">
        <f>VLOOKUP(G252,'Benthic Codes'!$A$1:$C$15,2,0)</f>
        <v>TA</v>
      </c>
      <c r="I252" s="66" t="str">
        <f>VLOOKUP(G252,'Benthic Codes'!$A$1:$C$15,3,0)</f>
        <v>turf algae</v>
      </c>
      <c r="J252">
        <v>2</v>
      </c>
    </row>
    <row r="253" spans="1:10">
      <c r="A253" s="2">
        <v>42953</v>
      </c>
      <c r="B253" t="s">
        <v>7</v>
      </c>
      <c r="C253" t="s">
        <v>475</v>
      </c>
      <c r="D253">
        <v>3</v>
      </c>
      <c r="E253">
        <v>6</v>
      </c>
      <c r="F253" s="17">
        <v>2</v>
      </c>
      <c r="G253" s="55" t="s">
        <v>478</v>
      </c>
      <c r="H253" s="66" t="str">
        <f>VLOOKUP(G253,'Benthic Codes'!$A$1:$C$15,2,0)</f>
        <v>MA</v>
      </c>
      <c r="I253" s="66" t="str">
        <f>VLOOKUP(G253,'Benthic Codes'!$A$1:$C$15,3,0)</f>
        <v>macroalgae</v>
      </c>
      <c r="J253">
        <v>9</v>
      </c>
    </row>
    <row r="254" spans="1:10">
      <c r="A254" s="2">
        <v>42953</v>
      </c>
      <c r="B254" t="s">
        <v>7</v>
      </c>
      <c r="C254" t="s">
        <v>475</v>
      </c>
      <c r="D254">
        <v>3</v>
      </c>
      <c r="E254">
        <v>6</v>
      </c>
      <c r="F254" s="17">
        <v>3</v>
      </c>
      <c r="G254" s="55" t="s">
        <v>478</v>
      </c>
      <c r="H254" s="66" t="str">
        <f>VLOOKUP(G254,'Benthic Codes'!$A$1:$C$15,2,0)</f>
        <v>MA</v>
      </c>
      <c r="I254" s="66" t="str">
        <f>VLOOKUP(G254,'Benthic Codes'!$A$1:$C$15,3,0)</f>
        <v>macroalgae</v>
      </c>
      <c r="J254">
        <v>3</v>
      </c>
    </row>
    <row r="255" spans="1:10">
      <c r="A255" s="2">
        <v>42953</v>
      </c>
      <c r="B255" t="s">
        <v>7</v>
      </c>
      <c r="C255" t="s">
        <v>475</v>
      </c>
      <c r="D255">
        <v>3</v>
      </c>
      <c r="E255">
        <v>6</v>
      </c>
      <c r="F255" s="17">
        <v>4</v>
      </c>
      <c r="G255" s="55" t="s">
        <v>488</v>
      </c>
      <c r="H255" s="66" t="str">
        <f>VLOOKUP(G255,'Benthic Codes'!$A$1:$C$15,2,0)</f>
        <v>TA</v>
      </c>
      <c r="I255" s="66" t="str">
        <f>VLOOKUP(G255,'Benthic Codes'!$A$1:$C$15,3,0)</f>
        <v>turf algae</v>
      </c>
      <c r="J255">
        <v>2</v>
      </c>
    </row>
    <row r="256" spans="1:10">
      <c r="A256" s="2">
        <v>42953</v>
      </c>
      <c r="B256" t="s">
        <v>7</v>
      </c>
      <c r="C256" t="s">
        <v>475</v>
      </c>
      <c r="D256">
        <v>3</v>
      </c>
      <c r="E256">
        <v>6</v>
      </c>
      <c r="F256" s="17">
        <v>5</v>
      </c>
      <c r="G256" s="55" t="s">
        <v>488</v>
      </c>
      <c r="H256" s="66" t="str">
        <f>VLOOKUP(G256,'Benthic Codes'!$A$1:$C$15,2,0)</f>
        <v>TA</v>
      </c>
      <c r="I256" s="66" t="str">
        <f>VLOOKUP(G256,'Benthic Codes'!$A$1:$C$15,3,0)</f>
        <v>turf algae</v>
      </c>
      <c r="J256">
        <v>3</v>
      </c>
    </row>
    <row r="257" spans="1:11">
      <c r="A257" s="2">
        <v>42953</v>
      </c>
      <c r="B257" t="s">
        <v>7</v>
      </c>
      <c r="C257" t="s">
        <v>475</v>
      </c>
      <c r="D257">
        <v>3</v>
      </c>
      <c r="E257">
        <v>6</v>
      </c>
      <c r="F257" s="17">
        <v>6</v>
      </c>
      <c r="G257" s="55" t="s">
        <v>488</v>
      </c>
      <c r="H257" s="66" t="str">
        <f>VLOOKUP(G257,'Benthic Codes'!$A$1:$C$15,2,0)</f>
        <v>TA</v>
      </c>
      <c r="I257" s="66" t="str">
        <f>VLOOKUP(G257,'Benthic Codes'!$A$1:$C$15,3,0)</f>
        <v>turf algae</v>
      </c>
      <c r="J257">
        <v>6</v>
      </c>
    </row>
    <row r="258" spans="1:11">
      <c r="A258" s="2">
        <v>42953</v>
      </c>
      <c r="B258" t="s">
        <v>7</v>
      </c>
      <c r="C258" t="s">
        <v>475</v>
      </c>
      <c r="D258">
        <v>3</v>
      </c>
      <c r="E258">
        <v>6</v>
      </c>
      <c r="F258" s="17">
        <v>7</v>
      </c>
      <c r="G258" s="55" t="s">
        <v>488</v>
      </c>
      <c r="H258" s="66" t="str">
        <f>VLOOKUP(G258,'Benthic Codes'!$A$1:$C$15,2,0)</f>
        <v>TA</v>
      </c>
      <c r="I258" s="66" t="str">
        <f>VLOOKUP(G258,'Benthic Codes'!$A$1:$C$15,3,0)</f>
        <v>turf algae</v>
      </c>
      <c r="J258">
        <v>3</v>
      </c>
    </row>
    <row r="259" spans="1:11">
      <c r="A259" s="2">
        <v>42953</v>
      </c>
      <c r="B259" t="s">
        <v>7</v>
      </c>
      <c r="C259" t="s">
        <v>475</v>
      </c>
      <c r="D259">
        <v>3</v>
      </c>
      <c r="E259">
        <v>6</v>
      </c>
      <c r="F259" s="17">
        <v>8</v>
      </c>
      <c r="G259" s="55" t="s">
        <v>488</v>
      </c>
      <c r="H259" s="66" t="str">
        <f>VLOOKUP(G259,'Benthic Codes'!$A$1:$C$15,2,0)</f>
        <v>TA</v>
      </c>
      <c r="I259" s="66" t="str">
        <f>VLOOKUP(G259,'Benthic Codes'!$A$1:$C$15,3,0)</f>
        <v>turf algae</v>
      </c>
      <c r="J259">
        <v>3</v>
      </c>
    </row>
    <row r="260" spans="1:11">
      <c r="A260" s="2">
        <v>42953</v>
      </c>
      <c r="B260" t="s">
        <v>7</v>
      </c>
      <c r="C260" t="s">
        <v>475</v>
      </c>
      <c r="D260">
        <v>3</v>
      </c>
      <c r="E260">
        <v>6</v>
      </c>
      <c r="F260" s="17">
        <v>9</v>
      </c>
      <c r="G260" s="55" t="s">
        <v>488</v>
      </c>
      <c r="H260" s="66" t="str">
        <f>VLOOKUP(G260,'Benthic Codes'!$A$1:$C$15,2,0)</f>
        <v>TA</v>
      </c>
      <c r="I260" s="66" t="str">
        <f>VLOOKUP(G260,'Benthic Codes'!$A$1:$C$15,3,0)</f>
        <v>turf algae</v>
      </c>
      <c r="J260">
        <v>4</v>
      </c>
    </row>
    <row r="261" spans="1:11">
      <c r="A261" s="2">
        <v>42953</v>
      </c>
      <c r="B261" t="s">
        <v>7</v>
      </c>
      <c r="C261" t="s">
        <v>475</v>
      </c>
      <c r="D261">
        <v>3</v>
      </c>
      <c r="E261">
        <v>6</v>
      </c>
      <c r="F261" s="17">
        <v>10</v>
      </c>
      <c r="G261" s="55" t="s">
        <v>483</v>
      </c>
      <c r="H261" s="66" t="str">
        <f>VLOOKUP(G261,'Benthic Codes'!$A$1:$C$15,2,0)</f>
        <v>AINV</v>
      </c>
      <c r="I261" s="66" t="str">
        <f>VLOOKUP(G261,'Benthic Codes'!$A$1:$C$15,3,0)</f>
        <v>aggressive invert</v>
      </c>
      <c r="K261" t="s">
        <v>485</v>
      </c>
    </row>
    <row r="262" spans="1:11">
      <c r="A262" s="2">
        <v>42953</v>
      </c>
      <c r="B262" t="s">
        <v>7</v>
      </c>
      <c r="C262" t="s">
        <v>475</v>
      </c>
      <c r="D262">
        <v>3</v>
      </c>
      <c r="E262">
        <v>7</v>
      </c>
      <c r="F262" s="17">
        <v>1</v>
      </c>
      <c r="G262" s="55" t="s">
        <v>476</v>
      </c>
      <c r="H262" s="66" t="str">
        <f>VLOOKUP(G262,'Benthic Codes'!$A$1:$C$15,2,0)</f>
        <v>LC</v>
      </c>
      <c r="I262" s="66" t="str">
        <f>VLOOKUP(G262,'Benthic Codes'!$A$1:$C$15,3,0)</f>
        <v>coral</v>
      </c>
    </row>
    <row r="263" spans="1:11">
      <c r="A263" s="2">
        <v>42953</v>
      </c>
      <c r="B263" t="s">
        <v>7</v>
      </c>
      <c r="C263" t="s">
        <v>475</v>
      </c>
      <c r="D263">
        <v>3</v>
      </c>
      <c r="E263">
        <v>7</v>
      </c>
      <c r="F263" s="17">
        <v>2</v>
      </c>
      <c r="G263" s="55" t="s">
        <v>478</v>
      </c>
      <c r="H263" s="66" t="str">
        <f>VLOOKUP(G263,'Benthic Codes'!$A$1:$C$15,2,0)</f>
        <v>MA</v>
      </c>
      <c r="I263" s="66" t="str">
        <f>VLOOKUP(G263,'Benthic Codes'!$A$1:$C$15,3,0)</f>
        <v>macroalgae</v>
      </c>
      <c r="J263">
        <v>19</v>
      </c>
    </row>
    <row r="264" spans="1:11">
      <c r="A264" s="2">
        <v>42953</v>
      </c>
      <c r="B264" t="s">
        <v>7</v>
      </c>
      <c r="C264" t="s">
        <v>475</v>
      </c>
      <c r="D264">
        <v>3</v>
      </c>
      <c r="E264">
        <v>7</v>
      </c>
      <c r="F264" s="17">
        <v>3</v>
      </c>
      <c r="G264" s="55" t="s">
        <v>488</v>
      </c>
      <c r="H264" s="66" t="str">
        <f>VLOOKUP(G264,'Benthic Codes'!$A$1:$C$15,2,0)</f>
        <v>TA</v>
      </c>
      <c r="I264" s="66" t="str">
        <f>VLOOKUP(G264,'Benthic Codes'!$A$1:$C$15,3,0)</f>
        <v>turf algae</v>
      </c>
      <c r="J264">
        <v>4</v>
      </c>
    </row>
    <row r="265" spans="1:11">
      <c r="A265" s="2">
        <v>42953</v>
      </c>
      <c r="B265" t="s">
        <v>7</v>
      </c>
      <c r="C265" t="s">
        <v>475</v>
      </c>
      <c r="D265">
        <v>3</v>
      </c>
      <c r="E265">
        <v>7</v>
      </c>
      <c r="F265" s="17">
        <v>4</v>
      </c>
      <c r="G265" s="55" t="s">
        <v>488</v>
      </c>
      <c r="H265" s="66" t="str">
        <f>VLOOKUP(G265,'Benthic Codes'!$A$1:$C$15,2,0)</f>
        <v>TA</v>
      </c>
      <c r="I265" s="66" t="str">
        <f>VLOOKUP(G265,'Benthic Codes'!$A$1:$C$15,3,0)</f>
        <v>turf algae</v>
      </c>
      <c r="J265">
        <v>2</v>
      </c>
    </row>
    <row r="266" spans="1:11">
      <c r="A266" s="2">
        <v>42953</v>
      </c>
      <c r="B266" t="s">
        <v>7</v>
      </c>
      <c r="C266" t="s">
        <v>475</v>
      </c>
      <c r="D266">
        <v>3</v>
      </c>
      <c r="E266">
        <v>7</v>
      </c>
      <c r="F266" s="17">
        <v>5</v>
      </c>
      <c r="G266" s="55" t="s">
        <v>488</v>
      </c>
      <c r="H266" s="66" t="str">
        <f>VLOOKUP(G266,'Benthic Codes'!$A$1:$C$15,2,0)</f>
        <v>TA</v>
      </c>
      <c r="I266" s="66" t="str">
        <f>VLOOKUP(G266,'Benthic Codes'!$A$1:$C$15,3,0)</f>
        <v>turf algae</v>
      </c>
      <c r="J266">
        <v>2</v>
      </c>
    </row>
    <row r="267" spans="1:11">
      <c r="A267" s="2">
        <v>42953</v>
      </c>
      <c r="B267" t="s">
        <v>7</v>
      </c>
      <c r="C267" t="s">
        <v>475</v>
      </c>
      <c r="D267">
        <v>3</v>
      </c>
      <c r="E267">
        <v>7</v>
      </c>
      <c r="F267" s="17">
        <v>6</v>
      </c>
      <c r="G267" s="55" t="s">
        <v>476</v>
      </c>
      <c r="H267" s="66" t="str">
        <f>VLOOKUP(G267,'Benthic Codes'!$A$1:$C$15,2,0)</f>
        <v>LC</v>
      </c>
      <c r="I267" s="66" t="str">
        <f>VLOOKUP(G267,'Benthic Codes'!$A$1:$C$15,3,0)</f>
        <v>coral</v>
      </c>
    </row>
    <row r="268" spans="1:11">
      <c r="A268" s="2">
        <v>42953</v>
      </c>
      <c r="B268" t="s">
        <v>7</v>
      </c>
      <c r="C268" t="s">
        <v>475</v>
      </c>
      <c r="D268">
        <v>3</v>
      </c>
      <c r="E268">
        <v>7</v>
      </c>
      <c r="F268" s="17">
        <v>7</v>
      </c>
      <c r="G268" s="55" t="s">
        <v>488</v>
      </c>
      <c r="H268" s="66" t="str">
        <f>VLOOKUP(G268,'Benthic Codes'!$A$1:$C$15,2,0)</f>
        <v>TA</v>
      </c>
      <c r="I268" s="66" t="str">
        <f>VLOOKUP(G268,'Benthic Codes'!$A$1:$C$15,3,0)</f>
        <v>turf algae</v>
      </c>
      <c r="J268">
        <v>6</v>
      </c>
    </row>
    <row r="269" spans="1:11">
      <c r="A269" s="2">
        <v>42953</v>
      </c>
      <c r="B269" t="s">
        <v>7</v>
      </c>
      <c r="C269" t="s">
        <v>475</v>
      </c>
      <c r="D269">
        <v>3</v>
      </c>
      <c r="E269">
        <v>7</v>
      </c>
      <c r="F269" s="17">
        <v>8</v>
      </c>
      <c r="G269" s="55" t="s">
        <v>488</v>
      </c>
      <c r="H269" s="66" t="str">
        <f>VLOOKUP(G269,'Benthic Codes'!$A$1:$C$15,2,0)</f>
        <v>TA</v>
      </c>
      <c r="I269" s="66" t="str">
        <f>VLOOKUP(G269,'Benthic Codes'!$A$1:$C$15,3,0)</f>
        <v>turf algae</v>
      </c>
      <c r="J269">
        <v>3</v>
      </c>
    </row>
    <row r="270" spans="1:11">
      <c r="A270" s="2">
        <v>42953</v>
      </c>
      <c r="B270" t="s">
        <v>7</v>
      </c>
      <c r="C270" t="s">
        <v>475</v>
      </c>
      <c r="D270">
        <v>3</v>
      </c>
      <c r="E270">
        <v>7</v>
      </c>
      <c r="F270" s="17">
        <v>9</v>
      </c>
      <c r="G270" s="55" t="s">
        <v>478</v>
      </c>
      <c r="H270" s="66" t="str">
        <f>VLOOKUP(G270,'Benthic Codes'!$A$1:$C$15,2,0)</f>
        <v>MA</v>
      </c>
      <c r="I270" s="66" t="str">
        <f>VLOOKUP(G270,'Benthic Codes'!$A$1:$C$15,3,0)</f>
        <v>macroalgae</v>
      </c>
      <c r="J270">
        <v>3</v>
      </c>
    </row>
    <row r="271" spans="1:11">
      <c r="A271" s="2">
        <v>42953</v>
      </c>
      <c r="B271" t="s">
        <v>7</v>
      </c>
      <c r="C271" t="s">
        <v>475</v>
      </c>
      <c r="D271">
        <v>3</v>
      </c>
      <c r="E271">
        <v>7</v>
      </c>
      <c r="F271" s="17">
        <v>10</v>
      </c>
      <c r="G271" s="55" t="s">
        <v>478</v>
      </c>
      <c r="H271" s="66" t="str">
        <f>VLOOKUP(G271,'Benthic Codes'!$A$1:$C$15,2,0)</f>
        <v>MA</v>
      </c>
      <c r="I271" s="66" t="str">
        <f>VLOOKUP(G271,'Benthic Codes'!$A$1:$C$15,3,0)</f>
        <v>macroalgae</v>
      </c>
      <c r="J271">
        <v>2</v>
      </c>
    </row>
    <row r="272" spans="1:11">
      <c r="A272" s="2">
        <v>42953</v>
      </c>
      <c r="B272" t="s">
        <v>7</v>
      </c>
      <c r="C272" t="s">
        <v>475</v>
      </c>
      <c r="D272">
        <v>3</v>
      </c>
      <c r="E272">
        <v>8</v>
      </c>
      <c r="F272" s="17">
        <v>1</v>
      </c>
      <c r="G272" s="55" t="s">
        <v>478</v>
      </c>
      <c r="H272" s="66" t="str">
        <f>VLOOKUP(G272,'Benthic Codes'!$A$1:$C$15,2,0)</f>
        <v>MA</v>
      </c>
      <c r="I272" s="66" t="str">
        <f>VLOOKUP(G272,'Benthic Codes'!$A$1:$C$15,3,0)</f>
        <v>macroalgae</v>
      </c>
      <c r="J272">
        <v>9</v>
      </c>
    </row>
    <row r="273" spans="1:10">
      <c r="A273" s="2">
        <v>42953</v>
      </c>
      <c r="B273" t="s">
        <v>7</v>
      </c>
      <c r="C273" t="s">
        <v>475</v>
      </c>
      <c r="D273">
        <v>3</v>
      </c>
      <c r="E273">
        <v>8</v>
      </c>
      <c r="F273" s="17">
        <v>2</v>
      </c>
      <c r="G273" s="55" t="s">
        <v>488</v>
      </c>
      <c r="H273" s="66" t="str">
        <f>VLOOKUP(G273,'Benthic Codes'!$A$1:$C$15,2,0)</f>
        <v>TA</v>
      </c>
      <c r="I273" s="66" t="str">
        <f>VLOOKUP(G273,'Benthic Codes'!$A$1:$C$15,3,0)</f>
        <v>turf algae</v>
      </c>
      <c r="J273">
        <v>2</v>
      </c>
    </row>
    <row r="274" spans="1:10">
      <c r="A274" s="2">
        <v>42953</v>
      </c>
      <c r="B274" t="s">
        <v>7</v>
      </c>
      <c r="C274" t="s">
        <v>475</v>
      </c>
      <c r="D274">
        <v>3</v>
      </c>
      <c r="E274">
        <v>8</v>
      </c>
      <c r="F274" s="17">
        <v>3</v>
      </c>
      <c r="G274" s="55" t="s">
        <v>478</v>
      </c>
      <c r="H274" s="66" t="str">
        <f>VLOOKUP(G274,'Benthic Codes'!$A$1:$C$15,2,0)</f>
        <v>MA</v>
      </c>
      <c r="I274" s="66" t="str">
        <f>VLOOKUP(G274,'Benthic Codes'!$A$1:$C$15,3,0)</f>
        <v>macroalgae</v>
      </c>
      <c r="J274">
        <v>32</v>
      </c>
    </row>
    <row r="275" spans="1:10">
      <c r="A275" s="2">
        <v>42953</v>
      </c>
      <c r="B275" t="s">
        <v>7</v>
      </c>
      <c r="C275" t="s">
        <v>475</v>
      </c>
      <c r="D275">
        <v>3</v>
      </c>
      <c r="E275">
        <v>8</v>
      </c>
      <c r="F275" s="17">
        <v>4</v>
      </c>
      <c r="G275" s="55" t="s">
        <v>478</v>
      </c>
      <c r="H275" s="66" t="str">
        <f>VLOOKUP(G275,'Benthic Codes'!$A$1:$C$15,2,0)</f>
        <v>MA</v>
      </c>
      <c r="I275" s="66" t="str">
        <f>VLOOKUP(G275,'Benthic Codes'!$A$1:$C$15,3,0)</f>
        <v>macroalgae</v>
      </c>
      <c r="J275">
        <v>20</v>
      </c>
    </row>
    <row r="276" spans="1:10">
      <c r="A276" s="2">
        <v>42953</v>
      </c>
      <c r="B276" t="s">
        <v>7</v>
      </c>
      <c r="C276" t="s">
        <v>475</v>
      </c>
      <c r="D276">
        <v>3</v>
      </c>
      <c r="E276">
        <v>8</v>
      </c>
      <c r="F276" s="17">
        <v>5</v>
      </c>
      <c r="G276" s="55" t="s">
        <v>478</v>
      </c>
      <c r="H276" s="66" t="str">
        <f>VLOOKUP(G276,'Benthic Codes'!$A$1:$C$15,2,0)</f>
        <v>MA</v>
      </c>
      <c r="I276" s="66" t="str">
        <f>VLOOKUP(G276,'Benthic Codes'!$A$1:$C$15,3,0)</f>
        <v>macroalgae</v>
      </c>
      <c r="J276">
        <v>23</v>
      </c>
    </row>
    <row r="277" spans="1:10">
      <c r="A277" s="2">
        <v>42953</v>
      </c>
      <c r="B277" t="s">
        <v>7</v>
      </c>
      <c r="C277" t="s">
        <v>475</v>
      </c>
      <c r="D277">
        <v>3</v>
      </c>
      <c r="E277">
        <v>8</v>
      </c>
      <c r="F277" s="17">
        <v>6</v>
      </c>
      <c r="G277" s="55" t="s">
        <v>478</v>
      </c>
      <c r="H277" s="66" t="str">
        <f>VLOOKUP(G277,'Benthic Codes'!$A$1:$C$15,2,0)</f>
        <v>MA</v>
      </c>
      <c r="I277" s="66" t="str">
        <f>VLOOKUP(G277,'Benthic Codes'!$A$1:$C$15,3,0)</f>
        <v>macroalgae</v>
      </c>
      <c r="J277">
        <v>32</v>
      </c>
    </row>
    <row r="278" spans="1:10">
      <c r="A278" s="2">
        <v>42953</v>
      </c>
      <c r="B278" t="s">
        <v>7</v>
      </c>
      <c r="C278" t="s">
        <v>475</v>
      </c>
      <c r="D278">
        <v>3</v>
      </c>
      <c r="E278">
        <v>8</v>
      </c>
      <c r="F278" s="17">
        <v>7</v>
      </c>
      <c r="G278" s="55" t="s">
        <v>489</v>
      </c>
      <c r="H278" s="66" t="str">
        <f>VLOOKUP(G278,'Benthic Codes'!$A$1:$C$15,2,0)</f>
        <v>sand</v>
      </c>
      <c r="I278" s="66" t="str">
        <f>VLOOKUP(G278,'Benthic Codes'!$A$1:$C$15,3,0)</f>
        <v>sand</v>
      </c>
    </row>
    <row r="279" spans="1:10">
      <c r="A279" s="2">
        <v>42953</v>
      </c>
      <c r="B279" t="s">
        <v>7</v>
      </c>
      <c r="C279" t="s">
        <v>475</v>
      </c>
      <c r="D279">
        <v>3</v>
      </c>
      <c r="E279">
        <v>8</v>
      </c>
      <c r="F279" s="17">
        <v>8</v>
      </c>
      <c r="G279" s="55" t="s">
        <v>489</v>
      </c>
      <c r="H279" s="66" t="str">
        <f>VLOOKUP(G279,'Benthic Codes'!$A$1:$C$15,2,0)</f>
        <v>sand</v>
      </c>
      <c r="I279" s="66" t="str">
        <f>VLOOKUP(G279,'Benthic Codes'!$A$1:$C$15,3,0)</f>
        <v>sand</v>
      </c>
    </row>
    <row r="280" spans="1:10">
      <c r="A280" s="2">
        <v>42953</v>
      </c>
      <c r="B280" t="s">
        <v>7</v>
      </c>
      <c r="C280" t="s">
        <v>475</v>
      </c>
      <c r="D280">
        <v>3</v>
      </c>
      <c r="E280">
        <v>8</v>
      </c>
      <c r="F280" s="17">
        <v>9</v>
      </c>
      <c r="G280" s="55" t="s">
        <v>478</v>
      </c>
      <c r="H280" s="66" t="str">
        <f>VLOOKUP(G280,'Benthic Codes'!$A$1:$C$15,2,0)</f>
        <v>MA</v>
      </c>
      <c r="I280" s="66" t="str">
        <f>VLOOKUP(G280,'Benthic Codes'!$A$1:$C$15,3,0)</f>
        <v>macroalgae</v>
      </c>
      <c r="J280">
        <v>18</v>
      </c>
    </row>
    <row r="281" spans="1:10">
      <c r="A281" s="2">
        <v>42953</v>
      </c>
      <c r="B281" t="s">
        <v>7</v>
      </c>
      <c r="C281" t="s">
        <v>475</v>
      </c>
      <c r="D281">
        <v>3</v>
      </c>
      <c r="E281">
        <v>8</v>
      </c>
      <c r="F281" s="17">
        <v>10</v>
      </c>
      <c r="G281" s="55" t="s">
        <v>488</v>
      </c>
      <c r="H281" s="66" t="str">
        <f>VLOOKUP(G281,'Benthic Codes'!$A$1:$C$15,2,0)</f>
        <v>TA</v>
      </c>
      <c r="I281" s="66" t="str">
        <f>VLOOKUP(G281,'Benthic Codes'!$A$1:$C$15,3,0)</f>
        <v>turf algae</v>
      </c>
      <c r="J281">
        <v>3</v>
      </c>
    </row>
    <row r="282" spans="1:10">
      <c r="A282" s="2">
        <v>42953</v>
      </c>
      <c r="B282" t="s">
        <v>7</v>
      </c>
      <c r="C282" t="s">
        <v>475</v>
      </c>
      <c r="D282">
        <v>3</v>
      </c>
      <c r="E282">
        <v>9</v>
      </c>
      <c r="F282" s="17">
        <v>1</v>
      </c>
      <c r="G282" s="55" t="s">
        <v>488</v>
      </c>
      <c r="H282" s="66" t="str">
        <f>VLOOKUP(G282,'Benthic Codes'!$A$1:$C$15,2,0)</f>
        <v>TA</v>
      </c>
      <c r="I282" s="66" t="str">
        <f>VLOOKUP(G282,'Benthic Codes'!$A$1:$C$15,3,0)</f>
        <v>turf algae</v>
      </c>
      <c r="J282">
        <v>2</v>
      </c>
    </row>
    <row r="283" spans="1:10">
      <c r="A283" s="2">
        <v>42953</v>
      </c>
      <c r="B283" t="s">
        <v>7</v>
      </c>
      <c r="C283" t="s">
        <v>475</v>
      </c>
      <c r="D283">
        <v>3</v>
      </c>
      <c r="E283">
        <v>9</v>
      </c>
      <c r="F283" s="17">
        <v>2</v>
      </c>
      <c r="G283" s="55" t="s">
        <v>488</v>
      </c>
      <c r="H283" s="66" t="str">
        <f>VLOOKUP(G283,'Benthic Codes'!$A$1:$C$15,2,0)</f>
        <v>TA</v>
      </c>
      <c r="I283" s="66" t="str">
        <f>VLOOKUP(G283,'Benthic Codes'!$A$1:$C$15,3,0)</f>
        <v>turf algae</v>
      </c>
      <c r="J283">
        <v>2</v>
      </c>
    </row>
    <row r="284" spans="1:10">
      <c r="A284" s="2">
        <v>42953</v>
      </c>
      <c r="B284" t="s">
        <v>7</v>
      </c>
      <c r="C284" t="s">
        <v>475</v>
      </c>
      <c r="D284">
        <v>3</v>
      </c>
      <c r="E284">
        <v>9</v>
      </c>
      <c r="F284" s="17">
        <v>3</v>
      </c>
      <c r="G284" s="55" t="s">
        <v>480</v>
      </c>
      <c r="H284" s="66" t="str">
        <f>VLOOKUP(G284,'Benthic Codes'!$A$1:$C$15,2,0)</f>
        <v>OINV</v>
      </c>
      <c r="I284" s="66" t="str">
        <f>VLOOKUP(G284,'Benthic Codes'!$A$1:$C$15,3,0)</f>
        <v>non-aggressive invert</v>
      </c>
    </row>
    <row r="285" spans="1:10">
      <c r="A285" s="2">
        <v>42953</v>
      </c>
      <c r="B285" t="s">
        <v>7</v>
      </c>
      <c r="C285" t="s">
        <v>475</v>
      </c>
      <c r="D285">
        <v>3</v>
      </c>
      <c r="E285">
        <v>9</v>
      </c>
      <c r="F285" s="17">
        <v>4</v>
      </c>
      <c r="G285" s="55" t="s">
        <v>488</v>
      </c>
      <c r="H285" s="66" t="str">
        <f>VLOOKUP(G285,'Benthic Codes'!$A$1:$C$15,2,0)</f>
        <v>TA</v>
      </c>
      <c r="I285" s="66" t="str">
        <f>VLOOKUP(G285,'Benthic Codes'!$A$1:$C$15,3,0)</f>
        <v>turf algae</v>
      </c>
      <c r="J285">
        <v>1</v>
      </c>
    </row>
    <row r="286" spans="1:10">
      <c r="A286" s="2">
        <v>42953</v>
      </c>
      <c r="B286" t="s">
        <v>7</v>
      </c>
      <c r="C286" t="s">
        <v>475</v>
      </c>
      <c r="D286">
        <v>3</v>
      </c>
      <c r="E286">
        <v>9</v>
      </c>
      <c r="F286" s="17">
        <v>5</v>
      </c>
      <c r="G286" s="55" t="s">
        <v>478</v>
      </c>
      <c r="H286" s="66" t="str">
        <f>VLOOKUP(G286,'Benthic Codes'!$A$1:$C$15,2,0)</f>
        <v>MA</v>
      </c>
      <c r="I286" s="66" t="str">
        <f>VLOOKUP(G286,'Benthic Codes'!$A$1:$C$15,3,0)</f>
        <v>macroalgae</v>
      </c>
      <c r="J286">
        <v>12</v>
      </c>
    </row>
    <row r="287" spans="1:10">
      <c r="A287" s="2">
        <v>42953</v>
      </c>
      <c r="B287" t="s">
        <v>7</v>
      </c>
      <c r="C287" t="s">
        <v>475</v>
      </c>
      <c r="D287">
        <v>3</v>
      </c>
      <c r="E287">
        <v>9</v>
      </c>
      <c r="F287" s="17">
        <v>6</v>
      </c>
      <c r="G287" s="55" t="s">
        <v>478</v>
      </c>
      <c r="H287" s="66" t="str">
        <f>VLOOKUP(G287,'Benthic Codes'!$A$1:$C$15,2,0)</f>
        <v>MA</v>
      </c>
      <c r="I287" s="66" t="str">
        <f>VLOOKUP(G287,'Benthic Codes'!$A$1:$C$15,3,0)</f>
        <v>macroalgae</v>
      </c>
      <c r="J287">
        <v>17</v>
      </c>
    </row>
    <row r="288" spans="1:10">
      <c r="A288" s="2">
        <v>42953</v>
      </c>
      <c r="B288" t="s">
        <v>7</v>
      </c>
      <c r="C288" t="s">
        <v>475</v>
      </c>
      <c r="D288">
        <v>3</v>
      </c>
      <c r="E288">
        <v>9</v>
      </c>
      <c r="F288" s="17">
        <v>7</v>
      </c>
      <c r="G288" s="55" t="s">
        <v>488</v>
      </c>
      <c r="H288" s="66" t="str">
        <f>VLOOKUP(G288,'Benthic Codes'!$A$1:$C$15,2,0)</f>
        <v>TA</v>
      </c>
      <c r="I288" s="66" t="str">
        <f>VLOOKUP(G288,'Benthic Codes'!$A$1:$C$15,3,0)</f>
        <v>turf algae</v>
      </c>
      <c r="J288">
        <v>7</v>
      </c>
    </row>
    <row r="289" spans="1:10">
      <c r="A289" s="2">
        <v>42953</v>
      </c>
      <c r="B289" t="s">
        <v>7</v>
      </c>
      <c r="C289" t="s">
        <v>475</v>
      </c>
      <c r="D289">
        <v>3</v>
      </c>
      <c r="E289">
        <v>9</v>
      </c>
      <c r="F289" s="17">
        <v>8</v>
      </c>
      <c r="G289" s="55" t="s">
        <v>478</v>
      </c>
      <c r="H289" s="66" t="str">
        <f>VLOOKUP(G289,'Benthic Codes'!$A$1:$C$15,2,0)</f>
        <v>MA</v>
      </c>
      <c r="I289" s="66" t="str">
        <f>VLOOKUP(G289,'Benthic Codes'!$A$1:$C$15,3,0)</f>
        <v>macroalgae</v>
      </c>
      <c r="J289">
        <v>20</v>
      </c>
    </row>
    <row r="290" spans="1:10">
      <c r="A290" s="2">
        <v>42953</v>
      </c>
      <c r="B290" t="s">
        <v>7</v>
      </c>
      <c r="C290" t="s">
        <v>475</v>
      </c>
      <c r="D290">
        <v>3</v>
      </c>
      <c r="E290">
        <v>9</v>
      </c>
      <c r="F290" s="17">
        <v>9</v>
      </c>
      <c r="G290" s="55" t="s">
        <v>478</v>
      </c>
      <c r="H290" s="66" t="str">
        <f>VLOOKUP(G290,'Benthic Codes'!$A$1:$C$15,2,0)</f>
        <v>MA</v>
      </c>
      <c r="I290" s="66" t="str">
        <f>VLOOKUP(G290,'Benthic Codes'!$A$1:$C$15,3,0)</f>
        <v>macroalgae</v>
      </c>
      <c r="J290">
        <v>9</v>
      </c>
    </row>
    <row r="291" spans="1:10">
      <c r="A291" s="2">
        <v>42953</v>
      </c>
      <c r="B291" t="s">
        <v>7</v>
      </c>
      <c r="C291" t="s">
        <v>475</v>
      </c>
      <c r="D291">
        <v>3</v>
      </c>
      <c r="E291">
        <v>9</v>
      </c>
      <c r="F291" s="17">
        <v>10</v>
      </c>
      <c r="G291" s="55" t="s">
        <v>480</v>
      </c>
      <c r="H291" s="66" t="str">
        <f>VLOOKUP(G291,'Benthic Codes'!$A$1:$C$15,2,0)</f>
        <v>OINV</v>
      </c>
      <c r="I291" s="66" t="str">
        <f>VLOOKUP(G291,'Benthic Codes'!$A$1:$C$15,3,0)</f>
        <v>non-aggressive invert</v>
      </c>
    </row>
    <row r="292" spans="1:10">
      <c r="A292" s="2">
        <v>42953</v>
      </c>
      <c r="B292" t="s">
        <v>7</v>
      </c>
      <c r="C292" t="s">
        <v>475</v>
      </c>
      <c r="D292">
        <v>3</v>
      </c>
      <c r="E292">
        <v>10</v>
      </c>
      <c r="F292" s="17">
        <v>1</v>
      </c>
      <c r="G292" s="55" t="s">
        <v>488</v>
      </c>
      <c r="H292" s="66" t="str">
        <f>VLOOKUP(G292,'Benthic Codes'!$A$1:$C$15,2,0)</f>
        <v>TA</v>
      </c>
      <c r="I292" s="66" t="str">
        <f>VLOOKUP(G292,'Benthic Codes'!$A$1:$C$15,3,0)</f>
        <v>turf algae</v>
      </c>
      <c r="J292">
        <v>2</v>
      </c>
    </row>
    <row r="293" spans="1:10">
      <c r="A293" s="2">
        <v>42953</v>
      </c>
      <c r="B293" t="s">
        <v>7</v>
      </c>
      <c r="C293" t="s">
        <v>475</v>
      </c>
      <c r="D293">
        <v>3</v>
      </c>
      <c r="E293">
        <v>10</v>
      </c>
      <c r="F293" s="17">
        <v>2</v>
      </c>
      <c r="G293" s="55" t="s">
        <v>488</v>
      </c>
      <c r="H293" s="66" t="str">
        <f>VLOOKUP(G293,'Benthic Codes'!$A$1:$C$15,2,0)</f>
        <v>TA</v>
      </c>
      <c r="I293" s="66" t="str">
        <f>VLOOKUP(G293,'Benthic Codes'!$A$1:$C$15,3,0)</f>
        <v>turf algae</v>
      </c>
      <c r="J293">
        <v>4</v>
      </c>
    </row>
    <row r="294" spans="1:10">
      <c r="A294" s="2">
        <v>42953</v>
      </c>
      <c r="B294" t="s">
        <v>7</v>
      </c>
      <c r="C294" t="s">
        <v>475</v>
      </c>
      <c r="D294">
        <v>3</v>
      </c>
      <c r="E294">
        <v>10</v>
      </c>
      <c r="F294" s="17">
        <v>3</v>
      </c>
      <c r="G294" s="55" t="s">
        <v>488</v>
      </c>
      <c r="H294" s="66" t="str">
        <f>VLOOKUP(G294,'Benthic Codes'!$A$1:$C$15,2,0)</f>
        <v>TA</v>
      </c>
      <c r="I294" s="66" t="str">
        <f>VLOOKUP(G294,'Benthic Codes'!$A$1:$C$15,3,0)</f>
        <v>turf algae</v>
      </c>
      <c r="J294">
        <v>2</v>
      </c>
    </row>
    <row r="295" spans="1:10">
      <c r="A295" s="2">
        <v>42953</v>
      </c>
      <c r="B295" t="s">
        <v>7</v>
      </c>
      <c r="C295" t="s">
        <v>475</v>
      </c>
      <c r="D295">
        <v>3</v>
      </c>
      <c r="E295">
        <v>10</v>
      </c>
      <c r="F295" s="17">
        <v>4</v>
      </c>
      <c r="G295" s="55" t="s">
        <v>478</v>
      </c>
      <c r="H295" s="66" t="str">
        <f>VLOOKUP(G295,'Benthic Codes'!$A$1:$C$15,2,0)</f>
        <v>MA</v>
      </c>
      <c r="I295" s="66" t="str">
        <f>VLOOKUP(G295,'Benthic Codes'!$A$1:$C$15,3,0)</f>
        <v>macroalgae</v>
      </c>
      <c r="J295">
        <v>13</v>
      </c>
    </row>
    <row r="296" spans="1:10">
      <c r="A296" s="2">
        <v>42953</v>
      </c>
      <c r="B296" t="s">
        <v>7</v>
      </c>
      <c r="C296" t="s">
        <v>475</v>
      </c>
      <c r="D296">
        <v>3</v>
      </c>
      <c r="E296">
        <v>10</v>
      </c>
      <c r="F296" s="17">
        <v>5</v>
      </c>
      <c r="G296" s="55" t="s">
        <v>488</v>
      </c>
      <c r="H296" s="66" t="str">
        <f>VLOOKUP(G296,'Benthic Codes'!$A$1:$C$15,2,0)</f>
        <v>TA</v>
      </c>
      <c r="I296" s="66" t="str">
        <f>VLOOKUP(G296,'Benthic Codes'!$A$1:$C$15,3,0)</f>
        <v>turf algae</v>
      </c>
      <c r="J296">
        <v>2</v>
      </c>
    </row>
    <row r="297" spans="1:10">
      <c r="A297" s="2">
        <v>42953</v>
      </c>
      <c r="B297" t="s">
        <v>7</v>
      </c>
      <c r="C297" t="s">
        <v>475</v>
      </c>
      <c r="D297">
        <v>3</v>
      </c>
      <c r="E297">
        <v>10</v>
      </c>
      <c r="F297" s="17">
        <v>6</v>
      </c>
      <c r="G297" s="55" t="s">
        <v>488</v>
      </c>
      <c r="H297" s="66" t="str">
        <f>VLOOKUP(G297,'Benthic Codes'!$A$1:$C$15,2,0)</f>
        <v>TA</v>
      </c>
      <c r="I297" s="66" t="str">
        <f>VLOOKUP(G297,'Benthic Codes'!$A$1:$C$15,3,0)</f>
        <v>turf algae</v>
      </c>
      <c r="J297">
        <v>2</v>
      </c>
    </row>
    <row r="298" spans="1:10">
      <c r="A298" s="2">
        <v>42953</v>
      </c>
      <c r="B298" t="s">
        <v>7</v>
      </c>
      <c r="C298" t="s">
        <v>475</v>
      </c>
      <c r="D298">
        <v>3</v>
      </c>
      <c r="E298">
        <v>10</v>
      </c>
      <c r="F298" s="17">
        <v>7</v>
      </c>
      <c r="G298" s="55" t="s">
        <v>478</v>
      </c>
      <c r="H298" s="66" t="str">
        <f>VLOOKUP(G298,'Benthic Codes'!$A$1:$C$15,2,0)</f>
        <v>MA</v>
      </c>
      <c r="I298" s="66" t="str">
        <f>VLOOKUP(G298,'Benthic Codes'!$A$1:$C$15,3,0)</f>
        <v>macroalgae</v>
      </c>
      <c r="J298">
        <v>27</v>
      </c>
    </row>
    <row r="299" spans="1:10">
      <c r="A299" s="2">
        <v>42953</v>
      </c>
      <c r="B299" t="s">
        <v>7</v>
      </c>
      <c r="C299" t="s">
        <v>475</v>
      </c>
      <c r="D299">
        <v>3</v>
      </c>
      <c r="E299">
        <v>10</v>
      </c>
      <c r="F299" s="17">
        <v>8</v>
      </c>
      <c r="G299" s="55" t="s">
        <v>478</v>
      </c>
      <c r="H299" s="66" t="str">
        <f>VLOOKUP(G299,'Benthic Codes'!$A$1:$C$15,2,0)</f>
        <v>MA</v>
      </c>
      <c r="I299" s="66" t="str">
        <f>VLOOKUP(G299,'Benthic Codes'!$A$1:$C$15,3,0)</f>
        <v>macroalgae</v>
      </c>
      <c r="J299">
        <v>29</v>
      </c>
    </row>
    <row r="300" spans="1:10">
      <c r="A300" s="2">
        <v>42953</v>
      </c>
      <c r="B300" t="s">
        <v>7</v>
      </c>
      <c r="C300" t="s">
        <v>475</v>
      </c>
      <c r="D300">
        <v>3</v>
      </c>
      <c r="E300">
        <v>10</v>
      </c>
      <c r="F300" s="17">
        <v>9</v>
      </c>
      <c r="G300" s="55" t="s">
        <v>488</v>
      </c>
      <c r="H300" s="66" t="str">
        <f>VLOOKUP(G300,'Benthic Codes'!$A$1:$C$15,2,0)</f>
        <v>TA</v>
      </c>
      <c r="I300" s="66" t="str">
        <f>VLOOKUP(G300,'Benthic Codes'!$A$1:$C$15,3,0)</f>
        <v>turf algae</v>
      </c>
      <c r="J300">
        <v>2</v>
      </c>
    </row>
    <row r="301" spans="1:10">
      <c r="A301" s="2">
        <v>42953</v>
      </c>
      <c r="B301" t="s">
        <v>7</v>
      </c>
      <c r="C301" t="s">
        <v>475</v>
      </c>
      <c r="D301">
        <v>3</v>
      </c>
      <c r="E301">
        <v>10</v>
      </c>
      <c r="F301" s="17">
        <v>10</v>
      </c>
      <c r="G301" s="55" t="s">
        <v>489</v>
      </c>
      <c r="H301" s="66" t="str">
        <f>VLOOKUP(G301,'Benthic Codes'!$A$1:$C$15,2,0)</f>
        <v>sand</v>
      </c>
      <c r="I301" s="66" t="str">
        <f>VLOOKUP(G301,'Benthic Codes'!$A$1:$C$15,3,0)</f>
        <v>sand</v>
      </c>
    </row>
    <row r="302" spans="1:10">
      <c r="A302" s="2">
        <v>42953</v>
      </c>
      <c r="B302" t="s">
        <v>7</v>
      </c>
      <c r="C302" t="s">
        <v>475</v>
      </c>
      <c r="D302">
        <v>4</v>
      </c>
      <c r="E302">
        <v>1</v>
      </c>
      <c r="F302" s="17">
        <v>1</v>
      </c>
      <c r="G302" s="55" t="s">
        <v>488</v>
      </c>
      <c r="H302" s="66" t="str">
        <f>VLOOKUP(G302,'Benthic Codes'!$A$1:$C$15,2,0)</f>
        <v>TA</v>
      </c>
      <c r="I302" s="66" t="str">
        <f>VLOOKUP(G302,'Benthic Codes'!$A$1:$C$15,3,0)</f>
        <v>turf algae</v>
      </c>
      <c r="J302">
        <v>2</v>
      </c>
    </row>
    <row r="303" spans="1:10">
      <c r="A303" s="2">
        <v>42953</v>
      </c>
      <c r="B303" t="s">
        <v>7</v>
      </c>
      <c r="C303" t="s">
        <v>475</v>
      </c>
      <c r="D303">
        <v>4</v>
      </c>
      <c r="E303">
        <v>1</v>
      </c>
      <c r="F303" s="17">
        <v>2</v>
      </c>
      <c r="G303" s="55" t="s">
        <v>488</v>
      </c>
      <c r="H303" s="66" t="str">
        <f>VLOOKUP(G303,'Benthic Codes'!$A$1:$C$15,2,0)</f>
        <v>TA</v>
      </c>
      <c r="I303" s="66" t="str">
        <f>VLOOKUP(G303,'Benthic Codes'!$A$1:$C$15,3,0)</f>
        <v>turf algae</v>
      </c>
      <c r="J303">
        <v>4</v>
      </c>
    </row>
    <row r="304" spans="1:10">
      <c r="A304" s="2">
        <v>42953</v>
      </c>
      <c r="B304" t="s">
        <v>7</v>
      </c>
      <c r="C304" t="s">
        <v>475</v>
      </c>
      <c r="D304">
        <v>4</v>
      </c>
      <c r="E304">
        <v>1</v>
      </c>
      <c r="F304" s="17">
        <v>3</v>
      </c>
      <c r="G304" s="55" t="s">
        <v>488</v>
      </c>
      <c r="H304" s="66" t="str">
        <f>VLOOKUP(G304,'Benthic Codes'!$A$1:$C$15,2,0)</f>
        <v>TA</v>
      </c>
      <c r="I304" s="66" t="str">
        <f>VLOOKUP(G304,'Benthic Codes'!$A$1:$C$15,3,0)</f>
        <v>turf algae</v>
      </c>
      <c r="J304">
        <v>1</v>
      </c>
    </row>
    <row r="305" spans="1:10">
      <c r="A305" s="2">
        <v>42953</v>
      </c>
      <c r="B305" t="s">
        <v>7</v>
      </c>
      <c r="C305" t="s">
        <v>475</v>
      </c>
      <c r="D305">
        <v>4</v>
      </c>
      <c r="E305">
        <v>1</v>
      </c>
      <c r="F305" s="17">
        <v>4</v>
      </c>
      <c r="G305" s="55" t="s">
        <v>480</v>
      </c>
      <c r="H305" s="66" t="str">
        <f>VLOOKUP(G305,'Benthic Codes'!$A$1:$C$15,2,0)</f>
        <v>OINV</v>
      </c>
      <c r="I305" s="66" t="str">
        <f>VLOOKUP(G305,'Benthic Codes'!$A$1:$C$15,3,0)</f>
        <v>non-aggressive invert</v>
      </c>
    </row>
    <row r="306" spans="1:10">
      <c r="A306" s="2">
        <v>42953</v>
      </c>
      <c r="B306" t="s">
        <v>7</v>
      </c>
      <c r="C306" t="s">
        <v>475</v>
      </c>
      <c r="D306">
        <v>4</v>
      </c>
      <c r="E306">
        <v>1</v>
      </c>
      <c r="F306" s="17">
        <v>5</v>
      </c>
      <c r="G306" s="55" t="s">
        <v>488</v>
      </c>
      <c r="H306" s="66" t="str">
        <f>VLOOKUP(G306,'Benthic Codes'!$A$1:$C$15,2,0)</f>
        <v>TA</v>
      </c>
      <c r="I306" s="66" t="str">
        <f>VLOOKUP(G306,'Benthic Codes'!$A$1:$C$15,3,0)</f>
        <v>turf algae</v>
      </c>
      <c r="J306">
        <v>4</v>
      </c>
    </row>
    <row r="307" spans="1:10">
      <c r="A307" s="2">
        <v>42953</v>
      </c>
      <c r="B307" t="s">
        <v>7</v>
      </c>
      <c r="C307" t="s">
        <v>475</v>
      </c>
      <c r="D307">
        <v>4</v>
      </c>
      <c r="E307">
        <v>1</v>
      </c>
      <c r="F307" s="17">
        <v>6</v>
      </c>
      <c r="G307" s="55" t="s">
        <v>476</v>
      </c>
      <c r="H307" s="66" t="str">
        <f>VLOOKUP(G307,'Benthic Codes'!$A$1:$C$15,2,0)</f>
        <v>LC</v>
      </c>
      <c r="I307" s="66" t="str">
        <f>VLOOKUP(G307,'Benthic Codes'!$A$1:$C$15,3,0)</f>
        <v>coral</v>
      </c>
    </row>
    <row r="308" spans="1:10">
      <c r="A308" s="2">
        <v>42953</v>
      </c>
      <c r="B308" t="s">
        <v>7</v>
      </c>
      <c r="C308" t="s">
        <v>475</v>
      </c>
      <c r="D308">
        <v>4</v>
      </c>
      <c r="E308">
        <v>1</v>
      </c>
      <c r="F308" s="17">
        <v>7</v>
      </c>
      <c r="G308" s="55" t="s">
        <v>476</v>
      </c>
      <c r="H308" s="66" t="str">
        <f>VLOOKUP(G308,'Benthic Codes'!$A$1:$C$15,2,0)</f>
        <v>LC</v>
      </c>
      <c r="I308" s="66" t="str">
        <f>VLOOKUP(G308,'Benthic Codes'!$A$1:$C$15,3,0)</f>
        <v>coral</v>
      </c>
    </row>
    <row r="309" spans="1:10">
      <c r="A309" s="2">
        <v>42953</v>
      </c>
      <c r="B309" t="s">
        <v>7</v>
      </c>
      <c r="C309" t="s">
        <v>475</v>
      </c>
      <c r="D309">
        <v>4</v>
      </c>
      <c r="E309">
        <v>1</v>
      </c>
      <c r="F309" s="17">
        <v>8</v>
      </c>
      <c r="G309" s="55" t="s">
        <v>488</v>
      </c>
      <c r="H309" s="66" t="str">
        <f>VLOOKUP(G309,'Benthic Codes'!$A$1:$C$15,2,0)</f>
        <v>TA</v>
      </c>
      <c r="I309" s="66" t="str">
        <f>VLOOKUP(G309,'Benthic Codes'!$A$1:$C$15,3,0)</f>
        <v>turf algae</v>
      </c>
      <c r="J309">
        <v>2</v>
      </c>
    </row>
    <row r="310" spans="1:10">
      <c r="A310" s="2">
        <v>42953</v>
      </c>
      <c r="B310" t="s">
        <v>7</v>
      </c>
      <c r="C310" t="s">
        <v>475</v>
      </c>
      <c r="D310">
        <v>4</v>
      </c>
      <c r="E310">
        <v>1</v>
      </c>
      <c r="F310" s="17">
        <v>9</v>
      </c>
      <c r="G310" s="55" t="s">
        <v>488</v>
      </c>
      <c r="H310" s="66" t="str">
        <f>VLOOKUP(G310,'Benthic Codes'!$A$1:$C$15,2,0)</f>
        <v>TA</v>
      </c>
      <c r="I310" s="66" t="str">
        <f>VLOOKUP(G310,'Benthic Codes'!$A$1:$C$15,3,0)</f>
        <v>turf algae</v>
      </c>
      <c r="J310">
        <v>4</v>
      </c>
    </row>
    <row r="311" spans="1:10">
      <c r="A311" s="2">
        <v>42953</v>
      </c>
      <c r="B311" t="s">
        <v>7</v>
      </c>
      <c r="C311" t="s">
        <v>475</v>
      </c>
      <c r="D311">
        <v>4</v>
      </c>
      <c r="E311">
        <v>1</v>
      </c>
      <c r="F311" s="17">
        <v>10</v>
      </c>
      <c r="G311" s="55" t="s">
        <v>474</v>
      </c>
      <c r="H311" s="66" t="str">
        <f>VLOOKUP(G311,'Benthic Codes'!$A$1:$C$15,2,0)</f>
        <v>CY</v>
      </c>
      <c r="I311" s="66" t="str">
        <f>VLOOKUP(G311,'Benthic Codes'!$A$1:$C$15,3,0)</f>
        <v>cyanobacteria</v>
      </c>
    </row>
    <row r="312" spans="1:10">
      <c r="A312" s="2">
        <v>42953</v>
      </c>
      <c r="B312" t="s">
        <v>7</v>
      </c>
      <c r="C312" t="s">
        <v>475</v>
      </c>
      <c r="D312">
        <v>4</v>
      </c>
      <c r="E312">
        <v>2</v>
      </c>
      <c r="F312" s="17">
        <v>1</v>
      </c>
      <c r="G312" s="55" t="s">
        <v>488</v>
      </c>
      <c r="H312" s="66" t="str">
        <f>VLOOKUP(G312,'Benthic Codes'!$A$1:$C$15,2,0)</f>
        <v>TA</v>
      </c>
      <c r="I312" s="66" t="str">
        <f>VLOOKUP(G312,'Benthic Codes'!$A$1:$C$15,3,0)</f>
        <v>turf algae</v>
      </c>
      <c r="J312">
        <v>2</v>
      </c>
    </row>
    <row r="313" spans="1:10">
      <c r="A313" s="2">
        <v>42953</v>
      </c>
      <c r="B313" t="s">
        <v>7</v>
      </c>
      <c r="C313" t="s">
        <v>475</v>
      </c>
      <c r="D313">
        <v>4</v>
      </c>
      <c r="E313">
        <v>2</v>
      </c>
      <c r="F313" s="17">
        <v>2</v>
      </c>
      <c r="G313" s="55" t="s">
        <v>478</v>
      </c>
      <c r="H313" s="66" t="str">
        <f>VLOOKUP(G313,'Benthic Codes'!$A$1:$C$15,2,0)</f>
        <v>MA</v>
      </c>
      <c r="I313" s="66" t="str">
        <f>VLOOKUP(G313,'Benthic Codes'!$A$1:$C$15,3,0)</f>
        <v>macroalgae</v>
      </c>
      <c r="J313">
        <v>9</v>
      </c>
    </row>
    <row r="314" spans="1:10">
      <c r="A314" s="2">
        <v>42953</v>
      </c>
      <c r="B314" t="s">
        <v>7</v>
      </c>
      <c r="C314" t="s">
        <v>475</v>
      </c>
      <c r="D314">
        <v>4</v>
      </c>
      <c r="E314">
        <v>2</v>
      </c>
      <c r="F314" s="17">
        <v>3</v>
      </c>
      <c r="G314" s="55" t="s">
        <v>476</v>
      </c>
      <c r="H314" s="66" t="str">
        <f>VLOOKUP(G314,'Benthic Codes'!$A$1:$C$15,2,0)</f>
        <v>LC</v>
      </c>
      <c r="I314" s="66" t="str">
        <f>VLOOKUP(G314,'Benthic Codes'!$A$1:$C$15,3,0)</f>
        <v>coral</v>
      </c>
    </row>
    <row r="315" spans="1:10">
      <c r="A315" s="2">
        <v>42953</v>
      </c>
      <c r="B315" t="s">
        <v>7</v>
      </c>
      <c r="C315" t="s">
        <v>475</v>
      </c>
      <c r="D315">
        <v>4</v>
      </c>
      <c r="E315">
        <v>2</v>
      </c>
      <c r="F315" s="17">
        <v>4</v>
      </c>
      <c r="G315" s="55" t="s">
        <v>476</v>
      </c>
      <c r="H315" s="66" t="str">
        <f>VLOOKUP(G315,'Benthic Codes'!$A$1:$C$15,2,0)</f>
        <v>LC</v>
      </c>
      <c r="I315" s="66" t="str">
        <f>VLOOKUP(G315,'Benthic Codes'!$A$1:$C$15,3,0)</f>
        <v>coral</v>
      </c>
    </row>
    <row r="316" spans="1:10">
      <c r="A316" s="2">
        <v>42953</v>
      </c>
      <c r="B316" t="s">
        <v>7</v>
      </c>
      <c r="C316" t="s">
        <v>475</v>
      </c>
      <c r="D316">
        <v>4</v>
      </c>
      <c r="E316">
        <v>2</v>
      </c>
      <c r="F316" s="17">
        <v>5</v>
      </c>
      <c r="G316" s="55" t="s">
        <v>476</v>
      </c>
      <c r="H316" s="66" t="str">
        <f>VLOOKUP(G316,'Benthic Codes'!$A$1:$C$15,2,0)</f>
        <v>LC</v>
      </c>
      <c r="I316" s="66" t="str">
        <f>VLOOKUP(G316,'Benthic Codes'!$A$1:$C$15,3,0)</f>
        <v>coral</v>
      </c>
    </row>
    <row r="317" spans="1:10">
      <c r="A317" s="2">
        <v>42953</v>
      </c>
      <c r="B317" t="s">
        <v>7</v>
      </c>
      <c r="C317" t="s">
        <v>475</v>
      </c>
      <c r="D317">
        <v>4</v>
      </c>
      <c r="E317">
        <v>2</v>
      </c>
      <c r="F317" s="17">
        <v>6</v>
      </c>
      <c r="G317" s="55" t="s">
        <v>476</v>
      </c>
      <c r="H317" s="66" t="str">
        <f>VLOOKUP(G317,'Benthic Codes'!$A$1:$C$15,2,0)</f>
        <v>LC</v>
      </c>
      <c r="I317" s="66" t="str">
        <f>VLOOKUP(G317,'Benthic Codes'!$A$1:$C$15,3,0)</f>
        <v>coral</v>
      </c>
    </row>
    <row r="318" spans="1:10">
      <c r="A318" s="2">
        <v>42953</v>
      </c>
      <c r="B318" t="s">
        <v>7</v>
      </c>
      <c r="C318" t="s">
        <v>475</v>
      </c>
      <c r="D318">
        <v>4</v>
      </c>
      <c r="E318">
        <v>2</v>
      </c>
      <c r="F318" s="17">
        <v>7</v>
      </c>
      <c r="G318" s="55" t="s">
        <v>474</v>
      </c>
      <c r="H318" s="66" t="str">
        <f>VLOOKUP(G318,'Benthic Codes'!$A$1:$C$15,2,0)</f>
        <v>CY</v>
      </c>
      <c r="I318" s="66" t="str">
        <f>VLOOKUP(G318,'Benthic Codes'!$A$1:$C$15,3,0)</f>
        <v>cyanobacteria</v>
      </c>
    </row>
    <row r="319" spans="1:10">
      <c r="A319" s="2">
        <v>42953</v>
      </c>
      <c r="B319" t="s">
        <v>7</v>
      </c>
      <c r="C319" t="s">
        <v>475</v>
      </c>
      <c r="D319">
        <v>4</v>
      </c>
      <c r="E319">
        <v>2</v>
      </c>
      <c r="F319" s="17">
        <v>8</v>
      </c>
      <c r="G319" s="55" t="s">
        <v>474</v>
      </c>
      <c r="H319" s="66" t="str">
        <f>VLOOKUP(G319,'Benthic Codes'!$A$1:$C$15,2,0)</f>
        <v>CY</v>
      </c>
      <c r="I319" s="66" t="str">
        <f>VLOOKUP(G319,'Benthic Codes'!$A$1:$C$15,3,0)</f>
        <v>cyanobacteria</v>
      </c>
    </row>
    <row r="320" spans="1:10">
      <c r="A320" s="2">
        <v>42953</v>
      </c>
      <c r="B320" t="s">
        <v>7</v>
      </c>
      <c r="C320" t="s">
        <v>475</v>
      </c>
      <c r="D320">
        <v>4</v>
      </c>
      <c r="E320">
        <v>2</v>
      </c>
      <c r="F320" s="17">
        <v>9</v>
      </c>
      <c r="G320" s="55" t="s">
        <v>478</v>
      </c>
      <c r="H320" s="66" t="str">
        <f>VLOOKUP(G320,'Benthic Codes'!$A$1:$C$15,2,0)</f>
        <v>MA</v>
      </c>
      <c r="I320" s="66" t="str">
        <f>VLOOKUP(G320,'Benthic Codes'!$A$1:$C$15,3,0)</f>
        <v>macroalgae</v>
      </c>
      <c r="J320">
        <v>9</v>
      </c>
    </row>
    <row r="321" spans="1:10">
      <c r="A321" s="2">
        <v>42953</v>
      </c>
      <c r="B321" t="s">
        <v>7</v>
      </c>
      <c r="C321" t="s">
        <v>475</v>
      </c>
      <c r="D321">
        <v>4</v>
      </c>
      <c r="E321">
        <v>2</v>
      </c>
      <c r="F321" s="17">
        <v>10</v>
      </c>
      <c r="G321" s="55" t="s">
        <v>478</v>
      </c>
      <c r="H321" s="66" t="str">
        <f>VLOOKUP(G321,'Benthic Codes'!$A$1:$C$15,2,0)</f>
        <v>MA</v>
      </c>
      <c r="I321" s="66" t="str">
        <f>VLOOKUP(G321,'Benthic Codes'!$A$1:$C$15,3,0)</f>
        <v>macroalgae</v>
      </c>
      <c r="J321">
        <v>9</v>
      </c>
    </row>
    <row r="322" spans="1:10">
      <c r="A322" s="2">
        <v>42953</v>
      </c>
      <c r="B322" t="s">
        <v>7</v>
      </c>
      <c r="C322" t="s">
        <v>475</v>
      </c>
      <c r="D322">
        <v>4</v>
      </c>
      <c r="E322">
        <v>3</v>
      </c>
      <c r="F322" s="17">
        <v>1</v>
      </c>
      <c r="G322" s="55" t="s">
        <v>488</v>
      </c>
      <c r="H322" s="66" t="str">
        <f>VLOOKUP(G322,'Benthic Codes'!$A$1:$C$15,2,0)</f>
        <v>TA</v>
      </c>
      <c r="I322" s="66" t="str">
        <f>VLOOKUP(G322,'Benthic Codes'!$A$1:$C$15,3,0)</f>
        <v>turf algae</v>
      </c>
      <c r="J322">
        <v>3</v>
      </c>
    </row>
    <row r="323" spans="1:10">
      <c r="A323" s="2">
        <v>42953</v>
      </c>
      <c r="B323" t="s">
        <v>7</v>
      </c>
      <c r="C323" t="s">
        <v>475</v>
      </c>
      <c r="D323">
        <v>4</v>
      </c>
      <c r="E323">
        <v>3</v>
      </c>
      <c r="F323" s="17">
        <v>2</v>
      </c>
      <c r="G323" s="55" t="s">
        <v>478</v>
      </c>
      <c r="H323" s="66" t="str">
        <f>VLOOKUP(G323,'Benthic Codes'!$A$1:$C$15,2,0)</f>
        <v>MA</v>
      </c>
      <c r="I323" s="66" t="str">
        <f>VLOOKUP(G323,'Benthic Codes'!$A$1:$C$15,3,0)</f>
        <v>macroalgae</v>
      </c>
      <c r="J323">
        <v>20</v>
      </c>
    </row>
    <row r="324" spans="1:10">
      <c r="A324" s="2">
        <v>42953</v>
      </c>
      <c r="B324" t="s">
        <v>7</v>
      </c>
      <c r="C324" t="s">
        <v>475</v>
      </c>
      <c r="D324">
        <v>4</v>
      </c>
      <c r="E324">
        <v>3</v>
      </c>
      <c r="F324" s="17">
        <v>3</v>
      </c>
      <c r="G324" s="55" t="s">
        <v>480</v>
      </c>
      <c r="H324" s="66" t="str">
        <f>VLOOKUP(G324,'Benthic Codes'!$A$1:$C$15,2,0)</f>
        <v>OINV</v>
      </c>
      <c r="I324" s="66" t="str">
        <f>VLOOKUP(G324,'Benthic Codes'!$A$1:$C$15,3,0)</f>
        <v>non-aggressive invert</v>
      </c>
    </row>
    <row r="325" spans="1:10">
      <c r="A325" s="2">
        <v>42953</v>
      </c>
      <c r="B325" t="s">
        <v>7</v>
      </c>
      <c r="C325" t="s">
        <v>475</v>
      </c>
      <c r="D325">
        <v>4</v>
      </c>
      <c r="E325">
        <v>3</v>
      </c>
      <c r="F325" s="17">
        <v>4</v>
      </c>
      <c r="G325" s="55" t="s">
        <v>480</v>
      </c>
      <c r="H325" s="66" t="str">
        <f>VLOOKUP(G325,'Benthic Codes'!$A$1:$C$15,2,0)</f>
        <v>OINV</v>
      </c>
      <c r="I325" s="66" t="str">
        <f>VLOOKUP(G325,'Benthic Codes'!$A$1:$C$15,3,0)</f>
        <v>non-aggressive invert</v>
      </c>
    </row>
    <row r="326" spans="1:10">
      <c r="A326" s="2">
        <v>42953</v>
      </c>
      <c r="B326" t="s">
        <v>7</v>
      </c>
      <c r="C326" t="s">
        <v>475</v>
      </c>
      <c r="D326">
        <v>4</v>
      </c>
      <c r="E326">
        <v>3</v>
      </c>
      <c r="F326" s="17">
        <v>5</v>
      </c>
      <c r="G326" s="55" t="s">
        <v>480</v>
      </c>
      <c r="H326" s="66" t="str">
        <f>VLOOKUP(G326,'Benthic Codes'!$A$1:$C$15,2,0)</f>
        <v>OINV</v>
      </c>
      <c r="I326" s="66" t="str">
        <f>VLOOKUP(G326,'Benthic Codes'!$A$1:$C$15,3,0)</f>
        <v>non-aggressive invert</v>
      </c>
    </row>
    <row r="327" spans="1:10">
      <c r="A327" s="2">
        <v>42953</v>
      </c>
      <c r="B327" t="s">
        <v>7</v>
      </c>
      <c r="C327" t="s">
        <v>475</v>
      </c>
      <c r="D327">
        <v>4</v>
      </c>
      <c r="E327">
        <v>3</v>
      </c>
      <c r="F327" s="17">
        <v>6</v>
      </c>
      <c r="G327" s="55" t="s">
        <v>488</v>
      </c>
      <c r="H327" s="66" t="str">
        <f>VLOOKUP(G327,'Benthic Codes'!$A$1:$C$15,2,0)</f>
        <v>TA</v>
      </c>
      <c r="I327" s="66" t="str">
        <f>VLOOKUP(G327,'Benthic Codes'!$A$1:$C$15,3,0)</f>
        <v>turf algae</v>
      </c>
      <c r="J327">
        <v>2</v>
      </c>
    </row>
    <row r="328" spans="1:10">
      <c r="A328" s="2">
        <v>42953</v>
      </c>
      <c r="B328" t="s">
        <v>7</v>
      </c>
      <c r="C328" t="s">
        <v>475</v>
      </c>
      <c r="D328">
        <v>4</v>
      </c>
      <c r="E328">
        <v>3</v>
      </c>
      <c r="F328" s="17">
        <v>7</v>
      </c>
      <c r="G328" s="55" t="s">
        <v>488</v>
      </c>
      <c r="H328" s="66" t="str">
        <f>VLOOKUP(G328,'Benthic Codes'!$A$1:$C$15,2,0)</f>
        <v>TA</v>
      </c>
      <c r="I328" s="66" t="str">
        <f>VLOOKUP(G328,'Benthic Codes'!$A$1:$C$15,3,0)</f>
        <v>turf algae</v>
      </c>
      <c r="J328">
        <v>2</v>
      </c>
    </row>
    <row r="329" spans="1:10">
      <c r="A329" s="2">
        <v>42953</v>
      </c>
      <c r="B329" t="s">
        <v>7</v>
      </c>
      <c r="C329" t="s">
        <v>475</v>
      </c>
      <c r="D329">
        <v>4</v>
      </c>
      <c r="E329">
        <v>3</v>
      </c>
      <c r="F329" s="17">
        <v>8</v>
      </c>
      <c r="G329" s="55" t="s">
        <v>478</v>
      </c>
      <c r="H329" s="66" t="str">
        <f>VLOOKUP(G329,'Benthic Codes'!$A$1:$C$15,2,0)</f>
        <v>MA</v>
      </c>
      <c r="I329" s="66" t="str">
        <f>VLOOKUP(G329,'Benthic Codes'!$A$1:$C$15,3,0)</f>
        <v>macroalgae</v>
      </c>
      <c r="J329">
        <v>29</v>
      </c>
    </row>
    <row r="330" spans="1:10">
      <c r="A330" s="2">
        <v>42953</v>
      </c>
      <c r="B330" t="s">
        <v>7</v>
      </c>
      <c r="C330" t="s">
        <v>475</v>
      </c>
      <c r="D330">
        <v>4</v>
      </c>
      <c r="E330">
        <v>3</v>
      </c>
      <c r="F330" s="17">
        <v>9</v>
      </c>
      <c r="G330" s="55" t="s">
        <v>488</v>
      </c>
      <c r="H330" s="66" t="str">
        <f>VLOOKUP(G330,'Benthic Codes'!$A$1:$C$15,2,0)</f>
        <v>TA</v>
      </c>
      <c r="I330" s="66" t="str">
        <f>VLOOKUP(G330,'Benthic Codes'!$A$1:$C$15,3,0)</f>
        <v>turf algae</v>
      </c>
      <c r="J330">
        <v>1</v>
      </c>
    </row>
    <row r="331" spans="1:10">
      <c r="A331" s="2">
        <v>42953</v>
      </c>
      <c r="B331" t="s">
        <v>7</v>
      </c>
      <c r="C331" t="s">
        <v>475</v>
      </c>
      <c r="D331">
        <v>4</v>
      </c>
      <c r="E331">
        <v>3</v>
      </c>
      <c r="F331" s="17">
        <v>10</v>
      </c>
      <c r="G331" s="55" t="s">
        <v>478</v>
      </c>
      <c r="H331" s="66" t="str">
        <f>VLOOKUP(G331,'Benthic Codes'!$A$1:$C$15,2,0)</f>
        <v>MA</v>
      </c>
      <c r="I331" s="66" t="str">
        <f>VLOOKUP(G331,'Benthic Codes'!$A$1:$C$15,3,0)</f>
        <v>macroalgae</v>
      </c>
      <c r="J331">
        <v>16</v>
      </c>
    </row>
    <row r="332" spans="1:10">
      <c r="A332" s="2">
        <v>42953</v>
      </c>
      <c r="B332" t="s">
        <v>7</v>
      </c>
      <c r="C332" t="s">
        <v>475</v>
      </c>
      <c r="D332">
        <v>4</v>
      </c>
      <c r="E332">
        <v>4</v>
      </c>
      <c r="F332" s="17">
        <v>1</v>
      </c>
      <c r="G332" s="55" t="s">
        <v>488</v>
      </c>
      <c r="H332" s="66" t="str">
        <f>VLOOKUP(G332,'Benthic Codes'!$A$1:$C$15,2,0)</f>
        <v>TA</v>
      </c>
      <c r="I332" s="66" t="str">
        <f>VLOOKUP(G332,'Benthic Codes'!$A$1:$C$15,3,0)</f>
        <v>turf algae</v>
      </c>
      <c r="J332">
        <v>6</v>
      </c>
    </row>
    <row r="333" spans="1:10">
      <c r="A333" s="2">
        <v>42953</v>
      </c>
      <c r="B333" t="s">
        <v>7</v>
      </c>
      <c r="C333" t="s">
        <v>475</v>
      </c>
      <c r="D333">
        <v>4</v>
      </c>
      <c r="E333">
        <v>4</v>
      </c>
      <c r="F333" s="17">
        <v>2</v>
      </c>
      <c r="G333" s="55" t="s">
        <v>488</v>
      </c>
      <c r="H333" s="66" t="str">
        <f>VLOOKUP(G333,'Benthic Codes'!$A$1:$C$15,2,0)</f>
        <v>TA</v>
      </c>
      <c r="I333" s="66" t="str">
        <f>VLOOKUP(G333,'Benthic Codes'!$A$1:$C$15,3,0)</f>
        <v>turf algae</v>
      </c>
      <c r="J333">
        <v>3</v>
      </c>
    </row>
    <row r="334" spans="1:10">
      <c r="A334" s="2">
        <v>42953</v>
      </c>
      <c r="B334" t="s">
        <v>7</v>
      </c>
      <c r="C334" t="s">
        <v>475</v>
      </c>
      <c r="D334">
        <v>4</v>
      </c>
      <c r="E334">
        <v>4</v>
      </c>
      <c r="F334" s="17">
        <v>3</v>
      </c>
      <c r="G334" s="55" t="s">
        <v>488</v>
      </c>
      <c r="H334" s="66" t="str">
        <f>VLOOKUP(G334,'Benthic Codes'!$A$1:$C$15,2,0)</f>
        <v>TA</v>
      </c>
      <c r="I334" s="66" t="str">
        <f>VLOOKUP(G334,'Benthic Codes'!$A$1:$C$15,3,0)</f>
        <v>turf algae</v>
      </c>
      <c r="J334">
        <v>4</v>
      </c>
    </row>
    <row r="335" spans="1:10">
      <c r="A335" s="2">
        <v>42953</v>
      </c>
      <c r="B335" t="s">
        <v>7</v>
      </c>
      <c r="C335" t="s">
        <v>475</v>
      </c>
      <c r="D335">
        <v>4</v>
      </c>
      <c r="E335">
        <v>4</v>
      </c>
      <c r="F335" s="17">
        <v>4</v>
      </c>
      <c r="G335" s="55" t="s">
        <v>474</v>
      </c>
      <c r="H335" s="66" t="str">
        <f>VLOOKUP(G335,'Benthic Codes'!$A$1:$C$15,2,0)</f>
        <v>CY</v>
      </c>
      <c r="I335" s="66" t="str">
        <f>VLOOKUP(G335,'Benthic Codes'!$A$1:$C$15,3,0)</f>
        <v>cyanobacteria</v>
      </c>
    </row>
    <row r="336" spans="1:10">
      <c r="A336" s="2">
        <v>42953</v>
      </c>
      <c r="B336" t="s">
        <v>7</v>
      </c>
      <c r="C336" t="s">
        <v>475</v>
      </c>
      <c r="D336">
        <v>4</v>
      </c>
      <c r="E336">
        <v>4</v>
      </c>
      <c r="F336" s="17">
        <v>5</v>
      </c>
      <c r="G336" s="55" t="s">
        <v>478</v>
      </c>
      <c r="H336" s="66" t="str">
        <f>VLOOKUP(G336,'Benthic Codes'!$A$1:$C$15,2,0)</f>
        <v>MA</v>
      </c>
      <c r="I336" s="66" t="str">
        <f>VLOOKUP(G336,'Benthic Codes'!$A$1:$C$15,3,0)</f>
        <v>macroalgae</v>
      </c>
      <c r="J336">
        <v>9</v>
      </c>
    </row>
    <row r="337" spans="1:10">
      <c r="A337" s="2">
        <v>42953</v>
      </c>
      <c r="B337" t="s">
        <v>7</v>
      </c>
      <c r="C337" t="s">
        <v>475</v>
      </c>
      <c r="D337">
        <v>4</v>
      </c>
      <c r="E337">
        <v>4</v>
      </c>
      <c r="F337" s="17">
        <v>6</v>
      </c>
      <c r="G337" s="55" t="s">
        <v>488</v>
      </c>
      <c r="H337" s="66" t="str">
        <f>VLOOKUP(G337,'Benthic Codes'!$A$1:$C$15,2,0)</f>
        <v>TA</v>
      </c>
      <c r="I337" s="66" t="str">
        <f>VLOOKUP(G337,'Benthic Codes'!$A$1:$C$15,3,0)</f>
        <v>turf algae</v>
      </c>
      <c r="J337">
        <v>3</v>
      </c>
    </row>
    <row r="338" spans="1:10">
      <c r="A338" s="2">
        <v>42953</v>
      </c>
      <c r="B338" t="s">
        <v>7</v>
      </c>
      <c r="C338" t="s">
        <v>475</v>
      </c>
      <c r="D338">
        <v>4</v>
      </c>
      <c r="E338">
        <v>4</v>
      </c>
      <c r="F338" s="17">
        <v>7</v>
      </c>
      <c r="G338" s="55" t="s">
        <v>478</v>
      </c>
      <c r="H338" s="66" t="str">
        <f>VLOOKUP(G338,'Benthic Codes'!$A$1:$C$15,2,0)</f>
        <v>MA</v>
      </c>
      <c r="I338" s="66" t="str">
        <f>VLOOKUP(G338,'Benthic Codes'!$A$1:$C$15,3,0)</f>
        <v>macroalgae</v>
      </c>
      <c r="J338">
        <v>9</v>
      </c>
    </row>
    <row r="339" spans="1:10">
      <c r="A339" s="2">
        <v>42953</v>
      </c>
      <c r="B339" t="s">
        <v>7</v>
      </c>
      <c r="C339" t="s">
        <v>475</v>
      </c>
      <c r="D339">
        <v>4</v>
      </c>
      <c r="E339">
        <v>4</v>
      </c>
      <c r="F339" s="17">
        <v>8</v>
      </c>
      <c r="G339" s="55" t="s">
        <v>488</v>
      </c>
      <c r="H339" s="66" t="str">
        <f>VLOOKUP(G339,'Benthic Codes'!$A$1:$C$15,2,0)</f>
        <v>TA</v>
      </c>
      <c r="I339" s="66" t="str">
        <f>VLOOKUP(G339,'Benthic Codes'!$A$1:$C$15,3,0)</f>
        <v>turf algae</v>
      </c>
      <c r="J339">
        <v>4</v>
      </c>
    </row>
    <row r="340" spans="1:10">
      <c r="A340" s="2">
        <v>42953</v>
      </c>
      <c r="B340" t="s">
        <v>7</v>
      </c>
      <c r="C340" t="s">
        <v>475</v>
      </c>
      <c r="D340">
        <v>4</v>
      </c>
      <c r="E340">
        <v>4</v>
      </c>
      <c r="F340" s="17">
        <v>9</v>
      </c>
      <c r="G340" s="55" t="s">
        <v>488</v>
      </c>
      <c r="H340" s="66" t="str">
        <f>VLOOKUP(G340,'Benthic Codes'!$A$1:$C$15,2,0)</f>
        <v>TA</v>
      </c>
      <c r="I340" s="66" t="str">
        <f>VLOOKUP(G340,'Benthic Codes'!$A$1:$C$15,3,0)</f>
        <v>turf algae</v>
      </c>
      <c r="J340">
        <v>2</v>
      </c>
    </row>
    <row r="341" spans="1:10">
      <c r="A341" s="2">
        <v>42953</v>
      </c>
      <c r="B341" t="s">
        <v>7</v>
      </c>
      <c r="C341" t="s">
        <v>475</v>
      </c>
      <c r="D341">
        <v>4</v>
      </c>
      <c r="E341">
        <v>4</v>
      </c>
      <c r="F341" s="17">
        <v>10</v>
      </c>
      <c r="G341" s="55" t="s">
        <v>478</v>
      </c>
      <c r="H341" s="66" t="str">
        <f>VLOOKUP(G341,'Benthic Codes'!$A$1:$C$15,2,0)</f>
        <v>MA</v>
      </c>
      <c r="I341" s="66" t="str">
        <f>VLOOKUP(G341,'Benthic Codes'!$A$1:$C$15,3,0)</f>
        <v>macroalgae</v>
      </c>
      <c r="J341">
        <v>20</v>
      </c>
    </row>
    <row r="342" spans="1:10">
      <c r="A342" s="2">
        <v>42953</v>
      </c>
      <c r="B342" t="s">
        <v>7</v>
      </c>
      <c r="C342" t="s">
        <v>475</v>
      </c>
      <c r="D342">
        <v>4</v>
      </c>
      <c r="E342">
        <v>5</v>
      </c>
      <c r="F342" s="17">
        <v>1</v>
      </c>
      <c r="G342" s="55" t="s">
        <v>488</v>
      </c>
      <c r="H342" s="66" t="str">
        <f>VLOOKUP(G342,'Benthic Codes'!$A$1:$C$15,2,0)</f>
        <v>TA</v>
      </c>
      <c r="I342" s="66" t="str">
        <f>VLOOKUP(G342,'Benthic Codes'!$A$1:$C$15,3,0)</f>
        <v>turf algae</v>
      </c>
      <c r="J342">
        <v>2</v>
      </c>
    </row>
    <row r="343" spans="1:10">
      <c r="A343" s="2">
        <v>42953</v>
      </c>
      <c r="B343" t="s">
        <v>7</v>
      </c>
      <c r="C343" t="s">
        <v>475</v>
      </c>
      <c r="D343">
        <v>4</v>
      </c>
      <c r="E343">
        <v>5</v>
      </c>
      <c r="F343" s="17">
        <v>2</v>
      </c>
      <c r="G343" s="55" t="s">
        <v>478</v>
      </c>
      <c r="H343" s="66" t="str">
        <f>VLOOKUP(G343,'Benthic Codes'!$A$1:$C$15,2,0)</f>
        <v>MA</v>
      </c>
      <c r="I343" s="66" t="str">
        <f>VLOOKUP(G343,'Benthic Codes'!$A$1:$C$15,3,0)</f>
        <v>macroalgae</v>
      </c>
      <c r="J343">
        <v>14</v>
      </c>
    </row>
    <row r="344" spans="1:10">
      <c r="A344" s="2">
        <v>42953</v>
      </c>
      <c r="B344" t="s">
        <v>7</v>
      </c>
      <c r="C344" t="s">
        <v>475</v>
      </c>
      <c r="D344">
        <v>4</v>
      </c>
      <c r="E344">
        <v>5</v>
      </c>
      <c r="F344" s="17">
        <v>3</v>
      </c>
      <c r="G344" s="55" t="s">
        <v>483</v>
      </c>
      <c r="H344" s="66" t="str">
        <f>VLOOKUP(G344,'Benthic Codes'!$A$1:$C$15,2,0)</f>
        <v>AINV</v>
      </c>
      <c r="I344" s="66" t="str">
        <f>VLOOKUP(G344,'Benthic Codes'!$A$1:$C$15,3,0)</f>
        <v>aggressive invert</v>
      </c>
    </row>
    <row r="345" spans="1:10">
      <c r="A345" s="2">
        <v>42953</v>
      </c>
      <c r="B345" t="s">
        <v>7</v>
      </c>
      <c r="C345" t="s">
        <v>475</v>
      </c>
      <c r="D345">
        <v>4</v>
      </c>
      <c r="E345">
        <v>5</v>
      </c>
      <c r="F345" s="17">
        <v>4</v>
      </c>
      <c r="G345" s="55" t="s">
        <v>488</v>
      </c>
      <c r="H345" s="66" t="str">
        <f>VLOOKUP(G345,'Benthic Codes'!$A$1:$C$15,2,0)</f>
        <v>TA</v>
      </c>
      <c r="I345" s="66" t="str">
        <f>VLOOKUP(G345,'Benthic Codes'!$A$1:$C$15,3,0)</f>
        <v>turf algae</v>
      </c>
      <c r="J345">
        <v>2</v>
      </c>
    </row>
    <row r="346" spans="1:10">
      <c r="A346" s="2">
        <v>42953</v>
      </c>
      <c r="B346" t="s">
        <v>7</v>
      </c>
      <c r="C346" t="s">
        <v>475</v>
      </c>
      <c r="D346">
        <v>4</v>
      </c>
      <c r="E346">
        <v>5</v>
      </c>
      <c r="F346" s="17">
        <v>5</v>
      </c>
      <c r="G346" s="55" t="s">
        <v>478</v>
      </c>
      <c r="H346" s="66" t="str">
        <f>VLOOKUP(G346,'Benthic Codes'!$A$1:$C$15,2,0)</f>
        <v>MA</v>
      </c>
      <c r="I346" s="66" t="str">
        <f>VLOOKUP(G346,'Benthic Codes'!$A$1:$C$15,3,0)</f>
        <v>macroalgae</v>
      </c>
      <c r="J346">
        <v>16</v>
      </c>
    </row>
    <row r="347" spans="1:10">
      <c r="A347" s="2">
        <v>42953</v>
      </c>
      <c r="B347" t="s">
        <v>7</v>
      </c>
      <c r="C347" t="s">
        <v>475</v>
      </c>
      <c r="D347">
        <v>4</v>
      </c>
      <c r="E347">
        <v>5</v>
      </c>
      <c r="F347" s="17">
        <v>6</v>
      </c>
      <c r="G347" s="55" t="s">
        <v>476</v>
      </c>
      <c r="H347" s="66" t="str">
        <f>VLOOKUP(G347,'Benthic Codes'!$A$1:$C$15,2,0)</f>
        <v>LC</v>
      </c>
      <c r="I347" s="66" t="str">
        <f>VLOOKUP(G347,'Benthic Codes'!$A$1:$C$15,3,0)</f>
        <v>coral</v>
      </c>
    </row>
    <row r="348" spans="1:10">
      <c r="A348" s="2">
        <v>42953</v>
      </c>
      <c r="B348" t="s">
        <v>7</v>
      </c>
      <c r="C348" t="s">
        <v>475</v>
      </c>
      <c r="D348">
        <v>4</v>
      </c>
      <c r="E348">
        <v>5</v>
      </c>
      <c r="F348" s="17">
        <v>7</v>
      </c>
      <c r="G348" s="55" t="s">
        <v>476</v>
      </c>
      <c r="H348" s="66" t="str">
        <f>VLOOKUP(G348,'Benthic Codes'!$A$1:$C$15,2,0)</f>
        <v>LC</v>
      </c>
      <c r="I348" s="66" t="str">
        <f>VLOOKUP(G348,'Benthic Codes'!$A$1:$C$15,3,0)</f>
        <v>coral</v>
      </c>
    </row>
    <row r="349" spans="1:10">
      <c r="A349" s="2">
        <v>42953</v>
      </c>
      <c r="B349" t="s">
        <v>7</v>
      </c>
      <c r="C349" t="s">
        <v>475</v>
      </c>
      <c r="D349">
        <v>4</v>
      </c>
      <c r="E349">
        <v>5</v>
      </c>
      <c r="F349" s="17">
        <v>8</v>
      </c>
      <c r="G349" s="55" t="s">
        <v>478</v>
      </c>
      <c r="H349" s="66" t="str">
        <f>VLOOKUP(G349,'Benthic Codes'!$A$1:$C$15,2,0)</f>
        <v>MA</v>
      </c>
      <c r="I349" s="66" t="str">
        <f>VLOOKUP(G349,'Benthic Codes'!$A$1:$C$15,3,0)</f>
        <v>macroalgae</v>
      </c>
      <c r="J349">
        <v>7</v>
      </c>
    </row>
    <row r="350" spans="1:10">
      <c r="A350" s="2">
        <v>42953</v>
      </c>
      <c r="B350" t="s">
        <v>7</v>
      </c>
      <c r="C350" t="s">
        <v>475</v>
      </c>
      <c r="D350">
        <v>4</v>
      </c>
      <c r="E350">
        <v>5</v>
      </c>
      <c r="F350" s="17">
        <v>9</v>
      </c>
      <c r="G350" s="55" t="s">
        <v>488</v>
      </c>
      <c r="H350" s="66" t="str">
        <f>VLOOKUP(G350,'Benthic Codes'!$A$1:$C$15,2,0)</f>
        <v>TA</v>
      </c>
      <c r="I350" s="66" t="str">
        <f>VLOOKUP(G350,'Benthic Codes'!$A$1:$C$15,3,0)</f>
        <v>turf algae</v>
      </c>
      <c r="J350">
        <v>8</v>
      </c>
    </row>
    <row r="351" spans="1:10">
      <c r="A351" s="2">
        <v>42953</v>
      </c>
      <c r="B351" t="s">
        <v>7</v>
      </c>
      <c r="C351" t="s">
        <v>475</v>
      </c>
      <c r="D351">
        <v>4</v>
      </c>
      <c r="E351">
        <v>5</v>
      </c>
      <c r="F351" s="17">
        <v>10</v>
      </c>
      <c r="G351" s="55" t="s">
        <v>478</v>
      </c>
      <c r="H351" s="66" t="str">
        <f>VLOOKUP(G351,'Benthic Codes'!$A$1:$C$15,2,0)</f>
        <v>MA</v>
      </c>
      <c r="I351" s="66" t="str">
        <f>VLOOKUP(G351,'Benthic Codes'!$A$1:$C$15,3,0)</f>
        <v>macroalgae</v>
      </c>
      <c r="J351">
        <v>22</v>
      </c>
    </row>
    <row r="352" spans="1:10">
      <c r="A352" s="2">
        <v>42953</v>
      </c>
      <c r="B352" t="s">
        <v>7</v>
      </c>
      <c r="C352" t="s">
        <v>475</v>
      </c>
      <c r="D352">
        <v>4</v>
      </c>
      <c r="E352">
        <v>6</v>
      </c>
      <c r="F352" s="17">
        <v>1</v>
      </c>
      <c r="G352" s="55" t="s">
        <v>478</v>
      </c>
      <c r="H352" s="66" t="str">
        <f>VLOOKUP(G352,'Benthic Codes'!$A$1:$C$15,2,0)</f>
        <v>MA</v>
      </c>
      <c r="I352" s="66" t="str">
        <f>VLOOKUP(G352,'Benthic Codes'!$A$1:$C$15,3,0)</f>
        <v>macroalgae</v>
      </c>
      <c r="J352">
        <v>5</v>
      </c>
    </row>
    <row r="353" spans="1:10">
      <c r="A353" s="2">
        <v>42953</v>
      </c>
      <c r="B353" t="s">
        <v>7</v>
      </c>
      <c r="C353" t="s">
        <v>475</v>
      </c>
      <c r="D353">
        <v>4</v>
      </c>
      <c r="E353">
        <v>6</v>
      </c>
      <c r="F353" s="17">
        <v>2</v>
      </c>
      <c r="G353" s="55" t="s">
        <v>483</v>
      </c>
      <c r="H353" s="66" t="str">
        <f>VLOOKUP(G353,'Benthic Codes'!$A$1:$C$15,2,0)</f>
        <v>AINV</v>
      </c>
      <c r="I353" s="66" t="str">
        <f>VLOOKUP(G353,'Benthic Codes'!$A$1:$C$15,3,0)</f>
        <v>aggressive invert</v>
      </c>
    </row>
    <row r="354" spans="1:10">
      <c r="A354" s="2">
        <v>42953</v>
      </c>
      <c r="B354" t="s">
        <v>7</v>
      </c>
      <c r="C354" t="s">
        <v>475</v>
      </c>
      <c r="D354">
        <v>4</v>
      </c>
      <c r="E354">
        <v>6</v>
      </c>
      <c r="F354" s="17">
        <v>3</v>
      </c>
      <c r="G354" s="55" t="s">
        <v>476</v>
      </c>
      <c r="H354" s="66" t="str">
        <f>VLOOKUP(G354,'Benthic Codes'!$A$1:$C$15,2,0)</f>
        <v>LC</v>
      </c>
      <c r="I354" s="66" t="str">
        <f>VLOOKUP(G354,'Benthic Codes'!$A$1:$C$15,3,0)</f>
        <v>coral</v>
      </c>
    </row>
    <row r="355" spans="1:10">
      <c r="A355" s="2">
        <v>42953</v>
      </c>
      <c r="B355" t="s">
        <v>7</v>
      </c>
      <c r="C355" t="s">
        <v>475</v>
      </c>
      <c r="D355">
        <v>4</v>
      </c>
      <c r="E355">
        <v>6</v>
      </c>
      <c r="F355" s="17">
        <v>4</v>
      </c>
      <c r="G355" s="55" t="s">
        <v>478</v>
      </c>
      <c r="H355" s="66" t="str">
        <f>VLOOKUP(G355,'Benthic Codes'!$A$1:$C$15,2,0)</f>
        <v>MA</v>
      </c>
      <c r="I355" s="66" t="str">
        <f>VLOOKUP(G355,'Benthic Codes'!$A$1:$C$15,3,0)</f>
        <v>macroalgae</v>
      </c>
      <c r="J355">
        <v>9</v>
      </c>
    </row>
    <row r="356" spans="1:10">
      <c r="A356" s="2">
        <v>42953</v>
      </c>
      <c r="B356" t="s">
        <v>7</v>
      </c>
      <c r="C356" t="s">
        <v>475</v>
      </c>
      <c r="D356">
        <v>4</v>
      </c>
      <c r="E356">
        <v>6</v>
      </c>
      <c r="F356" s="17">
        <v>5</v>
      </c>
      <c r="G356" s="55" t="s">
        <v>478</v>
      </c>
      <c r="H356" s="66" t="str">
        <f>VLOOKUP(G356,'Benthic Codes'!$A$1:$C$15,2,0)</f>
        <v>MA</v>
      </c>
      <c r="I356" s="66" t="str">
        <f>VLOOKUP(G356,'Benthic Codes'!$A$1:$C$15,3,0)</f>
        <v>macroalgae</v>
      </c>
      <c r="J356">
        <v>18</v>
      </c>
    </row>
    <row r="357" spans="1:10">
      <c r="A357" s="2">
        <v>42953</v>
      </c>
      <c r="B357" t="s">
        <v>7</v>
      </c>
      <c r="C357" t="s">
        <v>475</v>
      </c>
      <c r="D357">
        <v>4</v>
      </c>
      <c r="E357">
        <v>6</v>
      </c>
      <c r="F357" s="17">
        <v>6</v>
      </c>
      <c r="G357" s="55" t="s">
        <v>478</v>
      </c>
      <c r="H357" s="66" t="str">
        <f>VLOOKUP(G357,'Benthic Codes'!$A$1:$C$15,2,0)</f>
        <v>MA</v>
      </c>
      <c r="I357" s="66" t="str">
        <f>VLOOKUP(G357,'Benthic Codes'!$A$1:$C$15,3,0)</f>
        <v>macroalgae</v>
      </c>
      <c r="J357">
        <v>17</v>
      </c>
    </row>
    <row r="358" spans="1:10">
      <c r="A358" s="2">
        <v>42953</v>
      </c>
      <c r="B358" t="s">
        <v>7</v>
      </c>
      <c r="C358" t="s">
        <v>475</v>
      </c>
      <c r="D358">
        <v>4</v>
      </c>
      <c r="E358">
        <v>6</v>
      </c>
      <c r="F358" s="17">
        <v>7</v>
      </c>
      <c r="G358" s="55" t="s">
        <v>478</v>
      </c>
      <c r="H358" s="66" t="str">
        <f>VLOOKUP(G358,'Benthic Codes'!$A$1:$C$15,2,0)</f>
        <v>MA</v>
      </c>
      <c r="I358" s="66" t="str">
        <f>VLOOKUP(G358,'Benthic Codes'!$A$1:$C$15,3,0)</f>
        <v>macroalgae</v>
      </c>
      <c r="J358">
        <v>12</v>
      </c>
    </row>
    <row r="359" spans="1:10">
      <c r="A359" s="2">
        <v>42953</v>
      </c>
      <c r="B359" t="s">
        <v>7</v>
      </c>
      <c r="C359" t="s">
        <v>475</v>
      </c>
      <c r="D359">
        <v>4</v>
      </c>
      <c r="E359">
        <v>6</v>
      </c>
      <c r="F359" s="17">
        <v>8</v>
      </c>
      <c r="G359" s="55" t="s">
        <v>488</v>
      </c>
      <c r="H359" s="66" t="str">
        <f>VLOOKUP(G359,'Benthic Codes'!$A$1:$C$15,2,0)</f>
        <v>TA</v>
      </c>
      <c r="I359" s="66" t="str">
        <f>VLOOKUP(G359,'Benthic Codes'!$A$1:$C$15,3,0)</f>
        <v>turf algae</v>
      </c>
      <c r="J359">
        <v>3</v>
      </c>
    </row>
    <row r="360" spans="1:10">
      <c r="A360" s="2">
        <v>42953</v>
      </c>
      <c r="B360" t="s">
        <v>7</v>
      </c>
      <c r="C360" t="s">
        <v>475</v>
      </c>
      <c r="D360">
        <v>4</v>
      </c>
      <c r="E360">
        <v>6</v>
      </c>
      <c r="F360" s="17">
        <v>9</v>
      </c>
      <c r="G360" s="55" t="s">
        <v>488</v>
      </c>
      <c r="H360" s="66" t="str">
        <f>VLOOKUP(G360,'Benthic Codes'!$A$1:$C$15,2,0)</f>
        <v>TA</v>
      </c>
      <c r="I360" s="66" t="str">
        <f>VLOOKUP(G360,'Benthic Codes'!$A$1:$C$15,3,0)</f>
        <v>turf algae</v>
      </c>
      <c r="J360">
        <v>2</v>
      </c>
    </row>
    <row r="361" spans="1:10">
      <c r="A361" s="2">
        <v>42953</v>
      </c>
      <c r="B361" t="s">
        <v>7</v>
      </c>
      <c r="C361" t="s">
        <v>475</v>
      </c>
      <c r="D361">
        <v>4</v>
      </c>
      <c r="E361">
        <v>6</v>
      </c>
      <c r="F361" s="17">
        <v>10</v>
      </c>
      <c r="G361" s="55" t="s">
        <v>489</v>
      </c>
      <c r="H361" s="66" t="str">
        <f>VLOOKUP(G361,'Benthic Codes'!$A$1:$C$15,2,0)</f>
        <v>sand</v>
      </c>
      <c r="I361" s="66" t="str">
        <f>VLOOKUP(G361,'Benthic Codes'!$A$1:$C$15,3,0)</f>
        <v>sand</v>
      </c>
    </row>
    <row r="362" spans="1:10">
      <c r="A362" s="2">
        <v>42953</v>
      </c>
      <c r="B362" t="s">
        <v>7</v>
      </c>
      <c r="C362" t="s">
        <v>475</v>
      </c>
      <c r="D362">
        <v>4</v>
      </c>
      <c r="E362">
        <v>7</v>
      </c>
      <c r="F362" s="17">
        <v>1</v>
      </c>
      <c r="G362" s="55" t="s">
        <v>489</v>
      </c>
      <c r="H362" s="66" t="str">
        <f>VLOOKUP(G362,'Benthic Codes'!$A$1:$C$15,2,0)</f>
        <v>sand</v>
      </c>
      <c r="I362" s="66" t="str">
        <f>VLOOKUP(G362,'Benthic Codes'!$A$1:$C$15,3,0)</f>
        <v>sand</v>
      </c>
    </row>
    <row r="363" spans="1:10">
      <c r="A363" s="2">
        <v>42953</v>
      </c>
      <c r="B363" t="s">
        <v>7</v>
      </c>
      <c r="C363" t="s">
        <v>475</v>
      </c>
      <c r="D363">
        <v>4</v>
      </c>
      <c r="E363">
        <v>7</v>
      </c>
      <c r="F363" s="17">
        <v>2</v>
      </c>
      <c r="G363" s="55" t="s">
        <v>489</v>
      </c>
      <c r="H363" s="66" t="str">
        <f>VLOOKUP(G363,'Benthic Codes'!$A$1:$C$15,2,0)</f>
        <v>sand</v>
      </c>
      <c r="I363" s="66" t="str">
        <f>VLOOKUP(G363,'Benthic Codes'!$A$1:$C$15,3,0)</f>
        <v>sand</v>
      </c>
    </row>
    <row r="364" spans="1:10">
      <c r="A364" s="2">
        <v>42953</v>
      </c>
      <c r="B364" t="s">
        <v>7</v>
      </c>
      <c r="C364" t="s">
        <v>475</v>
      </c>
      <c r="D364">
        <v>4</v>
      </c>
      <c r="E364">
        <v>7</v>
      </c>
      <c r="F364" s="17">
        <v>3</v>
      </c>
      <c r="G364" s="55" t="s">
        <v>489</v>
      </c>
      <c r="H364" s="66" t="str">
        <f>VLOOKUP(G364,'Benthic Codes'!$A$1:$C$15,2,0)</f>
        <v>sand</v>
      </c>
      <c r="I364" s="66" t="str">
        <f>VLOOKUP(G364,'Benthic Codes'!$A$1:$C$15,3,0)</f>
        <v>sand</v>
      </c>
    </row>
    <row r="365" spans="1:10">
      <c r="A365" s="2">
        <v>42953</v>
      </c>
      <c r="B365" t="s">
        <v>7</v>
      </c>
      <c r="C365" t="s">
        <v>475</v>
      </c>
      <c r="D365">
        <v>4</v>
      </c>
      <c r="E365">
        <v>7</v>
      </c>
      <c r="F365" s="17">
        <v>4</v>
      </c>
      <c r="G365" s="55" t="s">
        <v>488</v>
      </c>
      <c r="H365" s="66" t="str">
        <f>VLOOKUP(G365,'Benthic Codes'!$A$1:$C$15,2,0)</f>
        <v>TA</v>
      </c>
      <c r="I365" s="66" t="str">
        <f>VLOOKUP(G365,'Benthic Codes'!$A$1:$C$15,3,0)</f>
        <v>turf algae</v>
      </c>
      <c r="J365">
        <v>2</v>
      </c>
    </row>
    <row r="366" spans="1:10">
      <c r="A366" s="2">
        <v>42953</v>
      </c>
      <c r="B366" t="s">
        <v>7</v>
      </c>
      <c r="C366" t="s">
        <v>475</v>
      </c>
      <c r="D366">
        <v>4</v>
      </c>
      <c r="E366">
        <v>7</v>
      </c>
      <c r="F366" s="17">
        <v>5</v>
      </c>
      <c r="G366" s="55" t="s">
        <v>489</v>
      </c>
      <c r="H366" s="66" t="str">
        <f>VLOOKUP(G366,'Benthic Codes'!$A$1:$C$15,2,0)</f>
        <v>sand</v>
      </c>
      <c r="I366" s="66" t="str">
        <f>VLOOKUP(G366,'Benthic Codes'!$A$1:$C$15,3,0)</f>
        <v>sand</v>
      </c>
    </row>
    <row r="367" spans="1:10">
      <c r="A367" s="2">
        <v>42953</v>
      </c>
      <c r="B367" t="s">
        <v>7</v>
      </c>
      <c r="C367" t="s">
        <v>475</v>
      </c>
      <c r="D367">
        <v>4</v>
      </c>
      <c r="E367">
        <v>7</v>
      </c>
      <c r="F367" s="17">
        <v>6</v>
      </c>
      <c r="G367" s="55" t="s">
        <v>489</v>
      </c>
      <c r="H367" s="66" t="str">
        <f>VLOOKUP(G367,'Benthic Codes'!$A$1:$C$15,2,0)</f>
        <v>sand</v>
      </c>
      <c r="I367" s="66" t="str">
        <f>VLOOKUP(G367,'Benthic Codes'!$A$1:$C$15,3,0)</f>
        <v>sand</v>
      </c>
    </row>
    <row r="368" spans="1:10">
      <c r="A368" s="2">
        <v>42953</v>
      </c>
      <c r="B368" t="s">
        <v>7</v>
      </c>
      <c r="C368" t="s">
        <v>475</v>
      </c>
      <c r="D368">
        <v>4</v>
      </c>
      <c r="E368">
        <v>7</v>
      </c>
      <c r="F368" s="17">
        <v>7</v>
      </c>
      <c r="G368" s="55" t="s">
        <v>489</v>
      </c>
      <c r="H368" s="66" t="str">
        <f>VLOOKUP(G368,'Benthic Codes'!$A$1:$C$15,2,0)</f>
        <v>sand</v>
      </c>
      <c r="I368" s="66" t="str">
        <f>VLOOKUP(G368,'Benthic Codes'!$A$1:$C$15,3,0)</f>
        <v>sand</v>
      </c>
    </row>
    <row r="369" spans="1:10">
      <c r="A369" s="2">
        <v>42953</v>
      </c>
      <c r="B369" t="s">
        <v>7</v>
      </c>
      <c r="C369" t="s">
        <v>475</v>
      </c>
      <c r="D369">
        <v>4</v>
      </c>
      <c r="E369">
        <v>7</v>
      </c>
      <c r="F369" s="17">
        <v>8</v>
      </c>
      <c r="G369" s="55" t="s">
        <v>489</v>
      </c>
      <c r="H369" s="66" t="str">
        <f>VLOOKUP(G369,'Benthic Codes'!$A$1:$C$15,2,0)</f>
        <v>sand</v>
      </c>
      <c r="I369" s="66" t="str">
        <f>VLOOKUP(G369,'Benthic Codes'!$A$1:$C$15,3,0)</f>
        <v>sand</v>
      </c>
    </row>
    <row r="370" spans="1:10">
      <c r="A370" s="2">
        <v>42953</v>
      </c>
      <c r="B370" t="s">
        <v>7</v>
      </c>
      <c r="C370" t="s">
        <v>475</v>
      </c>
      <c r="D370">
        <v>4</v>
      </c>
      <c r="E370">
        <v>7</v>
      </c>
      <c r="F370" s="17">
        <v>9</v>
      </c>
      <c r="G370" s="55" t="s">
        <v>480</v>
      </c>
      <c r="H370" s="66" t="str">
        <f>VLOOKUP(G370,'Benthic Codes'!$A$1:$C$15,2,0)</f>
        <v>OINV</v>
      </c>
      <c r="I370" s="66" t="str">
        <f>VLOOKUP(G370,'Benthic Codes'!$A$1:$C$15,3,0)</f>
        <v>non-aggressive invert</v>
      </c>
    </row>
    <row r="371" spans="1:10">
      <c r="A371" s="2">
        <v>42953</v>
      </c>
      <c r="B371" t="s">
        <v>7</v>
      </c>
      <c r="C371" t="s">
        <v>475</v>
      </c>
      <c r="D371">
        <v>4</v>
      </c>
      <c r="E371">
        <v>7</v>
      </c>
      <c r="F371" s="17">
        <v>10</v>
      </c>
      <c r="G371" s="55" t="s">
        <v>480</v>
      </c>
      <c r="H371" s="66" t="str">
        <f>VLOOKUP(G371,'Benthic Codes'!$A$1:$C$15,2,0)</f>
        <v>OINV</v>
      </c>
      <c r="I371" s="66" t="str">
        <f>VLOOKUP(G371,'Benthic Codes'!$A$1:$C$15,3,0)</f>
        <v>non-aggressive invert</v>
      </c>
    </row>
    <row r="372" spans="1:10">
      <c r="A372" s="2">
        <v>42953</v>
      </c>
      <c r="B372" t="s">
        <v>7</v>
      </c>
      <c r="C372" t="s">
        <v>475</v>
      </c>
      <c r="D372">
        <v>4</v>
      </c>
      <c r="E372">
        <v>8</v>
      </c>
      <c r="F372" s="17">
        <v>1</v>
      </c>
      <c r="G372" s="55" t="s">
        <v>480</v>
      </c>
      <c r="H372" s="66" t="str">
        <f>VLOOKUP(G372,'Benthic Codes'!$A$1:$C$15,2,0)</f>
        <v>OINV</v>
      </c>
      <c r="I372" s="66" t="str">
        <f>VLOOKUP(G372,'Benthic Codes'!$A$1:$C$15,3,0)</f>
        <v>non-aggressive invert</v>
      </c>
    </row>
    <row r="373" spans="1:10">
      <c r="A373" s="2">
        <v>42953</v>
      </c>
      <c r="B373" t="s">
        <v>7</v>
      </c>
      <c r="C373" t="s">
        <v>475</v>
      </c>
      <c r="D373">
        <v>4</v>
      </c>
      <c r="E373">
        <v>8</v>
      </c>
      <c r="F373" s="17">
        <v>2</v>
      </c>
      <c r="G373" s="55" t="s">
        <v>488</v>
      </c>
      <c r="H373" s="66" t="str">
        <f>VLOOKUP(G373,'Benthic Codes'!$A$1:$C$15,2,0)</f>
        <v>TA</v>
      </c>
      <c r="I373" s="66" t="str">
        <f>VLOOKUP(G373,'Benthic Codes'!$A$1:$C$15,3,0)</f>
        <v>turf algae</v>
      </c>
      <c r="J373">
        <v>2</v>
      </c>
    </row>
    <row r="374" spans="1:10">
      <c r="A374" s="2">
        <v>42953</v>
      </c>
      <c r="B374" t="s">
        <v>7</v>
      </c>
      <c r="C374" t="s">
        <v>475</v>
      </c>
      <c r="D374">
        <v>4</v>
      </c>
      <c r="E374">
        <v>8</v>
      </c>
      <c r="F374" s="17">
        <v>3</v>
      </c>
      <c r="G374" s="55" t="s">
        <v>488</v>
      </c>
      <c r="H374" s="66" t="str">
        <f>VLOOKUP(G374,'Benthic Codes'!$A$1:$C$15,2,0)</f>
        <v>TA</v>
      </c>
      <c r="I374" s="66" t="str">
        <f>VLOOKUP(G374,'Benthic Codes'!$A$1:$C$15,3,0)</f>
        <v>turf algae</v>
      </c>
      <c r="J374">
        <v>2</v>
      </c>
    </row>
    <row r="375" spans="1:10">
      <c r="A375" s="2">
        <v>42953</v>
      </c>
      <c r="B375" t="s">
        <v>7</v>
      </c>
      <c r="C375" t="s">
        <v>475</v>
      </c>
      <c r="D375">
        <v>4</v>
      </c>
      <c r="E375">
        <v>8</v>
      </c>
      <c r="F375" s="17">
        <v>4</v>
      </c>
      <c r="G375" s="55" t="s">
        <v>478</v>
      </c>
      <c r="H375" s="66" t="str">
        <f>VLOOKUP(G375,'Benthic Codes'!$A$1:$C$15,2,0)</f>
        <v>MA</v>
      </c>
      <c r="I375" s="66" t="str">
        <f>VLOOKUP(G375,'Benthic Codes'!$A$1:$C$15,3,0)</f>
        <v>macroalgae</v>
      </c>
      <c r="J375">
        <v>9</v>
      </c>
    </row>
    <row r="376" spans="1:10">
      <c r="A376" s="2">
        <v>42953</v>
      </c>
      <c r="B376" t="s">
        <v>7</v>
      </c>
      <c r="C376" t="s">
        <v>475</v>
      </c>
      <c r="D376">
        <v>4</v>
      </c>
      <c r="E376">
        <v>8</v>
      </c>
      <c r="F376" s="17">
        <v>5</v>
      </c>
      <c r="G376" s="55" t="s">
        <v>488</v>
      </c>
      <c r="H376" s="66" t="str">
        <f>VLOOKUP(G376,'Benthic Codes'!$A$1:$C$15,2,0)</f>
        <v>TA</v>
      </c>
      <c r="I376" s="66" t="str">
        <f>VLOOKUP(G376,'Benthic Codes'!$A$1:$C$15,3,0)</f>
        <v>turf algae</v>
      </c>
      <c r="J376">
        <v>2</v>
      </c>
    </row>
    <row r="377" spans="1:10">
      <c r="A377" s="2">
        <v>42953</v>
      </c>
      <c r="B377" t="s">
        <v>7</v>
      </c>
      <c r="C377" t="s">
        <v>475</v>
      </c>
      <c r="D377">
        <v>4</v>
      </c>
      <c r="E377">
        <v>8</v>
      </c>
      <c r="F377" s="17">
        <v>6</v>
      </c>
      <c r="G377" s="55" t="s">
        <v>476</v>
      </c>
      <c r="H377" s="66" t="str">
        <f>VLOOKUP(G377,'Benthic Codes'!$A$1:$C$15,2,0)</f>
        <v>LC</v>
      </c>
      <c r="I377" s="66" t="str">
        <f>VLOOKUP(G377,'Benthic Codes'!$A$1:$C$15,3,0)</f>
        <v>coral</v>
      </c>
    </row>
    <row r="378" spans="1:10">
      <c r="A378" s="2">
        <v>42953</v>
      </c>
      <c r="B378" t="s">
        <v>7</v>
      </c>
      <c r="C378" t="s">
        <v>475</v>
      </c>
      <c r="D378">
        <v>4</v>
      </c>
      <c r="E378">
        <v>8</v>
      </c>
      <c r="F378" s="17">
        <v>7</v>
      </c>
      <c r="G378" s="55" t="s">
        <v>488</v>
      </c>
      <c r="H378" s="66" t="str">
        <f>VLOOKUP(G378,'Benthic Codes'!$A$1:$C$15,2,0)</f>
        <v>TA</v>
      </c>
      <c r="I378" s="66" t="str">
        <f>VLOOKUP(G378,'Benthic Codes'!$A$1:$C$15,3,0)</f>
        <v>turf algae</v>
      </c>
      <c r="J378">
        <v>2</v>
      </c>
    </row>
    <row r="379" spans="1:10">
      <c r="A379" s="2">
        <v>42953</v>
      </c>
      <c r="B379" t="s">
        <v>7</v>
      </c>
      <c r="C379" t="s">
        <v>475</v>
      </c>
      <c r="D379">
        <v>4</v>
      </c>
      <c r="E379">
        <v>8</v>
      </c>
      <c r="F379" s="17">
        <v>8</v>
      </c>
      <c r="G379" s="55" t="s">
        <v>489</v>
      </c>
      <c r="H379" s="66" t="str">
        <f>VLOOKUP(G379,'Benthic Codes'!$A$1:$C$15,2,0)</f>
        <v>sand</v>
      </c>
      <c r="I379" s="66" t="str">
        <f>VLOOKUP(G379,'Benthic Codes'!$A$1:$C$15,3,0)</f>
        <v>sand</v>
      </c>
    </row>
    <row r="380" spans="1:10">
      <c r="A380" s="2">
        <v>42953</v>
      </c>
      <c r="B380" t="s">
        <v>7</v>
      </c>
      <c r="C380" t="s">
        <v>475</v>
      </c>
      <c r="D380">
        <v>4</v>
      </c>
      <c r="E380">
        <v>8</v>
      </c>
      <c r="F380" s="17">
        <v>9</v>
      </c>
      <c r="G380" s="55" t="s">
        <v>488</v>
      </c>
      <c r="H380" s="66" t="str">
        <f>VLOOKUP(G380,'Benthic Codes'!$A$1:$C$15,2,0)</f>
        <v>TA</v>
      </c>
      <c r="I380" s="66" t="str">
        <f>VLOOKUP(G380,'Benthic Codes'!$A$1:$C$15,3,0)</f>
        <v>turf algae</v>
      </c>
      <c r="J380">
        <v>2</v>
      </c>
    </row>
    <row r="381" spans="1:10">
      <c r="A381" s="2">
        <v>42953</v>
      </c>
      <c r="B381" t="s">
        <v>7</v>
      </c>
      <c r="C381" t="s">
        <v>475</v>
      </c>
      <c r="D381">
        <v>4</v>
      </c>
      <c r="E381">
        <v>8</v>
      </c>
      <c r="F381" s="17">
        <v>10</v>
      </c>
      <c r="G381" s="55" t="s">
        <v>476</v>
      </c>
      <c r="H381" s="66" t="str">
        <f>VLOOKUP(G381,'Benthic Codes'!$A$1:$C$15,2,0)</f>
        <v>LC</v>
      </c>
      <c r="I381" s="66" t="str">
        <f>VLOOKUP(G381,'Benthic Codes'!$A$1:$C$15,3,0)</f>
        <v>coral</v>
      </c>
    </row>
    <row r="382" spans="1:10">
      <c r="A382" s="2">
        <v>42953</v>
      </c>
      <c r="B382" t="s">
        <v>7</v>
      </c>
      <c r="C382" t="s">
        <v>475</v>
      </c>
      <c r="D382">
        <v>4</v>
      </c>
      <c r="E382">
        <v>9</v>
      </c>
      <c r="F382" s="17">
        <v>1</v>
      </c>
      <c r="G382" s="55" t="s">
        <v>488</v>
      </c>
      <c r="H382" s="66" t="str">
        <f>VLOOKUP(G382,'Benthic Codes'!$A$1:$C$15,2,0)</f>
        <v>TA</v>
      </c>
      <c r="I382" s="66" t="str">
        <f>VLOOKUP(G382,'Benthic Codes'!$A$1:$C$15,3,0)</f>
        <v>turf algae</v>
      </c>
      <c r="J382">
        <v>1</v>
      </c>
    </row>
    <row r="383" spans="1:10">
      <c r="A383" s="2">
        <v>42953</v>
      </c>
      <c r="B383" t="s">
        <v>7</v>
      </c>
      <c r="C383" t="s">
        <v>475</v>
      </c>
      <c r="D383">
        <v>4</v>
      </c>
      <c r="E383">
        <v>9</v>
      </c>
      <c r="F383" s="17">
        <v>2</v>
      </c>
      <c r="G383" s="55" t="s">
        <v>478</v>
      </c>
      <c r="H383" s="66" t="str">
        <f>VLOOKUP(G383,'Benthic Codes'!$A$1:$C$15,2,0)</f>
        <v>MA</v>
      </c>
      <c r="I383" s="66" t="str">
        <f>VLOOKUP(G383,'Benthic Codes'!$A$1:$C$15,3,0)</f>
        <v>macroalgae</v>
      </c>
      <c r="J383">
        <v>18</v>
      </c>
    </row>
    <row r="384" spans="1:10">
      <c r="A384" s="2">
        <v>42953</v>
      </c>
      <c r="B384" t="s">
        <v>7</v>
      </c>
      <c r="C384" t="s">
        <v>475</v>
      </c>
      <c r="D384">
        <v>4</v>
      </c>
      <c r="E384">
        <v>9</v>
      </c>
      <c r="F384" s="17">
        <v>3</v>
      </c>
      <c r="G384" s="55" t="s">
        <v>488</v>
      </c>
      <c r="H384" s="66" t="str">
        <f>VLOOKUP(G384,'Benthic Codes'!$A$1:$C$15,2,0)</f>
        <v>TA</v>
      </c>
      <c r="I384" s="66" t="str">
        <f>VLOOKUP(G384,'Benthic Codes'!$A$1:$C$15,3,0)</f>
        <v>turf algae</v>
      </c>
      <c r="J384">
        <v>2</v>
      </c>
    </row>
    <row r="385" spans="1:10">
      <c r="A385" s="2">
        <v>42953</v>
      </c>
      <c r="B385" t="s">
        <v>7</v>
      </c>
      <c r="C385" t="s">
        <v>475</v>
      </c>
      <c r="D385">
        <v>4</v>
      </c>
      <c r="E385">
        <v>9</v>
      </c>
      <c r="F385" s="17">
        <v>4</v>
      </c>
      <c r="G385" s="55" t="s">
        <v>478</v>
      </c>
      <c r="H385" s="66" t="str">
        <f>VLOOKUP(G385,'Benthic Codes'!$A$1:$C$15,2,0)</f>
        <v>MA</v>
      </c>
      <c r="I385" s="66" t="str">
        <f>VLOOKUP(G385,'Benthic Codes'!$A$1:$C$15,3,0)</f>
        <v>macroalgae</v>
      </c>
      <c r="J385">
        <v>6</v>
      </c>
    </row>
    <row r="386" spans="1:10">
      <c r="A386" s="2">
        <v>42953</v>
      </c>
      <c r="B386" t="s">
        <v>7</v>
      </c>
      <c r="C386" t="s">
        <v>475</v>
      </c>
      <c r="D386">
        <v>4</v>
      </c>
      <c r="E386">
        <v>9</v>
      </c>
      <c r="F386" s="17">
        <v>5</v>
      </c>
      <c r="G386" s="55" t="s">
        <v>478</v>
      </c>
      <c r="H386" s="66" t="str">
        <f>VLOOKUP(G386,'Benthic Codes'!$A$1:$C$15,2,0)</f>
        <v>MA</v>
      </c>
      <c r="I386" s="66" t="str">
        <f>VLOOKUP(G386,'Benthic Codes'!$A$1:$C$15,3,0)</f>
        <v>macroalgae</v>
      </c>
      <c r="J386">
        <v>14</v>
      </c>
    </row>
    <row r="387" spans="1:10">
      <c r="A387" s="2">
        <v>42953</v>
      </c>
      <c r="B387" t="s">
        <v>7</v>
      </c>
      <c r="C387" t="s">
        <v>475</v>
      </c>
      <c r="D387">
        <v>4</v>
      </c>
      <c r="E387">
        <v>9</v>
      </c>
      <c r="F387" s="17">
        <v>6</v>
      </c>
      <c r="G387" s="55" t="s">
        <v>478</v>
      </c>
      <c r="H387" s="66" t="str">
        <f>VLOOKUP(G387,'Benthic Codes'!$A$1:$C$15,2,0)</f>
        <v>MA</v>
      </c>
      <c r="I387" s="66" t="str">
        <f>VLOOKUP(G387,'Benthic Codes'!$A$1:$C$15,3,0)</f>
        <v>macroalgae</v>
      </c>
      <c r="J387">
        <v>18</v>
      </c>
    </row>
    <row r="388" spans="1:10">
      <c r="A388" s="2">
        <v>42953</v>
      </c>
      <c r="B388" t="s">
        <v>7</v>
      </c>
      <c r="C388" t="s">
        <v>475</v>
      </c>
      <c r="D388">
        <v>4</v>
      </c>
      <c r="E388">
        <v>9</v>
      </c>
      <c r="F388" s="17">
        <v>7</v>
      </c>
      <c r="G388" s="55" t="s">
        <v>480</v>
      </c>
      <c r="H388" s="66" t="str">
        <f>VLOOKUP(G388,'Benthic Codes'!$A$1:$C$15,2,0)</f>
        <v>OINV</v>
      </c>
      <c r="I388" s="66" t="str">
        <f>VLOOKUP(G388,'Benthic Codes'!$A$1:$C$15,3,0)</f>
        <v>non-aggressive invert</v>
      </c>
    </row>
    <row r="389" spans="1:10">
      <c r="A389" s="2">
        <v>42953</v>
      </c>
      <c r="B389" t="s">
        <v>7</v>
      </c>
      <c r="C389" t="s">
        <v>475</v>
      </c>
      <c r="D389">
        <v>4</v>
      </c>
      <c r="E389">
        <v>9</v>
      </c>
      <c r="F389" s="17">
        <v>8</v>
      </c>
      <c r="G389" s="55" t="s">
        <v>478</v>
      </c>
      <c r="H389" s="66" t="str">
        <f>VLOOKUP(G389,'Benthic Codes'!$A$1:$C$15,2,0)</f>
        <v>MA</v>
      </c>
      <c r="I389" s="66" t="str">
        <f>VLOOKUP(G389,'Benthic Codes'!$A$1:$C$15,3,0)</f>
        <v>macroalgae</v>
      </c>
      <c r="J389">
        <v>18</v>
      </c>
    </row>
    <row r="390" spans="1:10">
      <c r="A390" s="2">
        <v>42953</v>
      </c>
      <c r="B390" t="s">
        <v>7</v>
      </c>
      <c r="C390" t="s">
        <v>475</v>
      </c>
      <c r="D390">
        <v>4</v>
      </c>
      <c r="E390">
        <v>9</v>
      </c>
      <c r="F390" s="17">
        <v>9</v>
      </c>
      <c r="G390" s="55" t="s">
        <v>478</v>
      </c>
      <c r="H390" s="66" t="str">
        <f>VLOOKUP(G390,'Benthic Codes'!$A$1:$C$15,2,0)</f>
        <v>MA</v>
      </c>
      <c r="I390" s="66" t="str">
        <f>VLOOKUP(G390,'Benthic Codes'!$A$1:$C$15,3,0)</f>
        <v>macroalgae</v>
      </c>
      <c r="J390">
        <v>11</v>
      </c>
    </row>
    <row r="391" spans="1:10">
      <c r="A391" s="2">
        <v>42953</v>
      </c>
      <c r="B391" t="s">
        <v>7</v>
      </c>
      <c r="C391" t="s">
        <v>475</v>
      </c>
      <c r="D391">
        <v>4</v>
      </c>
      <c r="E391">
        <v>9</v>
      </c>
      <c r="F391" s="17">
        <v>10</v>
      </c>
      <c r="G391" s="55" t="s">
        <v>488</v>
      </c>
      <c r="H391" s="66" t="str">
        <f>VLOOKUP(G391,'Benthic Codes'!$A$1:$C$15,2,0)</f>
        <v>TA</v>
      </c>
      <c r="I391" s="66" t="str">
        <f>VLOOKUP(G391,'Benthic Codes'!$A$1:$C$15,3,0)</f>
        <v>turf algae</v>
      </c>
      <c r="J391">
        <v>3</v>
      </c>
    </row>
    <row r="392" spans="1:10">
      <c r="A392" s="2">
        <v>42953</v>
      </c>
      <c r="B392" t="s">
        <v>7</v>
      </c>
      <c r="C392" t="s">
        <v>475</v>
      </c>
      <c r="D392">
        <v>4</v>
      </c>
      <c r="E392">
        <v>10</v>
      </c>
      <c r="F392" s="17">
        <v>1</v>
      </c>
      <c r="G392" s="55" t="s">
        <v>488</v>
      </c>
      <c r="H392" s="66" t="str">
        <f>VLOOKUP(G392,'Benthic Codes'!$A$1:$C$15,2,0)</f>
        <v>TA</v>
      </c>
      <c r="I392" s="66" t="str">
        <f>VLOOKUP(G392,'Benthic Codes'!$A$1:$C$15,3,0)</f>
        <v>turf algae</v>
      </c>
      <c r="J392">
        <v>2</v>
      </c>
    </row>
    <row r="393" spans="1:10">
      <c r="A393" s="2">
        <v>42953</v>
      </c>
      <c r="B393" t="s">
        <v>7</v>
      </c>
      <c r="C393" t="s">
        <v>475</v>
      </c>
      <c r="D393">
        <v>4</v>
      </c>
      <c r="E393">
        <v>10</v>
      </c>
      <c r="F393" s="17">
        <v>2</v>
      </c>
      <c r="G393" s="55" t="s">
        <v>478</v>
      </c>
      <c r="H393" s="66" t="str">
        <f>VLOOKUP(G393,'Benthic Codes'!$A$1:$C$15,2,0)</f>
        <v>MA</v>
      </c>
      <c r="I393" s="66" t="str">
        <f>VLOOKUP(G393,'Benthic Codes'!$A$1:$C$15,3,0)</f>
        <v>macroalgae</v>
      </c>
      <c r="J393">
        <v>17</v>
      </c>
    </row>
    <row r="394" spans="1:10">
      <c r="A394" s="2">
        <v>42953</v>
      </c>
      <c r="B394" t="s">
        <v>7</v>
      </c>
      <c r="C394" t="s">
        <v>475</v>
      </c>
      <c r="D394">
        <v>4</v>
      </c>
      <c r="E394">
        <v>10</v>
      </c>
      <c r="F394" s="17">
        <v>3</v>
      </c>
      <c r="G394" s="55" t="s">
        <v>488</v>
      </c>
      <c r="H394" s="66" t="str">
        <f>VLOOKUP(G394,'Benthic Codes'!$A$1:$C$15,2,0)</f>
        <v>TA</v>
      </c>
      <c r="I394" s="66" t="str">
        <f>VLOOKUP(G394,'Benthic Codes'!$A$1:$C$15,3,0)</f>
        <v>turf algae</v>
      </c>
      <c r="J394">
        <v>2</v>
      </c>
    </row>
    <row r="395" spans="1:10">
      <c r="A395" s="2">
        <v>42953</v>
      </c>
      <c r="B395" t="s">
        <v>7</v>
      </c>
      <c r="C395" t="s">
        <v>475</v>
      </c>
      <c r="D395">
        <v>4</v>
      </c>
      <c r="E395">
        <v>10</v>
      </c>
      <c r="F395" s="17">
        <v>4</v>
      </c>
      <c r="G395" s="55" t="s">
        <v>488</v>
      </c>
      <c r="H395" s="66" t="str">
        <f>VLOOKUP(G395,'Benthic Codes'!$A$1:$C$15,2,0)</f>
        <v>TA</v>
      </c>
      <c r="I395" s="66" t="str">
        <f>VLOOKUP(G395,'Benthic Codes'!$A$1:$C$15,3,0)</f>
        <v>turf algae</v>
      </c>
      <c r="J395">
        <v>2</v>
      </c>
    </row>
    <row r="396" spans="1:10">
      <c r="A396" s="2">
        <v>42953</v>
      </c>
      <c r="B396" t="s">
        <v>7</v>
      </c>
      <c r="C396" t="s">
        <v>475</v>
      </c>
      <c r="D396">
        <v>4</v>
      </c>
      <c r="E396">
        <v>10</v>
      </c>
      <c r="F396" s="17">
        <v>5</v>
      </c>
      <c r="G396" s="55" t="s">
        <v>488</v>
      </c>
      <c r="H396" s="66" t="str">
        <f>VLOOKUP(G396,'Benthic Codes'!$A$1:$C$15,2,0)</f>
        <v>TA</v>
      </c>
      <c r="I396" s="66" t="str">
        <f>VLOOKUP(G396,'Benthic Codes'!$A$1:$C$15,3,0)</f>
        <v>turf algae</v>
      </c>
      <c r="J396">
        <v>1</v>
      </c>
    </row>
    <row r="397" spans="1:10">
      <c r="A397" s="2">
        <v>42953</v>
      </c>
      <c r="B397" t="s">
        <v>7</v>
      </c>
      <c r="C397" t="s">
        <v>475</v>
      </c>
      <c r="D397">
        <v>4</v>
      </c>
      <c r="E397">
        <v>10</v>
      </c>
      <c r="F397" s="17">
        <v>6</v>
      </c>
      <c r="G397" s="55" t="s">
        <v>478</v>
      </c>
      <c r="H397" s="66" t="str">
        <f>VLOOKUP(G397,'Benthic Codes'!$A$1:$C$15,2,0)</f>
        <v>MA</v>
      </c>
      <c r="I397" s="66" t="str">
        <f>VLOOKUP(G397,'Benthic Codes'!$A$1:$C$15,3,0)</f>
        <v>macroalgae</v>
      </c>
      <c r="J397">
        <v>14</v>
      </c>
    </row>
    <row r="398" spans="1:10">
      <c r="A398" s="2">
        <v>42953</v>
      </c>
      <c r="B398" t="s">
        <v>7</v>
      </c>
      <c r="C398" t="s">
        <v>475</v>
      </c>
      <c r="D398">
        <v>4</v>
      </c>
      <c r="E398">
        <v>10</v>
      </c>
      <c r="F398" s="17">
        <v>7</v>
      </c>
      <c r="G398" s="55" t="s">
        <v>480</v>
      </c>
      <c r="H398" s="66" t="str">
        <f>VLOOKUP(G398,'Benthic Codes'!$A$1:$C$15,2,0)</f>
        <v>OINV</v>
      </c>
      <c r="I398" s="66" t="str">
        <f>VLOOKUP(G398,'Benthic Codes'!$A$1:$C$15,3,0)</f>
        <v>non-aggressive invert</v>
      </c>
    </row>
    <row r="399" spans="1:10">
      <c r="A399" s="2">
        <v>42953</v>
      </c>
      <c r="B399" t="s">
        <v>7</v>
      </c>
      <c r="C399" t="s">
        <v>475</v>
      </c>
      <c r="D399">
        <v>4</v>
      </c>
      <c r="E399">
        <v>10</v>
      </c>
      <c r="F399" s="17">
        <v>8</v>
      </c>
      <c r="G399" s="55" t="s">
        <v>488</v>
      </c>
      <c r="H399" s="66" t="str">
        <f>VLOOKUP(G399,'Benthic Codes'!$A$1:$C$15,2,0)</f>
        <v>TA</v>
      </c>
      <c r="I399" s="66" t="str">
        <f>VLOOKUP(G399,'Benthic Codes'!$A$1:$C$15,3,0)</f>
        <v>turf algae</v>
      </c>
      <c r="J399">
        <v>2</v>
      </c>
    </row>
    <row r="400" spans="1:10">
      <c r="A400" s="2">
        <v>42953</v>
      </c>
      <c r="B400" t="s">
        <v>7</v>
      </c>
      <c r="C400" t="s">
        <v>475</v>
      </c>
      <c r="D400">
        <v>4</v>
      </c>
      <c r="E400">
        <v>10</v>
      </c>
      <c r="F400" s="17">
        <v>9</v>
      </c>
      <c r="G400" s="55" t="s">
        <v>488</v>
      </c>
      <c r="H400" s="66" t="str">
        <f>VLOOKUP(G400,'Benthic Codes'!$A$1:$C$15,2,0)</f>
        <v>TA</v>
      </c>
      <c r="I400" s="66" t="str">
        <f>VLOOKUP(G400,'Benthic Codes'!$A$1:$C$15,3,0)</f>
        <v>turf algae</v>
      </c>
      <c r="J400">
        <v>2</v>
      </c>
    </row>
    <row r="401" spans="1:10">
      <c r="A401" s="2">
        <v>42953</v>
      </c>
      <c r="B401" t="s">
        <v>7</v>
      </c>
      <c r="C401" t="s">
        <v>475</v>
      </c>
      <c r="D401">
        <v>4</v>
      </c>
      <c r="E401">
        <v>10</v>
      </c>
      <c r="F401" s="17">
        <v>10</v>
      </c>
      <c r="G401" s="55" t="s">
        <v>478</v>
      </c>
      <c r="H401" s="66" t="str">
        <f>VLOOKUP(G401,'Benthic Codes'!$A$1:$C$15,2,0)</f>
        <v>MA</v>
      </c>
      <c r="I401" s="66" t="str">
        <f>VLOOKUP(G401,'Benthic Codes'!$A$1:$C$15,3,0)</f>
        <v>macroalgae</v>
      </c>
      <c r="J401">
        <v>18</v>
      </c>
    </row>
    <row r="402" spans="1:10">
      <c r="A402" s="2">
        <v>42953</v>
      </c>
      <c r="B402" t="s">
        <v>288</v>
      </c>
      <c r="C402" t="s">
        <v>475</v>
      </c>
      <c r="D402">
        <v>2</v>
      </c>
      <c r="E402">
        <v>1</v>
      </c>
      <c r="F402">
        <v>1</v>
      </c>
      <c r="G402" s="55" t="s">
        <v>489</v>
      </c>
      <c r="H402" s="66" t="str">
        <f>VLOOKUP(G402,'Benthic Codes'!$A$1:$C$15,2,0)</f>
        <v>sand</v>
      </c>
      <c r="I402" s="66" t="str">
        <f>VLOOKUP(G402,'Benthic Codes'!$A$1:$C$15,3,0)</f>
        <v>sand</v>
      </c>
    </row>
    <row r="403" spans="1:10">
      <c r="A403" s="2">
        <v>42953</v>
      </c>
      <c r="B403" t="s">
        <v>288</v>
      </c>
      <c r="C403" t="s">
        <v>475</v>
      </c>
      <c r="D403">
        <v>2</v>
      </c>
      <c r="E403">
        <v>1</v>
      </c>
      <c r="F403">
        <v>2</v>
      </c>
      <c r="G403" s="55" t="s">
        <v>489</v>
      </c>
      <c r="H403" s="66" t="str">
        <f>VLOOKUP(G403,'Benthic Codes'!$A$1:$C$15,2,0)</f>
        <v>sand</v>
      </c>
      <c r="I403" s="66" t="str">
        <f>VLOOKUP(G403,'Benthic Codes'!$A$1:$C$15,3,0)</f>
        <v>sand</v>
      </c>
    </row>
    <row r="404" spans="1:10">
      <c r="A404" s="2">
        <v>42953</v>
      </c>
      <c r="B404" t="s">
        <v>288</v>
      </c>
      <c r="C404" t="s">
        <v>475</v>
      </c>
      <c r="D404">
        <v>2</v>
      </c>
      <c r="E404">
        <v>1</v>
      </c>
      <c r="F404">
        <v>3</v>
      </c>
      <c r="G404" s="55" t="s">
        <v>488</v>
      </c>
      <c r="H404" s="66" t="str">
        <f>VLOOKUP(G404,'Benthic Codes'!$A$1:$C$15,2,0)</f>
        <v>TA</v>
      </c>
      <c r="I404" s="66" t="str">
        <f>VLOOKUP(G404,'Benthic Codes'!$A$1:$C$15,3,0)</f>
        <v>turf algae</v>
      </c>
      <c r="J404">
        <v>1</v>
      </c>
    </row>
    <row r="405" spans="1:10">
      <c r="A405" s="2">
        <v>42953</v>
      </c>
      <c r="B405" t="s">
        <v>288</v>
      </c>
      <c r="C405" t="s">
        <v>475</v>
      </c>
      <c r="D405">
        <v>2</v>
      </c>
      <c r="E405">
        <v>1</v>
      </c>
      <c r="F405">
        <v>4</v>
      </c>
      <c r="G405" s="55" t="s">
        <v>488</v>
      </c>
      <c r="H405" s="66" t="str">
        <f>VLOOKUP(G405,'Benthic Codes'!$A$1:$C$15,2,0)</f>
        <v>TA</v>
      </c>
      <c r="I405" s="66" t="str">
        <f>VLOOKUP(G405,'Benthic Codes'!$A$1:$C$15,3,0)</f>
        <v>turf algae</v>
      </c>
      <c r="J405">
        <v>3</v>
      </c>
    </row>
    <row r="406" spans="1:10">
      <c r="A406" s="2">
        <v>42953</v>
      </c>
      <c r="B406" t="s">
        <v>288</v>
      </c>
      <c r="C406" t="s">
        <v>475</v>
      </c>
      <c r="D406">
        <v>2</v>
      </c>
      <c r="E406">
        <v>1</v>
      </c>
      <c r="F406">
        <v>5</v>
      </c>
      <c r="G406" s="55" t="s">
        <v>478</v>
      </c>
      <c r="H406" s="66" t="str">
        <f>VLOOKUP(G406,'Benthic Codes'!$A$1:$C$15,2,0)</f>
        <v>MA</v>
      </c>
      <c r="I406" s="66" t="str">
        <f>VLOOKUP(G406,'Benthic Codes'!$A$1:$C$15,3,0)</f>
        <v>macroalgae</v>
      </c>
      <c r="J406">
        <v>8</v>
      </c>
    </row>
    <row r="407" spans="1:10">
      <c r="A407" s="2">
        <v>42953</v>
      </c>
      <c r="B407" t="s">
        <v>288</v>
      </c>
      <c r="C407" t="s">
        <v>475</v>
      </c>
      <c r="D407">
        <v>2</v>
      </c>
      <c r="E407">
        <v>1</v>
      </c>
      <c r="F407">
        <v>6</v>
      </c>
      <c r="G407" s="55" t="s">
        <v>478</v>
      </c>
      <c r="H407" s="66" t="str">
        <f>VLOOKUP(G407,'Benthic Codes'!$A$1:$C$15,2,0)</f>
        <v>MA</v>
      </c>
      <c r="I407" s="66" t="str">
        <f>VLOOKUP(G407,'Benthic Codes'!$A$1:$C$15,3,0)</f>
        <v>macroalgae</v>
      </c>
      <c r="J407">
        <v>7</v>
      </c>
    </row>
    <row r="408" spans="1:10">
      <c r="A408" s="2">
        <v>42953</v>
      </c>
      <c r="B408" t="s">
        <v>288</v>
      </c>
      <c r="C408" t="s">
        <v>475</v>
      </c>
      <c r="D408">
        <v>2</v>
      </c>
      <c r="E408">
        <v>1</v>
      </c>
      <c r="F408">
        <v>7</v>
      </c>
      <c r="G408" s="55" t="s">
        <v>478</v>
      </c>
      <c r="H408" s="66" t="str">
        <f>VLOOKUP(G408,'Benthic Codes'!$A$1:$C$15,2,0)</f>
        <v>MA</v>
      </c>
      <c r="I408" s="66" t="str">
        <f>VLOOKUP(G408,'Benthic Codes'!$A$1:$C$15,3,0)</f>
        <v>macroalgae</v>
      </c>
      <c r="J408">
        <v>8</v>
      </c>
    </row>
    <row r="409" spans="1:10">
      <c r="A409" s="2">
        <v>42953</v>
      </c>
      <c r="B409" t="s">
        <v>288</v>
      </c>
      <c r="C409" t="s">
        <v>475</v>
      </c>
      <c r="D409">
        <v>2</v>
      </c>
      <c r="E409">
        <v>1</v>
      </c>
      <c r="F409">
        <v>8</v>
      </c>
      <c r="G409" s="55" t="s">
        <v>488</v>
      </c>
      <c r="H409" s="66" t="str">
        <f>VLOOKUP(G409,'Benthic Codes'!$A$1:$C$15,2,0)</f>
        <v>TA</v>
      </c>
      <c r="I409" s="66" t="str">
        <f>VLOOKUP(G409,'Benthic Codes'!$A$1:$C$15,3,0)</f>
        <v>turf algae</v>
      </c>
      <c r="J409">
        <v>4</v>
      </c>
    </row>
    <row r="410" spans="1:10">
      <c r="A410" s="2">
        <v>42953</v>
      </c>
      <c r="B410" t="s">
        <v>288</v>
      </c>
      <c r="C410" t="s">
        <v>475</v>
      </c>
      <c r="D410">
        <v>2</v>
      </c>
      <c r="E410">
        <v>1</v>
      </c>
      <c r="F410">
        <v>9</v>
      </c>
      <c r="G410" s="55" t="s">
        <v>476</v>
      </c>
      <c r="H410" s="66" t="str">
        <f>VLOOKUP(G410,'Benthic Codes'!$A$1:$C$15,2,0)</f>
        <v>LC</v>
      </c>
      <c r="I410" s="66" t="str">
        <f>VLOOKUP(G410,'Benthic Codes'!$A$1:$C$15,3,0)</f>
        <v>coral</v>
      </c>
    </row>
    <row r="411" spans="1:10">
      <c r="A411" s="2">
        <v>42953</v>
      </c>
      <c r="B411" t="s">
        <v>288</v>
      </c>
      <c r="C411" t="s">
        <v>475</v>
      </c>
      <c r="D411">
        <v>2</v>
      </c>
      <c r="E411">
        <v>1</v>
      </c>
      <c r="F411">
        <v>10</v>
      </c>
      <c r="G411" s="55" t="s">
        <v>488</v>
      </c>
      <c r="H411" s="66" t="str">
        <f>VLOOKUP(G411,'Benthic Codes'!$A$1:$C$15,2,0)</f>
        <v>TA</v>
      </c>
      <c r="I411" s="66" t="str">
        <f>VLOOKUP(G411,'Benthic Codes'!$A$1:$C$15,3,0)</f>
        <v>turf algae</v>
      </c>
      <c r="J411">
        <v>3</v>
      </c>
    </row>
    <row r="412" spans="1:10">
      <c r="A412" s="2">
        <v>42953</v>
      </c>
      <c r="B412" t="s">
        <v>288</v>
      </c>
      <c r="C412" t="s">
        <v>475</v>
      </c>
      <c r="D412">
        <v>2</v>
      </c>
      <c r="E412">
        <v>2</v>
      </c>
      <c r="F412">
        <v>1</v>
      </c>
      <c r="G412" s="55" t="s">
        <v>488</v>
      </c>
      <c r="H412" s="66" t="str">
        <f>VLOOKUP(G412,'Benthic Codes'!$A$1:$C$15,2,0)</f>
        <v>TA</v>
      </c>
      <c r="I412" s="66" t="str">
        <f>VLOOKUP(G412,'Benthic Codes'!$A$1:$C$15,3,0)</f>
        <v>turf algae</v>
      </c>
      <c r="J412">
        <v>2</v>
      </c>
    </row>
    <row r="413" spans="1:10">
      <c r="A413" s="2">
        <v>42953</v>
      </c>
      <c r="B413" t="s">
        <v>288</v>
      </c>
      <c r="C413" t="s">
        <v>475</v>
      </c>
      <c r="D413">
        <v>2</v>
      </c>
      <c r="E413">
        <v>2</v>
      </c>
      <c r="F413">
        <v>2</v>
      </c>
      <c r="G413" s="55" t="s">
        <v>488</v>
      </c>
      <c r="H413" s="66" t="str">
        <f>VLOOKUP(G413,'Benthic Codes'!$A$1:$C$15,2,0)</f>
        <v>TA</v>
      </c>
      <c r="I413" s="66" t="str">
        <f>VLOOKUP(G413,'Benthic Codes'!$A$1:$C$15,3,0)</f>
        <v>turf algae</v>
      </c>
      <c r="J413">
        <v>3</v>
      </c>
    </row>
    <row r="414" spans="1:10">
      <c r="A414" s="2">
        <v>42953</v>
      </c>
      <c r="B414" t="s">
        <v>288</v>
      </c>
      <c r="C414" t="s">
        <v>475</v>
      </c>
      <c r="D414">
        <v>2</v>
      </c>
      <c r="E414">
        <v>2</v>
      </c>
      <c r="F414">
        <v>3</v>
      </c>
      <c r="G414" s="55" t="s">
        <v>488</v>
      </c>
      <c r="H414" s="66" t="str">
        <f>VLOOKUP(G414,'Benthic Codes'!$A$1:$C$15,2,0)</f>
        <v>TA</v>
      </c>
      <c r="I414" s="66" t="str">
        <f>VLOOKUP(G414,'Benthic Codes'!$A$1:$C$15,3,0)</f>
        <v>turf algae</v>
      </c>
      <c r="J414">
        <v>4</v>
      </c>
    </row>
    <row r="415" spans="1:10">
      <c r="A415" s="2">
        <v>42953</v>
      </c>
      <c r="B415" t="s">
        <v>288</v>
      </c>
      <c r="C415" t="s">
        <v>475</v>
      </c>
      <c r="D415">
        <v>2</v>
      </c>
      <c r="E415">
        <v>2</v>
      </c>
      <c r="F415">
        <v>4</v>
      </c>
      <c r="G415" s="55" t="s">
        <v>478</v>
      </c>
      <c r="H415" s="66" t="str">
        <f>VLOOKUP(G415,'Benthic Codes'!$A$1:$C$15,2,0)</f>
        <v>MA</v>
      </c>
      <c r="I415" s="66" t="str">
        <f>VLOOKUP(G415,'Benthic Codes'!$A$1:$C$15,3,0)</f>
        <v>macroalgae</v>
      </c>
      <c r="J415">
        <v>22</v>
      </c>
    </row>
    <row r="416" spans="1:10">
      <c r="A416" s="2">
        <v>42953</v>
      </c>
      <c r="B416" t="s">
        <v>288</v>
      </c>
      <c r="C416" t="s">
        <v>475</v>
      </c>
      <c r="D416">
        <v>2</v>
      </c>
      <c r="E416">
        <v>2</v>
      </c>
      <c r="F416">
        <v>5</v>
      </c>
      <c r="G416" s="55" t="s">
        <v>488</v>
      </c>
      <c r="H416" s="66" t="str">
        <f>VLOOKUP(G416,'Benthic Codes'!$A$1:$C$15,2,0)</f>
        <v>TA</v>
      </c>
      <c r="I416" s="66" t="str">
        <f>VLOOKUP(G416,'Benthic Codes'!$A$1:$C$15,3,0)</f>
        <v>turf algae</v>
      </c>
      <c r="J416">
        <v>3</v>
      </c>
    </row>
    <row r="417" spans="1:10">
      <c r="A417" s="2">
        <v>42953</v>
      </c>
      <c r="B417" t="s">
        <v>288</v>
      </c>
      <c r="C417" t="s">
        <v>475</v>
      </c>
      <c r="D417">
        <v>2</v>
      </c>
      <c r="E417">
        <v>2</v>
      </c>
      <c r="F417">
        <v>6</v>
      </c>
      <c r="G417" s="55" t="s">
        <v>476</v>
      </c>
      <c r="H417" s="66" t="str">
        <f>VLOOKUP(G417,'Benthic Codes'!$A$1:$C$15,2,0)</f>
        <v>LC</v>
      </c>
      <c r="I417" s="66" t="str">
        <f>VLOOKUP(G417,'Benthic Codes'!$A$1:$C$15,3,0)</f>
        <v>coral</v>
      </c>
    </row>
    <row r="418" spans="1:10">
      <c r="A418" s="2">
        <v>42953</v>
      </c>
      <c r="B418" t="s">
        <v>288</v>
      </c>
      <c r="C418" t="s">
        <v>475</v>
      </c>
      <c r="D418">
        <v>2</v>
      </c>
      <c r="E418">
        <v>2</v>
      </c>
      <c r="F418">
        <v>7</v>
      </c>
      <c r="G418" s="55" t="s">
        <v>476</v>
      </c>
      <c r="H418" s="66" t="str">
        <f>VLOOKUP(G418,'Benthic Codes'!$A$1:$C$15,2,0)</f>
        <v>LC</v>
      </c>
      <c r="I418" s="66" t="str">
        <f>VLOOKUP(G418,'Benthic Codes'!$A$1:$C$15,3,0)</f>
        <v>coral</v>
      </c>
    </row>
    <row r="419" spans="1:10">
      <c r="A419" s="2">
        <v>42953</v>
      </c>
      <c r="B419" t="s">
        <v>288</v>
      </c>
      <c r="C419" t="s">
        <v>475</v>
      </c>
      <c r="D419">
        <v>2</v>
      </c>
      <c r="E419">
        <v>2</v>
      </c>
      <c r="F419">
        <v>8</v>
      </c>
      <c r="G419" s="55" t="s">
        <v>488</v>
      </c>
      <c r="H419" s="66" t="str">
        <f>VLOOKUP(G419,'Benthic Codes'!$A$1:$C$15,2,0)</f>
        <v>TA</v>
      </c>
      <c r="I419" s="66" t="str">
        <f>VLOOKUP(G419,'Benthic Codes'!$A$1:$C$15,3,0)</f>
        <v>turf algae</v>
      </c>
      <c r="J419">
        <v>2</v>
      </c>
    </row>
    <row r="420" spans="1:10">
      <c r="A420" s="2">
        <v>42953</v>
      </c>
      <c r="B420" t="s">
        <v>288</v>
      </c>
      <c r="C420" t="s">
        <v>475</v>
      </c>
      <c r="D420">
        <v>2</v>
      </c>
      <c r="E420">
        <v>2</v>
      </c>
      <c r="F420">
        <v>9</v>
      </c>
      <c r="G420" s="55" t="s">
        <v>488</v>
      </c>
      <c r="H420" s="66" t="str">
        <f>VLOOKUP(G420,'Benthic Codes'!$A$1:$C$15,2,0)</f>
        <v>TA</v>
      </c>
      <c r="I420" s="66" t="str">
        <f>VLOOKUP(G420,'Benthic Codes'!$A$1:$C$15,3,0)</f>
        <v>turf algae</v>
      </c>
      <c r="J420">
        <v>2</v>
      </c>
    </row>
    <row r="421" spans="1:10">
      <c r="A421" s="2">
        <v>42953</v>
      </c>
      <c r="B421" t="s">
        <v>288</v>
      </c>
      <c r="C421" t="s">
        <v>475</v>
      </c>
      <c r="D421">
        <v>2</v>
      </c>
      <c r="E421">
        <v>2</v>
      </c>
      <c r="F421">
        <v>10</v>
      </c>
      <c r="G421" s="55" t="s">
        <v>488</v>
      </c>
      <c r="H421" s="66" t="str">
        <f>VLOOKUP(G421,'Benthic Codes'!$A$1:$C$15,2,0)</f>
        <v>TA</v>
      </c>
      <c r="I421" s="66" t="str">
        <f>VLOOKUP(G421,'Benthic Codes'!$A$1:$C$15,3,0)</f>
        <v>turf algae</v>
      </c>
      <c r="J421">
        <v>2</v>
      </c>
    </row>
    <row r="422" spans="1:10">
      <c r="A422" s="2">
        <v>42953</v>
      </c>
      <c r="B422" t="s">
        <v>288</v>
      </c>
      <c r="C422" t="s">
        <v>475</v>
      </c>
      <c r="D422">
        <v>2</v>
      </c>
      <c r="E422">
        <v>3</v>
      </c>
      <c r="F422">
        <v>1</v>
      </c>
      <c r="G422" s="55" t="s">
        <v>488</v>
      </c>
      <c r="H422" s="66" t="str">
        <f>VLOOKUP(G422,'Benthic Codes'!$A$1:$C$15,2,0)</f>
        <v>TA</v>
      </c>
      <c r="I422" s="66" t="str">
        <f>VLOOKUP(G422,'Benthic Codes'!$A$1:$C$15,3,0)</f>
        <v>turf algae</v>
      </c>
      <c r="J422">
        <v>4</v>
      </c>
    </row>
    <row r="423" spans="1:10">
      <c r="A423" s="2">
        <v>42953</v>
      </c>
      <c r="B423" t="s">
        <v>288</v>
      </c>
      <c r="C423" t="s">
        <v>475</v>
      </c>
      <c r="D423">
        <v>2</v>
      </c>
      <c r="E423">
        <v>3</v>
      </c>
      <c r="F423">
        <v>2</v>
      </c>
      <c r="G423" s="55" t="s">
        <v>488</v>
      </c>
      <c r="H423" s="66" t="str">
        <f>VLOOKUP(G423,'Benthic Codes'!$A$1:$C$15,2,0)</f>
        <v>TA</v>
      </c>
      <c r="I423" s="66" t="str">
        <f>VLOOKUP(G423,'Benthic Codes'!$A$1:$C$15,3,0)</f>
        <v>turf algae</v>
      </c>
      <c r="J423">
        <v>4</v>
      </c>
    </row>
    <row r="424" spans="1:10">
      <c r="A424" s="2">
        <v>42953</v>
      </c>
      <c r="B424" t="s">
        <v>288</v>
      </c>
      <c r="C424" t="s">
        <v>475</v>
      </c>
      <c r="D424">
        <v>2</v>
      </c>
      <c r="E424">
        <v>3</v>
      </c>
      <c r="F424">
        <v>3</v>
      </c>
      <c r="G424" s="55" t="s">
        <v>488</v>
      </c>
      <c r="H424" s="66" t="str">
        <f>VLOOKUP(G424,'Benthic Codes'!$A$1:$C$15,2,0)</f>
        <v>TA</v>
      </c>
      <c r="I424" s="66" t="str">
        <f>VLOOKUP(G424,'Benthic Codes'!$A$1:$C$15,3,0)</f>
        <v>turf algae</v>
      </c>
      <c r="J424">
        <v>2</v>
      </c>
    </row>
    <row r="425" spans="1:10">
      <c r="A425" s="2">
        <v>42953</v>
      </c>
      <c r="B425" t="s">
        <v>288</v>
      </c>
      <c r="C425" t="s">
        <v>475</v>
      </c>
      <c r="D425">
        <v>2</v>
      </c>
      <c r="E425">
        <v>3</v>
      </c>
      <c r="F425">
        <v>4</v>
      </c>
      <c r="G425" s="55" t="s">
        <v>476</v>
      </c>
      <c r="H425" s="66" t="str">
        <f>VLOOKUP(G425,'Benthic Codes'!$A$1:$C$15,2,0)</f>
        <v>LC</v>
      </c>
      <c r="I425" s="66" t="str">
        <f>VLOOKUP(G425,'Benthic Codes'!$A$1:$C$15,3,0)</f>
        <v>coral</v>
      </c>
    </row>
    <row r="426" spans="1:10">
      <c r="A426" s="2">
        <v>42953</v>
      </c>
      <c r="B426" t="s">
        <v>288</v>
      </c>
      <c r="C426" t="s">
        <v>475</v>
      </c>
      <c r="D426">
        <v>2</v>
      </c>
      <c r="E426">
        <v>3</v>
      </c>
      <c r="F426">
        <v>5</v>
      </c>
      <c r="G426" s="55" t="s">
        <v>488</v>
      </c>
      <c r="H426" s="66" t="str">
        <f>VLOOKUP(G426,'Benthic Codes'!$A$1:$C$15,2,0)</f>
        <v>TA</v>
      </c>
      <c r="I426" s="66" t="str">
        <f>VLOOKUP(G426,'Benthic Codes'!$A$1:$C$15,3,0)</f>
        <v>turf algae</v>
      </c>
      <c r="J426">
        <v>4</v>
      </c>
    </row>
    <row r="427" spans="1:10">
      <c r="A427" s="2">
        <v>42953</v>
      </c>
      <c r="B427" t="s">
        <v>288</v>
      </c>
      <c r="C427" t="s">
        <v>475</v>
      </c>
      <c r="D427">
        <v>2</v>
      </c>
      <c r="E427">
        <v>3</v>
      </c>
      <c r="F427">
        <v>6</v>
      </c>
      <c r="G427" s="55" t="s">
        <v>483</v>
      </c>
      <c r="H427" s="66" t="str">
        <f>VLOOKUP(G427,'Benthic Codes'!$A$1:$C$15,2,0)</f>
        <v>AINV</v>
      </c>
      <c r="I427" s="66" t="str">
        <f>VLOOKUP(G427,'Benthic Codes'!$A$1:$C$15,3,0)</f>
        <v>aggressive invert</v>
      </c>
    </row>
    <row r="428" spans="1:10">
      <c r="A428" s="2">
        <v>42953</v>
      </c>
      <c r="B428" t="s">
        <v>288</v>
      </c>
      <c r="C428" t="s">
        <v>475</v>
      </c>
      <c r="D428">
        <v>2</v>
      </c>
      <c r="E428">
        <v>3</v>
      </c>
      <c r="F428">
        <v>7</v>
      </c>
      <c r="G428" s="55" t="s">
        <v>488</v>
      </c>
      <c r="H428" s="66" t="str">
        <f>VLOOKUP(G428,'Benthic Codes'!$A$1:$C$15,2,0)</f>
        <v>TA</v>
      </c>
      <c r="I428" s="66" t="str">
        <f>VLOOKUP(G428,'Benthic Codes'!$A$1:$C$15,3,0)</f>
        <v>turf algae</v>
      </c>
      <c r="J428">
        <v>3</v>
      </c>
    </row>
    <row r="429" spans="1:10">
      <c r="A429" s="2">
        <v>42953</v>
      </c>
      <c r="B429" t="s">
        <v>288</v>
      </c>
      <c r="C429" t="s">
        <v>475</v>
      </c>
      <c r="D429">
        <v>2</v>
      </c>
      <c r="E429">
        <v>3</v>
      </c>
      <c r="F429">
        <v>8</v>
      </c>
      <c r="G429" s="55" t="s">
        <v>478</v>
      </c>
      <c r="H429" s="66" t="str">
        <f>VLOOKUP(G429,'Benthic Codes'!$A$1:$C$15,2,0)</f>
        <v>MA</v>
      </c>
      <c r="I429" s="66" t="str">
        <f>VLOOKUP(G429,'Benthic Codes'!$A$1:$C$15,3,0)</f>
        <v>macroalgae</v>
      </c>
      <c r="J429">
        <v>15</v>
      </c>
    </row>
    <row r="430" spans="1:10">
      <c r="A430" s="2">
        <v>42953</v>
      </c>
      <c r="B430" t="s">
        <v>288</v>
      </c>
      <c r="C430" t="s">
        <v>475</v>
      </c>
      <c r="D430">
        <v>2</v>
      </c>
      <c r="E430">
        <v>3</v>
      </c>
      <c r="F430">
        <v>9</v>
      </c>
      <c r="G430" s="55" t="s">
        <v>488</v>
      </c>
      <c r="H430" s="66" t="str">
        <f>VLOOKUP(G430,'Benthic Codes'!$A$1:$C$15,2,0)</f>
        <v>TA</v>
      </c>
      <c r="I430" s="66" t="str">
        <f>VLOOKUP(G430,'Benthic Codes'!$A$1:$C$15,3,0)</f>
        <v>turf algae</v>
      </c>
      <c r="J430">
        <v>2</v>
      </c>
    </row>
    <row r="431" spans="1:10">
      <c r="A431" s="2">
        <v>42953</v>
      </c>
      <c r="B431" t="s">
        <v>288</v>
      </c>
      <c r="C431" t="s">
        <v>475</v>
      </c>
      <c r="D431">
        <v>2</v>
      </c>
      <c r="E431">
        <v>3</v>
      </c>
      <c r="F431">
        <v>10</v>
      </c>
      <c r="G431" s="55" t="s">
        <v>488</v>
      </c>
      <c r="H431" s="66" t="str">
        <f>VLOOKUP(G431,'Benthic Codes'!$A$1:$C$15,2,0)</f>
        <v>TA</v>
      </c>
      <c r="I431" s="66" t="str">
        <f>VLOOKUP(G431,'Benthic Codes'!$A$1:$C$15,3,0)</f>
        <v>turf algae</v>
      </c>
      <c r="J431">
        <v>3</v>
      </c>
    </row>
    <row r="432" spans="1:10">
      <c r="A432" s="2">
        <v>42953</v>
      </c>
      <c r="B432" t="s">
        <v>288</v>
      </c>
      <c r="C432" t="s">
        <v>475</v>
      </c>
      <c r="D432">
        <v>2</v>
      </c>
      <c r="E432">
        <v>4</v>
      </c>
      <c r="F432">
        <v>1</v>
      </c>
      <c r="G432" s="55" t="s">
        <v>489</v>
      </c>
      <c r="H432" s="66" t="str">
        <f>VLOOKUP(G432,'Benthic Codes'!$A$1:$C$15,2,0)</f>
        <v>sand</v>
      </c>
      <c r="I432" s="66" t="str">
        <f>VLOOKUP(G432,'Benthic Codes'!$A$1:$C$15,3,0)</f>
        <v>sand</v>
      </c>
    </row>
    <row r="433" spans="1:10">
      <c r="A433" s="2">
        <v>42953</v>
      </c>
      <c r="B433" t="s">
        <v>288</v>
      </c>
      <c r="C433" t="s">
        <v>475</v>
      </c>
      <c r="D433">
        <v>2</v>
      </c>
      <c r="E433">
        <v>4</v>
      </c>
      <c r="F433">
        <v>2</v>
      </c>
      <c r="G433" s="55" t="s">
        <v>488</v>
      </c>
      <c r="H433" s="66" t="str">
        <f>VLOOKUP(G433,'Benthic Codes'!$A$1:$C$15,2,0)</f>
        <v>TA</v>
      </c>
      <c r="I433" s="66" t="str">
        <f>VLOOKUP(G433,'Benthic Codes'!$A$1:$C$15,3,0)</f>
        <v>turf algae</v>
      </c>
      <c r="J433">
        <v>2</v>
      </c>
    </row>
    <row r="434" spans="1:10">
      <c r="A434" s="2">
        <v>42953</v>
      </c>
      <c r="B434" t="s">
        <v>288</v>
      </c>
      <c r="C434" t="s">
        <v>475</v>
      </c>
      <c r="D434">
        <v>2</v>
      </c>
      <c r="E434">
        <v>4</v>
      </c>
      <c r="F434">
        <v>3</v>
      </c>
      <c r="G434" s="55" t="s">
        <v>488</v>
      </c>
      <c r="H434" s="66" t="str">
        <f>VLOOKUP(G434,'Benthic Codes'!$A$1:$C$15,2,0)</f>
        <v>TA</v>
      </c>
      <c r="I434" s="66" t="str">
        <f>VLOOKUP(G434,'Benthic Codes'!$A$1:$C$15,3,0)</f>
        <v>turf algae</v>
      </c>
      <c r="J434">
        <v>3</v>
      </c>
    </row>
    <row r="435" spans="1:10">
      <c r="A435" s="2">
        <v>42953</v>
      </c>
      <c r="B435" t="s">
        <v>288</v>
      </c>
      <c r="C435" t="s">
        <v>475</v>
      </c>
      <c r="D435">
        <v>2</v>
      </c>
      <c r="E435">
        <v>4</v>
      </c>
      <c r="F435">
        <v>4</v>
      </c>
      <c r="G435" s="55" t="s">
        <v>481</v>
      </c>
      <c r="H435" s="66" t="str">
        <f>VLOOKUP(G435,'Benthic Codes'!$A$1:$C$15,2,0)</f>
        <v>CCA</v>
      </c>
      <c r="I435" s="66" t="str">
        <f>VLOOKUP(G435,'Benthic Codes'!$A$1:$C$15,3,0)</f>
        <v>CCA</v>
      </c>
    </row>
    <row r="436" spans="1:10">
      <c r="A436" s="2">
        <v>42953</v>
      </c>
      <c r="B436" t="s">
        <v>288</v>
      </c>
      <c r="C436" t="s">
        <v>475</v>
      </c>
      <c r="D436">
        <v>2</v>
      </c>
      <c r="E436">
        <v>4</v>
      </c>
      <c r="F436">
        <v>5</v>
      </c>
      <c r="G436" s="55" t="s">
        <v>490</v>
      </c>
      <c r="H436" s="66" t="str">
        <f>VLOOKUP(G436,'Benthic Codes'!$A$1:$C$15,2,0)</f>
        <v>PEY</v>
      </c>
      <c r="I436" s="66" t="str">
        <f>VLOOKUP(G436,'Benthic Codes'!$A$1:$C$15,3,0)</f>
        <v>peysonelid</v>
      </c>
    </row>
    <row r="437" spans="1:10">
      <c r="A437" s="2">
        <v>42953</v>
      </c>
      <c r="B437" t="s">
        <v>288</v>
      </c>
      <c r="C437" t="s">
        <v>475</v>
      </c>
      <c r="D437">
        <v>2</v>
      </c>
      <c r="E437">
        <v>4</v>
      </c>
      <c r="F437">
        <v>6</v>
      </c>
      <c r="G437" s="55" t="s">
        <v>488</v>
      </c>
      <c r="H437" s="66" t="str">
        <f>VLOOKUP(G437,'Benthic Codes'!$A$1:$C$15,2,0)</f>
        <v>TA</v>
      </c>
      <c r="I437" s="66" t="str">
        <f>VLOOKUP(G437,'Benthic Codes'!$A$1:$C$15,3,0)</f>
        <v>turf algae</v>
      </c>
      <c r="J437">
        <v>2</v>
      </c>
    </row>
    <row r="438" spans="1:10">
      <c r="A438" s="2">
        <v>42953</v>
      </c>
      <c r="B438" t="s">
        <v>288</v>
      </c>
      <c r="C438" t="s">
        <v>475</v>
      </c>
      <c r="D438">
        <v>2</v>
      </c>
      <c r="E438">
        <v>4</v>
      </c>
      <c r="F438">
        <v>7</v>
      </c>
      <c r="G438" s="55" t="s">
        <v>488</v>
      </c>
      <c r="H438" s="66" t="str">
        <f>VLOOKUP(G438,'Benthic Codes'!$A$1:$C$15,2,0)</f>
        <v>TA</v>
      </c>
      <c r="I438" s="66" t="str">
        <f>VLOOKUP(G438,'Benthic Codes'!$A$1:$C$15,3,0)</f>
        <v>turf algae</v>
      </c>
      <c r="J438">
        <v>2</v>
      </c>
    </row>
    <row r="439" spans="1:10">
      <c r="A439" s="2">
        <v>42953</v>
      </c>
      <c r="B439" t="s">
        <v>288</v>
      </c>
      <c r="C439" t="s">
        <v>475</v>
      </c>
      <c r="D439">
        <v>2</v>
      </c>
      <c r="E439">
        <v>4</v>
      </c>
      <c r="F439">
        <v>8</v>
      </c>
      <c r="G439" s="55" t="s">
        <v>478</v>
      </c>
      <c r="H439" s="66" t="str">
        <f>VLOOKUP(G439,'Benthic Codes'!$A$1:$C$15,2,0)</f>
        <v>MA</v>
      </c>
      <c r="I439" s="66" t="str">
        <f>VLOOKUP(G439,'Benthic Codes'!$A$1:$C$15,3,0)</f>
        <v>macroalgae</v>
      </c>
      <c r="J439">
        <v>40</v>
      </c>
    </row>
    <row r="440" spans="1:10">
      <c r="A440" s="2">
        <v>42953</v>
      </c>
      <c r="B440" t="s">
        <v>288</v>
      </c>
      <c r="C440" t="s">
        <v>475</v>
      </c>
      <c r="D440">
        <v>2</v>
      </c>
      <c r="E440">
        <v>4</v>
      </c>
      <c r="F440">
        <v>9</v>
      </c>
      <c r="G440" s="55" t="s">
        <v>477</v>
      </c>
      <c r="H440" s="66" t="str">
        <f>VLOOKUP(G440,'Benthic Codes'!$A$1:$C$15,2,0)</f>
        <v>LC</v>
      </c>
      <c r="I440" s="66" t="str">
        <f>VLOOKUP(G440,'Benthic Codes'!$A$1:$C$15,3,0)</f>
        <v>coral</v>
      </c>
    </row>
    <row r="441" spans="1:10">
      <c r="A441" s="2">
        <v>42953</v>
      </c>
      <c r="B441" t="s">
        <v>288</v>
      </c>
      <c r="C441" t="s">
        <v>475</v>
      </c>
      <c r="D441">
        <v>2</v>
      </c>
      <c r="E441">
        <v>4</v>
      </c>
      <c r="F441">
        <v>10</v>
      </c>
      <c r="G441" s="55" t="s">
        <v>488</v>
      </c>
      <c r="H441" s="66" t="str">
        <f>VLOOKUP(G441,'Benthic Codes'!$A$1:$C$15,2,0)</f>
        <v>TA</v>
      </c>
      <c r="I441" s="66" t="str">
        <f>VLOOKUP(G441,'Benthic Codes'!$A$1:$C$15,3,0)</f>
        <v>turf algae</v>
      </c>
      <c r="J441">
        <v>2</v>
      </c>
    </row>
    <row r="442" spans="1:10">
      <c r="A442" s="2">
        <v>42953</v>
      </c>
      <c r="B442" t="s">
        <v>288</v>
      </c>
      <c r="C442" t="s">
        <v>475</v>
      </c>
      <c r="D442">
        <v>2</v>
      </c>
      <c r="E442">
        <v>5</v>
      </c>
      <c r="F442">
        <v>1</v>
      </c>
      <c r="G442" s="55" t="s">
        <v>488</v>
      </c>
      <c r="H442" s="66" t="str">
        <f>VLOOKUP(G442,'Benthic Codes'!$A$1:$C$15,2,0)</f>
        <v>TA</v>
      </c>
      <c r="I442" s="66" t="str">
        <f>VLOOKUP(G442,'Benthic Codes'!$A$1:$C$15,3,0)</f>
        <v>turf algae</v>
      </c>
      <c r="J442">
        <v>2</v>
      </c>
    </row>
    <row r="443" spans="1:10">
      <c r="A443" s="2">
        <v>42953</v>
      </c>
      <c r="B443" t="s">
        <v>288</v>
      </c>
      <c r="C443" t="s">
        <v>475</v>
      </c>
      <c r="D443">
        <v>2</v>
      </c>
      <c r="E443">
        <v>5</v>
      </c>
      <c r="F443">
        <v>2</v>
      </c>
      <c r="G443" s="55" t="s">
        <v>488</v>
      </c>
      <c r="H443" s="66" t="str">
        <f>VLOOKUP(G443,'Benthic Codes'!$A$1:$C$15,2,0)</f>
        <v>TA</v>
      </c>
      <c r="I443" s="66" t="str">
        <f>VLOOKUP(G443,'Benthic Codes'!$A$1:$C$15,3,0)</f>
        <v>turf algae</v>
      </c>
      <c r="J443">
        <v>2</v>
      </c>
    </row>
    <row r="444" spans="1:10">
      <c r="A444" s="2">
        <v>42953</v>
      </c>
      <c r="B444" t="s">
        <v>288</v>
      </c>
      <c r="C444" t="s">
        <v>475</v>
      </c>
      <c r="D444">
        <v>2</v>
      </c>
      <c r="E444">
        <v>5</v>
      </c>
      <c r="F444">
        <v>3</v>
      </c>
      <c r="G444" s="55" t="s">
        <v>488</v>
      </c>
      <c r="H444" s="66" t="str">
        <f>VLOOKUP(G444,'Benthic Codes'!$A$1:$C$15,2,0)</f>
        <v>TA</v>
      </c>
      <c r="I444" s="66" t="str">
        <f>VLOOKUP(G444,'Benthic Codes'!$A$1:$C$15,3,0)</f>
        <v>turf algae</v>
      </c>
      <c r="J444">
        <v>2</v>
      </c>
    </row>
    <row r="445" spans="1:10">
      <c r="A445" s="2">
        <v>42953</v>
      </c>
      <c r="B445" t="s">
        <v>288</v>
      </c>
      <c r="C445" t="s">
        <v>475</v>
      </c>
      <c r="D445">
        <v>2</v>
      </c>
      <c r="E445">
        <v>5</v>
      </c>
      <c r="F445">
        <v>4</v>
      </c>
      <c r="G445" s="55" t="s">
        <v>478</v>
      </c>
      <c r="H445" s="66" t="str">
        <f>VLOOKUP(G445,'Benthic Codes'!$A$1:$C$15,2,0)</f>
        <v>MA</v>
      </c>
      <c r="I445" s="66" t="str">
        <f>VLOOKUP(G445,'Benthic Codes'!$A$1:$C$15,3,0)</f>
        <v>macroalgae</v>
      </c>
      <c r="J445">
        <v>18</v>
      </c>
    </row>
    <row r="446" spans="1:10">
      <c r="A446" s="2">
        <v>42953</v>
      </c>
      <c r="B446" t="s">
        <v>288</v>
      </c>
      <c r="C446" t="s">
        <v>475</v>
      </c>
      <c r="D446">
        <v>2</v>
      </c>
      <c r="E446">
        <v>5</v>
      </c>
      <c r="F446">
        <v>5</v>
      </c>
      <c r="G446" s="55" t="s">
        <v>488</v>
      </c>
      <c r="H446" s="66" t="str">
        <f>VLOOKUP(G446,'Benthic Codes'!$A$1:$C$15,2,0)</f>
        <v>TA</v>
      </c>
      <c r="I446" s="66" t="str">
        <f>VLOOKUP(G446,'Benthic Codes'!$A$1:$C$15,3,0)</f>
        <v>turf algae</v>
      </c>
      <c r="J446">
        <v>4</v>
      </c>
    </row>
    <row r="447" spans="1:10">
      <c r="A447" s="2">
        <v>42953</v>
      </c>
      <c r="B447" t="s">
        <v>288</v>
      </c>
      <c r="C447" t="s">
        <v>475</v>
      </c>
      <c r="D447">
        <v>2</v>
      </c>
      <c r="E447">
        <v>5</v>
      </c>
      <c r="F447">
        <v>6</v>
      </c>
      <c r="G447" s="55" t="s">
        <v>478</v>
      </c>
      <c r="H447" s="66" t="str">
        <f>VLOOKUP(G447,'Benthic Codes'!$A$1:$C$15,2,0)</f>
        <v>MA</v>
      </c>
      <c r="I447" s="66" t="str">
        <f>VLOOKUP(G447,'Benthic Codes'!$A$1:$C$15,3,0)</f>
        <v>macroalgae</v>
      </c>
      <c r="J447">
        <v>15</v>
      </c>
    </row>
    <row r="448" spans="1:10">
      <c r="A448" s="2">
        <v>42953</v>
      </c>
      <c r="B448" t="s">
        <v>288</v>
      </c>
      <c r="C448" t="s">
        <v>475</v>
      </c>
      <c r="D448">
        <v>2</v>
      </c>
      <c r="E448">
        <v>5</v>
      </c>
      <c r="F448">
        <v>7</v>
      </c>
      <c r="G448" s="55" t="s">
        <v>478</v>
      </c>
      <c r="H448" s="66" t="str">
        <f>VLOOKUP(G448,'Benthic Codes'!$A$1:$C$15,2,0)</f>
        <v>MA</v>
      </c>
      <c r="I448" s="66" t="str">
        <f>VLOOKUP(G448,'Benthic Codes'!$A$1:$C$15,3,0)</f>
        <v>macroalgae</v>
      </c>
      <c r="J448">
        <v>9</v>
      </c>
    </row>
    <row r="449" spans="1:10">
      <c r="A449" s="2">
        <v>42953</v>
      </c>
      <c r="B449" t="s">
        <v>288</v>
      </c>
      <c r="C449" t="s">
        <v>475</v>
      </c>
      <c r="D449">
        <v>2</v>
      </c>
      <c r="E449">
        <v>5</v>
      </c>
      <c r="F449">
        <v>8</v>
      </c>
      <c r="G449" s="55" t="s">
        <v>488</v>
      </c>
      <c r="H449" s="66" t="str">
        <f>VLOOKUP(G449,'Benthic Codes'!$A$1:$C$15,2,0)</f>
        <v>TA</v>
      </c>
      <c r="I449" s="66" t="str">
        <f>VLOOKUP(G449,'Benthic Codes'!$A$1:$C$15,3,0)</f>
        <v>turf algae</v>
      </c>
      <c r="J449">
        <v>3</v>
      </c>
    </row>
    <row r="450" spans="1:10">
      <c r="A450" s="2">
        <v>42953</v>
      </c>
      <c r="B450" t="s">
        <v>288</v>
      </c>
      <c r="C450" t="s">
        <v>475</v>
      </c>
      <c r="D450">
        <v>2</v>
      </c>
      <c r="E450">
        <v>5</v>
      </c>
      <c r="F450">
        <v>9</v>
      </c>
      <c r="G450" s="55" t="s">
        <v>488</v>
      </c>
      <c r="H450" s="66" t="str">
        <f>VLOOKUP(G450,'Benthic Codes'!$A$1:$C$15,2,0)</f>
        <v>TA</v>
      </c>
      <c r="I450" s="66" t="str">
        <f>VLOOKUP(G450,'Benthic Codes'!$A$1:$C$15,3,0)</f>
        <v>turf algae</v>
      </c>
      <c r="J450">
        <v>2</v>
      </c>
    </row>
    <row r="451" spans="1:10">
      <c r="A451" s="2">
        <v>42953</v>
      </c>
      <c r="B451" t="s">
        <v>288</v>
      </c>
      <c r="C451" t="s">
        <v>475</v>
      </c>
      <c r="D451">
        <v>2</v>
      </c>
      <c r="E451">
        <v>5</v>
      </c>
      <c r="F451">
        <v>10</v>
      </c>
      <c r="G451" s="55" t="s">
        <v>488</v>
      </c>
      <c r="H451" s="66" t="str">
        <f>VLOOKUP(G451,'Benthic Codes'!$A$1:$C$15,2,0)</f>
        <v>TA</v>
      </c>
      <c r="I451" s="66" t="str">
        <f>VLOOKUP(G451,'Benthic Codes'!$A$1:$C$15,3,0)</f>
        <v>turf algae</v>
      </c>
      <c r="J451">
        <v>4</v>
      </c>
    </row>
    <row r="452" spans="1:10">
      <c r="A452" s="2">
        <v>42953</v>
      </c>
      <c r="B452" t="s">
        <v>288</v>
      </c>
      <c r="C452" t="s">
        <v>475</v>
      </c>
      <c r="D452">
        <v>2</v>
      </c>
      <c r="E452">
        <v>6</v>
      </c>
      <c r="F452">
        <v>1</v>
      </c>
      <c r="G452" s="55" t="s">
        <v>478</v>
      </c>
      <c r="H452" s="66" t="str">
        <f>VLOOKUP(G452,'Benthic Codes'!$A$1:$C$15,2,0)</f>
        <v>MA</v>
      </c>
      <c r="I452" s="66" t="str">
        <f>VLOOKUP(G452,'Benthic Codes'!$A$1:$C$15,3,0)</f>
        <v>macroalgae</v>
      </c>
      <c r="J452">
        <v>9</v>
      </c>
    </row>
    <row r="453" spans="1:10">
      <c r="A453" s="2">
        <v>42953</v>
      </c>
      <c r="B453" t="s">
        <v>288</v>
      </c>
      <c r="C453" t="s">
        <v>475</v>
      </c>
      <c r="D453">
        <v>2</v>
      </c>
      <c r="E453">
        <v>6</v>
      </c>
      <c r="F453">
        <v>2</v>
      </c>
      <c r="G453" s="55" t="s">
        <v>488</v>
      </c>
      <c r="H453" s="66" t="str">
        <f>VLOOKUP(G453,'Benthic Codes'!$A$1:$C$15,2,0)</f>
        <v>TA</v>
      </c>
      <c r="I453" s="66" t="str">
        <f>VLOOKUP(G453,'Benthic Codes'!$A$1:$C$15,3,0)</f>
        <v>turf algae</v>
      </c>
      <c r="J453">
        <v>2</v>
      </c>
    </row>
    <row r="454" spans="1:10">
      <c r="A454" s="2">
        <v>42953</v>
      </c>
      <c r="B454" t="s">
        <v>288</v>
      </c>
      <c r="C454" t="s">
        <v>475</v>
      </c>
      <c r="D454">
        <v>2</v>
      </c>
      <c r="E454">
        <v>6</v>
      </c>
      <c r="F454">
        <v>3</v>
      </c>
      <c r="G454" s="55" t="s">
        <v>488</v>
      </c>
      <c r="H454" s="66" t="str">
        <f>VLOOKUP(G454,'Benthic Codes'!$A$1:$C$15,2,0)</f>
        <v>TA</v>
      </c>
      <c r="I454" s="66" t="str">
        <f>VLOOKUP(G454,'Benthic Codes'!$A$1:$C$15,3,0)</f>
        <v>turf algae</v>
      </c>
      <c r="J454">
        <v>2</v>
      </c>
    </row>
    <row r="455" spans="1:10">
      <c r="A455" s="2">
        <v>42953</v>
      </c>
      <c r="B455" t="s">
        <v>288</v>
      </c>
      <c r="C455" t="s">
        <v>475</v>
      </c>
      <c r="D455">
        <v>2</v>
      </c>
      <c r="E455">
        <v>6</v>
      </c>
      <c r="F455">
        <v>4</v>
      </c>
      <c r="G455" s="55" t="s">
        <v>488</v>
      </c>
      <c r="H455" s="66" t="str">
        <f>VLOOKUP(G455,'Benthic Codes'!$A$1:$C$15,2,0)</f>
        <v>TA</v>
      </c>
      <c r="I455" s="66" t="str">
        <f>VLOOKUP(G455,'Benthic Codes'!$A$1:$C$15,3,0)</f>
        <v>turf algae</v>
      </c>
      <c r="J455">
        <v>4</v>
      </c>
    </row>
    <row r="456" spans="1:10">
      <c r="A456" s="2">
        <v>42953</v>
      </c>
      <c r="B456" t="s">
        <v>288</v>
      </c>
      <c r="C456" t="s">
        <v>475</v>
      </c>
      <c r="D456">
        <v>2</v>
      </c>
      <c r="E456">
        <v>6</v>
      </c>
      <c r="F456">
        <v>5</v>
      </c>
      <c r="G456" s="55" t="s">
        <v>478</v>
      </c>
      <c r="H456" s="66" t="str">
        <f>VLOOKUP(G456,'Benthic Codes'!$A$1:$C$15,2,0)</f>
        <v>MA</v>
      </c>
      <c r="I456" s="66" t="str">
        <f>VLOOKUP(G456,'Benthic Codes'!$A$1:$C$15,3,0)</f>
        <v>macroalgae</v>
      </c>
      <c r="J456">
        <v>29</v>
      </c>
    </row>
    <row r="457" spans="1:10">
      <c r="A457" s="2">
        <v>42953</v>
      </c>
      <c r="B457" t="s">
        <v>288</v>
      </c>
      <c r="C457" t="s">
        <v>475</v>
      </c>
      <c r="D457">
        <v>2</v>
      </c>
      <c r="E457">
        <v>6</v>
      </c>
      <c r="F457">
        <v>6</v>
      </c>
      <c r="G457" s="55" t="s">
        <v>488</v>
      </c>
      <c r="H457" s="66" t="str">
        <f>VLOOKUP(G457,'Benthic Codes'!$A$1:$C$15,2,0)</f>
        <v>TA</v>
      </c>
      <c r="I457" s="66" t="str">
        <f>VLOOKUP(G457,'Benthic Codes'!$A$1:$C$15,3,0)</f>
        <v>turf algae</v>
      </c>
      <c r="J457">
        <v>2</v>
      </c>
    </row>
    <row r="458" spans="1:10">
      <c r="A458" s="2">
        <v>42953</v>
      </c>
      <c r="B458" t="s">
        <v>288</v>
      </c>
      <c r="C458" t="s">
        <v>475</v>
      </c>
      <c r="D458">
        <v>2</v>
      </c>
      <c r="E458">
        <v>6</v>
      </c>
      <c r="F458">
        <v>7</v>
      </c>
      <c r="G458" s="55" t="s">
        <v>488</v>
      </c>
      <c r="H458" s="66" t="str">
        <f>VLOOKUP(G458,'Benthic Codes'!$A$1:$C$15,2,0)</f>
        <v>TA</v>
      </c>
      <c r="I458" s="66" t="str">
        <f>VLOOKUP(G458,'Benthic Codes'!$A$1:$C$15,3,0)</f>
        <v>turf algae</v>
      </c>
      <c r="J458">
        <v>2</v>
      </c>
    </row>
    <row r="459" spans="1:10">
      <c r="A459" s="2">
        <v>42953</v>
      </c>
      <c r="B459" t="s">
        <v>288</v>
      </c>
      <c r="C459" t="s">
        <v>475</v>
      </c>
      <c r="D459">
        <v>2</v>
      </c>
      <c r="E459">
        <v>6</v>
      </c>
      <c r="F459">
        <v>8</v>
      </c>
      <c r="G459" s="55" t="s">
        <v>488</v>
      </c>
      <c r="H459" s="66" t="str">
        <f>VLOOKUP(G459,'Benthic Codes'!$A$1:$C$15,2,0)</f>
        <v>TA</v>
      </c>
      <c r="I459" s="66" t="str">
        <f>VLOOKUP(G459,'Benthic Codes'!$A$1:$C$15,3,0)</f>
        <v>turf algae</v>
      </c>
      <c r="J459">
        <v>2</v>
      </c>
    </row>
    <row r="460" spans="1:10">
      <c r="A460" s="2">
        <v>42953</v>
      </c>
      <c r="B460" t="s">
        <v>288</v>
      </c>
      <c r="C460" t="s">
        <v>475</v>
      </c>
      <c r="D460">
        <v>2</v>
      </c>
      <c r="E460">
        <v>6</v>
      </c>
      <c r="F460">
        <v>9</v>
      </c>
      <c r="G460" s="55" t="s">
        <v>488</v>
      </c>
      <c r="H460" s="66" t="str">
        <f>VLOOKUP(G460,'Benthic Codes'!$A$1:$C$15,2,0)</f>
        <v>TA</v>
      </c>
      <c r="I460" s="66" t="str">
        <f>VLOOKUP(G460,'Benthic Codes'!$A$1:$C$15,3,0)</f>
        <v>turf algae</v>
      </c>
      <c r="J460">
        <v>2</v>
      </c>
    </row>
    <row r="461" spans="1:10">
      <c r="A461" s="2">
        <v>42953</v>
      </c>
      <c r="B461" t="s">
        <v>288</v>
      </c>
      <c r="C461" t="s">
        <v>475</v>
      </c>
      <c r="D461">
        <v>2</v>
      </c>
      <c r="E461">
        <v>6</v>
      </c>
      <c r="F461">
        <v>10</v>
      </c>
      <c r="G461" s="55" t="s">
        <v>476</v>
      </c>
      <c r="H461" s="66" t="str">
        <f>VLOOKUP(G461,'Benthic Codes'!$A$1:$C$15,2,0)</f>
        <v>LC</v>
      </c>
      <c r="I461" s="66" t="str">
        <f>VLOOKUP(G461,'Benthic Codes'!$A$1:$C$15,3,0)</f>
        <v>coral</v>
      </c>
    </row>
    <row r="462" spans="1:10">
      <c r="A462" s="2">
        <v>42953</v>
      </c>
      <c r="B462" t="s">
        <v>288</v>
      </c>
      <c r="C462" t="s">
        <v>475</v>
      </c>
      <c r="D462">
        <v>2</v>
      </c>
      <c r="E462">
        <v>7</v>
      </c>
      <c r="F462">
        <v>1</v>
      </c>
      <c r="G462" s="55" t="s">
        <v>488</v>
      </c>
      <c r="H462" s="66" t="str">
        <f>VLOOKUP(G462,'Benthic Codes'!$A$1:$C$15,2,0)</f>
        <v>TA</v>
      </c>
      <c r="I462" s="66" t="str">
        <f>VLOOKUP(G462,'Benthic Codes'!$A$1:$C$15,3,0)</f>
        <v>turf algae</v>
      </c>
      <c r="J462">
        <v>3</v>
      </c>
    </row>
    <row r="463" spans="1:10">
      <c r="A463" s="2">
        <v>42953</v>
      </c>
      <c r="B463" t="s">
        <v>288</v>
      </c>
      <c r="C463" t="s">
        <v>475</v>
      </c>
      <c r="D463">
        <v>2</v>
      </c>
      <c r="E463">
        <v>7</v>
      </c>
      <c r="F463">
        <v>2</v>
      </c>
      <c r="G463" s="55" t="s">
        <v>489</v>
      </c>
      <c r="H463" s="66" t="str">
        <f>VLOOKUP(G463,'Benthic Codes'!$A$1:$C$15,2,0)</f>
        <v>sand</v>
      </c>
      <c r="I463" s="66" t="str">
        <f>VLOOKUP(G463,'Benthic Codes'!$A$1:$C$15,3,0)</f>
        <v>sand</v>
      </c>
    </row>
    <row r="464" spans="1:10">
      <c r="A464" s="2">
        <v>42953</v>
      </c>
      <c r="B464" t="s">
        <v>288</v>
      </c>
      <c r="C464" t="s">
        <v>475</v>
      </c>
      <c r="D464">
        <v>2</v>
      </c>
      <c r="E464">
        <v>7</v>
      </c>
      <c r="F464">
        <v>3</v>
      </c>
      <c r="G464" s="55" t="s">
        <v>478</v>
      </c>
      <c r="H464" s="66" t="str">
        <f>VLOOKUP(G464,'Benthic Codes'!$A$1:$C$15,2,0)</f>
        <v>MA</v>
      </c>
      <c r="I464" s="66" t="str">
        <f>VLOOKUP(G464,'Benthic Codes'!$A$1:$C$15,3,0)</f>
        <v>macroalgae</v>
      </c>
      <c r="J464">
        <v>9</v>
      </c>
    </row>
    <row r="465" spans="1:10">
      <c r="A465" s="2">
        <v>42953</v>
      </c>
      <c r="B465" t="s">
        <v>288</v>
      </c>
      <c r="C465" t="s">
        <v>475</v>
      </c>
      <c r="D465">
        <v>2</v>
      </c>
      <c r="E465">
        <v>7</v>
      </c>
      <c r="F465">
        <v>4</v>
      </c>
      <c r="G465" s="55" t="s">
        <v>489</v>
      </c>
      <c r="H465" s="66" t="str">
        <f>VLOOKUP(G465,'Benthic Codes'!$A$1:$C$15,2,0)</f>
        <v>sand</v>
      </c>
      <c r="I465" s="66" t="str">
        <f>VLOOKUP(G465,'Benthic Codes'!$A$1:$C$15,3,0)</f>
        <v>sand</v>
      </c>
    </row>
    <row r="466" spans="1:10">
      <c r="A466" s="2">
        <v>42953</v>
      </c>
      <c r="B466" t="s">
        <v>288</v>
      </c>
      <c r="C466" t="s">
        <v>475</v>
      </c>
      <c r="D466">
        <v>2</v>
      </c>
      <c r="E466">
        <v>7</v>
      </c>
      <c r="F466">
        <v>5</v>
      </c>
      <c r="G466" s="55" t="s">
        <v>488</v>
      </c>
      <c r="H466" s="66" t="str">
        <f>VLOOKUP(G466,'Benthic Codes'!$A$1:$C$15,2,0)</f>
        <v>TA</v>
      </c>
      <c r="I466" s="66" t="str">
        <f>VLOOKUP(G466,'Benthic Codes'!$A$1:$C$15,3,0)</f>
        <v>turf algae</v>
      </c>
      <c r="J466">
        <v>9</v>
      </c>
    </row>
    <row r="467" spans="1:10">
      <c r="A467" s="2">
        <v>42953</v>
      </c>
      <c r="B467" t="s">
        <v>288</v>
      </c>
      <c r="C467" t="s">
        <v>475</v>
      </c>
      <c r="D467">
        <v>2</v>
      </c>
      <c r="E467">
        <v>7</v>
      </c>
      <c r="F467">
        <v>6</v>
      </c>
      <c r="G467" s="55" t="s">
        <v>488</v>
      </c>
      <c r="H467" s="66" t="str">
        <f>VLOOKUP(G467,'Benthic Codes'!$A$1:$C$15,2,0)</f>
        <v>TA</v>
      </c>
      <c r="I467" s="66" t="str">
        <f>VLOOKUP(G467,'Benthic Codes'!$A$1:$C$15,3,0)</f>
        <v>turf algae</v>
      </c>
      <c r="J467">
        <v>4</v>
      </c>
    </row>
    <row r="468" spans="1:10">
      <c r="A468" s="2">
        <v>42953</v>
      </c>
      <c r="B468" t="s">
        <v>288</v>
      </c>
      <c r="C468" t="s">
        <v>475</v>
      </c>
      <c r="D468">
        <v>2</v>
      </c>
      <c r="E468">
        <v>7</v>
      </c>
      <c r="F468">
        <v>7</v>
      </c>
      <c r="G468" s="55" t="s">
        <v>489</v>
      </c>
      <c r="H468" s="66" t="str">
        <f>VLOOKUP(G468,'Benthic Codes'!$A$1:$C$15,2,0)</f>
        <v>sand</v>
      </c>
      <c r="I468" s="66" t="str">
        <f>VLOOKUP(G468,'Benthic Codes'!$A$1:$C$15,3,0)</f>
        <v>sand</v>
      </c>
    </row>
    <row r="469" spans="1:10">
      <c r="A469" s="2">
        <v>42953</v>
      </c>
      <c r="B469" t="s">
        <v>288</v>
      </c>
      <c r="C469" t="s">
        <v>475</v>
      </c>
      <c r="D469">
        <v>2</v>
      </c>
      <c r="E469">
        <v>7</v>
      </c>
      <c r="F469">
        <v>8</v>
      </c>
      <c r="G469" s="55" t="s">
        <v>488</v>
      </c>
      <c r="H469" s="66" t="str">
        <f>VLOOKUP(G469,'Benthic Codes'!$A$1:$C$15,2,0)</f>
        <v>TA</v>
      </c>
      <c r="I469" s="66" t="str">
        <f>VLOOKUP(G469,'Benthic Codes'!$A$1:$C$15,3,0)</f>
        <v>turf algae</v>
      </c>
      <c r="J469">
        <v>3</v>
      </c>
    </row>
    <row r="470" spans="1:10">
      <c r="A470" s="2">
        <v>42953</v>
      </c>
      <c r="B470" t="s">
        <v>288</v>
      </c>
      <c r="C470" t="s">
        <v>475</v>
      </c>
      <c r="D470">
        <v>2</v>
      </c>
      <c r="E470">
        <v>7</v>
      </c>
      <c r="F470">
        <v>9</v>
      </c>
      <c r="G470" s="55" t="s">
        <v>478</v>
      </c>
      <c r="H470" s="66" t="str">
        <f>VLOOKUP(G470,'Benthic Codes'!$A$1:$C$15,2,0)</f>
        <v>MA</v>
      </c>
      <c r="I470" s="66" t="str">
        <f>VLOOKUP(G470,'Benthic Codes'!$A$1:$C$15,3,0)</f>
        <v>macroalgae</v>
      </c>
      <c r="J470">
        <v>29</v>
      </c>
    </row>
    <row r="471" spans="1:10">
      <c r="A471" s="2">
        <v>42953</v>
      </c>
      <c r="B471" t="s">
        <v>288</v>
      </c>
      <c r="C471" t="s">
        <v>475</v>
      </c>
      <c r="D471">
        <v>2</v>
      </c>
      <c r="E471">
        <v>7</v>
      </c>
      <c r="F471">
        <v>10</v>
      </c>
      <c r="G471" s="55" t="s">
        <v>478</v>
      </c>
      <c r="H471" s="66" t="str">
        <f>VLOOKUP(G471,'Benthic Codes'!$A$1:$C$15,2,0)</f>
        <v>MA</v>
      </c>
      <c r="I471" s="66" t="str">
        <f>VLOOKUP(G471,'Benthic Codes'!$A$1:$C$15,3,0)</f>
        <v>macroalgae</v>
      </c>
      <c r="J471">
        <v>14</v>
      </c>
    </row>
    <row r="472" spans="1:10">
      <c r="A472" s="2">
        <v>42953</v>
      </c>
      <c r="B472" t="s">
        <v>288</v>
      </c>
      <c r="C472" t="s">
        <v>475</v>
      </c>
      <c r="D472">
        <v>2</v>
      </c>
      <c r="E472">
        <v>8</v>
      </c>
      <c r="F472">
        <v>1</v>
      </c>
      <c r="G472" s="55" t="s">
        <v>480</v>
      </c>
      <c r="H472" s="66" t="str">
        <f>VLOOKUP(G472,'Benthic Codes'!$A$1:$C$15,2,0)</f>
        <v>OINV</v>
      </c>
      <c r="I472" s="66" t="str">
        <f>VLOOKUP(G472,'Benthic Codes'!$A$1:$C$15,3,0)</f>
        <v>non-aggressive invert</v>
      </c>
    </row>
    <row r="473" spans="1:10">
      <c r="A473" s="2">
        <v>42953</v>
      </c>
      <c r="B473" t="s">
        <v>288</v>
      </c>
      <c r="C473" t="s">
        <v>475</v>
      </c>
      <c r="D473">
        <v>2</v>
      </c>
      <c r="E473">
        <v>8</v>
      </c>
      <c r="F473">
        <v>2</v>
      </c>
      <c r="G473" s="55" t="s">
        <v>480</v>
      </c>
      <c r="H473" s="66" t="str">
        <f>VLOOKUP(G473,'Benthic Codes'!$A$1:$C$15,2,0)</f>
        <v>OINV</v>
      </c>
      <c r="I473" s="66" t="str">
        <f>VLOOKUP(G473,'Benthic Codes'!$A$1:$C$15,3,0)</f>
        <v>non-aggressive invert</v>
      </c>
    </row>
    <row r="474" spans="1:10">
      <c r="A474" s="2">
        <v>42953</v>
      </c>
      <c r="B474" t="s">
        <v>288</v>
      </c>
      <c r="C474" t="s">
        <v>475</v>
      </c>
      <c r="D474">
        <v>2</v>
      </c>
      <c r="E474">
        <v>8</v>
      </c>
      <c r="F474">
        <v>3</v>
      </c>
      <c r="G474" s="55" t="s">
        <v>488</v>
      </c>
      <c r="H474" s="66" t="str">
        <f>VLOOKUP(G474,'Benthic Codes'!$A$1:$C$15,2,0)</f>
        <v>TA</v>
      </c>
      <c r="I474" s="66" t="str">
        <f>VLOOKUP(G474,'Benthic Codes'!$A$1:$C$15,3,0)</f>
        <v>turf algae</v>
      </c>
      <c r="J474">
        <v>6</v>
      </c>
    </row>
    <row r="475" spans="1:10">
      <c r="A475" s="2">
        <v>42953</v>
      </c>
      <c r="B475" t="s">
        <v>288</v>
      </c>
      <c r="C475" t="s">
        <v>475</v>
      </c>
      <c r="D475">
        <v>2</v>
      </c>
      <c r="E475">
        <v>8</v>
      </c>
      <c r="F475">
        <v>4</v>
      </c>
      <c r="G475" s="55" t="s">
        <v>478</v>
      </c>
      <c r="H475" s="66" t="str">
        <f>VLOOKUP(G475,'Benthic Codes'!$A$1:$C$15,2,0)</f>
        <v>MA</v>
      </c>
      <c r="I475" s="66" t="str">
        <f>VLOOKUP(G475,'Benthic Codes'!$A$1:$C$15,3,0)</f>
        <v>macroalgae</v>
      </c>
      <c r="J475">
        <v>28</v>
      </c>
    </row>
    <row r="476" spans="1:10">
      <c r="A476" s="2">
        <v>42953</v>
      </c>
      <c r="B476" t="s">
        <v>288</v>
      </c>
      <c r="C476" t="s">
        <v>475</v>
      </c>
      <c r="D476">
        <v>2</v>
      </c>
      <c r="E476">
        <v>8</v>
      </c>
      <c r="F476">
        <v>5</v>
      </c>
      <c r="G476" s="55" t="s">
        <v>478</v>
      </c>
      <c r="H476" s="66" t="str">
        <f>VLOOKUP(G476,'Benthic Codes'!$A$1:$C$15,2,0)</f>
        <v>MA</v>
      </c>
      <c r="I476" s="66" t="str">
        <f>VLOOKUP(G476,'Benthic Codes'!$A$1:$C$15,3,0)</f>
        <v>macroalgae</v>
      </c>
      <c r="J476">
        <v>45</v>
      </c>
    </row>
    <row r="477" spans="1:10">
      <c r="A477" s="2">
        <v>42953</v>
      </c>
      <c r="B477" t="s">
        <v>288</v>
      </c>
      <c r="C477" t="s">
        <v>475</v>
      </c>
      <c r="D477">
        <v>2</v>
      </c>
      <c r="E477">
        <v>8</v>
      </c>
      <c r="F477">
        <v>6</v>
      </c>
      <c r="G477" s="55" t="s">
        <v>478</v>
      </c>
      <c r="H477" s="66" t="str">
        <f>VLOOKUP(G477,'Benthic Codes'!$A$1:$C$15,2,0)</f>
        <v>MA</v>
      </c>
      <c r="I477" s="66" t="str">
        <f>VLOOKUP(G477,'Benthic Codes'!$A$1:$C$15,3,0)</f>
        <v>macroalgae</v>
      </c>
      <c r="J477">
        <v>8</v>
      </c>
    </row>
    <row r="478" spans="1:10">
      <c r="A478" s="2">
        <v>42953</v>
      </c>
      <c r="B478" t="s">
        <v>288</v>
      </c>
      <c r="C478" t="s">
        <v>475</v>
      </c>
      <c r="D478">
        <v>2</v>
      </c>
      <c r="E478">
        <v>8</v>
      </c>
      <c r="F478">
        <v>7</v>
      </c>
      <c r="G478" s="55" t="s">
        <v>488</v>
      </c>
      <c r="H478" s="66" t="str">
        <f>VLOOKUP(G478,'Benthic Codes'!$A$1:$C$15,2,0)</f>
        <v>TA</v>
      </c>
      <c r="I478" s="66" t="str">
        <f>VLOOKUP(G478,'Benthic Codes'!$A$1:$C$15,3,0)</f>
        <v>turf algae</v>
      </c>
      <c r="J478">
        <v>2</v>
      </c>
    </row>
    <row r="479" spans="1:10">
      <c r="A479" s="2">
        <v>42953</v>
      </c>
      <c r="B479" t="s">
        <v>288</v>
      </c>
      <c r="C479" t="s">
        <v>475</v>
      </c>
      <c r="D479">
        <v>2</v>
      </c>
      <c r="E479">
        <v>8</v>
      </c>
      <c r="F479">
        <v>8</v>
      </c>
      <c r="G479" s="55" t="s">
        <v>488</v>
      </c>
      <c r="H479" s="66" t="str">
        <f>VLOOKUP(G479,'Benthic Codes'!$A$1:$C$15,2,0)</f>
        <v>TA</v>
      </c>
      <c r="I479" s="66" t="str">
        <f>VLOOKUP(G479,'Benthic Codes'!$A$1:$C$15,3,0)</f>
        <v>turf algae</v>
      </c>
      <c r="J479">
        <v>3</v>
      </c>
    </row>
    <row r="480" spans="1:10">
      <c r="A480" s="2">
        <v>42953</v>
      </c>
      <c r="B480" t="s">
        <v>288</v>
      </c>
      <c r="C480" t="s">
        <v>475</v>
      </c>
      <c r="D480">
        <v>2</v>
      </c>
      <c r="E480">
        <v>8</v>
      </c>
      <c r="F480">
        <v>9</v>
      </c>
      <c r="G480" s="55" t="s">
        <v>488</v>
      </c>
      <c r="H480" s="66" t="str">
        <f>VLOOKUP(G480,'Benthic Codes'!$A$1:$C$15,2,0)</f>
        <v>TA</v>
      </c>
      <c r="I480" s="66" t="str">
        <f>VLOOKUP(G480,'Benthic Codes'!$A$1:$C$15,3,0)</f>
        <v>turf algae</v>
      </c>
      <c r="J480">
        <v>2</v>
      </c>
    </row>
    <row r="481" spans="1:10">
      <c r="A481" s="2">
        <v>42953</v>
      </c>
      <c r="B481" t="s">
        <v>288</v>
      </c>
      <c r="C481" t="s">
        <v>475</v>
      </c>
      <c r="D481">
        <v>2</v>
      </c>
      <c r="E481">
        <v>8</v>
      </c>
      <c r="F481">
        <v>10</v>
      </c>
      <c r="G481" s="55" t="s">
        <v>480</v>
      </c>
      <c r="H481" s="66" t="str">
        <f>VLOOKUP(G481,'Benthic Codes'!$A$1:$C$15,2,0)</f>
        <v>OINV</v>
      </c>
      <c r="I481" s="66" t="str">
        <f>VLOOKUP(G481,'Benthic Codes'!$A$1:$C$15,3,0)</f>
        <v>non-aggressive invert</v>
      </c>
    </row>
    <row r="482" spans="1:10">
      <c r="A482" s="2">
        <v>42953</v>
      </c>
      <c r="B482" t="s">
        <v>288</v>
      </c>
      <c r="C482" t="s">
        <v>475</v>
      </c>
      <c r="D482">
        <v>2</v>
      </c>
      <c r="E482">
        <v>9</v>
      </c>
      <c r="F482">
        <v>1</v>
      </c>
      <c r="G482" s="55" t="s">
        <v>488</v>
      </c>
      <c r="H482" s="66" t="str">
        <f>VLOOKUP(G482,'Benthic Codes'!$A$1:$C$15,2,0)</f>
        <v>TA</v>
      </c>
      <c r="I482" s="66" t="str">
        <f>VLOOKUP(G482,'Benthic Codes'!$A$1:$C$15,3,0)</f>
        <v>turf algae</v>
      </c>
      <c r="J482">
        <v>2</v>
      </c>
    </row>
    <row r="483" spans="1:10">
      <c r="A483" s="2">
        <v>42953</v>
      </c>
      <c r="B483" t="s">
        <v>288</v>
      </c>
      <c r="C483" t="s">
        <v>475</v>
      </c>
      <c r="D483">
        <v>2</v>
      </c>
      <c r="E483">
        <v>9</v>
      </c>
      <c r="F483">
        <v>2</v>
      </c>
      <c r="G483" s="55" t="s">
        <v>488</v>
      </c>
      <c r="H483" s="66" t="str">
        <f>VLOOKUP(G483,'Benthic Codes'!$A$1:$C$15,2,0)</f>
        <v>TA</v>
      </c>
      <c r="I483" s="66" t="str">
        <f>VLOOKUP(G483,'Benthic Codes'!$A$1:$C$15,3,0)</f>
        <v>turf algae</v>
      </c>
      <c r="J483">
        <v>2</v>
      </c>
    </row>
    <row r="484" spans="1:10">
      <c r="A484" s="2">
        <v>42953</v>
      </c>
      <c r="B484" t="s">
        <v>288</v>
      </c>
      <c r="C484" t="s">
        <v>475</v>
      </c>
      <c r="D484">
        <v>2</v>
      </c>
      <c r="E484">
        <v>9</v>
      </c>
      <c r="F484">
        <v>3</v>
      </c>
      <c r="G484" s="55" t="s">
        <v>488</v>
      </c>
      <c r="H484" s="66" t="str">
        <f>VLOOKUP(G484,'Benthic Codes'!$A$1:$C$15,2,0)</f>
        <v>TA</v>
      </c>
      <c r="I484" s="66" t="str">
        <f>VLOOKUP(G484,'Benthic Codes'!$A$1:$C$15,3,0)</f>
        <v>turf algae</v>
      </c>
      <c r="J484">
        <v>2</v>
      </c>
    </row>
    <row r="485" spans="1:10">
      <c r="A485" s="2">
        <v>42953</v>
      </c>
      <c r="B485" t="s">
        <v>288</v>
      </c>
      <c r="C485" t="s">
        <v>475</v>
      </c>
      <c r="D485">
        <v>2</v>
      </c>
      <c r="E485">
        <v>9</v>
      </c>
      <c r="F485">
        <v>4</v>
      </c>
      <c r="G485" s="55" t="s">
        <v>474</v>
      </c>
      <c r="H485" s="66" t="str">
        <f>VLOOKUP(G485,'Benthic Codes'!$A$1:$C$15,2,0)</f>
        <v>CY</v>
      </c>
      <c r="I485" s="66" t="str">
        <f>VLOOKUP(G485,'Benthic Codes'!$A$1:$C$15,3,0)</f>
        <v>cyanobacteria</v>
      </c>
    </row>
    <row r="486" spans="1:10">
      <c r="A486" s="2">
        <v>42953</v>
      </c>
      <c r="B486" t="s">
        <v>288</v>
      </c>
      <c r="C486" t="s">
        <v>475</v>
      </c>
      <c r="D486">
        <v>2</v>
      </c>
      <c r="E486">
        <v>9</v>
      </c>
      <c r="F486">
        <v>5</v>
      </c>
      <c r="G486" s="55" t="s">
        <v>488</v>
      </c>
      <c r="H486" s="66" t="str">
        <f>VLOOKUP(G486,'Benthic Codes'!$A$1:$C$15,2,0)</f>
        <v>TA</v>
      </c>
      <c r="I486" s="66" t="str">
        <f>VLOOKUP(G486,'Benthic Codes'!$A$1:$C$15,3,0)</f>
        <v>turf algae</v>
      </c>
      <c r="J486">
        <v>2</v>
      </c>
    </row>
    <row r="487" spans="1:10">
      <c r="A487" s="2">
        <v>42953</v>
      </c>
      <c r="B487" t="s">
        <v>288</v>
      </c>
      <c r="C487" t="s">
        <v>475</v>
      </c>
      <c r="D487">
        <v>2</v>
      </c>
      <c r="E487">
        <v>9</v>
      </c>
      <c r="F487">
        <v>6</v>
      </c>
      <c r="G487" s="55" t="s">
        <v>488</v>
      </c>
      <c r="H487" s="66" t="str">
        <f>VLOOKUP(G487,'Benthic Codes'!$A$1:$C$15,2,0)</f>
        <v>TA</v>
      </c>
      <c r="I487" s="66" t="str">
        <f>VLOOKUP(G487,'Benthic Codes'!$A$1:$C$15,3,0)</f>
        <v>turf algae</v>
      </c>
      <c r="J487">
        <v>3</v>
      </c>
    </row>
    <row r="488" spans="1:10">
      <c r="A488" s="2">
        <v>42953</v>
      </c>
      <c r="B488" t="s">
        <v>288</v>
      </c>
      <c r="C488" t="s">
        <v>475</v>
      </c>
      <c r="D488">
        <v>2</v>
      </c>
      <c r="E488">
        <v>9</v>
      </c>
      <c r="F488">
        <v>7</v>
      </c>
      <c r="G488" s="55" t="s">
        <v>488</v>
      </c>
      <c r="H488" s="66" t="str">
        <f>VLOOKUP(G488,'Benthic Codes'!$A$1:$C$15,2,0)</f>
        <v>TA</v>
      </c>
      <c r="I488" s="66" t="str">
        <f>VLOOKUP(G488,'Benthic Codes'!$A$1:$C$15,3,0)</f>
        <v>turf algae</v>
      </c>
      <c r="J488">
        <v>3</v>
      </c>
    </row>
    <row r="489" spans="1:10">
      <c r="A489" s="2">
        <v>42953</v>
      </c>
      <c r="B489" t="s">
        <v>288</v>
      </c>
      <c r="C489" t="s">
        <v>475</v>
      </c>
      <c r="D489">
        <v>2</v>
      </c>
      <c r="E489">
        <v>9</v>
      </c>
      <c r="F489">
        <v>8</v>
      </c>
      <c r="G489" s="55" t="s">
        <v>478</v>
      </c>
      <c r="H489" s="66" t="str">
        <f>VLOOKUP(G489,'Benthic Codes'!$A$1:$C$15,2,0)</f>
        <v>MA</v>
      </c>
      <c r="I489" s="66" t="str">
        <f>VLOOKUP(G489,'Benthic Codes'!$A$1:$C$15,3,0)</f>
        <v>macroalgae</v>
      </c>
      <c r="J489">
        <v>27</v>
      </c>
    </row>
    <row r="490" spans="1:10">
      <c r="A490" s="2">
        <v>42953</v>
      </c>
      <c r="B490" t="s">
        <v>288</v>
      </c>
      <c r="C490" t="s">
        <v>475</v>
      </c>
      <c r="D490">
        <v>2</v>
      </c>
      <c r="E490">
        <v>9</v>
      </c>
      <c r="F490">
        <v>9</v>
      </c>
      <c r="G490" s="55" t="s">
        <v>478</v>
      </c>
      <c r="H490" s="66" t="str">
        <f>VLOOKUP(G490,'Benthic Codes'!$A$1:$C$15,2,0)</f>
        <v>MA</v>
      </c>
      <c r="I490" s="66" t="str">
        <f>VLOOKUP(G490,'Benthic Codes'!$A$1:$C$15,3,0)</f>
        <v>macroalgae</v>
      </c>
      <c r="J490">
        <v>35</v>
      </c>
    </row>
    <row r="491" spans="1:10">
      <c r="A491" s="2">
        <v>42953</v>
      </c>
      <c r="B491" t="s">
        <v>288</v>
      </c>
      <c r="C491" t="s">
        <v>475</v>
      </c>
      <c r="D491">
        <v>2</v>
      </c>
      <c r="E491">
        <v>9</v>
      </c>
      <c r="F491">
        <v>10</v>
      </c>
      <c r="G491" s="55" t="s">
        <v>488</v>
      </c>
      <c r="H491" s="66" t="str">
        <f>VLOOKUP(G491,'Benthic Codes'!$A$1:$C$15,2,0)</f>
        <v>TA</v>
      </c>
      <c r="I491" s="66" t="str">
        <f>VLOOKUP(G491,'Benthic Codes'!$A$1:$C$15,3,0)</f>
        <v>turf algae</v>
      </c>
      <c r="J491">
        <v>5</v>
      </c>
    </row>
    <row r="492" spans="1:10">
      <c r="A492" s="2">
        <v>42953</v>
      </c>
      <c r="B492" t="s">
        <v>288</v>
      </c>
      <c r="C492" t="s">
        <v>475</v>
      </c>
      <c r="D492">
        <v>2</v>
      </c>
      <c r="E492">
        <v>10</v>
      </c>
      <c r="F492" s="17">
        <v>1</v>
      </c>
      <c r="G492" s="55" t="s">
        <v>478</v>
      </c>
      <c r="H492" s="66" t="str">
        <f>VLOOKUP(G492,'Benthic Codes'!$A$1:$C$15,2,0)</f>
        <v>MA</v>
      </c>
      <c r="I492" s="66" t="str">
        <f>VLOOKUP(G492,'Benthic Codes'!$A$1:$C$15,3,0)</f>
        <v>macroalgae</v>
      </c>
      <c r="J492">
        <v>19</v>
      </c>
    </row>
    <row r="493" spans="1:10">
      <c r="A493" s="2">
        <v>42953</v>
      </c>
      <c r="B493" t="s">
        <v>288</v>
      </c>
      <c r="C493" t="s">
        <v>475</v>
      </c>
      <c r="D493">
        <v>2</v>
      </c>
      <c r="E493">
        <v>10</v>
      </c>
      <c r="F493" s="17">
        <v>2</v>
      </c>
      <c r="G493" s="55" t="s">
        <v>488</v>
      </c>
      <c r="H493" s="66" t="str">
        <f>VLOOKUP(G493,'Benthic Codes'!$A$1:$C$15,2,0)</f>
        <v>TA</v>
      </c>
      <c r="I493" s="66" t="str">
        <f>VLOOKUP(G493,'Benthic Codes'!$A$1:$C$15,3,0)</f>
        <v>turf algae</v>
      </c>
      <c r="J493">
        <v>2</v>
      </c>
    </row>
    <row r="494" spans="1:10">
      <c r="A494" s="2">
        <v>42953</v>
      </c>
      <c r="B494" t="s">
        <v>288</v>
      </c>
      <c r="C494" t="s">
        <v>475</v>
      </c>
      <c r="D494">
        <v>2</v>
      </c>
      <c r="E494">
        <v>10</v>
      </c>
      <c r="F494" s="17">
        <v>3</v>
      </c>
      <c r="G494" s="55" t="s">
        <v>488</v>
      </c>
      <c r="H494" s="66" t="str">
        <f>VLOOKUP(G494,'Benthic Codes'!$A$1:$C$15,2,0)</f>
        <v>TA</v>
      </c>
      <c r="I494" s="66" t="str">
        <f>VLOOKUP(G494,'Benthic Codes'!$A$1:$C$15,3,0)</f>
        <v>turf algae</v>
      </c>
      <c r="J494">
        <v>2</v>
      </c>
    </row>
    <row r="495" spans="1:10">
      <c r="A495" s="2">
        <v>42953</v>
      </c>
      <c r="B495" t="s">
        <v>288</v>
      </c>
      <c r="C495" t="s">
        <v>475</v>
      </c>
      <c r="D495">
        <v>2</v>
      </c>
      <c r="E495">
        <v>10</v>
      </c>
      <c r="F495" s="17">
        <v>4</v>
      </c>
      <c r="G495" s="55" t="s">
        <v>488</v>
      </c>
      <c r="H495" s="66" t="str">
        <f>VLOOKUP(G495,'Benthic Codes'!$A$1:$C$15,2,0)</f>
        <v>TA</v>
      </c>
      <c r="I495" s="66" t="str">
        <f>VLOOKUP(G495,'Benthic Codes'!$A$1:$C$15,3,0)</f>
        <v>turf algae</v>
      </c>
      <c r="J495">
        <v>4</v>
      </c>
    </row>
    <row r="496" spans="1:10">
      <c r="A496" s="2">
        <v>42953</v>
      </c>
      <c r="B496" t="s">
        <v>288</v>
      </c>
      <c r="C496" t="s">
        <v>475</v>
      </c>
      <c r="D496">
        <v>2</v>
      </c>
      <c r="E496">
        <v>10</v>
      </c>
      <c r="F496" s="17">
        <v>5</v>
      </c>
      <c r="G496" s="55" t="s">
        <v>488</v>
      </c>
      <c r="H496" s="66" t="str">
        <f>VLOOKUP(G496,'Benthic Codes'!$A$1:$C$15,2,0)</f>
        <v>TA</v>
      </c>
      <c r="I496" s="66" t="str">
        <f>VLOOKUP(G496,'Benthic Codes'!$A$1:$C$15,3,0)</f>
        <v>turf algae</v>
      </c>
      <c r="J496">
        <v>2</v>
      </c>
    </row>
    <row r="497" spans="1:10">
      <c r="A497" s="2">
        <v>42953</v>
      </c>
      <c r="B497" t="s">
        <v>288</v>
      </c>
      <c r="C497" t="s">
        <v>475</v>
      </c>
      <c r="D497">
        <v>2</v>
      </c>
      <c r="E497">
        <v>10</v>
      </c>
      <c r="F497" s="17">
        <v>6</v>
      </c>
      <c r="G497" s="55" t="s">
        <v>488</v>
      </c>
      <c r="H497" s="66" t="str">
        <f>VLOOKUP(G497,'Benthic Codes'!$A$1:$C$15,2,0)</f>
        <v>TA</v>
      </c>
      <c r="I497" s="66" t="str">
        <f>VLOOKUP(G497,'Benthic Codes'!$A$1:$C$15,3,0)</f>
        <v>turf algae</v>
      </c>
      <c r="J497">
        <v>4</v>
      </c>
    </row>
    <row r="498" spans="1:10">
      <c r="A498" s="2">
        <v>42953</v>
      </c>
      <c r="B498" t="s">
        <v>288</v>
      </c>
      <c r="C498" t="s">
        <v>475</v>
      </c>
      <c r="D498">
        <v>2</v>
      </c>
      <c r="E498">
        <v>10</v>
      </c>
      <c r="F498" s="17">
        <v>7</v>
      </c>
      <c r="G498" s="55" t="s">
        <v>488</v>
      </c>
      <c r="H498" s="66" t="str">
        <f>VLOOKUP(G498,'Benthic Codes'!$A$1:$C$15,2,0)</f>
        <v>TA</v>
      </c>
      <c r="I498" s="66" t="str">
        <f>VLOOKUP(G498,'Benthic Codes'!$A$1:$C$15,3,0)</f>
        <v>turf algae</v>
      </c>
      <c r="J498">
        <v>1</v>
      </c>
    </row>
    <row r="499" spans="1:10">
      <c r="A499" s="2">
        <v>42953</v>
      </c>
      <c r="B499" t="s">
        <v>288</v>
      </c>
      <c r="C499" t="s">
        <v>475</v>
      </c>
      <c r="D499">
        <v>2</v>
      </c>
      <c r="E499">
        <v>10</v>
      </c>
      <c r="F499" s="17">
        <v>8</v>
      </c>
      <c r="G499" s="55" t="s">
        <v>481</v>
      </c>
      <c r="H499" s="66" t="str">
        <f>VLOOKUP(G499,'Benthic Codes'!$A$1:$C$15,2,0)</f>
        <v>CCA</v>
      </c>
      <c r="I499" s="66" t="str">
        <f>VLOOKUP(G499,'Benthic Codes'!$A$1:$C$15,3,0)</f>
        <v>CCA</v>
      </c>
    </row>
    <row r="500" spans="1:10">
      <c r="A500" s="2">
        <v>42953</v>
      </c>
      <c r="B500" t="s">
        <v>288</v>
      </c>
      <c r="C500" t="s">
        <v>475</v>
      </c>
      <c r="D500">
        <v>2</v>
      </c>
      <c r="E500">
        <v>10</v>
      </c>
      <c r="F500" s="17">
        <v>9</v>
      </c>
      <c r="G500" s="55" t="s">
        <v>480</v>
      </c>
      <c r="H500" s="66" t="str">
        <f>VLOOKUP(G500,'Benthic Codes'!$A$1:$C$15,2,0)</f>
        <v>OINV</v>
      </c>
      <c r="I500" s="66" t="str">
        <f>VLOOKUP(G500,'Benthic Codes'!$A$1:$C$15,3,0)</f>
        <v>non-aggressive invert</v>
      </c>
    </row>
    <row r="501" spans="1:10">
      <c r="A501" s="2">
        <v>42953</v>
      </c>
      <c r="B501" t="s">
        <v>288</v>
      </c>
      <c r="C501" t="s">
        <v>475</v>
      </c>
      <c r="D501">
        <v>2</v>
      </c>
      <c r="E501">
        <v>10</v>
      </c>
      <c r="F501" s="17">
        <v>10</v>
      </c>
      <c r="G501" s="55" t="s">
        <v>483</v>
      </c>
      <c r="H501" s="66" t="str">
        <f>VLOOKUP(G501,'Benthic Codes'!$A$1:$C$15,2,0)</f>
        <v>AINV</v>
      </c>
      <c r="I501" s="66" t="str">
        <f>VLOOKUP(G501,'Benthic Codes'!$A$1:$C$15,3,0)</f>
        <v>aggressive invert</v>
      </c>
    </row>
    <row r="502" spans="1:10">
      <c r="A502" s="2">
        <v>42953</v>
      </c>
      <c r="B502" t="s">
        <v>288</v>
      </c>
      <c r="C502" t="s">
        <v>475</v>
      </c>
      <c r="D502">
        <v>3</v>
      </c>
      <c r="E502">
        <v>1</v>
      </c>
      <c r="F502" s="17">
        <v>1</v>
      </c>
      <c r="G502" s="55" t="s">
        <v>488</v>
      </c>
      <c r="H502" s="66" t="str">
        <f>VLOOKUP(G502,'Benthic Codes'!$A$1:$C$15,2,0)</f>
        <v>TA</v>
      </c>
      <c r="I502" s="66" t="str">
        <f>VLOOKUP(G502,'Benthic Codes'!$A$1:$C$15,3,0)</f>
        <v>turf algae</v>
      </c>
      <c r="J502">
        <v>2</v>
      </c>
    </row>
    <row r="503" spans="1:10">
      <c r="A503" s="2">
        <v>42953</v>
      </c>
      <c r="B503" t="s">
        <v>288</v>
      </c>
      <c r="C503" t="s">
        <v>475</v>
      </c>
      <c r="D503">
        <v>3</v>
      </c>
      <c r="E503">
        <v>1</v>
      </c>
      <c r="F503" s="17">
        <v>2</v>
      </c>
      <c r="G503" s="55" t="s">
        <v>488</v>
      </c>
      <c r="H503" s="66" t="str">
        <f>VLOOKUP(G503,'Benthic Codes'!$A$1:$C$15,2,0)</f>
        <v>TA</v>
      </c>
      <c r="I503" s="66" t="str">
        <f>VLOOKUP(G503,'Benthic Codes'!$A$1:$C$15,3,0)</f>
        <v>turf algae</v>
      </c>
      <c r="J503">
        <v>2</v>
      </c>
    </row>
    <row r="504" spans="1:10">
      <c r="A504" s="2">
        <v>42953</v>
      </c>
      <c r="B504" t="s">
        <v>288</v>
      </c>
      <c r="C504" t="s">
        <v>475</v>
      </c>
      <c r="D504">
        <v>3</v>
      </c>
      <c r="E504">
        <v>1</v>
      </c>
      <c r="F504" s="17">
        <v>3</v>
      </c>
      <c r="G504" s="55" t="s">
        <v>488</v>
      </c>
      <c r="H504" s="66" t="str">
        <f>VLOOKUP(G504,'Benthic Codes'!$A$1:$C$15,2,0)</f>
        <v>TA</v>
      </c>
      <c r="I504" s="66" t="str">
        <f>VLOOKUP(G504,'Benthic Codes'!$A$1:$C$15,3,0)</f>
        <v>turf algae</v>
      </c>
      <c r="J504">
        <v>2</v>
      </c>
    </row>
    <row r="505" spans="1:10">
      <c r="A505" s="2">
        <v>42953</v>
      </c>
      <c r="B505" t="s">
        <v>288</v>
      </c>
      <c r="C505" t="s">
        <v>475</v>
      </c>
      <c r="D505">
        <v>3</v>
      </c>
      <c r="E505">
        <v>1</v>
      </c>
      <c r="F505" s="17">
        <v>4</v>
      </c>
      <c r="G505" s="55" t="s">
        <v>488</v>
      </c>
      <c r="H505" s="66" t="str">
        <f>VLOOKUP(G505,'Benthic Codes'!$A$1:$C$15,2,0)</f>
        <v>TA</v>
      </c>
      <c r="I505" s="66" t="str">
        <f>VLOOKUP(G505,'Benthic Codes'!$A$1:$C$15,3,0)</f>
        <v>turf algae</v>
      </c>
      <c r="J505">
        <v>3</v>
      </c>
    </row>
    <row r="506" spans="1:10">
      <c r="A506" s="2">
        <v>42953</v>
      </c>
      <c r="B506" t="s">
        <v>288</v>
      </c>
      <c r="C506" t="s">
        <v>475</v>
      </c>
      <c r="D506">
        <v>3</v>
      </c>
      <c r="E506">
        <v>1</v>
      </c>
      <c r="F506" s="17">
        <v>5</v>
      </c>
      <c r="G506" s="55" t="s">
        <v>478</v>
      </c>
      <c r="H506" s="66" t="str">
        <f>VLOOKUP(G506,'Benthic Codes'!$A$1:$C$15,2,0)</f>
        <v>MA</v>
      </c>
      <c r="I506" s="66" t="str">
        <f>VLOOKUP(G506,'Benthic Codes'!$A$1:$C$15,3,0)</f>
        <v>macroalgae</v>
      </c>
      <c r="J506">
        <v>4</v>
      </c>
    </row>
    <row r="507" spans="1:10">
      <c r="A507" s="2">
        <v>42953</v>
      </c>
      <c r="B507" t="s">
        <v>288</v>
      </c>
      <c r="C507" t="s">
        <v>475</v>
      </c>
      <c r="D507">
        <v>3</v>
      </c>
      <c r="E507">
        <v>1</v>
      </c>
      <c r="F507" s="17">
        <v>6</v>
      </c>
      <c r="G507" s="55" t="s">
        <v>488</v>
      </c>
      <c r="H507" s="66" t="str">
        <f>VLOOKUP(G507,'Benthic Codes'!$A$1:$C$15,2,0)</f>
        <v>TA</v>
      </c>
      <c r="I507" s="66" t="str">
        <f>VLOOKUP(G507,'Benthic Codes'!$A$1:$C$15,3,0)</f>
        <v>turf algae</v>
      </c>
      <c r="J507">
        <v>3</v>
      </c>
    </row>
    <row r="508" spans="1:10">
      <c r="A508" s="2">
        <v>42953</v>
      </c>
      <c r="B508" t="s">
        <v>288</v>
      </c>
      <c r="C508" t="s">
        <v>475</v>
      </c>
      <c r="D508">
        <v>3</v>
      </c>
      <c r="E508">
        <v>1</v>
      </c>
      <c r="F508" s="17">
        <v>7</v>
      </c>
      <c r="G508" s="55" t="s">
        <v>480</v>
      </c>
      <c r="H508" s="66" t="str">
        <f>VLOOKUP(G508,'Benthic Codes'!$A$1:$C$15,2,0)</f>
        <v>OINV</v>
      </c>
      <c r="I508" s="66" t="str">
        <f>VLOOKUP(G508,'Benthic Codes'!$A$1:$C$15,3,0)</f>
        <v>non-aggressive invert</v>
      </c>
    </row>
    <row r="509" spans="1:10">
      <c r="A509" s="2">
        <v>42953</v>
      </c>
      <c r="B509" t="s">
        <v>288</v>
      </c>
      <c r="C509" t="s">
        <v>475</v>
      </c>
      <c r="D509">
        <v>3</v>
      </c>
      <c r="E509">
        <v>1</v>
      </c>
      <c r="F509" s="17">
        <v>8</v>
      </c>
      <c r="G509" s="55" t="s">
        <v>488</v>
      </c>
      <c r="H509" s="66" t="str">
        <f>VLOOKUP(G509,'Benthic Codes'!$A$1:$C$15,2,0)</f>
        <v>TA</v>
      </c>
      <c r="I509" s="66" t="str">
        <f>VLOOKUP(G509,'Benthic Codes'!$A$1:$C$15,3,0)</f>
        <v>turf algae</v>
      </c>
      <c r="J509">
        <v>10</v>
      </c>
    </row>
    <row r="510" spans="1:10">
      <c r="A510" s="2">
        <v>42953</v>
      </c>
      <c r="B510" t="s">
        <v>288</v>
      </c>
      <c r="C510" t="s">
        <v>475</v>
      </c>
      <c r="D510">
        <v>3</v>
      </c>
      <c r="E510">
        <v>1</v>
      </c>
      <c r="F510" s="17">
        <v>9</v>
      </c>
      <c r="G510" s="55" t="s">
        <v>488</v>
      </c>
      <c r="H510" s="66" t="str">
        <f>VLOOKUP(G510,'Benthic Codes'!$A$1:$C$15,2,0)</f>
        <v>TA</v>
      </c>
      <c r="I510" s="66" t="str">
        <f>VLOOKUP(G510,'Benthic Codes'!$A$1:$C$15,3,0)</f>
        <v>turf algae</v>
      </c>
      <c r="J510">
        <v>4</v>
      </c>
    </row>
    <row r="511" spans="1:10">
      <c r="A511" s="2">
        <v>42953</v>
      </c>
      <c r="B511" t="s">
        <v>288</v>
      </c>
      <c r="C511" t="s">
        <v>475</v>
      </c>
      <c r="D511">
        <v>3</v>
      </c>
      <c r="E511">
        <v>1</v>
      </c>
      <c r="F511" s="17">
        <v>10</v>
      </c>
      <c r="G511" s="55" t="s">
        <v>488</v>
      </c>
      <c r="H511" s="66" t="str">
        <f>VLOOKUP(G511,'Benthic Codes'!$A$1:$C$15,2,0)</f>
        <v>TA</v>
      </c>
      <c r="I511" s="66" t="str">
        <f>VLOOKUP(G511,'Benthic Codes'!$A$1:$C$15,3,0)</f>
        <v>turf algae</v>
      </c>
      <c r="J511">
        <v>2</v>
      </c>
    </row>
    <row r="512" spans="1:10">
      <c r="A512" s="2">
        <v>42953</v>
      </c>
      <c r="B512" t="s">
        <v>288</v>
      </c>
      <c r="C512" t="s">
        <v>475</v>
      </c>
      <c r="D512">
        <v>3</v>
      </c>
      <c r="E512">
        <v>2</v>
      </c>
      <c r="F512" s="17">
        <v>1</v>
      </c>
      <c r="G512" s="55" t="s">
        <v>488</v>
      </c>
      <c r="H512" s="66" t="str">
        <f>VLOOKUP(G512,'Benthic Codes'!$A$1:$C$15,2,0)</f>
        <v>TA</v>
      </c>
      <c r="I512" s="66" t="str">
        <f>VLOOKUP(G512,'Benthic Codes'!$A$1:$C$15,3,0)</f>
        <v>turf algae</v>
      </c>
      <c r="J512">
        <v>1</v>
      </c>
    </row>
    <row r="513" spans="1:10">
      <c r="A513" s="2">
        <v>42953</v>
      </c>
      <c r="B513" t="s">
        <v>288</v>
      </c>
      <c r="C513" t="s">
        <v>475</v>
      </c>
      <c r="D513">
        <v>3</v>
      </c>
      <c r="E513">
        <v>2</v>
      </c>
      <c r="F513" s="17">
        <v>2</v>
      </c>
      <c r="G513" s="55" t="s">
        <v>488</v>
      </c>
      <c r="H513" s="66" t="str">
        <f>VLOOKUP(G513,'Benthic Codes'!$A$1:$C$15,2,0)</f>
        <v>TA</v>
      </c>
      <c r="I513" s="66" t="str">
        <f>VLOOKUP(G513,'Benthic Codes'!$A$1:$C$15,3,0)</f>
        <v>turf algae</v>
      </c>
      <c r="J513">
        <v>2</v>
      </c>
    </row>
    <row r="514" spans="1:10">
      <c r="A514" s="2">
        <v>42953</v>
      </c>
      <c r="B514" t="s">
        <v>288</v>
      </c>
      <c r="C514" t="s">
        <v>475</v>
      </c>
      <c r="D514">
        <v>3</v>
      </c>
      <c r="E514">
        <v>2</v>
      </c>
      <c r="F514" s="17">
        <v>3</v>
      </c>
      <c r="G514" s="55" t="s">
        <v>488</v>
      </c>
      <c r="H514" s="66" t="str">
        <f>VLOOKUP(G514,'Benthic Codes'!$A$1:$C$15,2,0)</f>
        <v>TA</v>
      </c>
      <c r="I514" s="66" t="str">
        <f>VLOOKUP(G514,'Benthic Codes'!$A$1:$C$15,3,0)</f>
        <v>turf algae</v>
      </c>
      <c r="J514">
        <v>5</v>
      </c>
    </row>
    <row r="515" spans="1:10">
      <c r="A515" s="2">
        <v>42953</v>
      </c>
      <c r="B515" t="s">
        <v>288</v>
      </c>
      <c r="C515" t="s">
        <v>475</v>
      </c>
      <c r="D515">
        <v>3</v>
      </c>
      <c r="E515">
        <v>2</v>
      </c>
      <c r="F515" s="17">
        <v>4</v>
      </c>
      <c r="G515" s="55" t="s">
        <v>478</v>
      </c>
      <c r="H515" s="66" t="str">
        <f>VLOOKUP(G515,'Benthic Codes'!$A$1:$C$15,2,0)</f>
        <v>MA</v>
      </c>
      <c r="I515" s="66" t="str">
        <f>VLOOKUP(G515,'Benthic Codes'!$A$1:$C$15,3,0)</f>
        <v>macroalgae</v>
      </c>
      <c r="J515">
        <v>10</v>
      </c>
    </row>
    <row r="516" spans="1:10">
      <c r="A516" s="2">
        <v>42953</v>
      </c>
      <c r="B516" t="s">
        <v>288</v>
      </c>
      <c r="C516" t="s">
        <v>475</v>
      </c>
      <c r="D516">
        <v>3</v>
      </c>
      <c r="E516">
        <v>2</v>
      </c>
      <c r="F516" s="17">
        <v>5</v>
      </c>
      <c r="G516" s="55" t="s">
        <v>477</v>
      </c>
      <c r="H516" s="66" t="str">
        <f>VLOOKUP(G516,'Benthic Codes'!$A$1:$C$15,2,0)</f>
        <v>LC</v>
      </c>
      <c r="I516" s="66" t="str">
        <f>VLOOKUP(G516,'Benthic Codes'!$A$1:$C$15,3,0)</f>
        <v>coral</v>
      </c>
    </row>
    <row r="517" spans="1:10">
      <c r="A517" s="2">
        <v>42953</v>
      </c>
      <c r="B517" t="s">
        <v>288</v>
      </c>
      <c r="C517" t="s">
        <v>475</v>
      </c>
      <c r="D517">
        <v>3</v>
      </c>
      <c r="E517">
        <v>2</v>
      </c>
      <c r="F517" s="17">
        <v>6</v>
      </c>
      <c r="G517" s="55" t="s">
        <v>478</v>
      </c>
      <c r="H517" s="66" t="str">
        <f>VLOOKUP(G517,'Benthic Codes'!$A$1:$C$15,2,0)</f>
        <v>MA</v>
      </c>
      <c r="I517" s="66" t="str">
        <f>VLOOKUP(G517,'Benthic Codes'!$A$1:$C$15,3,0)</f>
        <v>macroalgae</v>
      </c>
      <c r="J517">
        <v>30</v>
      </c>
    </row>
    <row r="518" spans="1:10">
      <c r="A518" s="2">
        <v>42953</v>
      </c>
      <c r="B518" t="s">
        <v>288</v>
      </c>
      <c r="C518" t="s">
        <v>475</v>
      </c>
      <c r="D518">
        <v>3</v>
      </c>
      <c r="E518">
        <v>2</v>
      </c>
      <c r="F518" s="17">
        <v>7</v>
      </c>
      <c r="G518" s="55" t="s">
        <v>488</v>
      </c>
      <c r="H518" s="66" t="str">
        <f>VLOOKUP(G518,'Benthic Codes'!$A$1:$C$15,2,0)</f>
        <v>TA</v>
      </c>
      <c r="I518" s="66" t="str">
        <f>VLOOKUP(G518,'Benthic Codes'!$A$1:$C$15,3,0)</f>
        <v>turf algae</v>
      </c>
      <c r="J518">
        <v>4</v>
      </c>
    </row>
    <row r="519" spans="1:10">
      <c r="A519" s="2">
        <v>42953</v>
      </c>
      <c r="B519" t="s">
        <v>288</v>
      </c>
      <c r="C519" t="s">
        <v>475</v>
      </c>
      <c r="D519">
        <v>3</v>
      </c>
      <c r="E519">
        <v>2</v>
      </c>
      <c r="F519" s="17">
        <v>8</v>
      </c>
      <c r="G519" s="55" t="s">
        <v>489</v>
      </c>
      <c r="H519" s="66" t="str">
        <f>VLOOKUP(G519,'Benthic Codes'!$A$1:$C$15,2,0)</f>
        <v>sand</v>
      </c>
      <c r="I519" s="66" t="str">
        <f>VLOOKUP(G519,'Benthic Codes'!$A$1:$C$15,3,0)</f>
        <v>sand</v>
      </c>
    </row>
    <row r="520" spans="1:10">
      <c r="A520" s="2">
        <v>42953</v>
      </c>
      <c r="B520" t="s">
        <v>288</v>
      </c>
      <c r="C520" t="s">
        <v>475</v>
      </c>
      <c r="D520">
        <v>3</v>
      </c>
      <c r="E520">
        <v>2</v>
      </c>
      <c r="F520" s="17">
        <v>9</v>
      </c>
      <c r="G520" s="55" t="s">
        <v>488</v>
      </c>
      <c r="H520" s="66" t="str">
        <f>VLOOKUP(G520,'Benthic Codes'!$A$1:$C$15,2,0)</f>
        <v>TA</v>
      </c>
      <c r="I520" s="66" t="str">
        <f>VLOOKUP(G520,'Benthic Codes'!$A$1:$C$15,3,0)</f>
        <v>turf algae</v>
      </c>
      <c r="J520">
        <v>11</v>
      </c>
    </row>
    <row r="521" spans="1:10">
      <c r="A521" s="2">
        <v>42953</v>
      </c>
      <c r="B521" t="s">
        <v>288</v>
      </c>
      <c r="C521" t="s">
        <v>475</v>
      </c>
      <c r="D521">
        <v>3</v>
      </c>
      <c r="E521">
        <v>2</v>
      </c>
      <c r="F521" s="17">
        <v>10</v>
      </c>
      <c r="G521" s="55" t="s">
        <v>476</v>
      </c>
      <c r="H521" s="66" t="str">
        <f>VLOOKUP(G521,'Benthic Codes'!$A$1:$C$15,2,0)</f>
        <v>LC</v>
      </c>
      <c r="I521" s="66" t="str">
        <f>VLOOKUP(G521,'Benthic Codes'!$A$1:$C$15,3,0)</f>
        <v>coral</v>
      </c>
    </row>
    <row r="522" spans="1:10">
      <c r="A522" s="2">
        <v>42953</v>
      </c>
      <c r="B522" t="s">
        <v>288</v>
      </c>
      <c r="C522" t="s">
        <v>475</v>
      </c>
      <c r="D522">
        <v>3</v>
      </c>
      <c r="E522">
        <v>3</v>
      </c>
      <c r="F522" s="17">
        <v>1</v>
      </c>
      <c r="G522" s="55" t="s">
        <v>488</v>
      </c>
      <c r="H522" s="66" t="str">
        <f>VLOOKUP(G522,'Benthic Codes'!$A$1:$C$15,2,0)</f>
        <v>TA</v>
      </c>
      <c r="I522" s="66" t="str">
        <f>VLOOKUP(G522,'Benthic Codes'!$A$1:$C$15,3,0)</f>
        <v>turf algae</v>
      </c>
      <c r="J522">
        <v>4</v>
      </c>
    </row>
    <row r="523" spans="1:10">
      <c r="A523" s="2">
        <v>42953</v>
      </c>
      <c r="B523" t="s">
        <v>288</v>
      </c>
      <c r="C523" t="s">
        <v>475</v>
      </c>
      <c r="D523">
        <v>3</v>
      </c>
      <c r="E523">
        <v>3</v>
      </c>
      <c r="F523" s="17">
        <v>2</v>
      </c>
      <c r="G523" s="55" t="s">
        <v>488</v>
      </c>
      <c r="H523" s="66" t="str">
        <f>VLOOKUP(G523,'Benthic Codes'!$A$1:$C$15,2,0)</f>
        <v>TA</v>
      </c>
      <c r="I523" s="66" t="str">
        <f>VLOOKUP(G523,'Benthic Codes'!$A$1:$C$15,3,0)</f>
        <v>turf algae</v>
      </c>
      <c r="J523">
        <v>2</v>
      </c>
    </row>
    <row r="524" spans="1:10">
      <c r="A524" s="2">
        <v>42953</v>
      </c>
      <c r="B524" t="s">
        <v>288</v>
      </c>
      <c r="C524" t="s">
        <v>475</v>
      </c>
      <c r="D524">
        <v>3</v>
      </c>
      <c r="E524">
        <v>3</v>
      </c>
      <c r="F524" s="17">
        <v>3</v>
      </c>
      <c r="G524" s="55" t="s">
        <v>478</v>
      </c>
      <c r="H524" s="66" t="str">
        <f>VLOOKUP(G524,'Benthic Codes'!$A$1:$C$15,2,0)</f>
        <v>MA</v>
      </c>
      <c r="I524" s="66" t="str">
        <f>VLOOKUP(G524,'Benthic Codes'!$A$1:$C$15,3,0)</f>
        <v>macroalgae</v>
      </c>
      <c r="J524">
        <v>21</v>
      </c>
    </row>
    <row r="525" spans="1:10">
      <c r="A525" s="2">
        <v>42953</v>
      </c>
      <c r="B525" t="s">
        <v>288</v>
      </c>
      <c r="C525" t="s">
        <v>475</v>
      </c>
      <c r="D525">
        <v>3</v>
      </c>
      <c r="E525">
        <v>3</v>
      </c>
      <c r="F525" s="17">
        <v>4</v>
      </c>
      <c r="G525" s="55" t="s">
        <v>488</v>
      </c>
      <c r="H525" s="66" t="str">
        <f>VLOOKUP(G525,'Benthic Codes'!$A$1:$C$15,2,0)</f>
        <v>TA</v>
      </c>
      <c r="I525" s="66" t="str">
        <f>VLOOKUP(G525,'Benthic Codes'!$A$1:$C$15,3,0)</f>
        <v>turf algae</v>
      </c>
      <c r="J525">
        <v>3</v>
      </c>
    </row>
    <row r="526" spans="1:10">
      <c r="A526" s="2">
        <v>42953</v>
      </c>
      <c r="B526" t="s">
        <v>288</v>
      </c>
      <c r="C526" t="s">
        <v>475</v>
      </c>
      <c r="D526">
        <v>3</v>
      </c>
      <c r="E526">
        <v>3</v>
      </c>
      <c r="F526" s="17">
        <v>5</v>
      </c>
      <c r="G526" s="55" t="s">
        <v>488</v>
      </c>
      <c r="H526" s="66" t="str">
        <f>VLOOKUP(G526,'Benthic Codes'!$A$1:$C$15,2,0)</f>
        <v>TA</v>
      </c>
      <c r="I526" s="66" t="str">
        <f>VLOOKUP(G526,'Benthic Codes'!$A$1:$C$15,3,0)</f>
        <v>turf algae</v>
      </c>
      <c r="J526">
        <v>2</v>
      </c>
    </row>
    <row r="527" spans="1:10">
      <c r="A527" s="2">
        <v>42953</v>
      </c>
      <c r="B527" t="s">
        <v>288</v>
      </c>
      <c r="C527" t="s">
        <v>475</v>
      </c>
      <c r="D527">
        <v>3</v>
      </c>
      <c r="E527">
        <v>3</v>
      </c>
      <c r="F527" s="17">
        <v>6</v>
      </c>
      <c r="G527" s="55" t="s">
        <v>488</v>
      </c>
      <c r="H527" s="66" t="str">
        <f>VLOOKUP(G527,'Benthic Codes'!$A$1:$C$15,2,0)</f>
        <v>TA</v>
      </c>
      <c r="I527" s="66" t="str">
        <f>VLOOKUP(G527,'Benthic Codes'!$A$1:$C$15,3,0)</f>
        <v>turf algae</v>
      </c>
      <c r="J527">
        <v>9</v>
      </c>
    </row>
    <row r="528" spans="1:10">
      <c r="A528" s="2">
        <v>42953</v>
      </c>
      <c r="B528" t="s">
        <v>288</v>
      </c>
      <c r="C528" t="s">
        <v>475</v>
      </c>
      <c r="D528">
        <v>3</v>
      </c>
      <c r="E528">
        <v>3</v>
      </c>
      <c r="F528" s="17">
        <v>7</v>
      </c>
      <c r="G528" s="55" t="s">
        <v>488</v>
      </c>
      <c r="H528" s="66" t="str">
        <f>VLOOKUP(G528,'Benthic Codes'!$A$1:$C$15,2,0)</f>
        <v>TA</v>
      </c>
      <c r="I528" s="66" t="str">
        <f>VLOOKUP(G528,'Benthic Codes'!$A$1:$C$15,3,0)</f>
        <v>turf algae</v>
      </c>
      <c r="J528">
        <v>11</v>
      </c>
    </row>
    <row r="529" spans="1:10">
      <c r="A529" s="2">
        <v>42953</v>
      </c>
      <c r="B529" t="s">
        <v>288</v>
      </c>
      <c r="C529" t="s">
        <v>475</v>
      </c>
      <c r="D529">
        <v>3</v>
      </c>
      <c r="E529">
        <v>3</v>
      </c>
      <c r="F529" s="17">
        <v>8</v>
      </c>
      <c r="G529" s="55" t="s">
        <v>488</v>
      </c>
      <c r="H529" s="66" t="str">
        <f>VLOOKUP(G529,'Benthic Codes'!$A$1:$C$15,2,0)</f>
        <v>TA</v>
      </c>
      <c r="I529" s="66" t="str">
        <f>VLOOKUP(G529,'Benthic Codes'!$A$1:$C$15,3,0)</f>
        <v>turf algae</v>
      </c>
      <c r="J529">
        <v>3</v>
      </c>
    </row>
    <row r="530" spans="1:10">
      <c r="A530" s="2">
        <v>42953</v>
      </c>
      <c r="B530" t="s">
        <v>288</v>
      </c>
      <c r="C530" t="s">
        <v>475</v>
      </c>
      <c r="D530">
        <v>3</v>
      </c>
      <c r="E530">
        <v>3</v>
      </c>
      <c r="F530" s="17">
        <v>9</v>
      </c>
      <c r="G530" s="55" t="s">
        <v>489</v>
      </c>
      <c r="H530" s="66" t="str">
        <f>VLOOKUP(G530,'Benthic Codes'!$A$1:$C$15,2,0)</f>
        <v>sand</v>
      </c>
      <c r="I530" s="66" t="str">
        <f>VLOOKUP(G530,'Benthic Codes'!$A$1:$C$15,3,0)</f>
        <v>sand</v>
      </c>
    </row>
    <row r="531" spans="1:10">
      <c r="A531" s="2">
        <v>42953</v>
      </c>
      <c r="B531" t="s">
        <v>288</v>
      </c>
      <c r="C531" t="s">
        <v>475</v>
      </c>
      <c r="D531">
        <v>3</v>
      </c>
      <c r="E531">
        <v>3</v>
      </c>
      <c r="F531" s="17">
        <v>10</v>
      </c>
      <c r="G531" s="55" t="s">
        <v>489</v>
      </c>
      <c r="H531" s="66" t="str">
        <f>VLOOKUP(G531,'Benthic Codes'!$A$1:$C$15,2,0)</f>
        <v>sand</v>
      </c>
      <c r="I531" s="66" t="str">
        <f>VLOOKUP(G531,'Benthic Codes'!$A$1:$C$15,3,0)</f>
        <v>sand</v>
      </c>
    </row>
    <row r="532" spans="1:10">
      <c r="A532" s="2">
        <v>42953</v>
      </c>
      <c r="B532" t="s">
        <v>288</v>
      </c>
      <c r="C532" t="s">
        <v>475</v>
      </c>
      <c r="D532">
        <v>3</v>
      </c>
      <c r="E532">
        <v>4</v>
      </c>
      <c r="F532" s="17">
        <v>1</v>
      </c>
      <c r="G532" s="55" t="s">
        <v>488</v>
      </c>
      <c r="H532" s="66" t="str">
        <f>VLOOKUP(G532,'Benthic Codes'!$A$1:$C$15,2,0)</f>
        <v>TA</v>
      </c>
      <c r="I532" s="66" t="str">
        <f>VLOOKUP(G532,'Benthic Codes'!$A$1:$C$15,3,0)</f>
        <v>turf algae</v>
      </c>
      <c r="J532">
        <v>3</v>
      </c>
    </row>
    <row r="533" spans="1:10">
      <c r="A533" s="2">
        <v>42953</v>
      </c>
      <c r="B533" t="s">
        <v>288</v>
      </c>
      <c r="C533" t="s">
        <v>475</v>
      </c>
      <c r="D533">
        <v>3</v>
      </c>
      <c r="E533">
        <v>4</v>
      </c>
      <c r="F533" s="17">
        <v>2</v>
      </c>
      <c r="G533" s="55" t="s">
        <v>488</v>
      </c>
      <c r="H533" s="66" t="str">
        <f>VLOOKUP(G533,'Benthic Codes'!$A$1:$C$15,2,0)</f>
        <v>TA</v>
      </c>
      <c r="I533" s="66" t="str">
        <f>VLOOKUP(G533,'Benthic Codes'!$A$1:$C$15,3,0)</f>
        <v>turf algae</v>
      </c>
      <c r="J533">
        <v>3</v>
      </c>
    </row>
    <row r="534" spans="1:10">
      <c r="A534" s="2">
        <v>42953</v>
      </c>
      <c r="B534" t="s">
        <v>288</v>
      </c>
      <c r="C534" t="s">
        <v>475</v>
      </c>
      <c r="D534">
        <v>3</v>
      </c>
      <c r="E534">
        <v>4</v>
      </c>
      <c r="F534" s="17">
        <v>3</v>
      </c>
      <c r="G534" s="55" t="s">
        <v>488</v>
      </c>
      <c r="H534" s="66" t="str">
        <f>VLOOKUP(G534,'Benthic Codes'!$A$1:$C$15,2,0)</f>
        <v>TA</v>
      </c>
      <c r="I534" s="66" t="str">
        <f>VLOOKUP(G534,'Benthic Codes'!$A$1:$C$15,3,0)</f>
        <v>turf algae</v>
      </c>
      <c r="J534">
        <v>5</v>
      </c>
    </row>
    <row r="535" spans="1:10">
      <c r="A535" s="2">
        <v>42953</v>
      </c>
      <c r="B535" t="s">
        <v>288</v>
      </c>
      <c r="C535" t="s">
        <v>475</v>
      </c>
      <c r="D535">
        <v>3</v>
      </c>
      <c r="E535">
        <v>4</v>
      </c>
      <c r="F535" s="17">
        <v>4</v>
      </c>
      <c r="G535" s="55" t="s">
        <v>483</v>
      </c>
      <c r="H535" s="66" t="str">
        <f>VLOOKUP(G535,'Benthic Codes'!$A$1:$C$15,2,0)</f>
        <v>AINV</v>
      </c>
      <c r="I535" s="66" t="str">
        <f>VLOOKUP(G535,'Benthic Codes'!$A$1:$C$15,3,0)</f>
        <v>aggressive invert</v>
      </c>
    </row>
    <row r="536" spans="1:10">
      <c r="A536" s="2">
        <v>42953</v>
      </c>
      <c r="B536" t="s">
        <v>288</v>
      </c>
      <c r="C536" t="s">
        <v>475</v>
      </c>
      <c r="D536">
        <v>3</v>
      </c>
      <c r="E536">
        <v>4</v>
      </c>
      <c r="F536" s="17">
        <v>5</v>
      </c>
      <c r="G536" s="55" t="s">
        <v>488</v>
      </c>
      <c r="H536" s="66" t="str">
        <f>VLOOKUP(G536,'Benthic Codes'!$A$1:$C$15,2,0)</f>
        <v>TA</v>
      </c>
      <c r="I536" s="66" t="str">
        <f>VLOOKUP(G536,'Benthic Codes'!$A$1:$C$15,3,0)</f>
        <v>turf algae</v>
      </c>
      <c r="J536">
        <v>3</v>
      </c>
    </row>
    <row r="537" spans="1:10">
      <c r="A537" s="2">
        <v>42953</v>
      </c>
      <c r="B537" t="s">
        <v>288</v>
      </c>
      <c r="C537" t="s">
        <v>475</v>
      </c>
      <c r="D537">
        <v>3</v>
      </c>
      <c r="E537">
        <v>4</v>
      </c>
      <c r="F537" s="17">
        <v>6</v>
      </c>
      <c r="G537" s="55" t="s">
        <v>478</v>
      </c>
      <c r="H537" s="66" t="str">
        <f>VLOOKUP(G537,'Benthic Codes'!$A$1:$C$15,2,0)</f>
        <v>MA</v>
      </c>
      <c r="I537" s="66" t="str">
        <f>VLOOKUP(G537,'Benthic Codes'!$A$1:$C$15,3,0)</f>
        <v>macroalgae</v>
      </c>
      <c r="J537">
        <v>20</v>
      </c>
    </row>
    <row r="538" spans="1:10">
      <c r="A538" s="2">
        <v>42953</v>
      </c>
      <c r="B538" t="s">
        <v>288</v>
      </c>
      <c r="C538" t="s">
        <v>475</v>
      </c>
      <c r="D538">
        <v>3</v>
      </c>
      <c r="E538">
        <v>4</v>
      </c>
      <c r="F538" s="17">
        <v>7</v>
      </c>
      <c r="G538" s="55" t="s">
        <v>478</v>
      </c>
      <c r="H538" s="66" t="str">
        <f>VLOOKUP(G538,'Benthic Codes'!$A$1:$C$15,2,0)</f>
        <v>MA</v>
      </c>
      <c r="I538" s="66" t="str">
        <f>VLOOKUP(G538,'Benthic Codes'!$A$1:$C$15,3,0)</f>
        <v>macroalgae</v>
      </c>
      <c r="J538">
        <v>9</v>
      </c>
    </row>
    <row r="539" spans="1:10">
      <c r="A539" s="2">
        <v>42953</v>
      </c>
      <c r="B539" t="s">
        <v>288</v>
      </c>
      <c r="C539" t="s">
        <v>475</v>
      </c>
      <c r="D539">
        <v>3</v>
      </c>
      <c r="E539">
        <v>4</v>
      </c>
      <c r="F539" s="17">
        <v>8</v>
      </c>
      <c r="G539" s="55" t="s">
        <v>478</v>
      </c>
      <c r="H539" s="66" t="str">
        <f>VLOOKUP(G539,'Benthic Codes'!$A$1:$C$15,2,0)</f>
        <v>MA</v>
      </c>
      <c r="I539" s="66" t="str">
        <f>VLOOKUP(G539,'Benthic Codes'!$A$1:$C$15,3,0)</f>
        <v>macroalgae</v>
      </c>
      <c r="J539">
        <v>8</v>
      </c>
    </row>
    <row r="540" spans="1:10">
      <c r="A540" s="2">
        <v>42953</v>
      </c>
      <c r="B540" t="s">
        <v>288</v>
      </c>
      <c r="C540" t="s">
        <v>475</v>
      </c>
      <c r="D540">
        <v>3</v>
      </c>
      <c r="E540">
        <v>4</v>
      </c>
      <c r="F540" s="17">
        <v>9</v>
      </c>
      <c r="G540" s="55" t="s">
        <v>488</v>
      </c>
      <c r="H540" s="66" t="str">
        <f>VLOOKUP(G540,'Benthic Codes'!$A$1:$C$15,2,0)</f>
        <v>TA</v>
      </c>
      <c r="I540" s="66" t="str">
        <f>VLOOKUP(G540,'Benthic Codes'!$A$1:$C$15,3,0)</f>
        <v>turf algae</v>
      </c>
      <c r="J540">
        <v>2</v>
      </c>
    </row>
    <row r="541" spans="1:10">
      <c r="A541" s="2">
        <v>42953</v>
      </c>
      <c r="B541" t="s">
        <v>288</v>
      </c>
      <c r="C541" t="s">
        <v>475</v>
      </c>
      <c r="D541">
        <v>3</v>
      </c>
      <c r="E541">
        <v>4</v>
      </c>
      <c r="F541" s="17">
        <v>10</v>
      </c>
      <c r="G541" s="55" t="s">
        <v>488</v>
      </c>
      <c r="H541" s="66" t="str">
        <f>VLOOKUP(G541,'Benthic Codes'!$A$1:$C$15,2,0)</f>
        <v>TA</v>
      </c>
      <c r="I541" s="66" t="str">
        <f>VLOOKUP(G541,'Benthic Codes'!$A$1:$C$15,3,0)</f>
        <v>turf algae</v>
      </c>
      <c r="J541">
        <v>2</v>
      </c>
    </row>
    <row r="542" spans="1:10">
      <c r="A542" s="2">
        <v>42953</v>
      </c>
      <c r="B542" t="s">
        <v>288</v>
      </c>
      <c r="C542" t="s">
        <v>475</v>
      </c>
      <c r="D542">
        <v>3</v>
      </c>
      <c r="E542">
        <v>5</v>
      </c>
      <c r="F542" s="17">
        <v>1</v>
      </c>
      <c r="G542" s="55" t="s">
        <v>488</v>
      </c>
      <c r="H542" s="66" t="str">
        <f>VLOOKUP(G542,'Benthic Codes'!$A$1:$C$15,2,0)</f>
        <v>TA</v>
      </c>
      <c r="I542" s="66" t="str">
        <f>VLOOKUP(G542,'Benthic Codes'!$A$1:$C$15,3,0)</f>
        <v>turf algae</v>
      </c>
      <c r="J542">
        <v>2</v>
      </c>
    </row>
    <row r="543" spans="1:10">
      <c r="A543" s="2">
        <v>42953</v>
      </c>
      <c r="B543" t="s">
        <v>288</v>
      </c>
      <c r="C543" t="s">
        <v>475</v>
      </c>
      <c r="D543">
        <v>3</v>
      </c>
      <c r="E543">
        <v>5</v>
      </c>
      <c r="F543" s="17">
        <v>2</v>
      </c>
      <c r="G543" s="55" t="s">
        <v>489</v>
      </c>
      <c r="H543" s="66" t="str">
        <f>VLOOKUP(G543,'Benthic Codes'!$A$1:$C$15,2,0)</f>
        <v>sand</v>
      </c>
      <c r="I543" s="66" t="str">
        <f>VLOOKUP(G543,'Benthic Codes'!$A$1:$C$15,3,0)</f>
        <v>sand</v>
      </c>
    </row>
    <row r="544" spans="1:10">
      <c r="A544" s="2">
        <v>42953</v>
      </c>
      <c r="B544" t="s">
        <v>288</v>
      </c>
      <c r="C544" t="s">
        <v>475</v>
      </c>
      <c r="D544">
        <v>3</v>
      </c>
      <c r="E544">
        <v>5</v>
      </c>
      <c r="F544" s="17">
        <v>3</v>
      </c>
      <c r="G544" s="55" t="s">
        <v>489</v>
      </c>
      <c r="H544" s="66" t="str">
        <f>VLOOKUP(G544,'Benthic Codes'!$A$1:$C$15,2,0)</f>
        <v>sand</v>
      </c>
      <c r="I544" s="66" t="str">
        <f>VLOOKUP(G544,'Benthic Codes'!$A$1:$C$15,3,0)</f>
        <v>sand</v>
      </c>
    </row>
    <row r="545" spans="1:10">
      <c r="A545" s="2">
        <v>42953</v>
      </c>
      <c r="B545" t="s">
        <v>288</v>
      </c>
      <c r="C545" t="s">
        <v>475</v>
      </c>
      <c r="D545">
        <v>3</v>
      </c>
      <c r="E545">
        <v>5</v>
      </c>
      <c r="F545" s="17">
        <v>4</v>
      </c>
      <c r="G545" s="55" t="s">
        <v>489</v>
      </c>
      <c r="H545" s="66" t="str">
        <f>VLOOKUP(G545,'Benthic Codes'!$A$1:$C$15,2,0)</f>
        <v>sand</v>
      </c>
      <c r="I545" s="66" t="str">
        <f>VLOOKUP(G545,'Benthic Codes'!$A$1:$C$15,3,0)</f>
        <v>sand</v>
      </c>
    </row>
    <row r="546" spans="1:10">
      <c r="A546" s="2">
        <v>42953</v>
      </c>
      <c r="B546" t="s">
        <v>288</v>
      </c>
      <c r="C546" t="s">
        <v>475</v>
      </c>
      <c r="D546">
        <v>3</v>
      </c>
      <c r="E546">
        <v>5</v>
      </c>
      <c r="F546" s="17">
        <v>5</v>
      </c>
      <c r="G546" s="55" t="s">
        <v>489</v>
      </c>
      <c r="H546" s="66" t="str">
        <f>VLOOKUP(G546,'Benthic Codes'!$A$1:$C$15,2,0)</f>
        <v>sand</v>
      </c>
      <c r="I546" s="66" t="str">
        <f>VLOOKUP(G546,'Benthic Codes'!$A$1:$C$15,3,0)</f>
        <v>sand</v>
      </c>
    </row>
    <row r="547" spans="1:10">
      <c r="A547" s="2">
        <v>42953</v>
      </c>
      <c r="B547" t="s">
        <v>288</v>
      </c>
      <c r="C547" t="s">
        <v>475</v>
      </c>
      <c r="D547">
        <v>3</v>
      </c>
      <c r="E547">
        <v>5</v>
      </c>
      <c r="F547" s="17">
        <v>6</v>
      </c>
      <c r="G547" s="55" t="s">
        <v>489</v>
      </c>
      <c r="H547" s="66" t="str">
        <f>VLOOKUP(G547,'Benthic Codes'!$A$1:$C$15,2,0)</f>
        <v>sand</v>
      </c>
      <c r="I547" s="66" t="str">
        <f>VLOOKUP(G547,'Benthic Codes'!$A$1:$C$15,3,0)</f>
        <v>sand</v>
      </c>
    </row>
    <row r="548" spans="1:10">
      <c r="A548" s="2">
        <v>42953</v>
      </c>
      <c r="B548" t="s">
        <v>288</v>
      </c>
      <c r="C548" t="s">
        <v>475</v>
      </c>
      <c r="D548">
        <v>3</v>
      </c>
      <c r="E548">
        <v>5</v>
      </c>
      <c r="F548" s="17">
        <v>7</v>
      </c>
      <c r="G548" s="55" t="s">
        <v>489</v>
      </c>
      <c r="H548" s="66" t="str">
        <f>VLOOKUP(G548,'Benthic Codes'!$A$1:$C$15,2,0)</f>
        <v>sand</v>
      </c>
      <c r="I548" s="66" t="str">
        <f>VLOOKUP(G548,'Benthic Codes'!$A$1:$C$15,3,0)</f>
        <v>sand</v>
      </c>
    </row>
    <row r="549" spans="1:10">
      <c r="A549" s="2">
        <v>42953</v>
      </c>
      <c r="B549" t="s">
        <v>288</v>
      </c>
      <c r="C549" t="s">
        <v>475</v>
      </c>
      <c r="D549">
        <v>3</v>
      </c>
      <c r="E549">
        <v>5</v>
      </c>
      <c r="F549" s="17">
        <v>8</v>
      </c>
      <c r="G549" s="55" t="s">
        <v>489</v>
      </c>
      <c r="H549" s="66" t="str">
        <f>VLOOKUP(G549,'Benthic Codes'!$A$1:$C$15,2,0)</f>
        <v>sand</v>
      </c>
      <c r="I549" s="66" t="str">
        <f>VLOOKUP(G549,'Benthic Codes'!$A$1:$C$15,3,0)</f>
        <v>sand</v>
      </c>
    </row>
    <row r="550" spans="1:10">
      <c r="A550" s="2">
        <v>42953</v>
      </c>
      <c r="B550" t="s">
        <v>288</v>
      </c>
      <c r="C550" t="s">
        <v>475</v>
      </c>
      <c r="D550">
        <v>3</v>
      </c>
      <c r="E550">
        <v>5</v>
      </c>
      <c r="F550" s="17">
        <v>9</v>
      </c>
      <c r="G550" s="55" t="s">
        <v>489</v>
      </c>
      <c r="H550" s="66" t="str">
        <f>VLOOKUP(G550,'Benthic Codes'!$A$1:$C$15,2,0)</f>
        <v>sand</v>
      </c>
      <c r="I550" s="66" t="str">
        <f>VLOOKUP(G550,'Benthic Codes'!$A$1:$C$15,3,0)</f>
        <v>sand</v>
      </c>
    </row>
    <row r="551" spans="1:10">
      <c r="A551" s="2">
        <v>42953</v>
      </c>
      <c r="B551" t="s">
        <v>288</v>
      </c>
      <c r="C551" t="s">
        <v>475</v>
      </c>
      <c r="D551">
        <v>3</v>
      </c>
      <c r="E551">
        <v>5</v>
      </c>
      <c r="F551" s="17">
        <v>10</v>
      </c>
      <c r="G551" s="55" t="s">
        <v>489</v>
      </c>
      <c r="H551" s="66" t="str">
        <f>VLOOKUP(G551,'Benthic Codes'!$A$1:$C$15,2,0)</f>
        <v>sand</v>
      </c>
      <c r="I551" s="66" t="str">
        <f>VLOOKUP(G551,'Benthic Codes'!$A$1:$C$15,3,0)</f>
        <v>sand</v>
      </c>
    </row>
    <row r="552" spans="1:10">
      <c r="A552" s="2">
        <v>42953</v>
      </c>
      <c r="B552" t="s">
        <v>288</v>
      </c>
      <c r="C552" t="s">
        <v>475</v>
      </c>
      <c r="D552">
        <v>3</v>
      </c>
      <c r="E552">
        <v>6</v>
      </c>
      <c r="F552" s="17">
        <v>1</v>
      </c>
      <c r="G552" s="55" t="s">
        <v>488</v>
      </c>
      <c r="H552" s="66" t="str">
        <f>VLOOKUP(G552,'Benthic Codes'!$A$1:$C$15,2,0)</f>
        <v>TA</v>
      </c>
      <c r="I552" s="66" t="str">
        <f>VLOOKUP(G552,'Benthic Codes'!$A$1:$C$15,3,0)</f>
        <v>turf algae</v>
      </c>
      <c r="J552">
        <v>2</v>
      </c>
    </row>
    <row r="553" spans="1:10">
      <c r="A553" s="2">
        <v>42953</v>
      </c>
      <c r="B553" t="s">
        <v>288</v>
      </c>
      <c r="C553" t="s">
        <v>475</v>
      </c>
      <c r="D553">
        <v>3</v>
      </c>
      <c r="E553">
        <v>6</v>
      </c>
      <c r="F553" s="17">
        <v>2</v>
      </c>
      <c r="G553" s="55" t="s">
        <v>478</v>
      </c>
      <c r="H553" s="66" t="str">
        <f>VLOOKUP(G553,'Benthic Codes'!$A$1:$C$15,2,0)</f>
        <v>MA</v>
      </c>
      <c r="I553" s="66" t="str">
        <f>VLOOKUP(G553,'Benthic Codes'!$A$1:$C$15,3,0)</f>
        <v>macroalgae</v>
      </c>
      <c r="J553">
        <v>11</v>
      </c>
    </row>
    <row r="554" spans="1:10">
      <c r="A554" s="2">
        <v>42953</v>
      </c>
      <c r="B554" t="s">
        <v>288</v>
      </c>
      <c r="C554" t="s">
        <v>475</v>
      </c>
      <c r="D554">
        <v>3</v>
      </c>
      <c r="E554">
        <v>6</v>
      </c>
      <c r="F554" s="17">
        <v>3</v>
      </c>
      <c r="G554" s="55" t="s">
        <v>489</v>
      </c>
      <c r="H554" s="66" t="str">
        <f>VLOOKUP(G554,'Benthic Codes'!$A$1:$C$15,2,0)</f>
        <v>sand</v>
      </c>
      <c r="I554" s="66" t="str">
        <f>VLOOKUP(G554,'Benthic Codes'!$A$1:$C$15,3,0)</f>
        <v>sand</v>
      </c>
    </row>
    <row r="555" spans="1:10">
      <c r="A555" s="2">
        <v>42953</v>
      </c>
      <c r="B555" t="s">
        <v>288</v>
      </c>
      <c r="C555" t="s">
        <v>475</v>
      </c>
      <c r="D555">
        <v>3</v>
      </c>
      <c r="E555">
        <v>6</v>
      </c>
      <c r="F555" s="17">
        <v>4</v>
      </c>
      <c r="G555" s="55" t="s">
        <v>489</v>
      </c>
      <c r="H555" s="66" t="str">
        <f>VLOOKUP(G555,'Benthic Codes'!$A$1:$C$15,2,0)</f>
        <v>sand</v>
      </c>
      <c r="I555" s="66" t="str">
        <f>VLOOKUP(G555,'Benthic Codes'!$A$1:$C$15,3,0)</f>
        <v>sand</v>
      </c>
    </row>
    <row r="556" spans="1:10">
      <c r="A556" s="2">
        <v>42953</v>
      </c>
      <c r="B556" t="s">
        <v>288</v>
      </c>
      <c r="C556" t="s">
        <v>475</v>
      </c>
      <c r="D556">
        <v>3</v>
      </c>
      <c r="E556">
        <v>6</v>
      </c>
      <c r="F556" s="17">
        <v>5</v>
      </c>
      <c r="G556" s="55" t="s">
        <v>476</v>
      </c>
      <c r="H556" s="66" t="str">
        <f>VLOOKUP(G556,'Benthic Codes'!$A$1:$C$15,2,0)</f>
        <v>LC</v>
      </c>
      <c r="I556" s="66" t="str">
        <f>VLOOKUP(G556,'Benthic Codes'!$A$1:$C$15,3,0)</f>
        <v>coral</v>
      </c>
    </row>
    <row r="557" spans="1:10">
      <c r="A557" s="2">
        <v>42953</v>
      </c>
      <c r="B557" t="s">
        <v>288</v>
      </c>
      <c r="C557" t="s">
        <v>475</v>
      </c>
      <c r="D557">
        <v>3</v>
      </c>
      <c r="E557">
        <v>6</v>
      </c>
      <c r="F557" s="17">
        <v>6</v>
      </c>
      <c r="G557" s="55" t="s">
        <v>476</v>
      </c>
      <c r="H557" s="66" t="str">
        <f>VLOOKUP(G557,'Benthic Codes'!$A$1:$C$15,2,0)</f>
        <v>LC</v>
      </c>
      <c r="I557" s="66" t="str">
        <f>VLOOKUP(G557,'Benthic Codes'!$A$1:$C$15,3,0)</f>
        <v>coral</v>
      </c>
    </row>
    <row r="558" spans="1:10">
      <c r="A558" s="2">
        <v>42953</v>
      </c>
      <c r="B558" t="s">
        <v>288</v>
      </c>
      <c r="C558" t="s">
        <v>475</v>
      </c>
      <c r="D558">
        <v>3</v>
      </c>
      <c r="E558">
        <v>6</v>
      </c>
      <c r="F558" s="17">
        <v>7</v>
      </c>
      <c r="G558" s="55" t="s">
        <v>488</v>
      </c>
      <c r="H558" s="66" t="str">
        <f>VLOOKUP(G558,'Benthic Codes'!$A$1:$C$15,2,0)</f>
        <v>TA</v>
      </c>
      <c r="I558" s="66" t="str">
        <f>VLOOKUP(G558,'Benthic Codes'!$A$1:$C$15,3,0)</f>
        <v>turf algae</v>
      </c>
      <c r="J558">
        <v>2</v>
      </c>
    </row>
    <row r="559" spans="1:10">
      <c r="A559" s="2">
        <v>42953</v>
      </c>
      <c r="B559" t="s">
        <v>288</v>
      </c>
      <c r="C559" t="s">
        <v>475</v>
      </c>
      <c r="D559">
        <v>3</v>
      </c>
      <c r="E559">
        <v>6</v>
      </c>
      <c r="F559" s="17">
        <v>8</v>
      </c>
      <c r="G559" s="55" t="s">
        <v>488</v>
      </c>
      <c r="H559" s="66" t="str">
        <f>VLOOKUP(G559,'Benthic Codes'!$A$1:$C$15,2,0)</f>
        <v>TA</v>
      </c>
      <c r="I559" s="66" t="str">
        <f>VLOOKUP(G559,'Benthic Codes'!$A$1:$C$15,3,0)</f>
        <v>turf algae</v>
      </c>
      <c r="J559">
        <v>2</v>
      </c>
    </row>
    <row r="560" spans="1:10">
      <c r="A560" s="2">
        <v>42953</v>
      </c>
      <c r="B560" t="s">
        <v>288</v>
      </c>
      <c r="C560" t="s">
        <v>475</v>
      </c>
      <c r="D560">
        <v>3</v>
      </c>
      <c r="E560">
        <v>6</v>
      </c>
      <c r="F560" s="17">
        <v>9</v>
      </c>
      <c r="G560" s="55" t="s">
        <v>488</v>
      </c>
      <c r="H560" s="66" t="str">
        <f>VLOOKUP(G560,'Benthic Codes'!$A$1:$C$15,2,0)</f>
        <v>TA</v>
      </c>
      <c r="I560" s="66" t="str">
        <f>VLOOKUP(G560,'Benthic Codes'!$A$1:$C$15,3,0)</f>
        <v>turf algae</v>
      </c>
      <c r="J560">
        <v>3</v>
      </c>
    </row>
    <row r="561" spans="1:10">
      <c r="A561" s="2">
        <v>42953</v>
      </c>
      <c r="B561" t="s">
        <v>288</v>
      </c>
      <c r="C561" t="s">
        <v>475</v>
      </c>
      <c r="D561">
        <v>3</v>
      </c>
      <c r="E561">
        <v>6</v>
      </c>
      <c r="F561" s="17">
        <v>10</v>
      </c>
      <c r="G561" s="55" t="s">
        <v>478</v>
      </c>
      <c r="H561" s="66" t="str">
        <f>VLOOKUP(G561,'Benthic Codes'!$A$1:$C$15,2,0)</f>
        <v>MA</v>
      </c>
      <c r="I561" s="66" t="str">
        <f>VLOOKUP(G561,'Benthic Codes'!$A$1:$C$15,3,0)</f>
        <v>macroalgae</v>
      </c>
      <c r="J561">
        <v>7</v>
      </c>
    </row>
    <row r="562" spans="1:10">
      <c r="A562" s="2">
        <v>42953</v>
      </c>
      <c r="B562" t="s">
        <v>288</v>
      </c>
      <c r="C562" t="s">
        <v>475</v>
      </c>
      <c r="D562">
        <v>3</v>
      </c>
      <c r="E562">
        <v>7</v>
      </c>
      <c r="F562" s="17">
        <v>1</v>
      </c>
      <c r="G562" s="55" t="s">
        <v>480</v>
      </c>
      <c r="H562" s="66" t="str">
        <f>VLOOKUP(G562,'Benthic Codes'!$A$1:$C$15,2,0)</f>
        <v>OINV</v>
      </c>
      <c r="I562" s="66" t="str">
        <f>VLOOKUP(G562,'Benthic Codes'!$A$1:$C$15,3,0)</f>
        <v>non-aggressive invert</v>
      </c>
    </row>
    <row r="563" spans="1:10">
      <c r="A563" s="2">
        <v>42953</v>
      </c>
      <c r="B563" t="s">
        <v>288</v>
      </c>
      <c r="C563" t="s">
        <v>475</v>
      </c>
      <c r="D563">
        <v>3</v>
      </c>
      <c r="E563">
        <v>7</v>
      </c>
      <c r="F563" s="17">
        <v>2</v>
      </c>
      <c r="G563" s="55" t="s">
        <v>478</v>
      </c>
      <c r="H563" s="66" t="str">
        <f>VLOOKUP(G563,'Benthic Codes'!$A$1:$C$15,2,0)</f>
        <v>MA</v>
      </c>
      <c r="I563" s="66" t="str">
        <f>VLOOKUP(G563,'Benthic Codes'!$A$1:$C$15,3,0)</f>
        <v>macroalgae</v>
      </c>
      <c r="J563">
        <v>4</v>
      </c>
    </row>
    <row r="564" spans="1:10">
      <c r="A564" s="2">
        <v>42953</v>
      </c>
      <c r="B564" t="s">
        <v>288</v>
      </c>
      <c r="C564" t="s">
        <v>475</v>
      </c>
      <c r="D564">
        <v>3</v>
      </c>
      <c r="E564">
        <v>7</v>
      </c>
      <c r="F564" s="17">
        <v>3</v>
      </c>
      <c r="G564" s="55" t="s">
        <v>488</v>
      </c>
      <c r="H564" s="66" t="str">
        <f>VLOOKUP(G564,'Benthic Codes'!$A$1:$C$15,2,0)</f>
        <v>TA</v>
      </c>
      <c r="I564" s="66" t="str">
        <f>VLOOKUP(G564,'Benthic Codes'!$A$1:$C$15,3,0)</f>
        <v>turf algae</v>
      </c>
      <c r="J564">
        <v>2</v>
      </c>
    </row>
    <row r="565" spans="1:10">
      <c r="A565" s="2">
        <v>42953</v>
      </c>
      <c r="B565" t="s">
        <v>288</v>
      </c>
      <c r="C565" t="s">
        <v>475</v>
      </c>
      <c r="D565">
        <v>3</v>
      </c>
      <c r="E565">
        <v>7</v>
      </c>
      <c r="F565" s="17">
        <v>4</v>
      </c>
      <c r="G565" s="55" t="s">
        <v>478</v>
      </c>
      <c r="H565" s="66" t="str">
        <f>VLOOKUP(G565,'Benthic Codes'!$A$1:$C$15,2,0)</f>
        <v>MA</v>
      </c>
      <c r="I565" s="66" t="str">
        <f>VLOOKUP(G565,'Benthic Codes'!$A$1:$C$15,3,0)</f>
        <v>macroalgae</v>
      </c>
      <c r="J565">
        <v>22</v>
      </c>
    </row>
    <row r="566" spans="1:10">
      <c r="A566" s="2">
        <v>42953</v>
      </c>
      <c r="B566" t="s">
        <v>288</v>
      </c>
      <c r="C566" t="s">
        <v>475</v>
      </c>
      <c r="D566">
        <v>3</v>
      </c>
      <c r="E566">
        <v>7</v>
      </c>
      <c r="F566" s="17">
        <v>5</v>
      </c>
      <c r="G566" s="55" t="s">
        <v>476</v>
      </c>
      <c r="H566" s="66" t="str">
        <f>VLOOKUP(G566,'Benthic Codes'!$A$1:$C$15,2,0)</f>
        <v>LC</v>
      </c>
      <c r="I566" s="66" t="str">
        <f>VLOOKUP(G566,'Benthic Codes'!$A$1:$C$15,3,0)</f>
        <v>coral</v>
      </c>
    </row>
    <row r="567" spans="1:10">
      <c r="A567" s="2">
        <v>42953</v>
      </c>
      <c r="B567" t="s">
        <v>288</v>
      </c>
      <c r="C567" t="s">
        <v>475</v>
      </c>
      <c r="D567">
        <v>3</v>
      </c>
      <c r="E567">
        <v>7</v>
      </c>
      <c r="F567" s="17">
        <v>6</v>
      </c>
      <c r="G567" s="55" t="s">
        <v>488</v>
      </c>
      <c r="H567" s="66" t="str">
        <f>VLOOKUP(G567,'Benthic Codes'!$A$1:$C$15,2,0)</f>
        <v>TA</v>
      </c>
      <c r="I567" s="66" t="str">
        <f>VLOOKUP(G567,'Benthic Codes'!$A$1:$C$15,3,0)</f>
        <v>turf algae</v>
      </c>
      <c r="J567">
        <v>2</v>
      </c>
    </row>
    <row r="568" spans="1:10">
      <c r="A568" s="2">
        <v>42953</v>
      </c>
      <c r="B568" t="s">
        <v>288</v>
      </c>
      <c r="C568" t="s">
        <v>475</v>
      </c>
      <c r="D568">
        <v>3</v>
      </c>
      <c r="E568">
        <v>7</v>
      </c>
      <c r="F568" s="17">
        <v>7</v>
      </c>
      <c r="G568" s="55" t="s">
        <v>476</v>
      </c>
      <c r="H568" s="66" t="str">
        <f>VLOOKUP(G568,'Benthic Codes'!$A$1:$C$15,2,0)</f>
        <v>LC</v>
      </c>
      <c r="I568" s="66" t="str">
        <f>VLOOKUP(G568,'Benthic Codes'!$A$1:$C$15,3,0)</f>
        <v>coral</v>
      </c>
    </row>
    <row r="569" spans="1:10">
      <c r="A569" s="2">
        <v>42953</v>
      </c>
      <c r="B569" t="s">
        <v>288</v>
      </c>
      <c r="C569" t="s">
        <v>475</v>
      </c>
      <c r="D569">
        <v>3</v>
      </c>
      <c r="E569">
        <v>7</v>
      </c>
      <c r="F569" s="17">
        <v>8</v>
      </c>
      <c r="G569" s="55" t="s">
        <v>488</v>
      </c>
      <c r="H569" s="66" t="str">
        <f>VLOOKUP(G569,'Benthic Codes'!$A$1:$C$15,2,0)</f>
        <v>TA</v>
      </c>
      <c r="I569" s="66" t="str">
        <f>VLOOKUP(G569,'Benthic Codes'!$A$1:$C$15,3,0)</f>
        <v>turf algae</v>
      </c>
      <c r="J569">
        <v>3</v>
      </c>
    </row>
    <row r="570" spans="1:10">
      <c r="A570" s="2">
        <v>42953</v>
      </c>
      <c r="B570" t="s">
        <v>288</v>
      </c>
      <c r="C570" t="s">
        <v>475</v>
      </c>
      <c r="D570">
        <v>3</v>
      </c>
      <c r="E570">
        <v>7</v>
      </c>
      <c r="F570" s="17">
        <v>9</v>
      </c>
      <c r="G570" s="55" t="s">
        <v>488</v>
      </c>
      <c r="H570" s="66" t="str">
        <f>VLOOKUP(G570,'Benthic Codes'!$A$1:$C$15,2,0)</f>
        <v>TA</v>
      </c>
      <c r="I570" s="66" t="str">
        <f>VLOOKUP(G570,'Benthic Codes'!$A$1:$C$15,3,0)</f>
        <v>turf algae</v>
      </c>
      <c r="J570">
        <v>4</v>
      </c>
    </row>
    <row r="571" spans="1:10">
      <c r="A571" s="2">
        <v>42953</v>
      </c>
      <c r="B571" t="s">
        <v>288</v>
      </c>
      <c r="C571" t="s">
        <v>475</v>
      </c>
      <c r="D571">
        <v>3</v>
      </c>
      <c r="E571">
        <v>7</v>
      </c>
      <c r="F571" s="17">
        <v>10</v>
      </c>
      <c r="G571" s="55" t="s">
        <v>488</v>
      </c>
      <c r="H571" s="66" t="str">
        <f>VLOOKUP(G571,'Benthic Codes'!$A$1:$C$15,2,0)</f>
        <v>TA</v>
      </c>
      <c r="I571" s="66" t="str">
        <f>VLOOKUP(G571,'Benthic Codes'!$A$1:$C$15,3,0)</f>
        <v>turf algae</v>
      </c>
      <c r="J571">
        <v>4</v>
      </c>
    </row>
    <row r="572" spans="1:10">
      <c r="A572" s="2">
        <v>42953</v>
      </c>
      <c r="B572" t="s">
        <v>288</v>
      </c>
      <c r="C572" t="s">
        <v>475</v>
      </c>
      <c r="D572">
        <v>3</v>
      </c>
      <c r="E572">
        <v>8</v>
      </c>
      <c r="F572" s="17">
        <v>1</v>
      </c>
      <c r="G572" s="55" t="s">
        <v>488</v>
      </c>
      <c r="H572" s="66" t="str">
        <f>VLOOKUP(G572,'Benthic Codes'!$A$1:$C$15,2,0)</f>
        <v>TA</v>
      </c>
      <c r="I572" s="66" t="str">
        <f>VLOOKUP(G572,'Benthic Codes'!$A$1:$C$15,3,0)</f>
        <v>turf algae</v>
      </c>
      <c r="J572">
        <v>2</v>
      </c>
    </row>
    <row r="573" spans="1:10">
      <c r="A573" s="2">
        <v>42953</v>
      </c>
      <c r="B573" t="s">
        <v>288</v>
      </c>
      <c r="C573" t="s">
        <v>475</v>
      </c>
      <c r="D573">
        <v>3</v>
      </c>
      <c r="E573">
        <v>8</v>
      </c>
      <c r="F573" s="17">
        <v>2</v>
      </c>
      <c r="G573" s="55" t="s">
        <v>488</v>
      </c>
      <c r="H573" s="66" t="str">
        <f>VLOOKUP(G573,'Benthic Codes'!$A$1:$C$15,2,0)</f>
        <v>TA</v>
      </c>
      <c r="I573" s="66" t="str">
        <f>VLOOKUP(G573,'Benthic Codes'!$A$1:$C$15,3,0)</f>
        <v>turf algae</v>
      </c>
      <c r="J573">
        <v>2</v>
      </c>
    </row>
    <row r="574" spans="1:10">
      <c r="A574" s="2">
        <v>42953</v>
      </c>
      <c r="B574" t="s">
        <v>288</v>
      </c>
      <c r="C574" t="s">
        <v>475</v>
      </c>
      <c r="D574">
        <v>3</v>
      </c>
      <c r="E574">
        <v>8</v>
      </c>
      <c r="F574" s="17">
        <v>3</v>
      </c>
      <c r="G574" s="55" t="s">
        <v>478</v>
      </c>
      <c r="H574" s="66" t="str">
        <f>VLOOKUP(G574,'Benthic Codes'!$A$1:$C$15,2,0)</f>
        <v>MA</v>
      </c>
      <c r="I574" s="66" t="str">
        <f>VLOOKUP(G574,'Benthic Codes'!$A$1:$C$15,3,0)</f>
        <v>macroalgae</v>
      </c>
      <c r="J574">
        <v>4</v>
      </c>
    </row>
    <row r="575" spans="1:10">
      <c r="A575" s="2">
        <v>42953</v>
      </c>
      <c r="B575" t="s">
        <v>288</v>
      </c>
      <c r="C575" t="s">
        <v>475</v>
      </c>
      <c r="D575">
        <v>3</v>
      </c>
      <c r="E575">
        <v>8</v>
      </c>
      <c r="F575" s="17">
        <v>4</v>
      </c>
      <c r="G575" s="55" t="s">
        <v>483</v>
      </c>
      <c r="H575" s="66" t="str">
        <f>VLOOKUP(G575,'Benthic Codes'!$A$1:$C$15,2,0)</f>
        <v>AINV</v>
      </c>
      <c r="I575" s="66" t="str">
        <f>VLOOKUP(G575,'Benthic Codes'!$A$1:$C$15,3,0)</f>
        <v>aggressive invert</v>
      </c>
    </row>
    <row r="576" spans="1:10">
      <c r="A576" s="2">
        <v>42953</v>
      </c>
      <c r="B576" t="s">
        <v>288</v>
      </c>
      <c r="C576" t="s">
        <v>475</v>
      </c>
      <c r="D576">
        <v>3</v>
      </c>
      <c r="E576">
        <v>8</v>
      </c>
      <c r="F576" s="17">
        <v>5</v>
      </c>
      <c r="G576" s="55" t="s">
        <v>488</v>
      </c>
      <c r="H576" s="66" t="str">
        <f>VLOOKUP(G576,'Benthic Codes'!$A$1:$C$15,2,0)</f>
        <v>TA</v>
      </c>
      <c r="I576" s="66" t="str">
        <f>VLOOKUP(G576,'Benthic Codes'!$A$1:$C$15,3,0)</f>
        <v>turf algae</v>
      </c>
      <c r="J576">
        <v>5</v>
      </c>
    </row>
    <row r="577" spans="1:10">
      <c r="A577" s="2">
        <v>42953</v>
      </c>
      <c r="B577" t="s">
        <v>288</v>
      </c>
      <c r="C577" t="s">
        <v>475</v>
      </c>
      <c r="D577">
        <v>3</v>
      </c>
      <c r="E577">
        <v>8</v>
      </c>
      <c r="F577" s="17">
        <v>6</v>
      </c>
      <c r="G577" s="55" t="s">
        <v>488</v>
      </c>
      <c r="H577" s="66" t="str">
        <f>VLOOKUP(G577,'Benthic Codes'!$A$1:$C$15,2,0)</f>
        <v>TA</v>
      </c>
      <c r="I577" s="66" t="str">
        <f>VLOOKUP(G577,'Benthic Codes'!$A$1:$C$15,3,0)</f>
        <v>turf algae</v>
      </c>
      <c r="J577">
        <v>3</v>
      </c>
    </row>
    <row r="578" spans="1:10">
      <c r="A578" s="2">
        <v>42953</v>
      </c>
      <c r="B578" t="s">
        <v>288</v>
      </c>
      <c r="C578" t="s">
        <v>475</v>
      </c>
      <c r="D578">
        <v>3</v>
      </c>
      <c r="E578">
        <v>8</v>
      </c>
      <c r="F578" s="17">
        <v>7</v>
      </c>
      <c r="G578" s="55" t="s">
        <v>480</v>
      </c>
      <c r="H578" s="66" t="str">
        <f>VLOOKUP(G578,'Benthic Codes'!$A$1:$C$15,2,0)</f>
        <v>OINV</v>
      </c>
      <c r="I578" s="66" t="str">
        <f>VLOOKUP(G578,'Benthic Codes'!$A$1:$C$15,3,0)</f>
        <v>non-aggressive invert</v>
      </c>
    </row>
    <row r="579" spans="1:10">
      <c r="A579" s="2">
        <v>42953</v>
      </c>
      <c r="B579" t="s">
        <v>288</v>
      </c>
      <c r="C579" t="s">
        <v>475</v>
      </c>
      <c r="D579">
        <v>3</v>
      </c>
      <c r="E579">
        <v>8</v>
      </c>
      <c r="F579" s="17">
        <v>8</v>
      </c>
      <c r="G579" s="55" t="s">
        <v>488</v>
      </c>
      <c r="H579" s="66" t="str">
        <f>VLOOKUP(G579,'Benthic Codes'!$A$1:$C$15,2,0)</f>
        <v>TA</v>
      </c>
      <c r="I579" s="66" t="str">
        <f>VLOOKUP(G579,'Benthic Codes'!$A$1:$C$15,3,0)</f>
        <v>turf algae</v>
      </c>
      <c r="J579">
        <v>2</v>
      </c>
    </row>
    <row r="580" spans="1:10">
      <c r="A580" s="2">
        <v>42953</v>
      </c>
      <c r="B580" t="s">
        <v>288</v>
      </c>
      <c r="C580" t="s">
        <v>475</v>
      </c>
      <c r="D580">
        <v>3</v>
      </c>
      <c r="E580">
        <v>8</v>
      </c>
      <c r="F580" s="17">
        <v>9</v>
      </c>
      <c r="G580" s="55" t="s">
        <v>488</v>
      </c>
      <c r="H580" s="66" t="str">
        <f>VLOOKUP(G580,'Benthic Codes'!$A$1:$C$15,2,0)</f>
        <v>TA</v>
      </c>
      <c r="I580" s="66" t="str">
        <f>VLOOKUP(G580,'Benthic Codes'!$A$1:$C$15,3,0)</f>
        <v>turf algae</v>
      </c>
      <c r="J580">
        <v>2</v>
      </c>
    </row>
    <row r="581" spans="1:10">
      <c r="A581" s="2">
        <v>42953</v>
      </c>
      <c r="B581" t="s">
        <v>288</v>
      </c>
      <c r="C581" t="s">
        <v>475</v>
      </c>
      <c r="D581">
        <v>3</v>
      </c>
      <c r="E581">
        <v>8</v>
      </c>
      <c r="F581" s="17">
        <v>10</v>
      </c>
      <c r="G581" s="55" t="s">
        <v>483</v>
      </c>
      <c r="H581" s="66" t="str">
        <f>VLOOKUP(G581,'Benthic Codes'!$A$1:$C$15,2,0)</f>
        <v>AINV</v>
      </c>
      <c r="I581" s="66" t="str">
        <f>VLOOKUP(G581,'Benthic Codes'!$A$1:$C$15,3,0)</f>
        <v>aggressive invert</v>
      </c>
    </row>
    <row r="582" spans="1:10">
      <c r="A582" s="2">
        <v>42953</v>
      </c>
      <c r="B582" t="s">
        <v>288</v>
      </c>
      <c r="C582" t="s">
        <v>475</v>
      </c>
      <c r="D582">
        <v>3</v>
      </c>
      <c r="E582">
        <v>9</v>
      </c>
      <c r="F582" s="17">
        <v>1</v>
      </c>
      <c r="G582" s="55" t="s">
        <v>483</v>
      </c>
      <c r="H582" s="66" t="str">
        <f>VLOOKUP(G582,'Benthic Codes'!$A$1:$C$15,2,0)</f>
        <v>AINV</v>
      </c>
      <c r="I582" s="66" t="str">
        <f>VLOOKUP(G582,'Benthic Codes'!$A$1:$C$15,3,0)</f>
        <v>aggressive invert</v>
      </c>
    </row>
    <row r="583" spans="1:10">
      <c r="A583" s="2">
        <v>42953</v>
      </c>
      <c r="B583" t="s">
        <v>288</v>
      </c>
      <c r="C583" t="s">
        <v>475</v>
      </c>
      <c r="D583">
        <v>3</v>
      </c>
      <c r="E583">
        <v>9</v>
      </c>
      <c r="F583" s="17">
        <v>2</v>
      </c>
      <c r="G583" s="55" t="s">
        <v>483</v>
      </c>
      <c r="H583" s="66" t="str">
        <f>VLOOKUP(G583,'Benthic Codes'!$A$1:$C$15,2,0)</f>
        <v>AINV</v>
      </c>
      <c r="I583" s="66" t="str">
        <f>VLOOKUP(G583,'Benthic Codes'!$A$1:$C$15,3,0)</f>
        <v>aggressive invert</v>
      </c>
    </row>
    <row r="584" spans="1:10">
      <c r="A584" s="2">
        <v>42953</v>
      </c>
      <c r="B584" t="s">
        <v>288</v>
      </c>
      <c r="C584" t="s">
        <v>475</v>
      </c>
      <c r="D584">
        <v>3</v>
      </c>
      <c r="E584">
        <v>9</v>
      </c>
      <c r="F584" s="17">
        <v>3</v>
      </c>
      <c r="G584" s="55" t="s">
        <v>478</v>
      </c>
      <c r="H584" s="66" t="str">
        <f>VLOOKUP(G584,'Benthic Codes'!$A$1:$C$15,2,0)</f>
        <v>MA</v>
      </c>
      <c r="I584" s="66" t="str">
        <f>VLOOKUP(G584,'Benthic Codes'!$A$1:$C$15,3,0)</f>
        <v>macroalgae</v>
      </c>
      <c r="J584">
        <v>19</v>
      </c>
    </row>
    <row r="585" spans="1:10">
      <c r="A585" s="2">
        <v>42953</v>
      </c>
      <c r="B585" t="s">
        <v>288</v>
      </c>
      <c r="C585" t="s">
        <v>475</v>
      </c>
      <c r="D585">
        <v>3</v>
      </c>
      <c r="E585">
        <v>9</v>
      </c>
      <c r="F585" s="17">
        <v>4</v>
      </c>
      <c r="G585" s="55" t="s">
        <v>488</v>
      </c>
      <c r="H585" s="66" t="str">
        <f>VLOOKUP(G585,'Benthic Codes'!$A$1:$C$15,2,0)</f>
        <v>TA</v>
      </c>
      <c r="I585" s="66" t="str">
        <f>VLOOKUP(G585,'Benthic Codes'!$A$1:$C$15,3,0)</f>
        <v>turf algae</v>
      </c>
      <c r="J585">
        <v>2</v>
      </c>
    </row>
    <row r="586" spans="1:10">
      <c r="A586" s="2">
        <v>42953</v>
      </c>
      <c r="B586" t="s">
        <v>288</v>
      </c>
      <c r="C586" t="s">
        <v>475</v>
      </c>
      <c r="D586">
        <v>3</v>
      </c>
      <c r="E586">
        <v>9</v>
      </c>
      <c r="F586" s="17">
        <v>5</v>
      </c>
      <c r="G586" s="55" t="s">
        <v>488</v>
      </c>
      <c r="H586" s="66" t="str">
        <f>VLOOKUP(G586,'Benthic Codes'!$A$1:$C$15,2,0)</f>
        <v>TA</v>
      </c>
      <c r="I586" s="66" t="str">
        <f>VLOOKUP(G586,'Benthic Codes'!$A$1:$C$15,3,0)</f>
        <v>turf algae</v>
      </c>
      <c r="J586">
        <v>3</v>
      </c>
    </row>
    <row r="587" spans="1:10">
      <c r="A587" s="2">
        <v>42953</v>
      </c>
      <c r="B587" t="s">
        <v>288</v>
      </c>
      <c r="C587" t="s">
        <v>475</v>
      </c>
      <c r="D587">
        <v>3</v>
      </c>
      <c r="E587">
        <v>9</v>
      </c>
      <c r="F587" s="17">
        <v>6</v>
      </c>
      <c r="G587" s="55" t="s">
        <v>488</v>
      </c>
      <c r="H587" s="66" t="str">
        <f>VLOOKUP(G587,'Benthic Codes'!$A$1:$C$15,2,0)</f>
        <v>TA</v>
      </c>
      <c r="I587" s="66" t="str">
        <f>VLOOKUP(G587,'Benthic Codes'!$A$1:$C$15,3,0)</f>
        <v>turf algae</v>
      </c>
      <c r="J587">
        <v>2</v>
      </c>
    </row>
    <row r="588" spans="1:10">
      <c r="A588" s="2">
        <v>42953</v>
      </c>
      <c r="B588" t="s">
        <v>288</v>
      </c>
      <c r="C588" t="s">
        <v>475</v>
      </c>
      <c r="D588">
        <v>3</v>
      </c>
      <c r="E588">
        <v>9</v>
      </c>
      <c r="F588" s="17">
        <v>7</v>
      </c>
      <c r="G588" s="55" t="s">
        <v>488</v>
      </c>
      <c r="H588" s="66" t="str">
        <f>VLOOKUP(G588,'Benthic Codes'!$A$1:$C$15,2,0)</f>
        <v>TA</v>
      </c>
      <c r="I588" s="66" t="str">
        <f>VLOOKUP(G588,'Benthic Codes'!$A$1:$C$15,3,0)</f>
        <v>turf algae</v>
      </c>
      <c r="J588">
        <v>2</v>
      </c>
    </row>
    <row r="589" spans="1:10">
      <c r="A589" s="2">
        <v>42953</v>
      </c>
      <c r="B589" t="s">
        <v>288</v>
      </c>
      <c r="C589" t="s">
        <v>475</v>
      </c>
      <c r="D589">
        <v>3</v>
      </c>
      <c r="E589">
        <v>9</v>
      </c>
      <c r="F589" s="17">
        <v>8</v>
      </c>
      <c r="G589" s="55" t="s">
        <v>488</v>
      </c>
      <c r="H589" s="66" t="str">
        <f>VLOOKUP(G589,'Benthic Codes'!$A$1:$C$15,2,0)</f>
        <v>TA</v>
      </c>
      <c r="I589" s="66" t="str">
        <f>VLOOKUP(G589,'Benthic Codes'!$A$1:$C$15,3,0)</f>
        <v>turf algae</v>
      </c>
      <c r="J589">
        <v>1</v>
      </c>
    </row>
    <row r="590" spans="1:10">
      <c r="A590" s="2">
        <v>42953</v>
      </c>
      <c r="B590" t="s">
        <v>288</v>
      </c>
      <c r="C590" t="s">
        <v>475</v>
      </c>
      <c r="D590">
        <v>3</v>
      </c>
      <c r="E590">
        <v>9</v>
      </c>
      <c r="F590" s="17">
        <v>9</v>
      </c>
      <c r="G590" s="55" t="s">
        <v>488</v>
      </c>
      <c r="H590" s="66" t="str">
        <f>VLOOKUP(G590,'Benthic Codes'!$A$1:$C$15,2,0)</f>
        <v>TA</v>
      </c>
      <c r="I590" s="66" t="str">
        <f>VLOOKUP(G590,'Benthic Codes'!$A$1:$C$15,3,0)</f>
        <v>turf algae</v>
      </c>
      <c r="J590">
        <v>2</v>
      </c>
    </row>
    <row r="591" spans="1:10">
      <c r="A591" s="2">
        <v>42953</v>
      </c>
      <c r="B591" t="s">
        <v>288</v>
      </c>
      <c r="C591" t="s">
        <v>475</v>
      </c>
      <c r="D591">
        <v>3</v>
      </c>
      <c r="E591">
        <v>9</v>
      </c>
      <c r="F591" s="17">
        <v>10</v>
      </c>
      <c r="G591" s="55" t="s">
        <v>488</v>
      </c>
      <c r="H591" s="66" t="str">
        <f>VLOOKUP(G591,'Benthic Codes'!$A$1:$C$15,2,0)</f>
        <v>TA</v>
      </c>
      <c r="I591" s="66" t="str">
        <f>VLOOKUP(G591,'Benthic Codes'!$A$1:$C$15,3,0)</f>
        <v>turf algae</v>
      </c>
      <c r="J591">
        <v>2</v>
      </c>
    </row>
    <row r="592" spans="1:10">
      <c r="A592" s="2">
        <v>42953</v>
      </c>
      <c r="B592" t="s">
        <v>288</v>
      </c>
      <c r="C592" t="s">
        <v>475</v>
      </c>
      <c r="D592">
        <v>3</v>
      </c>
      <c r="E592">
        <v>10</v>
      </c>
      <c r="F592" s="17">
        <v>1</v>
      </c>
      <c r="G592" s="55" t="s">
        <v>488</v>
      </c>
      <c r="H592" s="66" t="str">
        <f>VLOOKUP(G592,'Benthic Codes'!$A$1:$C$15,2,0)</f>
        <v>TA</v>
      </c>
      <c r="I592" s="66" t="str">
        <f>VLOOKUP(G592,'Benthic Codes'!$A$1:$C$15,3,0)</f>
        <v>turf algae</v>
      </c>
      <c r="J592">
        <v>3</v>
      </c>
    </row>
    <row r="593" spans="1:10">
      <c r="A593" s="2">
        <v>42953</v>
      </c>
      <c r="B593" t="s">
        <v>288</v>
      </c>
      <c r="C593" t="s">
        <v>475</v>
      </c>
      <c r="D593">
        <v>3</v>
      </c>
      <c r="E593">
        <v>10</v>
      </c>
      <c r="F593" s="17">
        <v>2</v>
      </c>
      <c r="G593" s="55" t="s">
        <v>488</v>
      </c>
      <c r="H593" s="66" t="str">
        <f>VLOOKUP(G593,'Benthic Codes'!$A$1:$C$15,2,0)</f>
        <v>TA</v>
      </c>
      <c r="I593" s="66" t="str">
        <f>VLOOKUP(G593,'Benthic Codes'!$A$1:$C$15,3,0)</f>
        <v>turf algae</v>
      </c>
      <c r="J593">
        <v>2</v>
      </c>
    </row>
    <row r="594" spans="1:10">
      <c r="A594" s="2">
        <v>42953</v>
      </c>
      <c r="B594" t="s">
        <v>288</v>
      </c>
      <c r="C594" t="s">
        <v>475</v>
      </c>
      <c r="D594">
        <v>3</v>
      </c>
      <c r="E594">
        <v>10</v>
      </c>
      <c r="F594" s="17">
        <v>3</v>
      </c>
      <c r="G594" s="55" t="s">
        <v>488</v>
      </c>
      <c r="H594" s="66" t="str">
        <f>VLOOKUP(G594,'Benthic Codes'!$A$1:$C$15,2,0)</f>
        <v>TA</v>
      </c>
      <c r="I594" s="66" t="str">
        <f>VLOOKUP(G594,'Benthic Codes'!$A$1:$C$15,3,0)</f>
        <v>turf algae</v>
      </c>
      <c r="J594">
        <v>2</v>
      </c>
    </row>
    <row r="595" spans="1:10">
      <c r="A595" s="2">
        <v>42953</v>
      </c>
      <c r="B595" t="s">
        <v>288</v>
      </c>
      <c r="C595" t="s">
        <v>475</v>
      </c>
      <c r="D595">
        <v>3</v>
      </c>
      <c r="E595">
        <v>10</v>
      </c>
      <c r="F595" s="17">
        <v>4</v>
      </c>
      <c r="G595" s="55" t="s">
        <v>488</v>
      </c>
      <c r="H595" s="66" t="str">
        <f>VLOOKUP(G595,'Benthic Codes'!$A$1:$C$15,2,0)</f>
        <v>TA</v>
      </c>
      <c r="I595" s="66" t="str">
        <f>VLOOKUP(G595,'Benthic Codes'!$A$1:$C$15,3,0)</f>
        <v>turf algae</v>
      </c>
      <c r="J595">
        <v>2</v>
      </c>
    </row>
    <row r="596" spans="1:10">
      <c r="A596" s="2">
        <v>42953</v>
      </c>
      <c r="B596" t="s">
        <v>288</v>
      </c>
      <c r="C596" t="s">
        <v>475</v>
      </c>
      <c r="D596">
        <v>3</v>
      </c>
      <c r="E596">
        <v>10</v>
      </c>
      <c r="F596" s="17">
        <v>5</v>
      </c>
      <c r="G596" s="55" t="s">
        <v>488</v>
      </c>
      <c r="H596" s="66" t="str">
        <f>VLOOKUP(G596,'Benthic Codes'!$A$1:$C$15,2,0)</f>
        <v>TA</v>
      </c>
      <c r="I596" s="66" t="str">
        <f>VLOOKUP(G596,'Benthic Codes'!$A$1:$C$15,3,0)</f>
        <v>turf algae</v>
      </c>
      <c r="J596">
        <v>2</v>
      </c>
    </row>
    <row r="597" spans="1:10">
      <c r="A597" s="2">
        <v>42953</v>
      </c>
      <c r="B597" t="s">
        <v>288</v>
      </c>
      <c r="C597" t="s">
        <v>475</v>
      </c>
      <c r="D597">
        <v>3</v>
      </c>
      <c r="E597">
        <v>10</v>
      </c>
      <c r="F597" s="17">
        <v>6</v>
      </c>
      <c r="G597" s="55" t="s">
        <v>488</v>
      </c>
      <c r="H597" s="66" t="str">
        <f>VLOOKUP(G597,'Benthic Codes'!$A$1:$C$15,2,0)</f>
        <v>TA</v>
      </c>
      <c r="I597" s="66" t="str">
        <f>VLOOKUP(G597,'Benthic Codes'!$A$1:$C$15,3,0)</f>
        <v>turf algae</v>
      </c>
      <c r="J597">
        <v>4</v>
      </c>
    </row>
    <row r="598" spans="1:10">
      <c r="A598" s="2">
        <v>42953</v>
      </c>
      <c r="B598" t="s">
        <v>288</v>
      </c>
      <c r="C598" t="s">
        <v>475</v>
      </c>
      <c r="D598">
        <v>3</v>
      </c>
      <c r="E598">
        <v>10</v>
      </c>
      <c r="F598" s="17">
        <v>7</v>
      </c>
      <c r="G598" s="55" t="s">
        <v>489</v>
      </c>
      <c r="H598" s="66" t="str">
        <f>VLOOKUP(G598,'Benthic Codes'!$A$1:$C$15,2,0)</f>
        <v>sand</v>
      </c>
      <c r="I598" s="66" t="str">
        <f>VLOOKUP(G598,'Benthic Codes'!$A$1:$C$15,3,0)</f>
        <v>sand</v>
      </c>
    </row>
    <row r="599" spans="1:10">
      <c r="A599" s="2">
        <v>42953</v>
      </c>
      <c r="B599" t="s">
        <v>288</v>
      </c>
      <c r="C599" t="s">
        <v>475</v>
      </c>
      <c r="D599">
        <v>3</v>
      </c>
      <c r="E599">
        <v>10</v>
      </c>
      <c r="F599" s="17">
        <v>8</v>
      </c>
      <c r="G599" s="55" t="s">
        <v>488</v>
      </c>
      <c r="H599" s="66" t="str">
        <f>VLOOKUP(G599,'Benthic Codes'!$A$1:$C$15,2,0)</f>
        <v>TA</v>
      </c>
      <c r="I599" s="66" t="str">
        <f>VLOOKUP(G599,'Benthic Codes'!$A$1:$C$15,3,0)</f>
        <v>turf algae</v>
      </c>
      <c r="J599">
        <v>8</v>
      </c>
    </row>
    <row r="600" spans="1:10">
      <c r="A600" s="2">
        <v>42953</v>
      </c>
      <c r="B600" t="s">
        <v>288</v>
      </c>
      <c r="C600" t="s">
        <v>475</v>
      </c>
      <c r="D600">
        <v>3</v>
      </c>
      <c r="E600">
        <v>10</v>
      </c>
      <c r="F600" s="17">
        <v>9</v>
      </c>
      <c r="G600" s="55" t="s">
        <v>488</v>
      </c>
      <c r="H600" s="66" t="str">
        <f>VLOOKUP(G600,'Benthic Codes'!$A$1:$C$15,2,0)</f>
        <v>TA</v>
      </c>
      <c r="I600" s="66" t="str">
        <f>VLOOKUP(G600,'Benthic Codes'!$A$1:$C$15,3,0)</f>
        <v>turf algae</v>
      </c>
      <c r="J600">
        <v>4</v>
      </c>
    </row>
    <row r="601" spans="1:10">
      <c r="A601" s="2">
        <v>42953</v>
      </c>
      <c r="B601" t="s">
        <v>288</v>
      </c>
      <c r="C601" t="s">
        <v>475</v>
      </c>
      <c r="D601">
        <v>3</v>
      </c>
      <c r="E601">
        <v>10</v>
      </c>
      <c r="F601" s="17">
        <v>10</v>
      </c>
      <c r="G601" s="55" t="s">
        <v>488</v>
      </c>
      <c r="H601" s="66" t="str">
        <f>VLOOKUP(G601,'Benthic Codes'!$A$1:$C$15,2,0)</f>
        <v>TA</v>
      </c>
      <c r="I601" s="66" t="str">
        <f>VLOOKUP(G601,'Benthic Codes'!$A$1:$C$15,3,0)</f>
        <v>turf algae</v>
      </c>
      <c r="J601">
        <v>8</v>
      </c>
    </row>
    <row r="602" spans="1:10">
      <c r="A602" s="2">
        <v>42953</v>
      </c>
      <c r="B602" t="s">
        <v>288</v>
      </c>
      <c r="C602" t="s">
        <v>475</v>
      </c>
      <c r="D602">
        <v>4</v>
      </c>
      <c r="E602">
        <v>1</v>
      </c>
      <c r="F602" s="17">
        <v>1</v>
      </c>
      <c r="G602" s="55" t="s">
        <v>483</v>
      </c>
      <c r="H602" s="66" t="str">
        <f>VLOOKUP(G602,'Benthic Codes'!$A$1:$C$15,2,0)</f>
        <v>AINV</v>
      </c>
      <c r="I602" s="66" t="str">
        <f>VLOOKUP(G602,'Benthic Codes'!$A$1:$C$15,3,0)</f>
        <v>aggressive invert</v>
      </c>
    </row>
    <row r="603" spans="1:10">
      <c r="A603" s="2">
        <v>42953</v>
      </c>
      <c r="B603" t="s">
        <v>288</v>
      </c>
      <c r="C603" t="s">
        <v>475</v>
      </c>
      <c r="D603">
        <v>4</v>
      </c>
      <c r="E603">
        <v>1</v>
      </c>
      <c r="F603" s="17">
        <v>2</v>
      </c>
      <c r="G603" s="55" t="s">
        <v>488</v>
      </c>
      <c r="H603" s="66" t="str">
        <f>VLOOKUP(G603,'Benthic Codes'!$A$1:$C$15,2,0)</f>
        <v>TA</v>
      </c>
      <c r="I603" s="66" t="str">
        <f>VLOOKUP(G603,'Benthic Codes'!$A$1:$C$15,3,0)</f>
        <v>turf algae</v>
      </c>
      <c r="J603">
        <v>2</v>
      </c>
    </row>
    <row r="604" spans="1:10">
      <c r="A604" s="2">
        <v>42953</v>
      </c>
      <c r="B604" t="s">
        <v>288</v>
      </c>
      <c r="C604" t="s">
        <v>475</v>
      </c>
      <c r="D604">
        <v>4</v>
      </c>
      <c r="E604">
        <v>1</v>
      </c>
      <c r="F604" s="17">
        <v>3</v>
      </c>
      <c r="G604" s="55" t="s">
        <v>488</v>
      </c>
      <c r="H604" s="66" t="str">
        <f>VLOOKUP(G604,'Benthic Codes'!$A$1:$C$15,2,0)</f>
        <v>TA</v>
      </c>
      <c r="I604" s="66" t="str">
        <f>VLOOKUP(G604,'Benthic Codes'!$A$1:$C$15,3,0)</f>
        <v>turf algae</v>
      </c>
      <c r="J604">
        <v>3</v>
      </c>
    </row>
    <row r="605" spans="1:10">
      <c r="A605" s="2">
        <v>42953</v>
      </c>
      <c r="B605" t="s">
        <v>288</v>
      </c>
      <c r="C605" t="s">
        <v>475</v>
      </c>
      <c r="D605">
        <v>4</v>
      </c>
      <c r="E605">
        <v>1</v>
      </c>
      <c r="F605" s="17">
        <v>4</v>
      </c>
      <c r="G605" s="55" t="s">
        <v>488</v>
      </c>
      <c r="H605" s="66" t="str">
        <f>VLOOKUP(G605,'Benthic Codes'!$A$1:$C$15,2,0)</f>
        <v>TA</v>
      </c>
      <c r="I605" s="66" t="str">
        <f>VLOOKUP(G605,'Benthic Codes'!$A$1:$C$15,3,0)</f>
        <v>turf algae</v>
      </c>
      <c r="J605">
        <v>2</v>
      </c>
    </row>
    <row r="606" spans="1:10">
      <c r="A606" s="2">
        <v>42953</v>
      </c>
      <c r="B606" t="s">
        <v>288</v>
      </c>
      <c r="C606" t="s">
        <v>475</v>
      </c>
      <c r="D606">
        <v>4</v>
      </c>
      <c r="E606">
        <v>1</v>
      </c>
      <c r="F606" s="17">
        <v>5</v>
      </c>
      <c r="G606" s="55" t="s">
        <v>488</v>
      </c>
      <c r="H606" s="66" t="str">
        <f>VLOOKUP(G606,'Benthic Codes'!$A$1:$C$15,2,0)</f>
        <v>TA</v>
      </c>
      <c r="I606" s="66" t="str">
        <f>VLOOKUP(G606,'Benthic Codes'!$A$1:$C$15,3,0)</f>
        <v>turf algae</v>
      </c>
      <c r="J606">
        <v>4</v>
      </c>
    </row>
    <row r="607" spans="1:10">
      <c r="A607" s="2">
        <v>42953</v>
      </c>
      <c r="B607" t="s">
        <v>288</v>
      </c>
      <c r="C607" t="s">
        <v>475</v>
      </c>
      <c r="D607">
        <v>4</v>
      </c>
      <c r="E607">
        <v>1</v>
      </c>
      <c r="F607" s="17">
        <v>6</v>
      </c>
      <c r="G607" s="55" t="s">
        <v>488</v>
      </c>
      <c r="H607" s="66" t="str">
        <f>VLOOKUP(G607,'Benthic Codes'!$A$1:$C$15,2,0)</f>
        <v>TA</v>
      </c>
      <c r="I607" s="66" t="str">
        <f>VLOOKUP(G607,'Benthic Codes'!$A$1:$C$15,3,0)</f>
        <v>turf algae</v>
      </c>
      <c r="J607">
        <v>2</v>
      </c>
    </row>
    <row r="608" spans="1:10">
      <c r="A608" s="2">
        <v>42953</v>
      </c>
      <c r="B608" t="s">
        <v>288</v>
      </c>
      <c r="C608" t="s">
        <v>475</v>
      </c>
      <c r="D608">
        <v>4</v>
      </c>
      <c r="E608">
        <v>1</v>
      </c>
      <c r="F608" s="17">
        <v>7</v>
      </c>
      <c r="G608" s="55" t="s">
        <v>488</v>
      </c>
      <c r="H608" s="66" t="str">
        <f>VLOOKUP(G608,'Benthic Codes'!$A$1:$C$15,2,0)</f>
        <v>TA</v>
      </c>
      <c r="I608" s="66" t="str">
        <f>VLOOKUP(G608,'Benthic Codes'!$A$1:$C$15,3,0)</f>
        <v>turf algae</v>
      </c>
      <c r="J608">
        <v>2</v>
      </c>
    </row>
    <row r="609" spans="1:10">
      <c r="A609" s="2">
        <v>42953</v>
      </c>
      <c r="B609" t="s">
        <v>288</v>
      </c>
      <c r="C609" t="s">
        <v>475</v>
      </c>
      <c r="D609">
        <v>4</v>
      </c>
      <c r="E609">
        <v>1</v>
      </c>
      <c r="F609" s="17">
        <v>8</v>
      </c>
      <c r="G609" s="55" t="s">
        <v>480</v>
      </c>
      <c r="H609" s="66" t="str">
        <f>VLOOKUP(G609,'Benthic Codes'!$A$1:$C$15,2,0)</f>
        <v>OINV</v>
      </c>
      <c r="I609" s="66" t="str">
        <f>VLOOKUP(G609,'Benthic Codes'!$A$1:$C$15,3,0)</f>
        <v>non-aggressive invert</v>
      </c>
    </row>
    <row r="610" spans="1:10">
      <c r="A610" s="2">
        <v>42953</v>
      </c>
      <c r="B610" t="s">
        <v>288</v>
      </c>
      <c r="C610" t="s">
        <v>475</v>
      </c>
      <c r="D610">
        <v>4</v>
      </c>
      <c r="E610">
        <v>1</v>
      </c>
      <c r="F610" s="17">
        <v>9</v>
      </c>
      <c r="G610" s="55" t="s">
        <v>488</v>
      </c>
      <c r="H610" s="66" t="str">
        <f>VLOOKUP(G610,'Benthic Codes'!$A$1:$C$15,2,0)</f>
        <v>TA</v>
      </c>
      <c r="I610" s="66" t="str">
        <f>VLOOKUP(G610,'Benthic Codes'!$A$1:$C$15,3,0)</f>
        <v>turf algae</v>
      </c>
      <c r="J610">
        <v>2</v>
      </c>
    </row>
    <row r="611" spans="1:10">
      <c r="A611" s="2">
        <v>42953</v>
      </c>
      <c r="B611" t="s">
        <v>288</v>
      </c>
      <c r="C611" t="s">
        <v>475</v>
      </c>
      <c r="D611">
        <v>4</v>
      </c>
      <c r="E611">
        <v>1</v>
      </c>
      <c r="F611" s="17">
        <v>10</v>
      </c>
      <c r="G611" s="55" t="s">
        <v>488</v>
      </c>
      <c r="H611" s="66" t="str">
        <f>VLOOKUP(G611,'Benthic Codes'!$A$1:$C$15,2,0)</f>
        <v>TA</v>
      </c>
      <c r="I611" s="66" t="str">
        <f>VLOOKUP(G611,'Benthic Codes'!$A$1:$C$15,3,0)</f>
        <v>turf algae</v>
      </c>
      <c r="J611">
        <v>2</v>
      </c>
    </row>
    <row r="612" spans="1:10">
      <c r="A612" s="2">
        <v>42953</v>
      </c>
      <c r="B612" t="s">
        <v>288</v>
      </c>
      <c r="C612" t="s">
        <v>475</v>
      </c>
      <c r="D612">
        <v>4</v>
      </c>
      <c r="E612">
        <v>2</v>
      </c>
      <c r="F612" s="17">
        <v>1</v>
      </c>
      <c r="G612" s="55" t="s">
        <v>488</v>
      </c>
      <c r="H612" s="66" t="str">
        <f>VLOOKUP(G612,'Benthic Codes'!$A$1:$C$15,2,0)</f>
        <v>TA</v>
      </c>
      <c r="I612" s="66" t="str">
        <f>VLOOKUP(G612,'Benthic Codes'!$A$1:$C$15,3,0)</f>
        <v>turf algae</v>
      </c>
      <c r="J612">
        <v>2</v>
      </c>
    </row>
    <row r="613" spans="1:10">
      <c r="A613" s="2">
        <v>42953</v>
      </c>
      <c r="B613" t="s">
        <v>288</v>
      </c>
      <c r="C613" t="s">
        <v>475</v>
      </c>
      <c r="D613">
        <v>4</v>
      </c>
      <c r="E613">
        <v>2</v>
      </c>
      <c r="F613" s="17">
        <v>2</v>
      </c>
      <c r="G613" s="55" t="s">
        <v>488</v>
      </c>
      <c r="H613" s="66" t="str">
        <f>VLOOKUP(G613,'Benthic Codes'!$A$1:$C$15,2,0)</f>
        <v>TA</v>
      </c>
      <c r="I613" s="66" t="str">
        <f>VLOOKUP(G613,'Benthic Codes'!$A$1:$C$15,3,0)</f>
        <v>turf algae</v>
      </c>
      <c r="J613">
        <v>4</v>
      </c>
    </row>
    <row r="614" spans="1:10">
      <c r="A614" s="2">
        <v>42953</v>
      </c>
      <c r="B614" t="s">
        <v>288</v>
      </c>
      <c r="C614" t="s">
        <v>475</v>
      </c>
      <c r="D614">
        <v>4</v>
      </c>
      <c r="E614">
        <v>2</v>
      </c>
      <c r="F614" s="17">
        <v>3</v>
      </c>
      <c r="G614" s="55" t="s">
        <v>478</v>
      </c>
      <c r="H614" s="66" t="str">
        <f>VLOOKUP(G614,'Benthic Codes'!$A$1:$C$15,2,0)</f>
        <v>MA</v>
      </c>
      <c r="I614" s="66" t="str">
        <f>VLOOKUP(G614,'Benthic Codes'!$A$1:$C$15,3,0)</f>
        <v>macroalgae</v>
      </c>
      <c r="J614">
        <v>11</v>
      </c>
    </row>
    <row r="615" spans="1:10">
      <c r="A615" s="2">
        <v>42953</v>
      </c>
      <c r="B615" t="s">
        <v>288</v>
      </c>
      <c r="C615" t="s">
        <v>475</v>
      </c>
      <c r="D615">
        <v>4</v>
      </c>
      <c r="E615">
        <v>2</v>
      </c>
      <c r="F615" s="17">
        <v>4</v>
      </c>
      <c r="G615" s="55" t="s">
        <v>489</v>
      </c>
      <c r="H615" s="66" t="str">
        <f>VLOOKUP(G615,'Benthic Codes'!$A$1:$C$15,2,0)</f>
        <v>sand</v>
      </c>
      <c r="I615" s="66" t="str">
        <f>VLOOKUP(G615,'Benthic Codes'!$A$1:$C$15,3,0)</f>
        <v>sand</v>
      </c>
    </row>
    <row r="616" spans="1:10">
      <c r="A616" s="2">
        <v>42953</v>
      </c>
      <c r="B616" t="s">
        <v>288</v>
      </c>
      <c r="C616" t="s">
        <v>475</v>
      </c>
      <c r="D616">
        <v>4</v>
      </c>
      <c r="E616">
        <v>2</v>
      </c>
      <c r="F616" s="17">
        <v>5</v>
      </c>
      <c r="G616" s="55" t="s">
        <v>489</v>
      </c>
      <c r="H616" s="66" t="str">
        <f>VLOOKUP(G616,'Benthic Codes'!$A$1:$C$15,2,0)</f>
        <v>sand</v>
      </c>
      <c r="I616" s="66" t="str">
        <f>VLOOKUP(G616,'Benthic Codes'!$A$1:$C$15,3,0)</f>
        <v>sand</v>
      </c>
    </row>
    <row r="617" spans="1:10">
      <c r="A617" s="2">
        <v>42953</v>
      </c>
      <c r="B617" t="s">
        <v>288</v>
      </c>
      <c r="C617" t="s">
        <v>475</v>
      </c>
      <c r="D617">
        <v>4</v>
      </c>
      <c r="E617">
        <v>2</v>
      </c>
      <c r="F617" s="17">
        <v>6</v>
      </c>
      <c r="G617" s="55" t="s">
        <v>488</v>
      </c>
      <c r="H617" s="66" t="str">
        <f>VLOOKUP(G617,'Benthic Codes'!$A$1:$C$15,2,0)</f>
        <v>TA</v>
      </c>
      <c r="I617" s="66" t="str">
        <f>VLOOKUP(G617,'Benthic Codes'!$A$1:$C$15,3,0)</f>
        <v>turf algae</v>
      </c>
      <c r="J617">
        <v>4</v>
      </c>
    </row>
    <row r="618" spans="1:10">
      <c r="A618" s="2">
        <v>42953</v>
      </c>
      <c r="B618" t="s">
        <v>288</v>
      </c>
      <c r="C618" t="s">
        <v>475</v>
      </c>
      <c r="D618">
        <v>4</v>
      </c>
      <c r="E618">
        <v>2</v>
      </c>
      <c r="F618" s="17">
        <v>7</v>
      </c>
      <c r="G618" s="55" t="s">
        <v>488</v>
      </c>
      <c r="H618" s="66" t="str">
        <f>VLOOKUP(G618,'Benthic Codes'!$A$1:$C$15,2,0)</f>
        <v>TA</v>
      </c>
      <c r="I618" s="66" t="str">
        <f>VLOOKUP(G618,'Benthic Codes'!$A$1:$C$15,3,0)</f>
        <v>turf algae</v>
      </c>
      <c r="J618">
        <v>2</v>
      </c>
    </row>
    <row r="619" spans="1:10">
      <c r="A619" s="2">
        <v>42953</v>
      </c>
      <c r="B619" t="s">
        <v>288</v>
      </c>
      <c r="C619" t="s">
        <v>475</v>
      </c>
      <c r="D619">
        <v>4</v>
      </c>
      <c r="E619">
        <v>2</v>
      </c>
      <c r="F619" s="17">
        <v>8</v>
      </c>
      <c r="G619" s="55" t="s">
        <v>489</v>
      </c>
      <c r="H619" s="66" t="str">
        <f>VLOOKUP(G619,'Benthic Codes'!$A$1:$C$15,2,0)</f>
        <v>sand</v>
      </c>
      <c r="I619" s="66" t="str">
        <f>VLOOKUP(G619,'Benthic Codes'!$A$1:$C$15,3,0)</f>
        <v>sand</v>
      </c>
    </row>
    <row r="620" spans="1:10">
      <c r="A620" s="2">
        <v>42953</v>
      </c>
      <c r="B620" t="s">
        <v>288</v>
      </c>
      <c r="C620" t="s">
        <v>475</v>
      </c>
      <c r="D620">
        <v>4</v>
      </c>
      <c r="E620">
        <v>2</v>
      </c>
      <c r="F620" s="17">
        <v>9</v>
      </c>
      <c r="G620" s="55" t="s">
        <v>488</v>
      </c>
      <c r="H620" s="66" t="str">
        <f>VLOOKUP(G620,'Benthic Codes'!$A$1:$C$15,2,0)</f>
        <v>TA</v>
      </c>
      <c r="I620" s="66" t="str">
        <f>VLOOKUP(G620,'Benthic Codes'!$A$1:$C$15,3,0)</f>
        <v>turf algae</v>
      </c>
      <c r="J620">
        <v>3</v>
      </c>
    </row>
    <row r="621" spans="1:10">
      <c r="A621" s="2">
        <v>42953</v>
      </c>
      <c r="B621" t="s">
        <v>288</v>
      </c>
      <c r="C621" t="s">
        <v>475</v>
      </c>
      <c r="D621">
        <v>4</v>
      </c>
      <c r="E621">
        <v>2</v>
      </c>
      <c r="F621" s="17">
        <v>10</v>
      </c>
      <c r="G621" s="55" t="s">
        <v>488</v>
      </c>
      <c r="H621" s="66" t="str">
        <f>VLOOKUP(G621,'Benthic Codes'!$A$1:$C$15,2,0)</f>
        <v>TA</v>
      </c>
      <c r="I621" s="66" t="str">
        <f>VLOOKUP(G621,'Benthic Codes'!$A$1:$C$15,3,0)</f>
        <v>turf algae</v>
      </c>
      <c r="J621">
        <v>4</v>
      </c>
    </row>
    <row r="622" spans="1:10">
      <c r="A622" s="2">
        <v>42953</v>
      </c>
      <c r="B622" t="s">
        <v>288</v>
      </c>
      <c r="C622" t="s">
        <v>475</v>
      </c>
      <c r="D622">
        <v>4</v>
      </c>
      <c r="E622">
        <v>3</v>
      </c>
      <c r="F622" s="17">
        <v>1</v>
      </c>
      <c r="G622" s="55" t="s">
        <v>488</v>
      </c>
      <c r="H622" s="66" t="str">
        <f>VLOOKUP(G622,'Benthic Codes'!$A$1:$C$15,2,0)</f>
        <v>TA</v>
      </c>
      <c r="I622" s="66" t="str">
        <f>VLOOKUP(G622,'Benthic Codes'!$A$1:$C$15,3,0)</f>
        <v>turf algae</v>
      </c>
      <c r="J622">
        <v>2</v>
      </c>
    </row>
    <row r="623" spans="1:10">
      <c r="A623" s="2">
        <v>42953</v>
      </c>
      <c r="B623" t="s">
        <v>288</v>
      </c>
      <c r="C623" t="s">
        <v>475</v>
      </c>
      <c r="D623">
        <v>4</v>
      </c>
      <c r="E623">
        <v>3</v>
      </c>
      <c r="F623" s="17">
        <v>2</v>
      </c>
      <c r="G623" s="55" t="s">
        <v>488</v>
      </c>
      <c r="H623" s="66" t="str">
        <f>VLOOKUP(G623,'Benthic Codes'!$A$1:$C$15,2,0)</f>
        <v>TA</v>
      </c>
      <c r="I623" s="66" t="str">
        <f>VLOOKUP(G623,'Benthic Codes'!$A$1:$C$15,3,0)</f>
        <v>turf algae</v>
      </c>
      <c r="J623">
        <v>10</v>
      </c>
    </row>
    <row r="624" spans="1:10">
      <c r="A624" s="2">
        <v>42953</v>
      </c>
      <c r="B624" t="s">
        <v>288</v>
      </c>
      <c r="C624" t="s">
        <v>475</v>
      </c>
      <c r="D624">
        <v>4</v>
      </c>
      <c r="E624">
        <v>3</v>
      </c>
      <c r="F624" s="17">
        <v>3</v>
      </c>
      <c r="G624" s="55" t="s">
        <v>480</v>
      </c>
      <c r="H624" s="66" t="str">
        <f>VLOOKUP(G624,'Benthic Codes'!$A$1:$C$15,2,0)</f>
        <v>OINV</v>
      </c>
      <c r="I624" s="66" t="str">
        <f>VLOOKUP(G624,'Benthic Codes'!$A$1:$C$15,3,0)</f>
        <v>non-aggressive invert</v>
      </c>
    </row>
    <row r="625" spans="1:10">
      <c r="A625" s="2">
        <v>42953</v>
      </c>
      <c r="B625" t="s">
        <v>288</v>
      </c>
      <c r="C625" t="s">
        <v>475</v>
      </c>
      <c r="D625">
        <v>4</v>
      </c>
      <c r="E625">
        <v>3</v>
      </c>
      <c r="F625" s="17">
        <v>4</v>
      </c>
      <c r="G625" s="55" t="s">
        <v>488</v>
      </c>
      <c r="H625" s="66" t="str">
        <f>VLOOKUP(G625,'Benthic Codes'!$A$1:$C$15,2,0)</f>
        <v>TA</v>
      </c>
      <c r="I625" s="66" t="str">
        <f>VLOOKUP(G625,'Benthic Codes'!$A$1:$C$15,3,0)</f>
        <v>turf algae</v>
      </c>
      <c r="J625">
        <v>4</v>
      </c>
    </row>
    <row r="626" spans="1:10">
      <c r="A626" s="2">
        <v>42953</v>
      </c>
      <c r="B626" t="s">
        <v>288</v>
      </c>
      <c r="C626" t="s">
        <v>475</v>
      </c>
      <c r="D626">
        <v>4</v>
      </c>
      <c r="E626">
        <v>3</v>
      </c>
      <c r="F626" s="17">
        <v>5</v>
      </c>
      <c r="G626" s="55" t="s">
        <v>488</v>
      </c>
      <c r="H626" s="66" t="str">
        <f>VLOOKUP(G626,'Benthic Codes'!$A$1:$C$15,2,0)</f>
        <v>TA</v>
      </c>
      <c r="I626" s="66" t="str">
        <f>VLOOKUP(G626,'Benthic Codes'!$A$1:$C$15,3,0)</f>
        <v>turf algae</v>
      </c>
      <c r="J626">
        <v>8</v>
      </c>
    </row>
    <row r="627" spans="1:10">
      <c r="A627" s="2">
        <v>42953</v>
      </c>
      <c r="B627" t="s">
        <v>288</v>
      </c>
      <c r="C627" t="s">
        <v>475</v>
      </c>
      <c r="D627">
        <v>4</v>
      </c>
      <c r="E627">
        <v>3</v>
      </c>
      <c r="F627" s="17">
        <v>6</v>
      </c>
      <c r="G627" s="55" t="s">
        <v>488</v>
      </c>
      <c r="H627" s="66" t="str">
        <f>VLOOKUP(G627,'Benthic Codes'!$A$1:$C$15,2,0)</f>
        <v>TA</v>
      </c>
      <c r="I627" s="66" t="str">
        <f>VLOOKUP(G627,'Benthic Codes'!$A$1:$C$15,3,0)</f>
        <v>turf algae</v>
      </c>
      <c r="J627">
        <v>8</v>
      </c>
    </row>
    <row r="628" spans="1:10">
      <c r="A628" s="2">
        <v>42953</v>
      </c>
      <c r="B628" t="s">
        <v>288</v>
      </c>
      <c r="C628" t="s">
        <v>475</v>
      </c>
      <c r="D628">
        <v>4</v>
      </c>
      <c r="E628">
        <v>3</v>
      </c>
      <c r="F628" s="17">
        <v>7</v>
      </c>
      <c r="G628" s="55" t="s">
        <v>488</v>
      </c>
      <c r="H628" s="66" t="str">
        <f>VLOOKUP(G628,'Benthic Codes'!$A$1:$C$15,2,0)</f>
        <v>TA</v>
      </c>
      <c r="I628" s="66" t="str">
        <f>VLOOKUP(G628,'Benthic Codes'!$A$1:$C$15,3,0)</f>
        <v>turf algae</v>
      </c>
      <c r="J628">
        <v>2</v>
      </c>
    </row>
    <row r="629" spans="1:10">
      <c r="A629" s="2">
        <v>42953</v>
      </c>
      <c r="B629" t="s">
        <v>288</v>
      </c>
      <c r="C629" t="s">
        <v>475</v>
      </c>
      <c r="D629">
        <v>4</v>
      </c>
      <c r="E629">
        <v>3</v>
      </c>
      <c r="F629" s="17">
        <v>8</v>
      </c>
      <c r="G629" s="55" t="s">
        <v>488</v>
      </c>
      <c r="H629" s="66" t="str">
        <f>VLOOKUP(G629,'Benthic Codes'!$A$1:$C$15,2,0)</f>
        <v>TA</v>
      </c>
      <c r="I629" s="66" t="str">
        <f>VLOOKUP(G629,'Benthic Codes'!$A$1:$C$15,3,0)</f>
        <v>turf algae</v>
      </c>
      <c r="J629">
        <v>8</v>
      </c>
    </row>
    <row r="630" spans="1:10">
      <c r="A630" s="2">
        <v>42953</v>
      </c>
      <c r="B630" t="s">
        <v>288</v>
      </c>
      <c r="C630" t="s">
        <v>475</v>
      </c>
      <c r="D630">
        <v>4</v>
      </c>
      <c r="E630">
        <v>3</v>
      </c>
      <c r="F630" s="17">
        <v>9</v>
      </c>
      <c r="G630" s="55" t="s">
        <v>488</v>
      </c>
      <c r="H630" s="66" t="str">
        <f>VLOOKUP(G630,'Benthic Codes'!$A$1:$C$15,2,0)</f>
        <v>TA</v>
      </c>
      <c r="I630" s="66" t="str">
        <f>VLOOKUP(G630,'Benthic Codes'!$A$1:$C$15,3,0)</f>
        <v>turf algae</v>
      </c>
      <c r="J630">
        <v>4</v>
      </c>
    </row>
    <row r="631" spans="1:10">
      <c r="A631" s="2">
        <v>42953</v>
      </c>
      <c r="B631" t="s">
        <v>288</v>
      </c>
      <c r="C631" t="s">
        <v>475</v>
      </c>
      <c r="D631">
        <v>4</v>
      </c>
      <c r="E631">
        <v>3</v>
      </c>
      <c r="F631" s="17">
        <v>10</v>
      </c>
      <c r="G631" s="55" t="s">
        <v>488</v>
      </c>
      <c r="H631" s="66" t="str">
        <f>VLOOKUP(G631,'Benthic Codes'!$A$1:$C$15,2,0)</f>
        <v>TA</v>
      </c>
      <c r="I631" s="66" t="str">
        <f>VLOOKUP(G631,'Benthic Codes'!$A$1:$C$15,3,0)</f>
        <v>turf algae</v>
      </c>
      <c r="J631">
        <v>3</v>
      </c>
    </row>
    <row r="632" spans="1:10">
      <c r="A632" s="2">
        <v>42953</v>
      </c>
      <c r="B632" t="s">
        <v>288</v>
      </c>
      <c r="C632" t="s">
        <v>475</v>
      </c>
      <c r="D632">
        <v>4</v>
      </c>
      <c r="E632">
        <v>4</v>
      </c>
      <c r="F632" s="17">
        <v>1</v>
      </c>
      <c r="G632" s="55" t="s">
        <v>488</v>
      </c>
      <c r="H632" s="66" t="str">
        <f>VLOOKUP(G632,'Benthic Codes'!$A$1:$C$15,2,0)</f>
        <v>TA</v>
      </c>
      <c r="I632" s="66" t="str">
        <f>VLOOKUP(G632,'Benthic Codes'!$A$1:$C$15,3,0)</f>
        <v>turf algae</v>
      </c>
      <c r="J632">
        <v>2</v>
      </c>
    </row>
    <row r="633" spans="1:10">
      <c r="A633" s="2">
        <v>42953</v>
      </c>
      <c r="B633" t="s">
        <v>288</v>
      </c>
      <c r="C633" t="s">
        <v>475</v>
      </c>
      <c r="D633">
        <v>4</v>
      </c>
      <c r="E633">
        <v>4</v>
      </c>
      <c r="F633" s="17">
        <v>2</v>
      </c>
      <c r="G633" s="55" t="s">
        <v>488</v>
      </c>
      <c r="H633" s="66" t="str">
        <f>VLOOKUP(G633,'Benthic Codes'!$A$1:$C$15,2,0)</f>
        <v>TA</v>
      </c>
      <c r="I633" s="66" t="str">
        <f>VLOOKUP(G633,'Benthic Codes'!$A$1:$C$15,3,0)</f>
        <v>turf algae</v>
      </c>
      <c r="J633">
        <v>2</v>
      </c>
    </row>
    <row r="634" spans="1:10">
      <c r="A634" s="2">
        <v>42953</v>
      </c>
      <c r="B634" t="s">
        <v>288</v>
      </c>
      <c r="C634" t="s">
        <v>475</v>
      </c>
      <c r="D634">
        <v>4</v>
      </c>
      <c r="E634">
        <v>4</v>
      </c>
      <c r="F634" s="17">
        <v>3</v>
      </c>
      <c r="G634" s="55" t="s">
        <v>488</v>
      </c>
      <c r="H634" s="66" t="str">
        <f>VLOOKUP(G634,'Benthic Codes'!$A$1:$C$15,2,0)</f>
        <v>TA</v>
      </c>
      <c r="I634" s="66" t="str">
        <f>VLOOKUP(G634,'Benthic Codes'!$A$1:$C$15,3,0)</f>
        <v>turf algae</v>
      </c>
      <c r="J634">
        <v>2</v>
      </c>
    </row>
    <row r="635" spans="1:10">
      <c r="A635" s="2">
        <v>42953</v>
      </c>
      <c r="B635" t="s">
        <v>288</v>
      </c>
      <c r="C635" t="s">
        <v>475</v>
      </c>
      <c r="D635">
        <v>4</v>
      </c>
      <c r="E635">
        <v>4</v>
      </c>
      <c r="F635" s="17">
        <v>4</v>
      </c>
      <c r="G635" s="55" t="s">
        <v>488</v>
      </c>
      <c r="H635" s="66" t="str">
        <f>VLOOKUP(G635,'Benthic Codes'!$A$1:$C$15,2,0)</f>
        <v>TA</v>
      </c>
      <c r="I635" s="66" t="str">
        <f>VLOOKUP(G635,'Benthic Codes'!$A$1:$C$15,3,0)</f>
        <v>turf algae</v>
      </c>
      <c r="J635">
        <v>4</v>
      </c>
    </row>
    <row r="636" spans="1:10">
      <c r="A636" s="2">
        <v>42953</v>
      </c>
      <c r="B636" t="s">
        <v>288</v>
      </c>
      <c r="C636" t="s">
        <v>475</v>
      </c>
      <c r="D636">
        <v>4</v>
      </c>
      <c r="E636">
        <v>4</v>
      </c>
      <c r="F636" s="17">
        <v>5</v>
      </c>
      <c r="G636" s="55" t="s">
        <v>488</v>
      </c>
      <c r="H636" s="66" t="str">
        <f>VLOOKUP(G636,'Benthic Codes'!$A$1:$C$15,2,0)</f>
        <v>TA</v>
      </c>
      <c r="I636" s="66" t="str">
        <f>VLOOKUP(G636,'Benthic Codes'!$A$1:$C$15,3,0)</f>
        <v>turf algae</v>
      </c>
      <c r="J636">
        <v>7</v>
      </c>
    </row>
    <row r="637" spans="1:10">
      <c r="A637" s="2">
        <v>42953</v>
      </c>
      <c r="B637" t="s">
        <v>288</v>
      </c>
      <c r="C637" t="s">
        <v>475</v>
      </c>
      <c r="D637">
        <v>4</v>
      </c>
      <c r="E637">
        <v>4</v>
      </c>
      <c r="F637" s="17">
        <v>6</v>
      </c>
      <c r="G637" s="55" t="s">
        <v>488</v>
      </c>
      <c r="H637" s="66" t="str">
        <f>VLOOKUP(G637,'Benthic Codes'!$A$1:$C$15,2,0)</f>
        <v>TA</v>
      </c>
      <c r="I637" s="66" t="str">
        <f>VLOOKUP(G637,'Benthic Codes'!$A$1:$C$15,3,0)</f>
        <v>turf algae</v>
      </c>
      <c r="J637">
        <v>7</v>
      </c>
    </row>
    <row r="638" spans="1:10">
      <c r="A638" s="2">
        <v>42953</v>
      </c>
      <c r="B638" t="s">
        <v>288</v>
      </c>
      <c r="C638" t="s">
        <v>475</v>
      </c>
      <c r="D638">
        <v>4</v>
      </c>
      <c r="E638">
        <v>4</v>
      </c>
      <c r="F638" s="17">
        <v>7</v>
      </c>
      <c r="G638" s="55" t="s">
        <v>489</v>
      </c>
      <c r="H638" s="66" t="str">
        <f>VLOOKUP(G638,'Benthic Codes'!$A$1:$C$15,2,0)</f>
        <v>sand</v>
      </c>
      <c r="I638" s="66" t="str">
        <f>VLOOKUP(G638,'Benthic Codes'!$A$1:$C$15,3,0)</f>
        <v>sand</v>
      </c>
    </row>
    <row r="639" spans="1:10">
      <c r="A639" s="2">
        <v>42953</v>
      </c>
      <c r="B639" t="s">
        <v>288</v>
      </c>
      <c r="C639" t="s">
        <v>475</v>
      </c>
      <c r="D639">
        <v>4</v>
      </c>
      <c r="E639">
        <v>4</v>
      </c>
      <c r="F639" s="17">
        <v>8</v>
      </c>
      <c r="G639" s="55" t="s">
        <v>474</v>
      </c>
      <c r="H639" s="66" t="str">
        <f>VLOOKUP(G639,'Benthic Codes'!$A$1:$C$15,2,0)</f>
        <v>CY</v>
      </c>
      <c r="I639" s="66" t="str">
        <f>VLOOKUP(G639,'Benthic Codes'!$A$1:$C$15,3,0)</f>
        <v>cyanobacteria</v>
      </c>
    </row>
    <row r="640" spans="1:10">
      <c r="A640" s="2">
        <v>42953</v>
      </c>
      <c r="B640" t="s">
        <v>288</v>
      </c>
      <c r="C640" t="s">
        <v>475</v>
      </c>
      <c r="D640">
        <v>4</v>
      </c>
      <c r="E640">
        <v>4</v>
      </c>
      <c r="F640" s="17">
        <v>9</v>
      </c>
      <c r="G640" s="55" t="s">
        <v>488</v>
      </c>
      <c r="H640" s="66" t="str">
        <f>VLOOKUP(G640,'Benthic Codes'!$A$1:$C$15,2,0)</f>
        <v>TA</v>
      </c>
      <c r="I640" s="66" t="str">
        <f>VLOOKUP(G640,'Benthic Codes'!$A$1:$C$15,3,0)</f>
        <v>turf algae</v>
      </c>
      <c r="J640">
        <v>1</v>
      </c>
    </row>
    <row r="641" spans="1:10">
      <c r="A641" s="2">
        <v>42953</v>
      </c>
      <c r="B641" t="s">
        <v>288</v>
      </c>
      <c r="C641" t="s">
        <v>475</v>
      </c>
      <c r="D641">
        <v>4</v>
      </c>
      <c r="E641">
        <v>4</v>
      </c>
      <c r="F641" s="17">
        <v>10</v>
      </c>
      <c r="G641" s="55" t="s">
        <v>488</v>
      </c>
      <c r="H641" s="66" t="str">
        <f>VLOOKUP(G641,'Benthic Codes'!$A$1:$C$15,2,0)</f>
        <v>TA</v>
      </c>
      <c r="I641" s="66" t="str">
        <f>VLOOKUP(G641,'Benthic Codes'!$A$1:$C$15,3,0)</f>
        <v>turf algae</v>
      </c>
      <c r="J641">
        <v>9</v>
      </c>
    </row>
    <row r="642" spans="1:10">
      <c r="A642" s="2">
        <v>42953</v>
      </c>
      <c r="B642" t="s">
        <v>288</v>
      </c>
      <c r="C642" t="s">
        <v>475</v>
      </c>
      <c r="D642">
        <v>4</v>
      </c>
      <c r="E642">
        <v>5</v>
      </c>
      <c r="F642" s="17">
        <v>1</v>
      </c>
      <c r="G642" s="55" t="s">
        <v>488</v>
      </c>
      <c r="H642" s="66" t="str">
        <f>VLOOKUP(G642,'Benthic Codes'!$A$1:$C$15,2,0)</f>
        <v>TA</v>
      </c>
      <c r="I642" s="66" t="str">
        <f>VLOOKUP(G642,'Benthic Codes'!$A$1:$C$15,3,0)</f>
        <v>turf algae</v>
      </c>
      <c r="J642">
        <v>4</v>
      </c>
    </row>
    <row r="643" spans="1:10">
      <c r="A643" s="2">
        <v>42953</v>
      </c>
      <c r="B643" t="s">
        <v>288</v>
      </c>
      <c r="C643" t="s">
        <v>475</v>
      </c>
      <c r="D643">
        <v>4</v>
      </c>
      <c r="E643">
        <v>5</v>
      </c>
      <c r="F643" s="17">
        <v>2</v>
      </c>
      <c r="G643" s="55" t="s">
        <v>488</v>
      </c>
      <c r="H643" s="66" t="str">
        <f>VLOOKUP(G643,'Benthic Codes'!$A$1:$C$15,2,0)</f>
        <v>TA</v>
      </c>
      <c r="I643" s="66" t="str">
        <f>VLOOKUP(G643,'Benthic Codes'!$A$1:$C$15,3,0)</f>
        <v>turf algae</v>
      </c>
      <c r="J643">
        <v>3</v>
      </c>
    </row>
    <row r="644" spans="1:10">
      <c r="A644" s="2">
        <v>42953</v>
      </c>
      <c r="B644" t="s">
        <v>288</v>
      </c>
      <c r="C644" t="s">
        <v>475</v>
      </c>
      <c r="D644">
        <v>4</v>
      </c>
      <c r="E644">
        <v>5</v>
      </c>
      <c r="F644" s="17">
        <v>3</v>
      </c>
      <c r="G644" s="55" t="s">
        <v>488</v>
      </c>
      <c r="H644" s="66" t="str">
        <f>VLOOKUP(G644,'Benthic Codes'!$A$1:$C$15,2,0)</f>
        <v>TA</v>
      </c>
      <c r="I644" s="66" t="str">
        <f>VLOOKUP(G644,'Benthic Codes'!$A$1:$C$15,3,0)</f>
        <v>turf algae</v>
      </c>
      <c r="J644">
        <v>5</v>
      </c>
    </row>
    <row r="645" spans="1:10">
      <c r="A645" s="2">
        <v>42953</v>
      </c>
      <c r="B645" t="s">
        <v>288</v>
      </c>
      <c r="C645" t="s">
        <v>475</v>
      </c>
      <c r="D645">
        <v>4</v>
      </c>
      <c r="E645">
        <v>5</v>
      </c>
      <c r="F645" s="17">
        <v>4</v>
      </c>
      <c r="G645" s="55" t="s">
        <v>488</v>
      </c>
      <c r="H645" s="66" t="str">
        <f>VLOOKUP(G645,'Benthic Codes'!$A$1:$C$15,2,0)</f>
        <v>TA</v>
      </c>
      <c r="I645" s="66" t="str">
        <f>VLOOKUP(G645,'Benthic Codes'!$A$1:$C$15,3,0)</f>
        <v>turf algae</v>
      </c>
      <c r="J645">
        <v>2</v>
      </c>
    </row>
    <row r="646" spans="1:10">
      <c r="A646" s="2">
        <v>42953</v>
      </c>
      <c r="B646" t="s">
        <v>288</v>
      </c>
      <c r="C646" t="s">
        <v>475</v>
      </c>
      <c r="D646">
        <v>4</v>
      </c>
      <c r="E646">
        <v>5</v>
      </c>
      <c r="F646" s="17">
        <v>5</v>
      </c>
      <c r="G646" s="55" t="s">
        <v>488</v>
      </c>
      <c r="H646" s="66" t="str">
        <f>VLOOKUP(G646,'Benthic Codes'!$A$1:$C$15,2,0)</f>
        <v>TA</v>
      </c>
      <c r="I646" s="66" t="str">
        <f>VLOOKUP(G646,'Benthic Codes'!$A$1:$C$15,3,0)</f>
        <v>turf algae</v>
      </c>
      <c r="J646">
        <v>4</v>
      </c>
    </row>
    <row r="647" spans="1:10">
      <c r="A647" s="2">
        <v>42953</v>
      </c>
      <c r="B647" t="s">
        <v>288</v>
      </c>
      <c r="C647" t="s">
        <v>475</v>
      </c>
      <c r="D647">
        <v>4</v>
      </c>
      <c r="E647">
        <v>5</v>
      </c>
      <c r="F647" s="17">
        <v>6</v>
      </c>
      <c r="G647" s="55" t="s">
        <v>488</v>
      </c>
      <c r="H647" s="66" t="str">
        <f>VLOOKUP(G647,'Benthic Codes'!$A$1:$C$15,2,0)</f>
        <v>TA</v>
      </c>
      <c r="I647" s="66" t="str">
        <f>VLOOKUP(G647,'Benthic Codes'!$A$1:$C$15,3,0)</f>
        <v>turf algae</v>
      </c>
      <c r="J647">
        <v>2</v>
      </c>
    </row>
    <row r="648" spans="1:10">
      <c r="A648" s="2">
        <v>42953</v>
      </c>
      <c r="B648" t="s">
        <v>288</v>
      </c>
      <c r="C648" t="s">
        <v>475</v>
      </c>
      <c r="D648">
        <v>4</v>
      </c>
      <c r="E648">
        <v>5</v>
      </c>
      <c r="F648" s="17">
        <v>7</v>
      </c>
      <c r="G648" s="55" t="s">
        <v>488</v>
      </c>
      <c r="H648" s="66" t="str">
        <f>VLOOKUP(G648,'Benthic Codes'!$A$1:$C$15,2,0)</f>
        <v>TA</v>
      </c>
      <c r="I648" s="66" t="str">
        <f>VLOOKUP(G648,'Benthic Codes'!$A$1:$C$15,3,0)</f>
        <v>turf algae</v>
      </c>
      <c r="J648">
        <v>11</v>
      </c>
    </row>
    <row r="649" spans="1:10">
      <c r="A649" s="2">
        <v>42953</v>
      </c>
      <c r="B649" t="s">
        <v>288</v>
      </c>
      <c r="C649" t="s">
        <v>475</v>
      </c>
      <c r="D649">
        <v>4</v>
      </c>
      <c r="E649">
        <v>5</v>
      </c>
      <c r="F649" s="17">
        <v>8</v>
      </c>
      <c r="G649" s="55" t="s">
        <v>489</v>
      </c>
      <c r="H649" s="66" t="str">
        <f>VLOOKUP(G649,'Benthic Codes'!$A$1:$C$15,2,0)</f>
        <v>sand</v>
      </c>
      <c r="I649" s="66" t="str">
        <f>VLOOKUP(G649,'Benthic Codes'!$A$1:$C$15,3,0)</f>
        <v>sand</v>
      </c>
    </row>
    <row r="650" spans="1:10">
      <c r="A650" s="2">
        <v>42953</v>
      </c>
      <c r="B650" t="s">
        <v>288</v>
      </c>
      <c r="C650" t="s">
        <v>475</v>
      </c>
      <c r="D650">
        <v>4</v>
      </c>
      <c r="E650">
        <v>5</v>
      </c>
      <c r="F650" s="17">
        <v>9</v>
      </c>
      <c r="G650" s="55" t="s">
        <v>476</v>
      </c>
      <c r="H650" s="66" t="str">
        <f>VLOOKUP(G650,'Benthic Codes'!$A$1:$C$15,2,0)</f>
        <v>LC</v>
      </c>
      <c r="I650" s="66" t="str">
        <f>VLOOKUP(G650,'Benthic Codes'!$A$1:$C$15,3,0)</f>
        <v>coral</v>
      </c>
    </row>
    <row r="651" spans="1:10">
      <c r="A651" s="2">
        <v>42953</v>
      </c>
      <c r="B651" t="s">
        <v>288</v>
      </c>
      <c r="C651" t="s">
        <v>475</v>
      </c>
      <c r="D651">
        <v>4</v>
      </c>
      <c r="E651">
        <v>5</v>
      </c>
      <c r="F651" s="17">
        <v>10</v>
      </c>
      <c r="G651" s="55" t="s">
        <v>488</v>
      </c>
      <c r="H651" s="66" t="str">
        <f>VLOOKUP(G651,'Benthic Codes'!$A$1:$C$15,2,0)</f>
        <v>TA</v>
      </c>
      <c r="I651" s="66" t="str">
        <f>VLOOKUP(G651,'Benthic Codes'!$A$1:$C$15,3,0)</f>
        <v>turf algae</v>
      </c>
      <c r="J651">
        <v>3</v>
      </c>
    </row>
    <row r="652" spans="1:10">
      <c r="A652" s="2">
        <v>42953</v>
      </c>
      <c r="B652" t="s">
        <v>288</v>
      </c>
      <c r="C652" t="s">
        <v>475</v>
      </c>
      <c r="D652">
        <v>4</v>
      </c>
      <c r="E652">
        <v>6</v>
      </c>
      <c r="F652" s="17">
        <v>1</v>
      </c>
      <c r="G652" s="55" t="s">
        <v>488</v>
      </c>
      <c r="H652" s="66" t="str">
        <f>VLOOKUP(G652,'Benthic Codes'!$A$1:$C$15,2,0)</f>
        <v>TA</v>
      </c>
      <c r="I652" s="66" t="str">
        <f>VLOOKUP(G652,'Benthic Codes'!$A$1:$C$15,3,0)</f>
        <v>turf algae</v>
      </c>
      <c r="J652">
        <v>4</v>
      </c>
    </row>
    <row r="653" spans="1:10">
      <c r="A653" s="2">
        <v>42953</v>
      </c>
      <c r="B653" t="s">
        <v>288</v>
      </c>
      <c r="C653" t="s">
        <v>475</v>
      </c>
      <c r="D653">
        <v>4</v>
      </c>
      <c r="E653">
        <v>6</v>
      </c>
      <c r="F653" s="17">
        <v>2</v>
      </c>
      <c r="G653" s="55" t="s">
        <v>488</v>
      </c>
      <c r="H653" s="66" t="str">
        <f>VLOOKUP(G653,'Benthic Codes'!$A$1:$C$15,2,0)</f>
        <v>TA</v>
      </c>
      <c r="I653" s="66" t="str">
        <f>VLOOKUP(G653,'Benthic Codes'!$A$1:$C$15,3,0)</f>
        <v>turf algae</v>
      </c>
      <c r="J653">
        <v>3</v>
      </c>
    </row>
    <row r="654" spans="1:10">
      <c r="A654" s="2">
        <v>42953</v>
      </c>
      <c r="B654" t="s">
        <v>288</v>
      </c>
      <c r="C654" t="s">
        <v>475</v>
      </c>
      <c r="D654">
        <v>4</v>
      </c>
      <c r="E654">
        <v>6</v>
      </c>
      <c r="F654" s="17">
        <v>3</v>
      </c>
      <c r="G654" s="55" t="s">
        <v>488</v>
      </c>
      <c r="H654" s="66" t="str">
        <f>VLOOKUP(G654,'Benthic Codes'!$A$1:$C$15,2,0)</f>
        <v>TA</v>
      </c>
      <c r="I654" s="66" t="str">
        <f>VLOOKUP(G654,'Benthic Codes'!$A$1:$C$15,3,0)</f>
        <v>turf algae</v>
      </c>
      <c r="J654">
        <v>3</v>
      </c>
    </row>
    <row r="655" spans="1:10">
      <c r="A655" s="2">
        <v>42953</v>
      </c>
      <c r="B655" t="s">
        <v>288</v>
      </c>
      <c r="C655" t="s">
        <v>475</v>
      </c>
      <c r="D655">
        <v>4</v>
      </c>
      <c r="E655">
        <v>6</v>
      </c>
      <c r="F655" s="17">
        <v>4</v>
      </c>
      <c r="G655" s="55" t="s">
        <v>488</v>
      </c>
      <c r="H655" s="66" t="str">
        <f>VLOOKUP(G655,'Benthic Codes'!$A$1:$C$15,2,0)</f>
        <v>TA</v>
      </c>
      <c r="I655" s="66" t="str">
        <f>VLOOKUP(G655,'Benthic Codes'!$A$1:$C$15,3,0)</f>
        <v>turf algae</v>
      </c>
      <c r="J655">
        <v>8</v>
      </c>
    </row>
    <row r="656" spans="1:10">
      <c r="A656" s="2">
        <v>42953</v>
      </c>
      <c r="B656" t="s">
        <v>288</v>
      </c>
      <c r="C656" t="s">
        <v>475</v>
      </c>
      <c r="D656">
        <v>4</v>
      </c>
      <c r="E656">
        <v>6</v>
      </c>
      <c r="F656" s="17">
        <v>5</v>
      </c>
      <c r="G656" s="55" t="s">
        <v>488</v>
      </c>
      <c r="H656" s="66" t="str">
        <f>VLOOKUP(G656,'Benthic Codes'!$A$1:$C$15,2,0)</f>
        <v>TA</v>
      </c>
      <c r="I656" s="66" t="str">
        <f>VLOOKUP(G656,'Benthic Codes'!$A$1:$C$15,3,0)</f>
        <v>turf algae</v>
      </c>
      <c r="J656">
        <v>4</v>
      </c>
    </row>
    <row r="657" spans="1:10">
      <c r="A657" s="2">
        <v>42953</v>
      </c>
      <c r="B657" t="s">
        <v>288</v>
      </c>
      <c r="C657" t="s">
        <v>475</v>
      </c>
      <c r="D657">
        <v>4</v>
      </c>
      <c r="E657">
        <v>6</v>
      </c>
      <c r="F657" s="17">
        <v>6</v>
      </c>
      <c r="G657" s="55" t="s">
        <v>488</v>
      </c>
      <c r="H657" s="66" t="str">
        <f>VLOOKUP(G657,'Benthic Codes'!$A$1:$C$15,2,0)</f>
        <v>TA</v>
      </c>
      <c r="I657" s="66" t="str">
        <f>VLOOKUP(G657,'Benthic Codes'!$A$1:$C$15,3,0)</f>
        <v>turf algae</v>
      </c>
      <c r="J657">
        <v>4</v>
      </c>
    </row>
    <row r="658" spans="1:10">
      <c r="A658" s="2">
        <v>42953</v>
      </c>
      <c r="B658" t="s">
        <v>288</v>
      </c>
      <c r="C658" t="s">
        <v>475</v>
      </c>
      <c r="D658">
        <v>4</v>
      </c>
      <c r="E658">
        <v>6</v>
      </c>
      <c r="F658" s="17">
        <v>7</v>
      </c>
      <c r="G658" s="55" t="s">
        <v>488</v>
      </c>
      <c r="H658" s="66" t="str">
        <f>VLOOKUP(G658,'Benthic Codes'!$A$1:$C$15,2,0)</f>
        <v>TA</v>
      </c>
      <c r="I658" s="66" t="str">
        <f>VLOOKUP(G658,'Benthic Codes'!$A$1:$C$15,3,0)</f>
        <v>turf algae</v>
      </c>
      <c r="J658">
        <v>3</v>
      </c>
    </row>
    <row r="659" spans="1:10">
      <c r="A659" s="2">
        <v>42953</v>
      </c>
      <c r="B659" t="s">
        <v>288</v>
      </c>
      <c r="C659" t="s">
        <v>475</v>
      </c>
      <c r="D659">
        <v>4</v>
      </c>
      <c r="E659">
        <v>6</v>
      </c>
      <c r="F659" s="17">
        <v>8</v>
      </c>
      <c r="G659" s="55" t="s">
        <v>488</v>
      </c>
      <c r="H659" s="66" t="str">
        <f>VLOOKUP(G659,'Benthic Codes'!$A$1:$C$15,2,0)</f>
        <v>TA</v>
      </c>
      <c r="I659" s="66" t="str">
        <f>VLOOKUP(G659,'Benthic Codes'!$A$1:$C$15,3,0)</f>
        <v>turf algae</v>
      </c>
      <c r="J659">
        <v>6</v>
      </c>
    </row>
    <row r="660" spans="1:10">
      <c r="A660" s="2">
        <v>42953</v>
      </c>
      <c r="B660" t="s">
        <v>288</v>
      </c>
      <c r="C660" t="s">
        <v>475</v>
      </c>
      <c r="D660">
        <v>4</v>
      </c>
      <c r="E660">
        <v>6</v>
      </c>
      <c r="F660" s="17">
        <v>9</v>
      </c>
      <c r="G660" s="55" t="s">
        <v>488</v>
      </c>
      <c r="H660" s="66" t="str">
        <f>VLOOKUP(G660,'Benthic Codes'!$A$1:$C$15,2,0)</f>
        <v>TA</v>
      </c>
      <c r="I660" s="66" t="str">
        <f>VLOOKUP(G660,'Benthic Codes'!$A$1:$C$15,3,0)</f>
        <v>turf algae</v>
      </c>
      <c r="J660">
        <v>3</v>
      </c>
    </row>
    <row r="661" spans="1:10">
      <c r="A661" s="2">
        <v>42953</v>
      </c>
      <c r="B661" t="s">
        <v>288</v>
      </c>
      <c r="C661" t="s">
        <v>475</v>
      </c>
      <c r="D661">
        <v>4</v>
      </c>
      <c r="E661">
        <v>6</v>
      </c>
      <c r="F661" s="17">
        <v>10</v>
      </c>
      <c r="G661" s="55" t="s">
        <v>488</v>
      </c>
      <c r="H661" s="66" t="str">
        <f>VLOOKUP(G661,'Benthic Codes'!$A$1:$C$15,2,0)</f>
        <v>TA</v>
      </c>
      <c r="I661" s="66" t="str">
        <f>VLOOKUP(G661,'Benthic Codes'!$A$1:$C$15,3,0)</f>
        <v>turf algae</v>
      </c>
      <c r="J661">
        <v>4</v>
      </c>
    </row>
    <row r="662" spans="1:10">
      <c r="A662" s="2">
        <v>42953</v>
      </c>
      <c r="B662" t="s">
        <v>288</v>
      </c>
      <c r="C662" t="s">
        <v>475</v>
      </c>
      <c r="D662">
        <v>4</v>
      </c>
      <c r="E662">
        <v>7</v>
      </c>
      <c r="F662" s="17">
        <v>1</v>
      </c>
      <c r="G662" s="55" t="s">
        <v>488</v>
      </c>
      <c r="H662" s="66" t="str">
        <f>VLOOKUP(G662,'Benthic Codes'!$A$1:$C$15,2,0)</f>
        <v>TA</v>
      </c>
      <c r="I662" s="66" t="str">
        <f>VLOOKUP(G662,'Benthic Codes'!$A$1:$C$15,3,0)</f>
        <v>turf algae</v>
      </c>
      <c r="J662">
        <v>2</v>
      </c>
    </row>
    <row r="663" spans="1:10">
      <c r="A663" s="2">
        <v>42953</v>
      </c>
      <c r="B663" t="s">
        <v>288</v>
      </c>
      <c r="C663" t="s">
        <v>475</v>
      </c>
      <c r="D663">
        <v>4</v>
      </c>
      <c r="E663">
        <v>7</v>
      </c>
      <c r="F663" s="17">
        <v>2</v>
      </c>
      <c r="G663" s="55" t="s">
        <v>488</v>
      </c>
      <c r="H663" s="66" t="str">
        <f>VLOOKUP(G663,'Benthic Codes'!$A$1:$C$15,2,0)</f>
        <v>TA</v>
      </c>
      <c r="I663" s="66" t="str">
        <f>VLOOKUP(G663,'Benthic Codes'!$A$1:$C$15,3,0)</f>
        <v>turf algae</v>
      </c>
      <c r="J663">
        <v>4</v>
      </c>
    </row>
    <row r="664" spans="1:10">
      <c r="A664" s="2">
        <v>42953</v>
      </c>
      <c r="B664" t="s">
        <v>288</v>
      </c>
      <c r="C664" t="s">
        <v>475</v>
      </c>
      <c r="D664">
        <v>4</v>
      </c>
      <c r="E664">
        <v>7</v>
      </c>
      <c r="F664" s="17">
        <v>3</v>
      </c>
      <c r="G664" s="55" t="s">
        <v>488</v>
      </c>
      <c r="H664" s="66" t="str">
        <f>VLOOKUP(G664,'Benthic Codes'!$A$1:$C$15,2,0)</f>
        <v>TA</v>
      </c>
      <c r="I664" s="66" t="str">
        <f>VLOOKUP(G664,'Benthic Codes'!$A$1:$C$15,3,0)</f>
        <v>turf algae</v>
      </c>
      <c r="J664">
        <v>6</v>
      </c>
    </row>
    <row r="665" spans="1:10">
      <c r="A665" s="2">
        <v>42953</v>
      </c>
      <c r="B665" t="s">
        <v>288</v>
      </c>
      <c r="C665" t="s">
        <v>475</v>
      </c>
      <c r="D665">
        <v>4</v>
      </c>
      <c r="E665">
        <v>7</v>
      </c>
      <c r="F665" s="17">
        <v>4</v>
      </c>
      <c r="G665" s="55" t="s">
        <v>488</v>
      </c>
      <c r="H665" s="66" t="str">
        <f>VLOOKUP(G665,'Benthic Codes'!$A$1:$C$15,2,0)</f>
        <v>TA</v>
      </c>
      <c r="I665" s="66" t="str">
        <f>VLOOKUP(G665,'Benthic Codes'!$A$1:$C$15,3,0)</f>
        <v>turf algae</v>
      </c>
      <c r="J665">
        <v>2</v>
      </c>
    </row>
    <row r="666" spans="1:10">
      <c r="A666" s="2">
        <v>42953</v>
      </c>
      <c r="B666" t="s">
        <v>288</v>
      </c>
      <c r="C666" t="s">
        <v>475</v>
      </c>
      <c r="D666">
        <v>4</v>
      </c>
      <c r="E666">
        <v>7</v>
      </c>
      <c r="F666" s="17">
        <v>5</v>
      </c>
      <c r="G666" s="55" t="s">
        <v>488</v>
      </c>
      <c r="H666" s="66" t="str">
        <f>VLOOKUP(G666,'Benthic Codes'!$A$1:$C$15,2,0)</f>
        <v>TA</v>
      </c>
      <c r="I666" s="66" t="str">
        <f>VLOOKUP(G666,'Benthic Codes'!$A$1:$C$15,3,0)</f>
        <v>turf algae</v>
      </c>
      <c r="J666">
        <v>6</v>
      </c>
    </row>
    <row r="667" spans="1:10">
      <c r="A667" s="2">
        <v>42953</v>
      </c>
      <c r="B667" t="s">
        <v>288</v>
      </c>
      <c r="C667" t="s">
        <v>475</v>
      </c>
      <c r="D667">
        <v>4</v>
      </c>
      <c r="E667">
        <v>7</v>
      </c>
      <c r="F667" s="17">
        <v>6</v>
      </c>
      <c r="G667" s="55" t="s">
        <v>488</v>
      </c>
      <c r="H667" s="66" t="str">
        <f>VLOOKUP(G667,'Benthic Codes'!$A$1:$C$15,2,0)</f>
        <v>TA</v>
      </c>
      <c r="I667" s="66" t="str">
        <f>VLOOKUP(G667,'Benthic Codes'!$A$1:$C$15,3,0)</f>
        <v>turf algae</v>
      </c>
      <c r="J667">
        <v>8</v>
      </c>
    </row>
    <row r="668" spans="1:10">
      <c r="A668" s="2">
        <v>42953</v>
      </c>
      <c r="B668" t="s">
        <v>288</v>
      </c>
      <c r="C668" t="s">
        <v>475</v>
      </c>
      <c r="D668">
        <v>4</v>
      </c>
      <c r="E668">
        <v>7</v>
      </c>
      <c r="F668" s="17">
        <v>7</v>
      </c>
      <c r="G668" s="55" t="s">
        <v>478</v>
      </c>
      <c r="H668" s="66" t="str">
        <f>VLOOKUP(G668,'Benthic Codes'!$A$1:$C$15,2,0)</f>
        <v>MA</v>
      </c>
      <c r="I668" s="66" t="str">
        <f>VLOOKUP(G668,'Benthic Codes'!$A$1:$C$15,3,0)</f>
        <v>macroalgae</v>
      </c>
      <c r="J668">
        <v>38</v>
      </c>
    </row>
    <row r="669" spans="1:10">
      <c r="A669" s="2">
        <v>42953</v>
      </c>
      <c r="B669" t="s">
        <v>288</v>
      </c>
      <c r="C669" t="s">
        <v>475</v>
      </c>
      <c r="D669">
        <v>4</v>
      </c>
      <c r="E669">
        <v>7</v>
      </c>
      <c r="F669" s="17">
        <v>8</v>
      </c>
      <c r="G669" s="55" t="s">
        <v>478</v>
      </c>
      <c r="H669" s="66" t="str">
        <f>VLOOKUP(G669,'Benthic Codes'!$A$1:$C$15,2,0)</f>
        <v>MA</v>
      </c>
      <c r="I669" s="66" t="str">
        <f>VLOOKUP(G669,'Benthic Codes'!$A$1:$C$15,3,0)</f>
        <v>macroalgae</v>
      </c>
      <c r="J669">
        <v>17</v>
      </c>
    </row>
    <row r="670" spans="1:10">
      <c r="A670" s="2">
        <v>42953</v>
      </c>
      <c r="B670" t="s">
        <v>288</v>
      </c>
      <c r="C670" t="s">
        <v>475</v>
      </c>
      <c r="D670">
        <v>4</v>
      </c>
      <c r="E670">
        <v>7</v>
      </c>
      <c r="F670" s="17">
        <v>9</v>
      </c>
      <c r="G670" s="55" t="s">
        <v>488</v>
      </c>
      <c r="H670" s="66" t="str">
        <f>VLOOKUP(G670,'Benthic Codes'!$A$1:$C$15,2,0)</f>
        <v>TA</v>
      </c>
      <c r="I670" s="66" t="str">
        <f>VLOOKUP(G670,'Benthic Codes'!$A$1:$C$15,3,0)</f>
        <v>turf algae</v>
      </c>
      <c r="J670">
        <v>7</v>
      </c>
    </row>
    <row r="671" spans="1:10">
      <c r="A671" s="2">
        <v>42953</v>
      </c>
      <c r="B671" t="s">
        <v>288</v>
      </c>
      <c r="C671" t="s">
        <v>475</v>
      </c>
      <c r="D671">
        <v>4</v>
      </c>
      <c r="E671">
        <v>7</v>
      </c>
      <c r="F671" s="17">
        <v>10</v>
      </c>
      <c r="G671" s="55" t="s">
        <v>488</v>
      </c>
      <c r="H671" s="66" t="str">
        <f>VLOOKUP(G671,'Benthic Codes'!$A$1:$C$15,2,0)</f>
        <v>TA</v>
      </c>
      <c r="I671" s="66" t="str">
        <f>VLOOKUP(G671,'Benthic Codes'!$A$1:$C$15,3,0)</f>
        <v>turf algae</v>
      </c>
      <c r="J671">
        <v>2</v>
      </c>
    </row>
    <row r="672" spans="1:10">
      <c r="A672" s="2">
        <v>42953</v>
      </c>
      <c r="B672" t="s">
        <v>288</v>
      </c>
      <c r="C672" t="s">
        <v>475</v>
      </c>
      <c r="D672">
        <v>4</v>
      </c>
      <c r="E672">
        <v>8</v>
      </c>
      <c r="F672" s="17">
        <v>1</v>
      </c>
      <c r="G672" s="55" t="s">
        <v>488</v>
      </c>
      <c r="H672" s="66" t="str">
        <f>VLOOKUP(G672,'Benthic Codes'!$A$1:$C$15,2,0)</f>
        <v>TA</v>
      </c>
      <c r="I672" s="66" t="str">
        <f>VLOOKUP(G672,'Benthic Codes'!$A$1:$C$15,3,0)</f>
        <v>turf algae</v>
      </c>
      <c r="J672">
        <v>2</v>
      </c>
    </row>
    <row r="673" spans="1:10">
      <c r="A673" s="2">
        <v>42953</v>
      </c>
      <c r="B673" t="s">
        <v>288</v>
      </c>
      <c r="C673" t="s">
        <v>475</v>
      </c>
      <c r="D673">
        <v>4</v>
      </c>
      <c r="E673">
        <v>8</v>
      </c>
      <c r="F673" s="17">
        <v>2</v>
      </c>
      <c r="G673" s="55" t="s">
        <v>488</v>
      </c>
      <c r="H673" s="66" t="str">
        <f>VLOOKUP(G673,'Benthic Codes'!$A$1:$C$15,2,0)</f>
        <v>TA</v>
      </c>
      <c r="I673" s="66" t="str">
        <f>VLOOKUP(G673,'Benthic Codes'!$A$1:$C$15,3,0)</f>
        <v>turf algae</v>
      </c>
      <c r="J673">
        <v>1</v>
      </c>
    </row>
    <row r="674" spans="1:10">
      <c r="A674" s="2">
        <v>42953</v>
      </c>
      <c r="B674" t="s">
        <v>288</v>
      </c>
      <c r="C674" t="s">
        <v>475</v>
      </c>
      <c r="D674">
        <v>4</v>
      </c>
      <c r="E674">
        <v>8</v>
      </c>
      <c r="F674" s="17">
        <v>3</v>
      </c>
      <c r="G674" s="55" t="s">
        <v>483</v>
      </c>
      <c r="H674" s="66" t="str">
        <f>VLOOKUP(G674,'Benthic Codes'!$A$1:$C$15,2,0)</f>
        <v>AINV</v>
      </c>
      <c r="I674" s="66" t="str">
        <f>VLOOKUP(G674,'Benthic Codes'!$A$1:$C$15,3,0)</f>
        <v>aggressive invert</v>
      </c>
    </row>
    <row r="675" spans="1:10">
      <c r="A675" s="2">
        <v>42953</v>
      </c>
      <c r="B675" t="s">
        <v>288</v>
      </c>
      <c r="C675" t="s">
        <v>475</v>
      </c>
      <c r="D675">
        <v>4</v>
      </c>
      <c r="E675">
        <v>8</v>
      </c>
      <c r="F675" s="17">
        <v>4</v>
      </c>
      <c r="G675" s="55" t="s">
        <v>488</v>
      </c>
      <c r="H675" s="66" t="str">
        <f>VLOOKUP(G675,'Benthic Codes'!$A$1:$C$15,2,0)</f>
        <v>TA</v>
      </c>
      <c r="I675" s="66" t="str">
        <f>VLOOKUP(G675,'Benthic Codes'!$A$1:$C$15,3,0)</f>
        <v>turf algae</v>
      </c>
      <c r="J675">
        <v>6</v>
      </c>
    </row>
    <row r="676" spans="1:10">
      <c r="A676" s="2">
        <v>42953</v>
      </c>
      <c r="B676" t="s">
        <v>288</v>
      </c>
      <c r="C676" t="s">
        <v>475</v>
      </c>
      <c r="D676">
        <v>4</v>
      </c>
      <c r="E676">
        <v>8</v>
      </c>
      <c r="F676" s="17">
        <v>5</v>
      </c>
      <c r="G676" s="55" t="s">
        <v>488</v>
      </c>
      <c r="H676" s="66" t="str">
        <f>VLOOKUP(G676,'Benthic Codes'!$A$1:$C$15,2,0)</f>
        <v>TA</v>
      </c>
      <c r="I676" s="66" t="str">
        <f>VLOOKUP(G676,'Benthic Codes'!$A$1:$C$15,3,0)</f>
        <v>turf algae</v>
      </c>
      <c r="J676">
        <v>7</v>
      </c>
    </row>
    <row r="677" spans="1:10">
      <c r="A677" s="2">
        <v>42953</v>
      </c>
      <c r="B677" t="s">
        <v>288</v>
      </c>
      <c r="C677" t="s">
        <v>475</v>
      </c>
      <c r="D677">
        <v>4</v>
      </c>
      <c r="E677">
        <v>8</v>
      </c>
      <c r="F677" s="17">
        <v>6</v>
      </c>
      <c r="G677" s="55" t="s">
        <v>488</v>
      </c>
      <c r="H677" s="66" t="str">
        <f>VLOOKUP(G677,'Benthic Codes'!$A$1:$C$15,2,0)</f>
        <v>TA</v>
      </c>
      <c r="I677" s="66" t="str">
        <f>VLOOKUP(G677,'Benthic Codes'!$A$1:$C$15,3,0)</f>
        <v>turf algae</v>
      </c>
      <c r="J677">
        <v>4</v>
      </c>
    </row>
    <row r="678" spans="1:10">
      <c r="A678" s="2">
        <v>42953</v>
      </c>
      <c r="B678" t="s">
        <v>288</v>
      </c>
      <c r="C678" t="s">
        <v>475</v>
      </c>
      <c r="D678">
        <v>4</v>
      </c>
      <c r="E678">
        <v>8</v>
      </c>
      <c r="F678" s="17">
        <v>7</v>
      </c>
      <c r="G678" s="55" t="s">
        <v>488</v>
      </c>
      <c r="H678" s="66" t="str">
        <f>VLOOKUP(G678,'Benthic Codes'!$A$1:$C$15,2,0)</f>
        <v>TA</v>
      </c>
      <c r="I678" s="66" t="str">
        <f>VLOOKUP(G678,'Benthic Codes'!$A$1:$C$15,3,0)</f>
        <v>turf algae</v>
      </c>
      <c r="J678">
        <v>2</v>
      </c>
    </row>
    <row r="679" spans="1:10">
      <c r="A679" s="2">
        <v>42953</v>
      </c>
      <c r="B679" t="s">
        <v>288</v>
      </c>
      <c r="C679" t="s">
        <v>475</v>
      </c>
      <c r="D679">
        <v>4</v>
      </c>
      <c r="E679">
        <v>8</v>
      </c>
      <c r="F679" s="17">
        <v>8</v>
      </c>
      <c r="G679" s="55" t="s">
        <v>488</v>
      </c>
      <c r="H679" s="66" t="str">
        <f>VLOOKUP(G679,'Benthic Codes'!$A$1:$C$15,2,0)</f>
        <v>TA</v>
      </c>
      <c r="I679" s="66" t="str">
        <f>VLOOKUP(G679,'Benthic Codes'!$A$1:$C$15,3,0)</f>
        <v>turf algae</v>
      </c>
      <c r="J679">
        <v>8</v>
      </c>
    </row>
    <row r="680" spans="1:10">
      <c r="A680" s="2">
        <v>42953</v>
      </c>
      <c r="B680" t="s">
        <v>288</v>
      </c>
      <c r="C680" t="s">
        <v>475</v>
      </c>
      <c r="D680">
        <v>4</v>
      </c>
      <c r="E680">
        <v>8</v>
      </c>
      <c r="F680" s="17">
        <v>9</v>
      </c>
      <c r="G680" s="55" t="s">
        <v>488</v>
      </c>
      <c r="H680" s="66" t="str">
        <f>VLOOKUP(G680,'Benthic Codes'!$A$1:$C$15,2,0)</f>
        <v>TA</v>
      </c>
      <c r="I680" s="66" t="str">
        <f>VLOOKUP(G680,'Benthic Codes'!$A$1:$C$15,3,0)</f>
        <v>turf algae</v>
      </c>
      <c r="J680">
        <v>8</v>
      </c>
    </row>
    <row r="681" spans="1:10">
      <c r="A681" s="2">
        <v>42953</v>
      </c>
      <c r="B681" t="s">
        <v>288</v>
      </c>
      <c r="C681" t="s">
        <v>475</v>
      </c>
      <c r="D681">
        <v>4</v>
      </c>
      <c r="E681">
        <v>8</v>
      </c>
      <c r="F681" s="17">
        <v>10</v>
      </c>
      <c r="G681" s="55" t="s">
        <v>478</v>
      </c>
      <c r="H681" s="66" t="str">
        <f>VLOOKUP(G681,'Benthic Codes'!$A$1:$C$15,2,0)</f>
        <v>MA</v>
      </c>
      <c r="I681" s="66" t="str">
        <f>VLOOKUP(G681,'Benthic Codes'!$A$1:$C$15,3,0)</f>
        <v>macroalgae</v>
      </c>
      <c r="J681">
        <v>5</v>
      </c>
    </row>
    <row r="682" spans="1:10">
      <c r="A682" s="2">
        <v>42953</v>
      </c>
      <c r="B682" t="s">
        <v>288</v>
      </c>
      <c r="C682" t="s">
        <v>475</v>
      </c>
      <c r="D682">
        <v>4</v>
      </c>
      <c r="E682">
        <v>9</v>
      </c>
      <c r="F682" s="17">
        <v>1</v>
      </c>
      <c r="G682" s="55" t="s">
        <v>488</v>
      </c>
      <c r="H682" s="66" t="str">
        <f>VLOOKUP(G682,'Benthic Codes'!$A$1:$C$15,2,0)</f>
        <v>TA</v>
      </c>
      <c r="I682" s="66" t="str">
        <f>VLOOKUP(G682,'Benthic Codes'!$A$1:$C$15,3,0)</f>
        <v>turf algae</v>
      </c>
      <c r="J682">
        <v>8</v>
      </c>
    </row>
    <row r="683" spans="1:10">
      <c r="A683" s="2">
        <v>42953</v>
      </c>
      <c r="B683" t="s">
        <v>288</v>
      </c>
      <c r="C683" t="s">
        <v>475</v>
      </c>
      <c r="D683">
        <v>4</v>
      </c>
      <c r="E683">
        <v>9</v>
      </c>
      <c r="F683" s="17">
        <v>2</v>
      </c>
      <c r="G683" s="55" t="s">
        <v>488</v>
      </c>
      <c r="H683" s="66" t="str">
        <f>VLOOKUP(G683,'Benthic Codes'!$A$1:$C$15,2,0)</f>
        <v>TA</v>
      </c>
      <c r="I683" s="66" t="str">
        <f>VLOOKUP(G683,'Benthic Codes'!$A$1:$C$15,3,0)</f>
        <v>turf algae</v>
      </c>
      <c r="J683">
        <v>4</v>
      </c>
    </row>
    <row r="684" spans="1:10">
      <c r="A684" s="2">
        <v>42953</v>
      </c>
      <c r="B684" t="s">
        <v>288</v>
      </c>
      <c r="C684" t="s">
        <v>475</v>
      </c>
      <c r="D684">
        <v>4</v>
      </c>
      <c r="E684">
        <v>9</v>
      </c>
      <c r="F684" s="17">
        <v>3</v>
      </c>
      <c r="G684" s="55" t="s">
        <v>488</v>
      </c>
      <c r="H684" s="66" t="str">
        <f>VLOOKUP(G684,'Benthic Codes'!$A$1:$C$15,2,0)</f>
        <v>TA</v>
      </c>
      <c r="I684" s="66" t="str">
        <f>VLOOKUP(G684,'Benthic Codes'!$A$1:$C$15,3,0)</f>
        <v>turf algae</v>
      </c>
      <c r="J684">
        <v>2</v>
      </c>
    </row>
    <row r="685" spans="1:10">
      <c r="A685" s="2">
        <v>42953</v>
      </c>
      <c r="B685" t="s">
        <v>288</v>
      </c>
      <c r="C685" t="s">
        <v>475</v>
      </c>
      <c r="D685">
        <v>4</v>
      </c>
      <c r="E685">
        <v>9</v>
      </c>
      <c r="F685" s="17">
        <v>4</v>
      </c>
      <c r="G685" s="55" t="s">
        <v>488</v>
      </c>
      <c r="H685" s="66" t="str">
        <f>VLOOKUP(G685,'Benthic Codes'!$A$1:$C$15,2,0)</f>
        <v>TA</v>
      </c>
      <c r="I685" s="66" t="str">
        <f>VLOOKUP(G685,'Benthic Codes'!$A$1:$C$15,3,0)</f>
        <v>turf algae</v>
      </c>
      <c r="J685">
        <v>2</v>
      </c>
    </row>
    <row r="686" spans="1:10">
      <c r="A686" s="2">
        <v>42953</v>
      </c>
      <c r="B686" t="s">
        <v>288</v>
      </c>
      <c r="C686" t="s">
        <v>475</v>
      </c>
      <c r="D686">
        <v>4</v>
      </c>
      <c r="E686">
        <v>9</v>
      </c>
      <c r="F686" s="17">
        <v>5</v>
      </c>
      <c r="G686" s="55" t="s">
        <v>488</v>
      </c>
      <c r="H686" s="66" t="str">
        <f>VLOOKUP(G686,'Benthic Codes'!$A$1:$C$15,2,0)</f>
        <v>TA</v>
      </c>
      <c r="I686" s="66" t="str">
        <f>VLOOKUP(G686,'Benthic Codes'!$A$1:$C$15,3,0)</f>
        <v>turf algae</v>
      </c>
      <c r="J686">
        <v>5</v>
      </c>
    </row>
    <row r="687" spans="1:10">
      <c r="A687" s="2">
        <v>42953</v>
      </c>
      <c r="B687" t="s">
        <v>288</v>
      </c>
      <c r="C687" t="s">
        <v>475</v>
      </c>
      <c r="D687">
        <v>4</v>
      </c>
      <c r="E687">
        <v>9</v>
      </c>
      <c r="F687" s="17">
        <v>6</v>
      </c>
      <c r="G687" s="55" t="s">
        <v>476</v>
      </c>
      <c r="H687" s="66" t="str">
        <f>VLOOKUP(G687,'Benthic Codes'!$A$1:$C$15,2,0)</f>
        <v>LC</v>
      </c>
      <c r="I687" s="66" t="str">
        <f>VLOOKUP(G687,'Benthic Codes'!$A$1:$C$15,3,0)</f>
        <v>coral</v>
      </c>
    </row>
    <row r="688" spans="1:10">
      <c r="A688" s="2">
        <v>42953</v>
      </c>
      <c r="B688" t="s">
        <v>288</v>
      </c>
      <c r="C688" t="s">
        <v>475</v>
      </c>
      <c r="D688">
        <v>4</v>
      </c>
      <c r="E688">
        <v>9</v>
      </c>
      <c r="F688" s="17">
        <v>7</v>
      </c>
      <c r="G688" s="55" t="s">
        <v>488</v>
      </c>
      <c r="H688" s="66" t="str">
        <f>VLOOKUP(G688,'Benthic Codes'!$A$1:$C$15,2,0)</f>
        <v>TA</v>
      </c>
      <c r="I688" s="66" t="str">
        <f>VLOOKUP(G688,'Benthic Codes'!$A$1:$C$15,3,0)</f>
        <v>turf algae</v>
      </c>
      <c r="J688">
        <v>1</v>
      </c>
    </row>
    <row r="689" spans="1:10">
      <c r="A689" s="2">
        <v>42953</v>
      </c>
      <c r="B689" t="s">
        <v>288</v>
      </c>
      <c r="C689" t="s">
        <v>475</v>
      </c>
      <c r="D689">
        <v>4</v>
      </c>
      <c r="E689">
        <v>9</v>
      </c>
      <c r="F689" s="17">
        <v>8</v>
      </c>
      <c r="G689" s="55" t="s">
        <v>488</v>
      </c>
      <c r="H689" s="66" t="str">
        <f>VLOOKUP(G689,'Benthic Codes'!$A$1:$C$15,2,0)</f>
        <v>TA</v>
      </c>
      <c r="I689" s="66" t="str">
        <f>VLOOKUP(G689,'Benthic Codes'!$A$1:$C$15,3,0)</f>
        <v>turf algae</v>
      </c>
      <c r="J689">
        <v>4</v>
      </c>
    </row>
    <row r="690" spans="1:10">
      <c r="A690" s="2">
        <v>42953</v>
      </c>
      <c r="B690" t="s">
        <v>288</v>
      </c>
      <c r="C690" t="s">
        <v>475</v>
      </c>
      <c r="D690">
        <v>4</v>
      </c>
      <c r="E690">
        <v>9</v>
      </c>
      <c r="F690" s="17">
        <v>9</v>
      </c>
      <c r="G690" s="55" t="s">
        <v>488</v>
      </c>
      <c r="H690" s="66" t="str">
        <f>VLOOKUP(G690,'Benthic Codes'!$A$1:$C$15,2,0)</f>
        <v>TA</v>
      </c>
      <c r="I690" s="66" t="str">
        <f>VLOOKUP(G690,'Benthic Codes'!$A$1:$C$15,3,0)</f>
        <v>turf algae</v>
      </c>
      <c r="J690">
        <v>2</v>
      </c>
    </row>
    <row r="691" spans="1:10">
      <c r="A691" s="2">
        <v>42953</v>
      </c>
      <c r="B691" t="s">
        <v>288</v>
      </c>
      <c r="C691" t="s">
        <v>475</v>
      </c>
      <c r="D691">
        <v>4</v>
      </c>
      <c r="E691">
        <v>9</v>
      </c>
      <c r="F691" s="17">
        <v>10</v>
      </c>
      <c r="G691" s="55" t="s">
        <v>478</v>
      </c>
      <c r="H691" s="66" t="str">
        <f>VLOOKUP(G691,'Benthic Codes'!$A$1:$C$15,2,0)</f>
        <v>MA</v>
      </c>
      <c r="I691" s="66" t="str">
        <f>VLOOKUP(G691,'Benthic Codes'!$A$1:$C$15,3,0)</f>
        <v>macroalgae</v>
      </c>
      <c r="J691">
        <v>30</v>
      </c>
    </row>
    <row r="692" spans="1:10">
      <c r="A692" s="2">
        <v>42953</v>
      </c>
      <c r="B692" t="s">
        <v>288</v>
      </c>
      <c r="C692" t="s">
        <v>475</v>
      </c>
      <c r="D692">
        <v>4</v>
      </c>
      <c r="E692">
        <v>10</v>
      </c>
      <c r="F692" s="17">
        <v>1</v>
      </c>
      <c r="G692" s="55" t="s">
        <v>488</v>
      </c>
      <c r="H692" s="66" t="str">
        <f>VLOOKUP(G692,'Benthic Codes'!$A$1:$C$15,2,0)</f>
        <v>TA</v>
      </c>
      <c r="I692" s="66" t="str">
        <f>VLOOKUP(G692,'Benthic Codes'!$A$1:$C$15,3,0)</f>
        <v>turf algae</v>
      </c>
      <c r="J692">
        <v>1</v>
      </c>
    </row>
    <row r="693" spans="1:10">
      <c r="A693" s="2">
        <v>42953</v>
      </c>
      <c r="B693" t="s">
        <v>288</v>
      </c>
      <c r="C693" t="s">
        <v>475</v>
      </c>
      <c r="D693">
        <v>4</v>
      </c>
      <c r="E693">
        <v>10</v>
      </c>
      <c r="F693" s="17">
        <v>2</v>
      </c>
      <c r="G693" s="55" t="s">
        <v>488</v>
      </c>
      <c r="H693" s="66" t="str">
        <f>VLOOKUP(G693,'Benthic Codes'!$A$1:$C$15,2,0)</f>
        <v>TA</v>
      </c>
      <c r="I693" s="66" t="str">
        <f>VLOOKUP(G693,'Benthic Codes'!$A$1:$C$15,3,0)</f>
        <v>turf algae</v>
      </c>
      <c r="J693">
        <v>2</v>
      </c>
    </row>
    <row r="694" spans="1:10">
      <c r="A694" s="2">
        <v>42953</v>
      </c>
      <c r="B694" t="s">
        <v>288</v>
      </c>
      <c r="C694" t="s">
        <v>475</v>
      </c>
      <c r="D694">
        <v>4</v>
      </c>
      <c r="E694">
        <v>10</v>
      </c>
      <c r="F694" s="17">
        <v>3</v>
      </c>
      <c r="G694" s="55" t="s">
        <v>488</v>
      </c>
      <c r="H694" s="66" t="str">
        <f>VLOOKUP(G694,'Benthic Codes'!$A$1:$C$15,2,0)</f>
        <v>TA</v>
      </c>
      <c r="I694" s="66" t="str">
        <f>VLOOKUP(G694,'Benthic Codes'!$A$1:$C$15,3,0)</f>
        <v>turf algae</v>
      </c>
      <c r="J694">
        <v>4</v>
      </c>
    </row>
    <row r="695" spans="1:10">
      <c r="A695" s="2">
        <v>42953</v>
      </c>
      <c r="B695" t="s">
        <v>288</v>
      </c>
      <c r="C695" t="s">
        <v>475</v>
      </c>
      <c r="D695">
        <v>4</v>
      </c>
      <c r="E695">
        <v>10</v>
      </c>
      <c r="F695" s="17">
        <v>4</v>
      </c>
      <c r="G695" s="55" t="s">
        <v>488</v>
      </c>
      <c r="H695" s="66" t="str">
        <f>VLOOKUP(G695,'Benthic Codes'!$A$1:$C$15,2,0)</f>
        <v>TA</v>
      </c>
      <c r="I695" s="66" t="str">
        <f>VLOOKUP(G695,'Benthic Codes'!$A$1:$C$15,3,0)</f>
        <v>turf algae</v>
      </c>
      <c r="J695">
        <v>2</v>
      </c>
    </row>
    <row r="696" spans="1:10">
      <c r="A696" s="2">
        <v>42953</v>
      </c>
      <c r="B696" t="s">
        <v>288</v>
      </c>
      <c r="C696" t="s">
        <v>475</v>
      </c>
      <c r="D696">
        <v>4</v>
      </c>
      <c r="E696">
        <v>10</v>
      </c>
      <c r="F696" s="17">
        <v>5</v>
      </c>
      <c r="G696" s="55" t="s">
        <v>488</v>
      </c>
      <c r="H696" s="66" t="str">
        <f>VLOOKUP(G696,'Benthic Codes'!$A$1:$C$15,2,0)</f>
        <v>TA</v>
      </c>
      <c r="I696" s="66" t="str">
        <f>VLOOKUP(G696,'Benthic Codes'!$A$1:$C$15,3,0)</f>
        <v>turf algae</v>
      </c>
      <c r="J696">
        <v>8</v>
      </c>
    </row>
    <row r="697" spans="1:10">
      <c r="A697" s="2">
        <v>42953</v>
      </c>
      <c r="B697" t="s">
        <v>288</v>
      </c>
      <c r="C697" t="s">
        <v>475</v>
      </c>
      <c r="D697">
        <v>4</v>
      </c>
      <c r="E697">
        <v>10</v>
      </c>
      <c r="F697" s="17">
        <v>6</v>
      </c>
      <c r="G697" s="55" t="s">
        <v>488</v>
      </c>
      <c r="H697" s="66" t="str">
        <f>VLOOKUP(G697,'Benthic Codes'!$A$1:$C$15,2,0)</f>
        <v>TA</v>
      </c>
      <c r="I697" s="66" t="str">
        <f>VLOOKUP(G697,'Benthic Codes'!$A$1:$C$15,3,0)</f>
        <v>turf algae</v>
      </c>
      <c r="J697">
        <v>4</v>
      </c>
    </row>
    <row r="698" spans="1:10">
      <c r="A698" s="2">
        <v>42953</v>
      </c>
      <c r="B698" t="s">
        <v>288</v>
      </c>
      <c r="C698" t="s">
        <v>475</v>
      </c>
      <c r="D698">
        <v>4</v>
      </c>
      <c r="E698">
        <v>10</v>
      </c>
      <c r="F698" s="17">
        <v>7</v>
      </c>
      <c r="G698" s="55" t="s">
        <v>488</v>
      </c>
      <c r="H698" s="66" t="str">
        <f>VLOOKUP(G698,'Benthic Codes'!$A$1:$C$15,2,0)</f>
        <v>TA</v>
      </c>
      <c r="I698" s="66" t="str">
        <f>VLOOKUP(G698,'Benthic Codes'!$A$1:$C$15,3,0)</f>
        <v>turf algae</v>
      </c>
      <c r="J698">
        <v>2</v>
      </c>
    </row>
    <row r="699" spans="1:10">
      <c r="A699" s="2">
        <v>42953</v>
      </c>
      <c r="B699" t="s">
        <v>288</v>
      </c>
      <c r="C699" t="s">
        <v>475</v>
      </c>
      <c r="D699">
        <v>4</v>
      </c>
      <c r="E699">
        <v>10</v>
      </c>
      <c r="F699" s="17">
        <v>8</v>
      </c>
      <c r="G699" s="55" t="s">
        <v>488</v>
      </c>
      <c r="H699" s="66" t="str">
        <f>VLOOKUP(G699,'Benthic Codes'!$A$1:$C$15,2,0)</f>
        <v>TA</v>
      </c>
      <c r="I699" s="66" t="str">
        <f>VLOOKUP(G699,'Benthic Codes'!$A$1:$C$15,3,0)</f>
        <v>turf algae</v>
      </c>
      <c r="J699">
        <v>1</v>
      </c>
    </row>
    <row r="700" spans="1:10">
      <c r="A700" s="2">
        <v>42953</v>
      </c>
      <c r="B700" t="s">
        <v>288</v>
      </c>
      <c r="C700" t="s">
        <v>475</v>
      </c>
      <c r="D700">
        <v>4</v>
      </c>
      <c r="E700">
        <v>10</v>
      </c>
      <c r="F700" s="17">
        <v>9</v>
      </c>
      <c r="G700" s="55" t="s">
        <v>478</v>
      </c>
      <c r="H700" s="66" t="str">
        <f>VLOOKUP(G700,'Benthic Codes'!$A$1:$C$15,2,0)</f>
        <v>MA</v>
      </c>
      <c r="I700" s="66" t="str">
        <f>VLOOKUP(G700,'Benthic Codes'!$A$1:$C$15,3,0)</f>
        <v>macroalgae</v>
      </c>
      <c r="J700">
        <v>11</v>
      </c>
    </row>
    <row r="701" spans="1:10">
      <c r="A701" s="2">
        <v>42953</v>
      </c>
      <c r="B701" t="s">
        <v>288</v>
      </c>
      <c r="C701" t="s">
        <v>475</v>
      </c>
      <c r="D701">
        <v>4</v>
      </c>
      <c r="E701">
        <v>10</v>
      </c>
      <c r="F701" s="17">
        <v>10</v>
      </c>
      <c r="G701" s="55" t="s">
        <v>488</v>
      </c>
      <c r="H701" s="66" t="str">
        <f>VLOOKUP(G701,'Benthic Codes'!$A$1:$C$15,2,0)</f>
        <v>TA</v>
      </c>
      <c r="I701" s="66" t="str">
        <f>VLOOKUP(G701,'Benthic Codes'!$A$1:$C$15,3,0)</f>
        <v>turf algae</v>
      </c>
      <c r="J701">
        <v>4</v>
      </c>
    </row>
    <row r="702" spans="1:10">
      <c r="A702" s="2">
        <v>42953</v>
      </c>
      <c r="B702" t="s">
        <v>288</v>
      </c>
      <c r="C702" t="s">
        <v>475</v>
      </c>
      <c r="D702">
        <v>5</v>
      </c>
      <c r="E702">
        <v>1</v>
      </c>
      <c r="F702" s="17">
        <v>1</v>
      </c>
      <c r="G702" s="55" t="s">
        <v>480</v>
      </c>
      <c r="H702" s="66" t="str">
        <f>VLOOKUP(G702,'Benthic Codes'!$A$1:$C$15,2,0)</f>
        <v>OINV</v>
      </c>
      <c r="I702" s="66" t="str">
        <f>VLOOKUP(G702,'Benthic Codes'!$A$1:$C$15,3,0)</f>
        <v>non-aggressive invert</v>
      </c>
    </row>
    <row r="703" spans="1:10">
      <c r="A703" s="2">
        <v>42953</v>
      </c>
      <c r="B703" t="s">
        <v>288</v>
      </c>
      <c r="C703" t="s">
        <v>475</v>
      </c>
      <c r="D703">
        <v>5</v>
      </c>
      <c r="E703">
        <v>1</v>
      </c>
      <c r="F703" s="17">
        <v>2</v>
      </c>
      <c r="G703" s="55" t="s">
        <v>488</v>
      </c>
      <c r="H703" s="66" t="str">
        <f>VLOOKUP(G703,'Benthic Codes'!$A$1:$C$15,2,0)</f>
        <v>TA</v>
      </c>
      <c r="I703" s="66" t="str">
        <f>VLOOKUP(G703,'Benthic Codes'!$A$1:$C$15,3,0)</f>
        <v>turf algae</v>
      </c>
      <c r="J703">
        <v>4</v>
      </c>
    </row>
    <row r="704" spans="1:10">
      <c r="A704" s="2">
        <v>42953</v>
      </c>
      <c r="B704" t="s">
        <v>288</v>
      </c>
      <c r="C704" t="s">
        <v>475</v>
      </c>
      <c r="D704">
        <v>5</v>
      </c>
      <c r="E704">
        <v>1</v>
      </c>
      <c r="F704" s="17">
        <v>3</v>
      </c>
      <c r="G704" s="55" t="s">
        <v>488</v>
      </c>
      <c r="H704" s="66" t="str">
        <f>VLOOKUP(G704,'Benthic Codes'!$A$1:$C$15,2,0)</f>
        <v>TA</v>
      </c>
      <c r="I704" s="66" t="str">
        <f>VLOOKUP(G704,'Benthic Codes'!$A$1:$C$15,3,0)</f>
        <v>turf algae</v>
      </c>
      <c r="J704">
        <v>3</v>
      </c>
    </row>
    <row r="705" spans="1:10">
      <c r="A705" s="2">
        <v>42953</v>
      </c>
      <c r="B705" t="s">
        <v>288</v>
      </c>
      <c r="C705" t="s">
        <v>475</v>
      </c>
      <c r="D705">
        <v>5</v>
      </c>
      <c r="E705">
        <v>1</v>
      </c>
      <c r="F705" s="17">
        <v>4</v>
      </c>
      <c r="G705" s="55" t="s">
        <v>488</v>
      </c>
      <c r="H705" s="66" t="str">
        <f>VLOOKUP(G705,'Benthic Codes'!$A$1:$C$15,2,0)</f>
        <v>TA</v>
      </c>
      <c r="I705" s="66" t="str">
        <f>VLOOKUP(G705,'Benthic Codes'!$A$1:$C$15,3,0)</f>
        <v>turf algae</v>
      </c>
      <c r="J705">
        <v>2</v>
      </c>
    </row>
    <row r="706" spans="1:10">
      <c r="A706" s="2">
        <v>42953</v>
      </c>
      <c r="B706" t="s">
        <v>288</v>
      </c>
      <c r="C706" t="s">
        <v>475</v>
      </c>
      <c r="D706">
        <v>5</v>
      </c>
      <c r="E706">
        <v>1</v>
      </c>
      <c r="F706" s="17">
        <v>5</v>
      </c>
      <c r="G706" s="55" t="s">
        <v>488</v>
      </c>
      <c r="H706" s="66" t="str">
        <f>VLOOKUP(G706,'Benthic Codes'!$A$1:$C$15,2,0)</f>
        <v>TA</v>
      </c>
      <c r="I706" s="66" t="str">
        <f>VLOOKUP(G706,'Benthic Codes'!$A$1:$C$15,3,0)</f>
        <v>turf algae</v>
      </c>
      <c r="J706">
        <v>4</v>
      </c>
    </row>
    <row r="707" spans="1:10">
      <c r="A707" s="2">
        <v>42953</v>
      </c>
      <c r="B707" t="s">
        <v>288</v>
      </c>
      <c r="C707" t="s">
        <v>475</v>
      </c>
      <c r="D707">
        <v>5</v>
      </c>
      <c r="E707">
        <v>1</v>
      </c>
      <c r="F707" s="17">
        <v>6</v>
      </c>
      <c r="G707" s="55" t="s">
        <v>488</v>
      </c>
      <c r="H707" s="66" t="str">
        <f>VLOOKUP(G707,'Benthic Codes'!$A$1:$C$15,2,0)</f>
        <v>TA</v>
      </c>
      <c r="I707" s="66" t="str">
        <f>VLOOKUP(G707,'Benthic Codes'!$A$1:$C$15,3,0)</f>
        <v>turf algae</v>
      </c>
      <c r="J707">
        <v>2</v>
      </c>
    </row>
    <row r="708" spans="1:10">
      <c r="A708" s="2">
        <v>42953</v>
      </c>
      <c r="B708" t="s">
        <v>288</v>
      </c>
      <c r="C708" t="s">
        <v>475</v>
      </c>
      <c r="D708">
        <v>5</v>
      </c>
      <c r="E708">
        <v>1</v>
      </c>
      <c r="F708" s="17">
        <v>7</v>
      </c>
      <c r="G708" s="55" t="s">
        <v>488</v>
      </c>
      <c r="H708" s="66" t="str">
        <f>VLOOKUP(G708,'Benthic Codes'!$A$1:$C$15,2,0)</f>
        <v>TA</v>
      </c>
      <c r="I708" s="66" t="str">
        <f>VLOOKUP(G708,'Benthic Codes'!$A$1:$C$15,3,0)</f>
        <v>turf algae</v>
      </c>
      <c r="J708">
        <v>2</v>
      </c>
    </row>
    <row r="709" spans="1:10">
      <c r="A709" s="2">
        <v>42953</v>
      </c>
      <c r="B709" t="s">
        <v>288</v>
      </c>
      <c r="C709" t="s">
        <v>475</v>
      </c>
      <c r="D709">
        <v>5</v>
      </c>
      <c r="E709">
        <v>1</v>
      </c>
      <c r="F709" s="17">
        <v>8</v>
      </c>
      <c r="G709" s="55" t="s">
        <v>488</v>
      </c>
      <c r="H709" s="66" t="str">
        <f>VLOOKUP(G709,'Benthic Codes'!$A$1:$C$15,2,0)</f>
        <v>TA</v>
      </c>
      <c r="I709" s="66" t="str">
        <f>VLOOKUP(G709,'Benthic Codes'!$A$1:$C$15,3,0)</f>
        <v>turf algae</v>
      </c>
      <c r="J709">
        <v>1</v>
      </c>
    </row>
    <row r="710" spans="1:10">
      <c r="A710" s="2">
        <v>42953</v>
      </c>
      <c r="B710" t="s">
        <v>288</v>
      </c>
      <c r="C710" t="s">
        <v>475</v>
      </c>
      <c r="D710">
        <v>5</v>
      </c>
      <c r="E710">
        <v>1</v>
      </c>
      <c r="F710" s="17">
        <v>9</v>
      </c>
      <c r="G710" s="55" t="s">
        <v>488</v>
      </c>
      <c r="H710" s="66" t="str">
        <f>VLOOKUP(G710,'Benthic Codes'!$A$1:$C$15,2,0)</f>
        <v>TA</v>
      </c>
      <c r="I710" s="66" t="str">
        <f>VLOOKUP(G710,'Benthic Codes'!$A$1:$C$15,3,0)</f>
        <v>turf algae</v>
      </c>
      <c r="J710">
        <v>3</v>
      </c>
    </row>
    <row r="711" spans="1:10">
      <c r="A711" s="2">
        <v>42953</v>
      </c>
      <c r="B711" t="s">
        <v>288</v>
      </c>
      <c r="C711" t="s">
        <v>475</v>
      </c>
      <c r="D711">
        <v>5</v>
      </c>
      <c r="E711">
        <v>1</v>
      </c>
      <c r="F711" s="17">
        <v>10</v>
      </c>
      <c r="G711" s="55" t="s">
        <v>488</v>
      </c>
      <c r="H711" s="66" t="str">
        <f>VLOOKUP(G711,'Benthic Codes'!$A$1:$C$15,2,0)</f>
        <v>TA</v>
      </c>
      <c r="I711" s="66" t="str">
        <f>VLOOKUP(G711,'Benthic Codes'!$A$1:$C$15,3,0)</f>
        <v>turf algae</v>
      </c>
      <c r="J711">
        <v>4</v>
      </c>
    </row>
    <row r="712" spans="1:10">
      <c r="A712" s="2">
        <v>42953</v>
      </c>
      <c r="B712" t="s">
        <v>288</v>
      </c>
      <c r="C712" t="s">
        <v>475</v>
      </c>
      <c r="D712">
        <v>5</v>
      </c>
      <c r="E712">
        <v>2</v>
      </c>
      <c r="F712" s="17">
        <v>1</v>
      </c>
      <c r="G712" s="55" t="s">
        <v>478</v>
      </c>
      <c r="H712" s="66" t="str">
        <f>VLOOKUP(G712,'Benthic Codes'!$A$1:$C$15,2,0)</f>
        <v>MA</v>
      </c>
      <c r="I712" s="66" t="str">
        <f>VLOOKUP(G712,'Benthic Codes'!$A$1:$C$15,3,0)</f>
        <v>macroalgae</v>
      </c>
      <c r="J712">
        <v>18</v>
      </c>
    </row>
    <row r="713" spans="1:10">
      <c r="A713" s="2">
        <v>42953</v>
      </c>
      <c r="B713" t="s">
        <v>288</v>
      </c>
      <c r="C713" t="s">
        <v>475</v>
      </c>
      <c r="D713">
        <v>5</v>
      </c>
      <c r="E713">
        <v>2</v>
      </c>
      <c r="F713" s="17">
        <v>2</v>
      </c>
      <c r="G713" s="55" t="s">
        <v>477</v>
      </c>
      <c r="H713" s="66" t="str">
        <f>VLOOKUP(G713,'Benthic Codes'!$A$1:$C$15,2,0)</f>
        <v>LC</v>
      </c>
      <c r="I713" s="66" t="str">
        <f>VLOOKUP(G713,'Benthic Codes'!$A$1:$C$15,3,0)</f>
        <v>coral</v>
      </c>
    </row>
    <row r="714" spans="1:10">
      <c r="A714" s="2">
        <v>42953</v>
      </c>
      <c r="B714" t="s">
        <v>288</v>
      </c>
      <c r="C714" t="s">
        <v>475</v>
      </c>
      <c r="D714">
        <v>5</v>
      </c>
      <c r="E714">
        <v>2</v>
      </c>
      <c r="F714" s="17">
        <v>3</v>
      </c>
      <c r="G714" s="55" t="s">
        <v>488</v>
      </c>
      <c r="H714" s="66" t="str">
        <f>VLOOKUP(G714,'Benthic Codes'!$A$1:$C$15,2,0)</f>
        <v>TA</v>
      </c>
      <c r="I714" s="66" t="str">
        <f>VLOOKUP(G714,'Benthic Codes'!$A$1:$C$15,3,0)</f>
        <v>turf algae</v>
      </c>
      <c r="J714">
        <v>2</v>
      </c>
    </row>
    <row r="715" spans="1:10">
      <c r="A715" s="2">
        <v>42953</v>
      </c>
      <c r="B715" t="s">
        <v>288</v>
      </c>
      <c r="C715" t="s">
        <v>475</v>
      </c>
      <c r="D715">
        <v>5</v>
      </c>
      <c r="E715">
        <v>2</v>
      </c>
      <c r="F715" s="17">
        <v>4</v>
      </c>
      <c r="G715" s="55" t="s">
        <v>488</v>
      </c>
      <c r="H715" s="66" t="str">
        <f>VLOOKUP(G715,'Benthic Codes'!$A$1:$C$15,2,0)</f>
        <v>TA</v>
      </c>
      <c r="I715" s="66" t="str">
        <f>VLOOKUP(G715,'Benthic Codes'!$A$1:$C$15,3,0)</f>
        <v>turf algae</v>
      </c>
      <c r="J715">
        <v>2</v>
      </c>
    </row>
    <row r="716" spans="1:10">
      <c r="A716" s="2">
        <v>42953</v>
      </c>
      <c r="B716" t="s">
        <v>288</v>
      </c>
      <c r="C716" t="s">
        <v>475</v>
      </c>
      <c r="D716">
        <v>5</v>
      </c>
      <c r="E716">
        <v>2</v>
      </c>
      <c r="F716" s="17">
        <v>5</v>
      </c>
      <c r="G716" s="55" t="s">
        <v>478</v>
      </c>
      <c r="H716" s="66" t="str">
        <f>VLOOKUP(G716,'Benthic Codes'!$A$1:$C$15,2,0)</f>
        <v>MA</v>
      </c>
      <c r="I716" s="66" t="str">
        <f>VLOOKUP(G716,'Benthic Codes'!$A$1:$C$15,3,0)</f>
        <v>macroalgae</v>
      </c>
      <c r="J716">
        <v>21</v>
      </c>
    </row>
    <row r="717" spans="1:10">
      <c r="A717" s="2">
        <v>42953</v>
      </c>
      <c r="B717" t="s">
        <v>288</v>
      </c>
      <c r="C717" t="s">
        <v>475</v>
      </c>
      <c r="D717">
        <v>5</v>
      </c>
      <c r="E717">
        <v>2</v>
      </c>
      <c r="F717" s="17">
        <v>6</v>
      </c>
      <c r="G717" s="55" t="s">
        <v>488</v>
      </c>
      <c r="H717" s="66" t="str">
        <f>VLOOKUP(G717,'Benthic Codes'!$A$1:$C$15,2,0)</f>
        <v>TA</v>
      </c>
      <c r="I717" s="66" t="str">
        <f>VLOOKUP(G717,'Benthic Codes'!$A$1:$C$15,3,0)</f>
        <v>turf algae</v>
      </c>
      <c r="J717">
        <v>5</v>
      </c>
    </row>
    <row r="718" spans="1:10">
      <c r="A718" s="2">
        <v>42953</v>
      </c>
      <c r="B718" t="s">
        <v>288</v>
      </c>
      <c r="C718" t="s">
        <v>475</v>
      </c>
      <c r="D718">
        <v>5</v>
      </c>
      <c r="E718">
        <v>2</v>
      </c>
      <c r="F718" s="17">
        <v>7</v>
      </c>
      <c r="G718" s="55" t="s">
        <v>488</v>
      </c>
      <c r="H718" s="66" t="str">
        <f>VLOOKUP(G718,'Benthic Codes'!$A$1:$C$15,2,0)</f>
        <v>TA</v>
      </c>
      <c r="I718" s="66" t="str">
        <f>VLOOKUP(G718,'Benthic Codes'!$A$1:$C$15,3,0)</f>
        <v>turf algae</v>
      </c>
      <c r="J718">
        <v>2</v>
      </c>
    </row>
    <row r="719" spans="1:10">
      <c r="A719" s="2">
        <v>42953</v>
      </c>
      <c r="B719" t="s">
        <v>288</v>
      </c>
      <c r="C719" t="s">
        <v>475</v>
      </c>
      <c r="D719">
        <v>5</v>
      </c>
      <c r="E719">
        <v>2</v>
      </c>
      <c r="F719" s="17">
        <v>8</v>
      </c>
      <c r="G719" s="55" t="s">
        <v>488</v>
      </c>
      <c r="H719" s="66" t="str">
        <f>VLOOKUP(G719,'Benthic Codes'!$A$1:$C$15,2,0)</f>
        <v>TA</v>
      </c>
      <c r="I719" s="66" t="str">
        <f>VLOOKUP(G719,'Benthic Codes'!$A$1:$C$15,3,0)</f>
        <v>turf algae</v>
      </c>
      <c r="J719">
        <v>1</v>
      </c>
    </row>
    <row r="720" spans="1:10">
      <c r="A720" s="2">
        <v>42953</v>
      </c>
      <c r="B720" t="s">
        <v>288</v>
      </c>
      <c r="C720" t="s">
        <v>475</v>
      </c>
      <c r="D720">
        <v>5</v>
      </c>
      <c r="E720">
        <v>2</v>
      </c>
      <c r="F720" s="17">
        <v>9</v>
      </c>
      <c r="G720" s="55" t="s">
        <v>488</v>
      </c>
      <c r="H720" s="66" t="str">
        <f>VLOOKUP(G720,'Benthic Codes'!$A$1:$C$15,2,0)</f>
        <v>TA</v>
      </c>
      <c r="I720" s="66" t="str">
        <f>VLOOKUP(G720,'Benthic Codes'!$A$1:$C$15,3,0)</f>
        <v>turf algae</v>
      </c>
      <c r="J720">
        <v>2</v>
      </c>
    </row>
    <row r="721" spans="1:10">
      <c r="A721" s="2">
        <v>42953</v>
      </c>
      <c r="B721" t="s">
        <v>288</v>
      </c>
      <c r="C721" t="s">
        <v>475</v>
      </c>
      <c r="D721">
        <v>5</v>
      </c>
      <c r="E721">
        <v>2</v>
      </c>
      <c r="F721" s="17">
        <v>10</v>
      </c>
      <c r="G721" s="55" t="s">
        <v>478</v>
      </c>
      <c r="H721" s="66" t="str">
        <f>VLOOKUP(G721,'Benthic Codes'!$A$1:$C$15,2,0)</f>
        <v>MA</v>
      </c>
      <c r="I721" s="66" t="str">
        <f>VLOOKUP(G721,'Benthic Codes'!$A$1:$C$15,3,0)</f>
        <v>macroalgae</v>
      </c>
      <c r="J721">
        <v>40</v>
      </c>
    </row>
    <row r="722" spans="1:10">
      <c r="A722" s="2">
        <v>42953</v>
      </c>
      <c r="B722" t="s">
        <v>288</v>
      </c>
      <c r="C722" t="s">
        <v>475</v>
      </c>
      <c r="D722">
        <v>5</v>
      </c>
      <c r="E722">
        <v>3</v>
      </c>
      <c r="F722" s="17">
        <v>1</v>
      </c>
      <c r="G722" s="55" t="s">
        <v>478</v>
      </c>
      <c r="H722" s="66" t="str">
        <f>VLOOKUP(G722,'Benthic Codes'!$A$1:$C$15,2,0)</f>
        <v>MA</v>
      </c>
      <c r="I722" s="66" t="str">
        <f>VLOOKUP(G722,'Benthic Codes'!$A$1:$C$15,3,0)</f>
        <v>macroalgae</v>
      </c>
      <c r="J722">
        <v>29</v>
      </c>
    </row>
    <row r="723" spans="1:10">
      <c r="A723" s="2">
        <v>42953</v>
      </c>
      <c r="B723" t="s">
        <v>288</v>
      </c>
      <c r="C723" t="s">
        <v>475</v>
      </c>
      <c r="D723">
        <v>5</v>
      </c>
      <c r="E723">
        <v>3</v>
      </c>
      <c r="F723" s="17">
        <v>2</v>
      </c>
      <c r="G723" s="55" t="s">
        <v>488</v>
      </c>
      <c r="H723" s="66" t="str">
        <f>VLOOKUP(G723,'Benthic Codes'!$A$1:$C$15,2,0)</f>
        <v>TA</v>
      </c>
      <c r="I723" s="66" t="str">
        <f>VLOOKUP(G723,'Benthic Codes'!$A$1:$C$15,3,0)</f>
        <v>turf algae</v>
      </c>
      <c r="J723">
        <v>2</v>
      </c>
    </row>
    <row r="724" spans="1:10">
      <c r="A724" s="2">
        <v>42953</v>
      </c>
      <c r="B724" t="s">
        <v>288</v>
      </c>
      <c r="C724" t="s">
        <v>475</v>
      </c>
      <c r="D724">
        <v>5</v>
      </c>
      <c r="E724">
        <v>3</v>
      </c>
      <c r="F724" s="17">
        <v>3</v>
      </c>
      <c r="G724" s="55" t="s">
        <v>480</v>
      </c>
      <c r="H724" s="66" t="str">
        <f>VLOOKUP(G724,'Benthic Codes'!$A$1:$C$15,2,0)</f>
        <v>OINV</v>
      </c>
      <c r="I724" s="66" t="str">
        <f>VLOOKUP(G724,'Benthic Codes'!$A$1:$C$15,3,0)</f>
        <v>non-aggressive invert</v>
      </c>
    </row>
    <row r="725" spans="1:10">
      <c r="A725" s="2">
        <v>42953</v>
      </c>
      <c r="B725" t="s">
        <v>288</v>
      </c>
      <c r="C725" t="s">
        <v>475</v>
      </c>
      <c r="D725">
        <v>5</v>
      </c>
      <c r="E725">
        <v>3</v>
      </c>
      <c r="F725" s="17">
        <v>4</v>
      </c>
      <c r="G725" s="55" t="s">
        <v>480</v>
      </c>
      <c r="H725" s="66" t="str">
        <f>VLOOKUP(G725,'Benthic Codes'!$A$1:$C$15,2,0)</f>
        <v>OINV</v>
      </c>
      <c r="I725" s="66" t="str">
        <f>VLOOKUP(G725,'Benthic Codes'!$A$1:$C$15,3,0)</f>
        <v>non-aggressive invert</v>
      </c>
    </row>
    <row r="726" spans="1:10">
      <c r="A726" s="2">
        <v>42953</v>
      </c>
      <c r="B726" t="s">
        <v>288</v>
      </c>
      <c r="C726" t="s">
        <v>475</v>
      </c>
      <c r="D726">
        <v>5</v>
      </c>
      <c r="E726">
        <v>3</v>
      </c>
      <c r="F726" s="17">
        <v>5</v>
      </c>
      <c r="G726" s="55" t="s">
        <v>480</v>
      </c>
      <c r="H726" s="66" t="str">
        <f>VLOOKUP(G726,'Benthic Codes'!$A$1:$C$15,2,0)</f>
        <v>OINV</v>
      </c>
      <c r="I726" s="66" t="str">
        <f>VLOOKUP(G726,'Benthic Codes'!$A$1:$C$15,3,0)</f>
        <v>non-aggressive invert</v>
      </c>
    </row>
    <row r="727" spans="1:10">
      <c r="A727" s="2">
        <v>42953</v>
      </c>
      <c r="B727" t="s">
        <v>288</v>
      </c>
      <c r="C727" t="s">
        <v>475</v>
      </c>
      <c r="D727">
        <v>5</v>
      </c>
      <c r="E727">
        <v>3</v>
      </c>
      <c r="F727" s="17">
        <v>6</v>
      </c>
      <c r="G727" s="55" t="s">
        <v>480</v>
      </c>
      <c r="H727" s="66" t="str">
        <f>VLOOKUP(G727,'Benthic Codes'!$A$1:$C$15,2,0)</f>
        <v>OINV</v>
      </c>
      <c r="I727" s="66" t="str">
        <f>VLOOKUP(G727,'Benthic Codes'!$A$1:$C$15,3,0)</f>
        <v>non-aggressive invert</v>
      </c>
    </row>
    <row r="728" spans="1:10">
      <c r="A728" s="2">
        <v>42953</v>
      </c>
      <c r="B728" t="s">
        <v>288</v>
      </c>
      <c r="C728" t="s">
        <v>475</v>
      </c>
      <c r="D728">
        <v>5</v>
      </c>
      <c r="E728">
        <v>3</v>
      </c>
      <c r="F728" s="17">
        <v>7</v>
      </c>
      <c r="G728" s="55" t="s">
        <v>488</v>
      </c>
      <c r="H728" s="66" t="str">
        <f>VLOOKUP(G728,'Benthic Codes'!$A$1:$C$15,2,0)</f>
        <v>TA</v>
      </c>
      <c r="I728" s="66" t="str">
        <f>VLOOKUP(G728,'Benthic Codes'!$A$1:$C$15,3,0)</f>
        <v>turf algae</v>
      </c>
      <c r="J728">
        <v>4</v>
      </c>
    </row>
    <row r="729" spans="1:10">
      <c r="A729" s="2">
        <v>42953</v>
      </c>
      <c r="B729" t="s">
        <v>288</v>
      </c>
      <c r="C729" t="s">
        <v>475</v>
      </c>
      <c r="D729">
        <v>5</v>
      </c>
      <c r="E729">
        <v>3</v>
      </c>
      <c r="F729" s="17">
        <v>8</v>
      </c>
      <c r="G729" s="55" t="s">
        <v>488</v>
      </c>
      <c r="H729" s="66" t="str">
        <f>VLOOKUP(G729,'Benthic Codes'!$A$1:$C$15,2,0)</f>
        <v>TA</v>
      </c>
      <c r="I729" s="66" t="str">
        <f>VLOOKUP(G729,'Benthic Codes'!$A$1:$C$15,3,0)</f>
        <v>turf algae</v>
      </c>
      <c r="J729">
        <v>2</v>
      </c>
    </row>
    <row r="730" spans="1:10">
      <c r="A730" s="2">
        <v>42953</v>
      </c>
      <c r="B730" t="s">
        <v>288</v>
      </c>
      <c r="C730" t="s">
        <v>475</v>
      </c>
      <c r="D730">
        <v>5</v>
      </c>
      <c r="E730">
        <v>3</v>
      </c>
      <c r="F730" s="17">
        <v>9</v>
      </c>
      <c r="G730" s="55" t="s">
        <v>488</v>
      </c>
      <c r="H730" s="66" t="str">
        <f>VLOOKUP(G730,'Benthic Codes'!$A$1:$C$15,2,0)</f>
        <v>TA</v>
      </c>
      <c r="I730" s="66" t="str">
        <f>VLOOKUP(G730,'Benthic Codes'!$A$1:$C$15,3,0)</f>
        <v>turf algae</v>
      </c>
      <c r="J730">
        <v>2</v>
      </c>
    </row>
    <row r="731" spans="1:10">
      <c r="A731" s="2">
        <v>42953</v>
      </c>
      <c r="B731" t="s">
        <v>288</v>
      </c>
      <c r="C731" t="s">
        <v>475</v>
      </c>
      <c r="D731">
        <v>5</v>
      </c>
      <c r="E731">
        <v>3</v>
      </c>
      <c r="F731" s="17">
        <v>10</v>
      </c>
      <c r="G731" s="55" t="s">
        <v>488</v>
      </c>
      <c r="H731" s="66" t="str">
        <f>VLOOKUP(G731,'Benthic Codes'!$A$1:$C$15,2,0)</f>
        <v>TA</v>
      </c>
      <c r="I731" s="66" t="str">
        <f>VLOOKUP(G731,'Benthic Codes'!$A$1:$C$15,3,0)</f>
        <v>turf algae</v>
      </c>
      <c r="J731">
        <v>2</v>
      </c>
    </row>
    <row r="732" spans="1:10">
      <c r="A732" s="2">
        <v>42953</v>
      </c>
      <c r="B732" t="s">
        <v>288</v>
      </c>
      <c r="C732" t="s">
        <v>475</v>
      </c>
      <c r="D732">
        <v>5</v>
      </c>
      <c r="E732">
        <v>4</v>
      </c>
      <c r="F732" s="17">
        <v>1</v>
      </c>
      <c r="G732" s="55" t="s">
        <v>489</v>
      </c>
      <c r="H732" s="66" t="str">
        <f>VLOOKUP(G732,'Benthic Codes'!$A$1:$C$15,2,0)</f>
        <v>sand</v>
      </c>
      <c r="I732" s="66" t="str">
        <f>VLOOKUP(G732,'Benthic Codes'!$A$1:$C$15,3,0)</f>
        <v>sand</v>
      </c>
    </row>
    <row r="733" spans="1:10">
      <c r="A733" s="2">
        <v>42953</v>
      </c>
      <c r="B733" t="s">
        <v>288</v>
      </c>
      <c r="C733" t="s">
        <v>475</v>
      </c>
      <c r="D733">
        <v>5</v>
      </c>
      <c r="E733">
        <v>4</v>
      </c>
      <c r="F733" s="17">
        <v>2</v>
      </c>
      <c r="G733" s="55" t="s">
        <v>488</v>
      </c>
      <c r="H733" s="66" t="str">
        <f>VLOOKUP(G733,'Benthic Codes'!$A$1:$C$15,2,0)</f>
        <v>TA</v>
      </c>
      <c r="I733" s="66" t="str">
        <f>VLOOKUP(G733,'Benthic Codes'!$A$1:$C$15,3,0)</f>
        <v>turf algae</v>
      </c>
      <c r="J733">
        <v>8</v>
      </c>
    </row>
    <row r="734" spans="1:10">
      <c r="A734" s="2">
        <v>42953</v>
      </c>
      <c r="B734" t="s">
        <v>288</v>
      </c>
      <c r="C734" t="s">
        <v>475</v>
      </c>
      <c r="D734">
        <v>5</v>
      </c>
      <c r="E734">
        <v>4</v>
      </c>
      <c r="F734" s="17">
        <v>3</v>
      </c>
      <c r="G734" s="55" t="s">
        <v>488</v>
      </c>
      <c r="H734" s="66" t="str">
        <f>VLOOKUP(G734,'Benthic Codes'!$A$1:$C$15,2,0)</f>
        <v>TA</v>
      </c>
      <c r="I734" s="66" t="str">
        <f>VLOOKUP(G734,'Benthic Codes'!$A$1:$C$15,3,0)</f>
        <v>turf algae</v>
      </c>
      <c r="J734">
        <v>4</v>
      </c>
    </row>
    <row r="735" spans="1:10">
      <c r="A735" s="2">
        <v>42953</v>
      </c>
      <c r="B735" t="s">
        <v>288</v>
      </c>
      <c r="C735" t="s">
        <v>475</v>
      </c>
      <c r="D735">
        <v>5</v>
      </c>
      <c r="E735">
        <v>4</v>
      </c>
      <c r="F735" s="17">
        <v>4</v>
      </c>
      <c r="G735" s="55" t="s">
        <v>488</v>
      </c>
      <c r="H735" s="66" t="str">
        <f>VLOOKUP(G735,'Benthic Codes'!$A$1:$C$15,2,0)</f>
        <v>TA</v>
      </c>
      <c r="I735" s="66" t="str">
        <f>VLOOKUP(G735,'Benthic Codes'!$A$1:$C$15,3,0)</f>
        <v>turf algae</v>
      </c>
      <c r="J735">
        <v>4</v>
      </c>
    </row>
    <row r="736" spans="1:10">
      <c r="A736" s="2">
        <v>42953</v>
      </c>
      <c r="B736" t="s">
        <v>288</v>
      </c>
      <c r="C736" t="s">
        <v>475</v>
      </c>
      <c r="D736">
        <v>5</v>
      </c>
      <c r="E736">
        <v>4</v>
      </c>
      <c r="F736" s="17">
        <v>5</v>
      </c>
      <c r="G736" s="55" t="s">
        <v>488</v>
      </c>
      <c r="H736" s="66" t="str">
        <f>VLOOKUP(G736,'Benthic Codes'!$A$1:$C$15,2,0)</f>
        <v>TA</v>
      </c>
      <c r="I736" s="66" t="str">
        <f>VLOOKUP(G736,'Benthic Codes'!$A$1:$C$15,3,0)</f>
        <v>turf algae</v>
      </c>
      <c r="J736">
        <v>4</v>
      </c>
    </row>
    <row r="737" spans="1:10">
      <c r="A737" s="2">
        <v>42953</v>
      </c>
      <c r="B737" t="s">
        <v>288</v>
      </c>
      <c r="C737" t="s">
        <v>475</v>
      </c>
      <c r="D737">
        <v>5</v>
      </c>
      <c r="E737">
        <v>4</v>
      </c>
      <c r="F737" s="17">
        <v>6</v>
      </c>
      <c r="G737" s="55" t="s">
        <v>488</v>
      </c>
      <c r="H737" s="66" t="str">
        <f>VLOOKUP(G737,'Benthic Codes'!$A$1:$C$15,2,0)</f>
        <v>TA</v>
      </c>
      <c r="I737" s="66" t="str">
        <f>VLOOKUP(G737,'Benthic Codes'!$A$1:$C$15,3,0)</f>
        <v>turf algae</v>
      </c>
      <c r="J737">
        <v>8</v>
      </c>
    </row>
    <row r="738" spans="1:10">
      <c r="A738" s="2">
        <v>42953</v>
      </c>
      <c r="B738" t="s">
        <v>288</v>
      </c>
      <c r="C738" t="s">
        <v>475</v>
      </c>
      <c r="D738">
        <v>5</v>
      </c>
      <c r="E738">
        <v>4</v>
      </c>
      <c r="F738" s="17">
        <v>7</v>
      </c>
      <c r="G738" s="55" t="s">
        <v>488</v>
      </c>
      <c r="H738" s="66" t="str">
        <f>VLOOKUP(G738,'Benthic Codes'!$A$1:$C$15,2,0)</f>
        <v>TA</v>
      </c>
      <c r="I738" s="66" t="str">
        <f>VLOOKUP(G738,'Benthic Codes'!$A$1:$C$15,3,0)</f>
        <v>turf algae</v>
      </c>
      <c r="J738">
        <v>4</v>
      </c>
    </row>
    <row r="739" spans="1:10">
      <c r="A739" s="2">
        <v>42953</v>
      </c>
      <c r="B739" t="s">
        <v>288</v>
      </c>
      <c r="C739" t="s">
        <v>475</v>
      </c>
      <c r="D739">
        <v>5</v>
      </c>
      <c r="E739">
        <v>4</v>
      </c>
      <c r="F739" s="17">
        <v>8</v>
      </c>
      <c r="G739" s="55" t="s">
        <v>488</v>
      </c>
      <c r="H739" s="66" t="str">
        <f>VLOOKUP(G739,'Benthic Codes'!$A$1:$C$15,2,0)</f>
        <v>TA</v>
      </c>
      <c r="I739" s="66" t="str">
        <f>VLOOKUP(G739,'Benthic Codes'!$A$1:$C$15,3,0)</f>
        <v>turf algae</v>
      </c>
      <c r="J739">
        <v>6</v>
      </c>
    </row>
    <row r="740" spans="1:10">
      <c r="A740" s="2">
        <v>42953</v>
      </c>
      <c r="B740" t="s">
        <v>288</v>
      </c>
      <c r="C740" t="s">
        <v>475</v>
      </c>
      <c r="D740">
        <v>5</v>
      </c>
      <c r="E740">
        <v>4</v>
      </c>
      <c r="F740" s="17">
        <v>9</v>
      </c>
      <c r="G740" s="55" t="s">
        <v>488</v>
      </c>
      <c r="H740" s="66" t="str">
        <f>VLOOKUP(G740,'Benthic Codes'!$A$1:$C$15,2,0)</f>
        <v>TA</v>
      </c>
      <c r="I740" s="66" t="str">
        <f>VLOOKUP(G740,'Benthic Codes'!$A$1:$C$15,3,0)</f>
        <v>turf algae</v>
      </c>
      <c r="J740">
        <v>4</v>
      </c>
    </row>
    <row r="741" spans="1:10">
      <c r="A741" s="2">
        <v>42953</v>
      </c>
      <c r="B741" t="s">
        <v>288</v>
      </c>
      <c r="C741" t="s">
        <v>475</v>
      </c>
      <c r="D741">
        <v>5</v>
      </c>
      <c r="E741">
        <v>4</v>
      </c>
      <c r="F741" s="17">
        <v>10</v>
      </c>
      <c r="G741" s="55" t="s">
        <v>489</v>
      </c>
      <c r="H741" s="66" t="str">
        <f>VLOOKUP(G741,'Benthic Codes'!$A$1:$C$15,2,0)</f>
        <v>sand</v>
      </c>
      <c r="I741" s="66" t="str">
        <f>VLOOKUP(G741,'Benthic Codes'!$A$1:$C$15,3,0)</f>
        <v>sand</v>
      </c>
    </row>
    <row r="742" spans="1:10">
      <c r="A742" s="2">
        <v>42953</v>
      </c>
      <c r="B742" t="s">
        <v>288</v>
      </c>
      <c r="C742" t="s">
        <v>475</v>
      </c>
      <c r="D742">
        <v>5</v>
      </c>
      <c r="E742">
        <v>5</v>
      </c>
      <c r="F742" s="17">
        <v>1</v>
      </c>
      <c r="G742" s="55" t="s">
        <v>489</v>
      </c>
      <c r="H742" s="66" t="str">
        <f>VLOOKUP(G742,'Benthic Codes'!$A$1:$C$15,2,0)</f>
        <v>sand</v>
      </c>
      <c r="I742" s="66" t="str">
        <f>VLOOKUP(G742,'Benthic Codes'!$A$1:$C$15,3,0)</f>
        <v>sand</v>
      </c>
    </row>
    <row r="743" spans="1:10">
      <c r="A743" s="2">
        <v>42953</v>
      </c>
      <c r="B743" t="s">
        <v>288</v>
      </c>
      <c r="C743" t="s">
        <v>475</v>
      </c>
      <c r="D743">
        <v>5</v>
      </c>
      <c r="E743">
        <v>5</v>
      </c>
      <c r="F743" s="17">
        <v>2</v>
      </c>
      <c r="G743" s="55" t="s">
        <v>489</v>
      </c>
      <c r="H743" s="66" t="str">
        <f>VLOOKUP(G743,'Benthic Codes'!$A$1:$C$15,2,0)</f>
        <v>sand</v>
      </c>
      <c r="I743" s="66" t="str">
        <f>VLOOKUP(G743,'Benthic Codes'!$A$1:$C$15,3,0)</f>
        <v>sand</v>
      </c>
    </row>
    <row r="744" spans="1:10">
      <c r="A744" s="2">
        <v>42953</v>
      </c>
      <c r="B744" t="s">
        <v>288</v>
      </c>
      <c r="C744" t="s">
        <v>475</v>
      </c>
      <c r="D744">
        <v>5</v>
      </c>
      <c r="E744">
        <v>5</v>
      </c>
      <c r="F744" s="17">
        <v>3</v>
      </c>
      <c r="G744" s="55" t="s">
        <v>489</v>
      </c>
      <c r="H744" s="66" t="str">
        <f>VLOOKUP(G744,'Benthic Codes'!$A$1:$C$15,2,0)</f>
        <v>sand</v>
      </c>
      <c r="I744" s="66" t="str">
        <f>VLOOKUP(G744,'Benthic Codes'!$A$1:$C$15,3,0)</f>
        <v>sand</v>
      </c>
    </row>
    <row r="745" spans="1:10">
      <c r="A745" s="2">
        <v>42953</v>
      </c>
      <c r="B745" t="s">
        <v>288</v>
      </c>
      <c r="C745" t="s">
        <v>475</v>
      </c>
      <c r="D745">
        <v>5</v>
      </c>
      <c r="E745">
        <v>5</v>
      </c>
      <c r="F745" s="17">
        <v>4</v>
      </c>
      <c r="G745" s="55" t="s">
        <v>489</v>
      </c>
      <c r="H745" s="66" t="str">
        <f>VLOOKUP(G745,'Benthic Codes'!$A$1:$C$15,2,0)</f>
        <v>sand</v>
      </c>
      <c r="I745" s="66" t="str">
        <f>VLOOKUP(G745,'Benthic Codes'!$A$1:$C$15,3,0)</f>
        <v>sand</v>
      </c>
    </row>
    <row r="746" spans="1:10">
      <c r="A746" s="2">
        <v>42953</v>
      </c>
      <c r="B746" t="s">
        <v>288</v>
      </c>
      <c r="C746" t="s">
        <v>475</v>
      </c>
      <c r="D746">
        <v>5</v>
      </c>
      <c r="E746">
        <v>5</v>
      </c>
      <c r="F746" s="17">
        <v>5</v>
      </c>
      <c r="G746" s="55" t="s">
        <v>489</v>
      </c>
      <c r="H746" s="66" t="str">
        <f>VLOOKUP(G746,'Benthic Codes'!$A$1:$C$15,2,0)</f>
        <v>sand</v>
      </c>
      <c r="I746" s="66" t="str">
        <f>VLOOKUP(G746,'Benthic Codes'!$A$1:$C$15,3,0)</f>
        <v>sand</v>
      </c>
    </row>
    <row r="747" spans="1:10">
      <c r="A747" s="2">
        <v>42953</v>
      </c>
      <c r="B747" t="s">
        <v>288</v>
      </c>
      <c r="C747" t="s">
        <v>475</v>
      </c>
      <c r="D747">
        <v>5</v>
      </c>
      <c r="E747">
        <v>5</v>
      </c>
      <c r="F747" s="17">
        <v>6</v>
      </c>
      <c r="G747" s="55" t="s">
        <v>489</v>
      </c>
      <c r="H747" s="66" t="str">
        <f>VLOOKUP(G747,'Benthic Codes'!$A$1:$C$15,2,0)</f>
        <v>sand</v>
      </c>
      <c r="I747" s="66" t="str">
        <f>VLOOKUP(G747,'Benthic Codes'!$A$1:$C$15,3,0)</f>
        <v>sand</v>
      </c>
    </row>
    <row r="748" spans="1:10">
      <c r="A748" s="2">
        <v>42953</v>
      </c>
      <c r="B748" t="s">
        <v>288</v>
      </c>
      <c r="C748" t="s">
        <v>475</v>
      </c>
      <c r="D748">
        <v>5</v>
      </c>
      <c r="E748">
        <v>5</v>
      </c>
      <c r="F748" s="17">
        <v>7</v>
      </c>
      <c r="G748" s="55" t="s">
        <v>489</v>
      </c>
      <c r="H748" s="66" t="str">
        <f>VLOOKUP(G748,'Benthic Codes'!$A$1:$C$15,2,0)</f>
        <v>sand</v>
      </c>
      <c r="I748" s="66" t="str">
        <f>VLOOKUP(G748,'Benthic Codes'!$A$1:$C$15,3,0)</f>
        <v>sand</v>
      </c>
    </row>
    <row r="749" spans="1:10">
      <c r="A749" s="2">
        <v>42953</v>
      </c>
      <c r="B749" t="s">
        <v>288</v>
      </c>
      <c r="C749" t="s">
        <v>475</v>
      </c>
      <c r="D749">
        <v>5</v>
      </c>
      <c r="E749">
        <v>5</v>
      </c>
      <c r="F749" s="17">
        <v>8</v>
      </c>
      <c r="G749" s="55" t="s">
        <v>489</v>
      </c>
      <c r="H749" s="66" t="str">
        <f>VLOOKUP(G749,'Benthic Codes'!$A$1:$C$15,2,0)</f>
        <v>sand</v>
      </c>
      <c r="I749" s="66" t="str">
        <f>VLOOKUP(G749,'Benthic Codes'!$A$1:$C$15,3,0)</f>
        <v>sand</v>
      </c>
    </row>
    <row r="750" spans="1:10">
      <c r="A750" s="2">
        <v>42953</v>
      </c>
      <c r="B750" t="s">
        <v>288</v>
      </c>
      <c r="C750" t="s">
        <v>475</v>
      </c>
      <c r="D750">
        <v>5</v>
      </c>
      <c r="E750">
        <v>5</v>
      </c>
      <c r="F750" s="17">
        <v>9</v>
      </c>
      <c r="G750" s="55" t="s">
        <v>489</v>
      </c>
      <c r="H750" s="66" t="str">
        <f>VLOOKUP(G750,'Benthic Codes'!$A$1:$C$15,2,0)</f>
        <v>sand</v>
      </c>
      <c r="I750" s="66" t="str">
        <f>VLOOKUP(G750,'Benthic Codes'!$A$1:$C$15,3,0)</f>
        <v>sand</v>
      </c>
    </row>
    <row r="751" spans="1:10">
      <c r="A751" s="2">
        <v>42953</v>
      </c>
      <c r="B751" t="s">
        <v>288</v>
      </c>
      <c r="C751" t="s">
        <v>475</v>
      </c>
      <c r="D751">
        <v>5</v>
      </c>
      <c r="E751">
        <v>5</v>
      </c>
      <c r="F751" s="17">
        <v>10</v>
      </c>
      <c r="G751" s="55" t="s">
        <v>489</v>
      </c>
      <c r="H751" s="66" t="str">
        <f>VLOOKUP(G751,'Benthic Codes'!$A$1:$C$15,2,0)</f>
        <v>sand</v>
      </c>
      <c r="I751" s="66" t="str">
        <f>VLOOKUP(G751,'Benthic Codes'!$A$1:$C$15,3,0)</f>
        <v>sand</v>
      </c>
    </row>
    <row r="752" spans="1:10">
      <c r="A752" s="2">
        <v>42953</v>
      </c>
      <c r="B752" t="s">
        <v>288</v>
      </c>
      <c r="C752" t="s">
        <v>475</v>
      </c>
      <c r="D752">
        <v>5</v>
      </c>
      <c r="E752">
        <v>6</v>
      </c>
      <c r="F752" s="17">
        <v>1</v>
      </c>
      <c r="G752" s="55" t="s">
        <v>489</v>
      </c>
      <c r="H752" s="66" t="str">
        <f>VLOOKUP(G752,'Benthic Codes'!$A$1:$C$15,2,0)</f>
        <v>sand</v>
      </c>
      <c r="I752" s="66" t="str">
        <f>VLOOKUP(G752,'Benthic Codes'!$A$1:$C$15,3,0)</f>
        <v>sand</v>
      </c>
    </row>
    <row r="753" spans="1:10">
      <c r="A753" s="2">
        <v>42953</v>
      </c>
      <c r="B753" t="s">
        <v>288</v>
      </c>
      <c r="C753" t="s">
        <v>475</v>
      </c>
      <c r="D753">
        <v>5</v>
      </c>
      <c r="E753">
        <v>6</v>
      </c>
      <c r="F753" s="17">
        <v>2</v>
      </c>
      <c r="G753" s="55" t="s">
        <v>489</v>
      </c>
      <c r="H753" s="66" t="str">
        <f>VLOOKUP(G753,'Benthic Codes'!$A$1:$C$15,2,0)</f>
        <v>sand</v>
      </c>
      <c r="I753" s="66" t="str">
        <f>VLOOKUP(G753,'Benthic Codes'!$A$1:$C$15,3,0)</f>
        <v>sand</v>
      </c>
    </row>
    <row r="754" spans="1:10">
      <c r="A754" s="2">
        <v>42953</v>
      </c>
      <c r="B754" t="s">
        <v>288</v>
      </c>
      <c r="C754" t="s">
        <v>475</v>
      </c>
      <c r="D754">
        <v>5</v>
      </c>
      <c r="E754">
        <v>6</v>
      </c>
      <c r="F754" s="17">
        <v>3</v>
      </c>
      <c r="G754" s="55" t="s">
        <v>489</v>
      </c>
      <c r="H754" s="66" t="str">
        <f>VLOOKUP(G754,'Benthic Codes'!$A$1:$C$15,2,0)</f>
        <v>sand</v>
      </c>
      <c r="I754" s="66" t="str">
        <f>VLOOKUP(G754,'Benthic Codes'!$A$1:$C$15,3,0)</f>
        <v>sand</v>
      </c>
    </row>
    <row r="755" spans="1:10">
      <c r="A755" s="2">
        <v>42953</v>
      </c>
      <c r="B755" t="s">
        <v>288</v>
      </c>
      <c r="C755" t="s">
        <v>475</v>
      </c>
      <c r="D755">
        <v>5</v>
      </c>
      <c r="E755">
        <v>6</v>
      </c>
      <c r="F755" s="17">
        <v>4</v>
      </c>
      <c r="G755" s="55" t="s">
        <v>489</v>
      </c>
      <c r="H755" s="66" t="str">
        <f>VLOOKUP(G755,'Benthic Codes'!$A$1:$C$15,2,0)</f>
        <v>sand</v>
      </c>
      <c r="I755" s="66" t="str">
        <f>VLOOKUP(G755,'Benthic Codes'!$A$1:$C$15,3,0)</f>
        <v>sand</v>
      </c>
    </row>
    <row r="756" spans="1:10">
      <c r="A756" s="2">
        <v>42953</v>
      </c>
      <c r="B756" t="s">
        <v>288</v>
      </c>
      <c r="C756" t="s">
        <v>475</v>
      </c>
      <c r="D756">
        <v>5</v>
      </c>
      <c r="E756">
        <v>6</v>
      </c>
      <c r="F756" s="17">
        <v>5</v>
      </c>
      <c r="G756" s="55" t="s">
        <v>489</v>
      </c>
      <c r="H756" s="66" t="str">
        <f>VLOOKUP(G756,'Benthic Codes'!$A$1:$C$15,2,0)</f>
        <v>sand</v>
      </c>
      <c r="I756" s="66" t="str">
        <f>VLOOKUP(G756,'Benthic Codes'!$A$1:$C$15,3,0)</f>
        <v>sand</v>
      </c>
    </row>
    <row r="757" spans="1:10">
      <c r="A757" s="2">
        <v>42953</v>
      </c>
      <c r="B757" t="s">
        <v>288</v>
      </c>
      <c r="C757" t="s">
        <v>475</v>
      </c>
      <c r="D757">
        <v>5</v>
      </c>
      <c r="E757">
        <v>6</v>
      </c>
      <c r="F757" s="17">
        <v>6</v>
      </c>
      <c r="G757" s="55" t="s">
        <v>489</v>
      </c>
      <c r="H757" s="66" t="str">
        <f>VLOOKUP(G757,'Benthic Codes'!$A$1:$C$15,2,0)</f>
        <v>sand</v>
      </c>
      <c r="I757" s="66" t="str">
        <f>VLOOKUP(G757,'Benthic Codes'!$A$1:$C$15,3,0)</f>
        <v>sand</v>
      </c>
    </row>
    <row r="758" spans="1:10">
      <c r="A758" s="2">
        <v>42953</v>
      </c>
      <c r="B758" t="s">
        <v>288</v>
      </c>
      <c r="C758" t="s">
        <v>475</v>
      </c>
      <c r="D758">
        <v>5</v>
      </c>
      <c r="E758">
        <v>6</v>
      </c>
      <c r="F758" s="17">
        <v>7</v>
      </c>
      <c r="G758" s="55" t="s">
        <v>489</v>
      </c>
      <c r="H758" s="66" t="str">
        <f>VLOOKUP(G758,'Benthic Codes'!$A$1:$C$15,2,0)</f>
        <v>sand</v>
      </c>
      <c r="I758" s="66" t="str">
        <f>VLOOKUP(G758,'Benthic Codes'!$A$1:$C$15,3,0)</f>
        <v>sand</v>
      </c>
    </row>
    <row r="759" spans="1:10">
      <c r="A759" s="2">
        <v>42953</v>
      </c>
      <c r="B759" t="s">
        <v>288</v>
      </c>
      <c r="C759" t="s">
        <v>475</v>
      </c>
      <c r="D759">
        <v>5</v>
      </c>
      <c r="E759">
        <v>6</v>
      </c>
      <c r="F759" s="17">
        <v>8</v>
      </c>
      <c r="G759" s="55" t="s">
        <v>489</v>
      </c>
      <c r="H759" s="66" t="str">
        <f>VLOOKUP(G759,'Benthic Codes'!$A$1:$C$15,2,0)</f>
        <v>sand</v>
      </c>
      <c r="I759" s="66" t="str">
        <f>VLOOKUP(G759,'Benthic Codes'!$A$1:$C$15,3,0)</f>
        <v>sand</v>
      </c>
    </row>
    <row r="760" spans="1:10">
      <c r="A760" s="2">
        <v>42953</v>
      </c>
      <c r="B760" t="s">
        <v>288</v>
      </c>
      <c r="C760" t="s">
        <v>475</v>
      </c>
      <c r="D760">
        <v>5</v>
      </c>
      <c r="E760">
        <v>6</v>
      </c>
      <c r="F760" s="17">
        <v>9</v>
      </c>
      <c r="G760" s="55" t="s">
        <v>489</v>
      </c>
      <c r="H760" s="66" t="str">
        <f>VLOOKUP(G760,'Benthic Codes'!$A$1:$C$15,2,0)</f>
        <v>sand</v>
      </c>
      <c r="I760" s="66" t="str">
        <f>VLOOKUP(G760,'Benthic Codes'!$A$1:$C$15,3,0)</f>
        <v>sand</v>
      </c>
    </row>
    <row r="761" spans="1:10">
      <c r="A761" s="2">
        <v>42953</v>
      </c>
      <c r="B761" t="s">
        <v>288</v>
      </c>
      <c r="C761" t="s">
        <v>475</v>
      </c>
      <c r="D761">
        <v>5</v>
      </c>
      <c r="E761">
        <v>6</v>
      </c>
      <c r="F761" s="17">
        <v>10</v>
      </c>
      <c r="G761" s="55" t="s">
        <v>489</v>
      </c>
      <c r="H761" s="66" t="str">
        <f>VLOOKUP(G761,'Benthic Codes'!$A$1:$C$15,2,0)</f>
        <v>sand</v>
      </c>
      <c r="I761" s="66" t="str">
        <f>VLOOKUP(G761,'Benthic Codes'!$A$1:$C$15,3,0)</f>
        <v>sand</v>
      </c>
    </row>
    <row r="762" spans="1:10">
      <c r="A762" s="2">
        <v>42953</v>
      </c>
      <c r="B762" t="s">
        <v>288</v>
      </c>
      <c r="C762" t="s">
        <v>475</v>
      </c>
      <c r="D762">
        <v>5</v>
      </c>
      <c r="E762">
        <v>7</v>
      </c>
      <c r="F762" s="17">
        <v>1</v>
      </c>
      <c r="G762" s="55" t="s">
        <v>488</v>
      </c>
      <c r="H762" s="66" t="str">
        <f>VLOOKUP(G762,'Benthic Codes'!$A$1:$C$15,2,0)</f>
        <v>TA</v>
      </c>
      <c r="I762" s="66" t="str">
        <f>VLOOKUP(G762,'Benthic Codes'!$A$1:$C$15,3,0)</f>
        <v>turf algae</v>
      </c>
      <c r="J762">
        <v>4</v>
      </c>
    </row>
    <row r="763" spans="1:10">
      <c r="A763" s="2">
        <v>42953</v>
      </c>
      <c r="B763" t="s">
        <v>288</v>
      </c>
      <c r="C763" t="s">
        <v>475</v>
      </c>
      <c r="D763">
        <v>5</v>
      </c>
      <c r="E763">
        <v>7</v>
      </c>
      <c r="F763" s="17">
        <v>2</v>
      </c>
      <c r="G763" s="55" t="s">
        <v>488</v>
      </c>
      <c r="H763" s="66" t="str">
        <f>VLOOKUP(G763,'Benthic Codes'!$A$1:$C$15,2,0)</f>
        <v>TA</v>
      </c>
      <c r="I763" s="66" t="str">
        <f>VLOOKUP(G763,'Benthic Codes'!$A$1:$C$15,3,0)</f>
        <v>turf algae</v>
      </c>
      <c r="J763">
        <v>3</v>
      </c>
    </row>
    <row r="764" spans="1:10">
      <c r="A764" s="2">
        <v>42953</v>
      </c>
      <c r="B764" t="s">
        <v>288</v>
      </c>
      <c r="C764" t="s">
        <v>475</v>
      </c>
      <c r="D764">
        <v>5</v>
      </c>
      <c r="E764">
        <v>7</v>
      </c>
      <c r="F764" s="17">
        <v>3</v>
      </c>
      <c r="G764" s="55" t="s">
        <v>488</v>
      </c>
      <c r="H764" s="66" t="str">
        <f>VLOOKUP(G764,'Benthic Codes'!$A$1:$C$15,2,0)</f>
        <v>TA</v>
      </c>
      <c r="I764" s="66" t="str">
        <f>VLOOKUP(G764,'Benthic Codes'!$A$1:$C$15,3,0)</f>
        <v>turf algae</v>
      </c>
      <c r="J764">
        <v>15</v>
      </c>
    </row>
    <row r="765" spans="1:10">
      <c r="A765" s="2">
        <v>42953</v>
      </c>
      <c r="B765" t="s">
        <v>288</v>
      </c>
      <c r="C765" t="s">
        <v>475</v>
      </c>
      <c r="D765">
        <v>5</v>
      </c>
      <c r="E765">
        <v>7</v>
      </c>
      <c r="F765" s="17">
        <v>4</v>
      </c>
      <c r="G765" s="55" t="s">
        <v>488</v>
      </c>
      <c r="H765" s="66" t="str">
        <f>VLOOKUP(G765,'Benthic Codes'!$A$1:$C$15,2,0)</f>
        <v>TA</v>
      </c>
      <c r="I765" s="66" t="str">
        <f>VLOOKUP(G765,'Benthic Codes'!$A$1:$C$15,3,0)</f>
        <v>turf algae</v>
      </c>
      <c r="J765">
        <v>11</v>
      </c>
    </row>
    <row r="766" spans="1:10">
      <c r="A766" s="2">
        <v>42953</v>
      </c>
      <c r="B766" t="s">
        <v>288</v>
      </c>
      <c r="C766" t="s">
        <v>475</v>
      </c>
      <c r="D766">
        <v>5</v>
      </c>
      <c r="E766">
        <v>7</v>
      </c>
      <c r="F766" s="17">
        <v>5</v>
      </c>
      <c r="G766" s="55" t="s">
        <v>478</v>
      </c>
      <c r="H766" s="66" t="str">
        <f>VLOOKUP(G766,'Benthic Codes'!$A$1:$C$15,2,0)</f>
        <v>MA</v>
      </c>
      <c r="I766" s="66" t="str">
        <f>VLOOKUP(G766,'Benthic Codes'!$A$1:$C$15,3,0)</f>
        <v>macroalgae</v>
      </c>
      <c r="J766">
        <v>9</v>
      </c>
    </row>
    <row r="767" spans="1:10">
      <c r="A767" s="2">
        <v>42953</v>
      </c>
      <c r="B767" t="s">
        <v>288</v>
      </c>
      <c r="C767" t="s">
        <v>475</v>
      </c>
      <c r="D767">
        <v>5</v>
      </c>
      <c r="E767">
        <v>7</v>
      </c>
      <c r="F767" s="17">
        <v>6</v>
      </c>
      <c r="G767" s="55" t="s">
        <v>488</v>
      </c>
      <c r="H767" s="66" t="str">
        <f>VLOOKUP(G767,'Benthic Codes'!$A$1:$C$15,2,0)</f>
        <v>TA</v>
      </c>
      <c r="I767" s="66" t="str">
        <f>VLOOKUP(G767,'Benthic Codes'!$A$1:$C$15,3,0)</f>
        <v>turf algae</v>
      </c>
      <c r="J767">
        <v>4</v>
      </c>
    </row>
    <row r="768" spans="1:10">
      <c r="A768" s="2">
        <v>42953</v>
      </c>
      <c r="B768" t="s">
        <v>288</v>
      </c>
      <c r="C768" t="s">
        <v>475</v>
      </c>
      <c r="D768">
        <v>5</v>
      </c>
      <c r="E768">
        <v>7</v>
      </c>
      <c r="F768" s="17">
        <v>7</v>
      </c>
      <c r="G768" s="55" t="s">
        <v>488</v>
      </c>
      <c r="H768" s="66" t="str">
        <f>VLOOKUP(G768,'Benthic Codes'!$A$1:$C$15,2,0)</f>
        <v>TA</v>
      </c>
      <c r="I768" s="66" t="str">
        <f>VLOOKUP(G768,'Benthic Codes'!$A$1:$C$15,3,0)</f>
        <v>turf algae</v>
      </c>
      <c r="J768">
        <v>2</v>
      </c>
    </row>
    <row r="769" spans="1:10">
      <c r="A769" s="2">
        <v>42953</v>
      </c>
      <c r="B769" t="s">
        <v>288</v>
      </c>
      <c r="C769" t="s">
        <v>475</v>
      </c>
      <c r="D769">
        <v>5</v>
      </c>
      <c r="E769">
        <v>7</v>
      </c>
      <c r="F769" s="17">
        <v>8</v>
      </c>
      <c r="G769" s="55" t="s">
        <v>488</v>
      </c>
      <c r="H769" s="66" t="str">
        <f>VLOOKUP(G769,'Benthic Codes'!$A$1:$C$15,2,0)</f>
        <v>TA</v>
      </c>
      <c r="I769" s="66" t="str">
        <f>VLOOKUP(G769,'Benthic Codes'!$A$1:$C$15,3,0)</f>
        <v>turf algae</v>
      </c>
      <c r="J769">
        <v>2</v>
      </c>
    </row>
    <row r="770" spans="1:10">
      <c r="A770" s="2">
        <v>42953</v>
      </c>
      <c r="B770" t="s">
        <v>288</v>
      </c>
      <c r="C770" t="s">
        <v>475</v>
      </c>
      <c r="D770">
        <v>5</v>
      </c>
      <c r="E770">
        <v>7</v>
      </c>
      <c r="F770" s="17">
        <v>9</v>
      </c>
      <c r="G770" s="55" t="s">
        <v>488</v>
      </c>
      <c r="H770" s="66" t="str">
        <f>VLOOKUP(G770,'Benthic Codes'!$A$1:$C$15,2,0)</f>
        <v>TA</v>
      </c>
      <c r="I770" s="66" t="str">
        <f>VLOOKUP(G770,'Benthic Codes'!$A$1:$C$15,3,0)</f>
        <v>turf algae</v>
      </c>
      <c r="J770">
        <v>2</v>
      </c>
    </row>
    <row r="771" spans="1:10">
      <c r="A771" s="2">
        <v>42953</v>
      </c>
      <c r="B771" t="s">
        <v>288</v>
      </c>
      <c r="C771" t="s">
        <v>475</v>
      </c>
      <c r="D771">
        <v>5</v>
      </c>
      <c r="E771">
        <v>7</v>
      </c>
      <c r="F771" s="17">
        <v>10</v>
      </c>
      <c r="G771" s="55" t="s">
        <v>488</v>
      </c>
      <c r="H771" s="66" t="str">
        <f>VLOOKUP(G771,'Benthic Codes'!$A$1:$C$15,2,0)</f>
        <v>TA</v>
      </c>
      <c r="I771" s="66" t="str">
        <f>VLOOKUP(G771,'Benthic Codes'!$A$1:$C$15,3,0)</f>
        <v>turf algae</v>
      </c>
      <c r="J771">
        <v>6</v>
      </c>
    </row>
    <row r="772" spans="1:10">
      <c r="A772" s="2">
        <v>42953</v>
      </c>
      <c r="B772" t="s">
        <v>288</v>
      </c>
      <c r="C772" t="s">
        <v>475</v>
      </c>
      <c r="D772">
        <v>5</v>
      </c>
      <c r="E772">
        <v>8</v>
      </c>
      <c r="F772" s="17">
        <v>1</v>
      </c>
      <c r="G772" s="55" t="s">
        <v>478</v>
      </c>
      <c r="H772" s="66" t="str">
        <f>VLOOKUP(G772,'Benthic Codes'!$A$1:$C$15,2,0)</f>
        <v>MA</v>
      </c>
      <c r="I772" s="66" t="str">
        <f>VLOOKUP(G772,'Benthic Codes'!$A$1:$C$15,3,0)</f>
        <v>macroalgae</v>
      </c>
      <c r="J772">
        <v>50</v>
      </c>
    </row>
    <row r="773" spans="1:10">
      <c r="A773" s="2">
        <v>42953</v>
      </c>
      <c r="B773" t="s">
        <v>288</v>
      </c>
      <c r="C773" t="s">
        <v>475</v>
      </c>
      <c r="D773">
        <v>5</v>
      </c>
      <c r="E773">
        <v>8</v>
      </c>
      <c r="F773" s="17">
        <v>2</v>
      </c>
      <c r="G773" s="55" t="s">
        <v>488</v>
      </c>
      <c r="H773" s="66" t="str">
        <f>VLOOKUP(G773,'Benthic Codes'!$A$1:$C$15,2,0)</f>
        <v>TA</v>
      </c>
      <c r="I773" s="66" t="str">
        <f>VLOOKUP(G773,'Benthic Codes'!$A$1:$C$15,3,0)</f>
        <v>turf algae</v>
      </c>
      <c r="J773">
        <v>3</v>
      </c>
    </row>
    <row r="774" spans="1:10">
      <c r="A774" s="2">
        <v>42953</v>
      </c>
      <c r="B774" t="s">
        <v>288</v>
      </c>
      <c r="C774" t="s">
        <v>475</v>
      </c>
      <c r="D774">
        <v>5</v>
      </c>
      <c r="E774">
        <v>8</v>
      </c>
      <c r="F774" s="17">
        <v>3</v>
      </c>
      <c r="G774" s="55" t="s">
        <v>488</v>
      </c>
      <c r="H774" s="66" t="str">
        <f>VLOOKUP(G774,'Benthic Codes'!$A$1:$C$15,2,0)</f>
        <v>TA</v>
      </c>
      <c r="I774" s="66" t="str">
        <f>VLOOKUP(G774,'Benthic Codes'!$A$1:$C$15,3,0)</f>
        <v>turf algae</v>
      </c>
      <c r="J774">
        <v>4</v>
      </c>
    </row>
    <row r="775" spans="1:10">
      <c r="A775" s="2">
        <v>42953</v>
      </c>
      <c r="B775" t="s">
        <v>288</v>
      </c>
      <c r="C775" t="s">
        <v>475</v>
      </c>
      <c r="D775">
        <v>5</v>
      </c>
      <c r="E775">
        <v>8</v>
      </c>
      <c r="F775" s="17">
        <v>4</v>
      </c>
      <c r="G775" s="55" t="s">
        <v>488</v>
      </c>
      <c r="H775" s="66" t="str">
        <f>VLOOKUP(G775,'Benthic Codes'!$A$1:$C$15,2,0)</f>
        <v>TA</v>
      </c>
      <c r="I775" s="66" t="str">
        <f>VLOOKUP(G775,'Benthic Codes'!$A$1:$C$15,3,0)</f>
        <v>turf algae</v>
      </c>
      <c r="J775">
        <v>6</v>
      </c>
    </row>
    <row r="776" spans="1:10">
      <c r="A776" s="2">
        <v>42953</v>
      </c>
      <c r="B776" t="s">
        <v>288</v>
      </c>
      <c r="C776" t="s">
        <v>475</v>
      </c>
      <c r="D776">
        <v>5</v>
      </c>
      <c r="E776">
        <v>8</v>
      </c>
      <c r="F776" s="17">
        <v>5</v>
      </c>
      <c r="G776" s="55" t="s">
        <v>476</v>
      </c>
      <c r="H776" s="66" t="str">
        <f>VLOOKUP(G776,'Benthic Codes'!$A$1:$C$15,2,0)</f>
        <v>LC</v>
      </c>
      <c r="I776" s="66" t="str">
        <f>VLOOKUP(G776,'Benthic Codes'!$A$1:$C$15,3,0)</f>
        <v>coral</v>
      </c>
    </row>
    <row r="777" spans="1:10">
      <c r="A777" s="2">
        <v>42953</v>
      </c>
      <c r="B777" t="s">
        <v>288</v>
      </c>
      <c r="C777" t="s">
        <v>475</v>
      </c>
      <c r="D777">
        <v>5</v>
      </c>
      <c r="E777">
        <v>8</v>
      </c>
      <c r="F777" s="17">
        <v>6</v>
      </c>
      <c r="G777" s="55" t="s">
        <v>476</v>
      </c>
      <c r="H777" s="66" t="str">
        <f>VLOOKUP(G777,'Benthic Codes'!$A$1:$C$15,2,0)</f>
        <v>LC</v>
      </c>
      <c r="I777" s="66" t="str">
        <f>VLOOKUP(G777,'Benthic Codes'!$A$1:$C$15,3,0)</f>
        <v>coral</v>
      </c>
    </row>
    <row r="778" spans="1:10">
      <c r="A778" s="2">
        <v>42953</v>
      </c>
      <c r="B778" t="s">
        <v>288</v>
      </c>
      <c r="C778" t="s">
        <v>475</v>
      </c>
      <c r="D778">
        <v>5</v>
      </c>
      <c r="E778">
        <v>8</v>
      </c>
      <c r="F778" s="17">
        <v>7</v>
      </c>
      <c r="G778" s="55" t="s">
        <v>488</v>
      </c>
      <c r="H778" s="66" t="str">
        <f>VLOOKUP(G778,'Benthic Codes'!$A$1:$C$15,2,0)</f>
        <v>TA</v>
      </c>
      <c r="I778" s="66" t="str">
        <f>VLOOKUP(G778,'Benthic Codes'!$A$1:$C$15,3,0)</f>
        <v>turf algae</v>
      </c>
      <c r="J778">
        <v>4</v>
      </c>
    </row>
    <row r="779" spans="1:10">
      <c r="A779" s="2">
        <v>42953</v>
      </c>
      <c r="B779" t="s">
        <v>288</v>
      </c>
      <c r="C779" t="s">
        <v>475</v>
      </c>
      <c r="D779">
        <v>5</v>
      </c>
      <c r="E779">
        <v>8</v>
      </c>
      <c r="F779" s="17">
        <v>8</v>
      </c>
      <c r="G779" s="55" t="s">
        <v>488</v>
      </c>
      <c r="H779" s="66" t="str">
        <f>VLOOKUP(G779,'Benthic Codes'!$A$1:$C$15,2,0)</f>
        <v>TA</v>
      </c>
      <c r="I779" s="66" t="str">
        <f>VLOOKUP(G779,'Benthic Codes'!$A$1:$C$15,3,0)</f>
        <v>turf algae</v>
      </c>
      <c r="J779">
        <v>4</v>
      </c>
    </row>
    <row r="780" spans="1:10">
      <c r="A780" s="2">
        <v>42953</v>
      </c>
      <c r="B780" t="s">
        <v>288</v>
      </c>
      <c r="C780" t="s">
        <v>475</v>
      </c>
      <c r="D780">
        <v>5</v>
      </c>
      <c r="E780">
        <v>8</v>
      </c>
      <c r="F780" s="17">
        <v>9</v>
      </c>
      <c r="G780" s="55" t="s">
        <v>488</v>
      </c>
      <c r="H780" s="66" t="str">
        <f>VLOOKUP(G780,'Benthic Codes'!$A$1:$C$15,2,0)</f>
        <v>TA</v>
      </c>
      <c r="I780" s="66" t="str">
        <f>VLOOKUP(G780,'Benthic Codes'!$A$1:$C$15,3,0)</f>
        <v>turf algae</v>
      </c>
      <c r="J780">
        <v>3</v>
      </c>
    </row>
    <row r="781" spans="1:10">
      <c r="A781" s="2">
        <v>42953</v>
      </c>
      <c r="B781" t="s">
        <v>288</v>
      </c>
      <c r="C781" t="s">
        <v>475</v>
      </c>
      <c r="D781">
        <v>5</v>
      </c>
      <c r="E781">
        <v>8</v>
      </c>
      <c r="F781" s="17">
        <v>10</v>
      </c>
      <c r="G781" s="55" t="s">
        <v>488</v>
      </c>
      <c r="H781" s="66" t="str">
        <f>VLOOKUP(G781,'Benthic Codes'!$A$1:$C$15,2,0)</f>
        <v>TA</v>
      </c>
      <c r="I781" s="66" t="str">
        <f>VLOOKUP(G781,'Benthic Codes'!$A$1:$C$15,3,0)</f>
        <v>turf algae</v>
      </c>
      <c r="J781">
        <v>10</v>
      </c>
    </row>
    <row r="782" spans="1:10">
      <c r="A782" s="2">
        <v>42953</v>
      </c>
      <c r="B782" t="s">
        <v>288</v>
      </c>
      <c r="C782" t="s">
        <v>475</v>
      </c>
      <c r="D782">
        <v>5</v>
      </c>
      <c r="E782">
        <v>9</v>
      </c>
      <c r="F782" s="17">
        <v>1</v>
      </c>
      <c r="G782" s="55" t="s">
        <v>478</v>
      </c>
      <c r="H782" s="66" t="str">
        <f>VLOOKUP(G782,'Benthic Codes'!$A$1:$C$15,2,0)</f>
        <v>MA</v>
      </c>
      <c r="I782" s="66" t="str">
        <f>VLOOKUP(G782,'Benthic Codes'!$A$1:$C$15,3,0)</f>
        <v>macroalgae</v>
      </c>
      <c r="J782">
        <v>20</v>
      </c>
    </row>
    <row r="783" spans="1:10">
      <c r="A783" s="2">
        <v>42953</v>
      </c>
      <c r="B783" t="s">
        <v>288</v>
      </c>
      <c r="C783" t="s">
        <v>475</v>
      </c>
      <c r="D783">
        <v>5</v>
      </c>
      <c r="E783">
        <v>9</v>
      </c>
      <c r="F783" s="17">
        <v>2</v>
      </c>
      <c r="G783" s="55" t="s">
        <v>488</v>
      </c>
      <c r="H783" s="66" t="str">
        <f>VLOOKUP(G783,'Benthic Codes'!$A$1:$C$15,2,0)</f>
        <v>TA</v>
      </c>
      <c r="I783" s="66" t="str">
        <f>VLOOKUP(G783,'Benthic Codes'!$A$1:$C$15,3,0)</f>
        <v>turf algae</v>
      </c>
      <c r="J783">
        <v>2</v>
      </c>
    </row>
    <row r="784" spans="1:10">
      <c r="A784" s="2">
        <v>42953</v>
      </c>
      <c r="B784" t="s">
        <v>288</v>
      </c>
      <c r="C784" t="s">
        <v>475</v>
      </c>
      <c r="D784">
        <v>5</v>
      </c>
      <c r="E784">
        <v>9</v>
      </c>
      <c r="F784" s="17">
        <v>3</v>
      </c>
      <c r="G784" s="55" t="s">
        <v>488</v>
      </c>
      <c r="H784" s="66" t="str">
        <f>VLOOKUP(G784,'Benthic Codes'!$A$1:$C$15,2,0)</f>
        <v>TA</v>
      </c>
      <c r="I784" s="66" t="str">
        <f>VLOOKUP(G784,'Benthic Codes'!$A$1:$C$15,3,0)</f>
        <v>turf algae</v>
      </c>
      <c r="J784">
        <v>2</v>
      </c>
    </row>
    <row r="785" spans="1:10">
      <c r="A785" s="2">
        <v>42953</v>
      </c>
      <c r="B785" t="s">
        <v>288</v>
      </c>
      <c r="C785" t="s">
        <v>475</v>
      </c>
      <c r="D785">
        <v>5</v>
      </c>
      <c r="E785">
        <v>9</v>
      </c>
      <c r="F785" s="17">
        <v>4</v>
      </c>
      <c r="G785" s="55" t="s">
        <v>489</v>
      </c>
      <c r="H785" s="66" t="str">
        <f>VLOOKUP(G785,'Benthic Codes'!$A$1:$C$15,2,0)</f>
        <v>sand</v>
      </c>
      <c r="I785" s="66" t="str">
        <f>VLOOKUP(G785,'Benthic Codes'!$A$1:$C$15,3,0)</f>
        <v>sand</v>
      </c>
    </row>
    <row r="786" spans="1:10">
      <c r="A786" s="2">
        <v>42953</v>
      </c>
      <c r="B786" t="s">
        <v>288</v>
      </c>
      <c r="C786" t="s">
        <v>475</v>
      </c>
      <c r="D786">
        <v>5</v>
      </c>
      <c r="E786">
        <v>9</v>
      </c>
      <c r="F786" s="17">
        <v>5</v>
      </c>
      <c r="G786" s="55" t="s">
        <v>489</v>
      </c>
      <c r="H786" s="66" t="str">
        <f>VLOOKUP(G786,'Benthic Codes'!$A$1:$C$15,2,0)</f>
        <v>sand</v>
      </c>
      <c r="I786" s="66" t="str">
        <f>VLOOKUP(G786,'Benthic Codes'!$A$1:$C$15,3,0)</f>
        <v>sand</v>
      </c>
    </row>
    <row r="787" spans="1:10">
      <c r="A787" s="2">
        <v>42953</v>
      </c>
      <c r="B787" t="s">
        <v>288</v>
      </c>
      <c r="C787" t="s">
        <v>475</v>
      </c>
      <c r="D787">
        <v>5</v>
      </c>
      <c r="E787">
        <v>9</v>
      </c>
      <c r="F787" s="17">
        <v>6</v>
      </c>
      <c r="G787" s="55" t="s">
        <v>489</v>
      </c>
      <c r="H787" s="66" t="str">
        <f>VLOOKUP(G787,'Benthic Codes'!$A$1:$C$15,2,0)</f>
        <v>sand</v>
      </c>
      <c r="I787" s="66" t="str">
        <f>VLOOKUP(G787,'Benthic Codes'!$A$1:$C$15,3,0)</f>
        <v>sand</v>
      </c>
    </row>
    <row r="788" spans="1:10">
      <c r="A788" s="2">
        <v>42953</v>
      </c>
      <c r="B788" t="s">
        <v>288</v>
      </c>
      <c r="C788" t="s">
        <v>475</v>
      </c>
      <c r="D788">
        <v>5</v>
      </c>
      <c r="E788">
        <v>9</v>
      </c>
      <c r="F788" s="17">
        <v>7</v>
      </c>
      <c r="G788" s="55" t="s">
        <v>489</v>
      </c>
      <c r="H788" s="66" t="str">
        <f>VLOOKUP(G788,'Benthic Codes'!$A$1:$C$15,2,0)</f>
        <v>sand</v>
      </c>
      <c r="I788" s="66" t="str">
        <f>VLOOKUP(G788,'Benthic Codes'!$A$1:$C$15,3,0)</f>
        <v>sand</v>
      </c>
    </row>
    <row r="789" spans="1:10">
      <c r="A789" s="2">
        <v>42953</v>
      </c>
      <c r="B789" t="s">
        <v>288</v>
      </c>
      <c r="C789" t="s">
        <v>475</v>
      </c>
      <c r="D789">
        <v>5</v>
      </c>
      <c r="E789">
        <v>9</v>
      </c>
      <c r="F789" s="17">
        <v>8</v>
      </c>
      <c r="G789" s="55" t="s">
        <v>489</v>
      </c>
      <c r="H789" s="66" t="str">
        <f>VLOOKUP(G789,'Benthic Codes'!$A$1:$C$15,2,0)</f>
        <v>sand</v>
      </c>
      <c r="I789" s="66" t="str">
        <f>VLOOKUP(G789,'Benthic Codes'!$A$1:$C$15,3,0)</f>
        <v>sand</v>
      </c>
    </row>
    <row r="790" spans="1:10">
      <c r="A790" s="2">
        <v>42953</v>
      </c>
      <c r="B790" t="s">
        <v>288</v>
      </c>
      <c r="C790" t="s">
        <v>475</v>
      </c>
      <c r="D790">
        <v>5</v>
      </c>
      <c r="E790">
        <v>9</v>
      </c>
      <c r="F790" s="17">
        <v>9</v>
      </c>
      <c r="G790" s="55" t="s">
        <v>489</v>
      </c>
      <c r="H790" s="66" t="str">
        <f>VLOOKUP(G790,'Benthic Codes'!$A$1:$C$15,2,0)</f>
        <v>sand</v>
      </c>
      <c r="I790" s="66" t="str">
        <f>VLOOKUP(G790,'Benthic Codes'!$A$1:$C$15,3,0)</f>
        <v>sand</v>
      </c>
    </row>
    <row r="791" spans="1:10">
      <c r="A791" s="2">
        <v>42953</v>
      </c>
      <c r="B791" t="s">
        <v>288</v>
      </c>
      <c r="C791" t="s">
        <v>475</v>
      </c>
      <c r="D791">
        <v>5</v>
      </c>
      <c r="E791">
        <v>9</v>
      </c>
      <c r="F791" s="17">
        <v>10</v>
      </c>
      <c r="G791" s="55" t="s">
        <v>489</v>
      </c>
      <c r="H791" s="66" t="str">
        <f>VLOOKUP(G791,'Benthic Codes'!$A$1:$C$15,2,0)</f>
        <v>sand</v>
      </c>
      <c r="I791" s="66" t="str">
        <f>VLOOKUP(G791,'Benthic Codes'!$A$1:$C$15,3,0)</f>
        <v>sand</v>
      </c>
    </row>
    <row r="792" spans="1:10">
      <c r="A792" s="2">
        <v>42953</v>
      </c>
      <c r="B792" t="s">
        <v>288</v>
      </c>
      <c r="C792" t="s">
        <v>475</v>
      </c>
      <c r="D792">
        <v>5</v>
      </c>
      <c r="E792">
        <v>10</v>
      </c>
      <c r="F792" s="17">
        <v>1</v>
      </c>
      <c r="G792" s="55" t="s">
        <v>489</v>
      </c>
      <c r="H792" s="66" t="str">
        <f>VLOOKUP(G792,'Benthic Codes'!$A$1:$C$15,2,0)</f>
        <v>sand</v>
      </c>
      <c r="I792" s="66" t="str">
        <f>VLOOKUP(G792,'Benthic Codes'!$A$1:$C$15,3,0)</f>
        <v>sand</v>
      </c>
    </row>
    <row r="793" spans="1:10">
      <c r="A793" s="2">
        <v>42953</v>
      </c>
      <c r="B793" t="s">
        <v>288</v>
      </c>
      <c r="C793" t="s">
        <v>475</v>
      </c>
      <c r="D793">
        <v>5</v>
      </c>
      <c r="E793">
        <v>10</v>
      </c>
      <c r="F793" s="17">
        <v>2</v>
      </c>
      <c r="G793" s="55" t="s">
        <v>489</v>
      </c>
      <c r="H793" s="66" t="str">
        <f>VLOOKUP(G793,'Benthic Codes'!$A$1:$C$15,2,0)</f>
        <v>sand</v>
      </c>
      <c r="I793" s="66" t="str">
        <f>VLOOKUP(G793,'Benthic Codes'!$A$1:$C$15,3,0)</f>
        <v>sand</v>
      </c>
    </row>
    <row r="794" spans="1:10">
      <c r="A794" s="2">
        <v>42953</v>
      </c>
      <c r="B794" t="s">
        <v>288</v>
      </c>
      <c r="C794" t="s">
        <v>475</v>
      </c>
      <c r="D794">
        <v>5</v>
      </c>
      <c r="E794">
        <v>10</v>
      </c>
      <c r="F794" s="17">
        <v>3</v>
      </c>
      <c r="G794" s="55" t="s">
        <v>489</v>
      </c>
      <c r="H794" s="66" t="str">
        <f>VLOOKUP(G794,'Benthic Codes'!$A$1:$C$15,2,0)</f>
        <v>sand</v>
      </c>
      <c r="I794" s="66" t="str">
        <f>VLOOKUP(G794,'Benthic Codes'!$A$1:$C$15,3,0)</f>
        <v>sand</v>
      </c>
    </row>
    <row r="795" spans="1:10">
      <c r="A795" s="2">
        <v>42953</v>
      </c>
      <c r="B795" t="s">
        <v>288</v>
      </c>
      <c r="C795" t="s">
        <v>475</v>
      </c>
      <c r="D795">
        <v>5</v>
      </c>
      <c r="E795">
        <v>10</v>
      </c>
      <c r="F795" s="17">
        <v>4</v>
      </c>
      <c r="G795" s="55" t="s">
        <v>488</v>
      </c>
      <c r="H795" s="66" t="str">
        <f>VLOOKUP(G795,'Benthic Codes'!$A$1:$C$15,2,0)</f>
        <v>TA</v>
      </c>
      <c r="I795" s="66" t="str">
        <f>VLOOKUP(G795,'Benthic Codes'!$A$1:$C$15,3,0)</f>
        <v>turf algae</v>
      </c>
      <c r="J795">
        <v>2</v>
      </c>
    </row>
    <row r="796" spans="1:10">
      <c r="A796" s="2">
        <v>42953</v>
      </c>
      <c r="B796" t="s">
        <v>288</v>
      </c>
      <c r="C796" t="s">
        <v>475</v>
      </c>
      <c r="D796">
        <v>5</v>
      </c>
      <c r="E796">
        <v>10</v>
      </c>
      <c r="F796" s="17">
        <v>5</v>
      </c>
      <c r="G796" s="55" t="s">
        <v>488</v>
      </c>
      <c r="H796" s="66" t="str">
        <f>VLOOKUP(G796,'Benthic Codes'!$A$1:$C$15,2,0)</f>
        <v>TA</v>
      </c>
      <c r="I796" s="66" t="str">
        <f>VLOOKUP(G796,'Benthic Codes'!$A$1:$C$15,3,0)</f>
        <v>turf algae</v>
      </c>
      <c r="J796">
        <v>4</v>
      </c>
    </row>
    <row r="797" spans="1:10">
      <c r="A797" s="2">
        <v>42953</v>
      </c>
      <c r="B797" t="s">
        <v>288</v>
      </c>
      <c r="C797" t="s">
        <v>475</v>
      </c>
      <c r="D797">
        <v>5</v>
      </c>
      <c r="E797">
        <v>10</v>
      </c>
      <c r="F797" s="17">
        <v>6</v>
      </c>
      <c r="G797" s="55" t="s">
        <v>489</v>
      </c>
      <c r="H797" s="66" t="str">
        <f>VLOOKUP(G797,'Benthic Codes'!$A$1:$C$15,2,0)</f>
        <v>sand</v>
      </c>
      <c r="I797" s="66" t="str">
        <f>VLOOKUP(G797,'Benthic Codes'!$A$1:$C$15,3,0)</f>
        <v>sand</v>
      </c>
    </row>
    <row r="798" spans="1:10">
      <c r="A798" s="2">
        <v>42953</v>
      </c>
      <c r="B798" t="s">
        <v>288</v>
      </c>
      <c r="C798" t="s">
        <v>475</v>
      </c>
      <c r="D798">
        <v>5</v>
      </c>
      <c r="E798">
        <v>10</v>
      </c>
      <c r="F798" s="17">
        <v>7</v>
      </c>
      <c r="G798" s="55" t="s">
        <v>489</v>
      </c>
      <c r="H798" s="66" t="str">
        <f>VLOOKUP(G798,'Benthic Codes'!$A$1:$C$15,2,0)</f>
        <v>sand</v>
      </c>
      <c r="I798" s="66" t="str">
        <f>VLOOKUP(G798,'Benthic Codes'!$A$1:$C$15,3,0)</f>
        <v>sand</v>
      </c>
    </row>
    <row r="799" spans="1:10">
      <c r="A799" s="2">
        <v>42953</v>
      </c>
      <c r="B799" t="s">
        <v>288</v>
      </c>
      <c r="C799" t="s">
        <v>475</v>
      </c>
      <c r="D799">
        <v>5</v>
      </c>
      <c r="E799">
        <v>10</v>
      </c>
      <c r="F799" s="17">
        <v>8</v>
      </c>
      <c r="G799" s="55" t="s">
        <v>489</v>
      </c>
      <c r="H799" s="66" t="str">
        <f>VLOOKUP(G799,'Benthic Codes'!$A$1:$C$15,2,0)</f>
        <v>sand</v>
      </c>
      <c r="I799" s="66" t="str">
        <f>VLOOKUP(G799,'Benthic Codes'!$A$1:$C$15,3,0)</f>
        <v>sand</v>
      </c>
    </row>
    <row r="800" spans="1:10">
      <c r="A800" s="2">
        <v>42953</v>
      </c>
      <c r="B800" t="s">
        <v>288</v>
      </c>
      <c r="C800" t="s">
        <v>475</v>
      </c>
      <c r="D800">
        <v>5</v>
      </c>
      <c r="E800">
        <v>10</v>
      </c>
      <c r="F800" s="17">
        <v>9</v>
      </c>
      <c r="G800" s="55" t="s">
        <v>489</v>
      </c>
      <c r="H800" s="66" t="str">
        <f>VLOOKUP(G800,'Benthic Codes'!$A$1:$C$15,2,0)</f>
        <v>sand</v>
      </c>
      <c r="I800" s="66" t="str">
        <f>VLOOKUP(G800,'Benthic Codes'!$A$1:$C$15,3,0)</f>
        <v>sand</v>
      </c>
    </row>
    <row r="801" spans="1:10">
      <c r="A801" s="2">
        <v>42953</v>
      </c>
      <c r="B801" t="s">
        <v>288</v>
      </c>
      <c r="C801" t="s">
        <v>475</v>
      </c>
      <c r="D801">
        <v>5</v>
      </c>
      <c r="E801">
        <v>10</v>
      </c>
      <c r="F801" s="17">
        <v>10</v>
      </c>
      <c r="G801" s="55" t="s">
        <v>478</v>
      </c>
      <c r="H801" s="66" t="str">
        <f>VLOOKUP(G801,'Benthic Codes'!$A$1:$C$15,2,0)</f>
        <v>MA</v>
      </c>
      <c r="I801" s="66" t="str">
        <f>VLOOKUP(G801,'Benthic Codes'!$A$1:$C$15,3,0)</f>
        <v>macroalgae</v>
      </c>
      <c r="J801">
        <v>2</v>
      </c>
    </row>
    <row r="802" spans="1:10">
      <c r="A802" s="2">
        <v>42955</v>
      </c>
      <c r="B802" t="s">
        <v>429</v>
      </c>
      <c r="C802" t="s">
        <v>475</v>
      </c>
      <c r="D802">
        <v>1</v>
      </c>
      <c r="E802">
        <v>1</v>
      </c>
      <c r="F802">
        <v>1</v>
      </c>
      <c r="G802" s="55" t="s">
        <v>478</v>
      </c>
      <c r="H802" s="66" t="str">
        <f>VLOOKUP(G802,'Benthic Codes'!$A$1:$C$15,2,0)</f>
        <v>MA</v>
      </c>
      <c r="I802" s="66" t="str">
        <f>VLOOKUP(G802,'Benthic Codes'!$A$1:$C$15,3,0)</f>
        <v>macroalgae</v>
      </c>
      <c r="J802">
        <v>75</v>
      </c>
    </row>
    <row r="803" spans="1:10">
      <c r="A803" s="2">
        <v>42955</v>
      </c>
      <c r="B803" t="s">
        <v>429</v>
      </c>
      <c r="C803" t="s">
        <v>475</v>
      </c>
      <c r="D803">
        <v>1</v>
      </c>
      <c r="E803">
        <v>1</v>
      </c>
      <c r="F803">
        <v>2</v>
      </c>
      <c r="G803" s="55" t="s">
        <v>488</v>
      </c>
      <c r="H803" s="66" t="str">
        <f>VLOOKUP(G803,'Benthic Codes'!$A$1:$C$15,2,0)</f>
        <v>TA</v>
      </c>
      <c r="I803" s="66" t="str">
        <f>VLOOKUP(G803,'Benthic Codes'!$A$1:$C$15,3,0)</f>
        <v>turf algae</v>
      </c>
      <c r="J803">
        <v>6</v>
      </c>
    </row>
    <row r="804" spans="1:10">
      <c r="A804" s="2">
        <v>42955</v>
      </c>
      <c r="B804" t="s">
        <v>429</v>
      </c>
      <c r="C804" t="s">
        <v>475</v>
      </c>
      <c r="D804">
        <v>1</v>
      </c>
      <c r="E804">
        <v>1</v>
      </c>
      <c r="F804">
        <v>3</v>
      </c>
      <c r="G804" s="55" t="s">
        <v>478</v>
      </c>
      <c r="H804" s="66" t="str">
        <f>VLOOKUP(G804,'Benthic Codes'!$A$1:$C$15,2,0)</f>
        <v>MA</v>
      </c>
      <c r="I804" s="66" t="str">
        <f>VLOOKUP(G804,'Benthic Codes'!$A$1:$C$15,3,0)</f>
        <v>macroalgae</v>
      </c>
      <c r="J804">
        <v>6</v>
      </c>
    </row>
    <row r="805" spans="1:10">
      <c r="A805" s="2">
        <v>42955</v>
      </c>
      <c r="B805" t="s">
        <v>429</v>
      </c>
      <c r="C805" t="s">
        <v>475</v>
      </c>
      <c r="D805">
        <v>1</v>
      </c>
      <c r="E805">
        <v>1</v>
      </c>
      <c r="F805">
        <v>4</v>
      </c>
      <c r="G805" s="55" t="s">
        <v>488</v>
      </c>
      <c r="H805" s="66" t="str">
        <f>VLOOKUP(G805,'Benthic Codes'!$A$1:$C$15,2,0)</f>
        <v>TA</v>
      </c>
      <c r="I805" s="66" t="str">
        <f>VLOOKUP(G805,'Benthic Codes'!$A$1:$C$15,3,0)</f>
        <v>turf algae</v>
      </c>
      <c r="J805">
        <v>4</v>
      </c>
    </row>
    <row r="806" spans="1:10">
      <c r="A806" s="2">
        <v>42955</v>
      </c>
      <c r="B806" t="s">
        <v>429</v>
      </c>
      <c r="C806" t="s">
        <v>475</v>
      </c>
      <c r="D806">
        <v>1</v>
      </c>
      <c r="E806">
        <v>1</v>
      </c>
      <c r="F806">
        <v>5</v>
      </c>
      <c r="G806" s="55" t="s">
        <v>478</v>
      </c>
      <c r="H806" s="66" t="str">
        <f>VLOOKUP(G806,'Benthic Codes'!$A$1:$C$15,2,0)</f>
        <v>MA</v>
      </c>
      <c r="I806" s="66" t="str">
        <f>VLOOKUP(G806,'Benthic Codes'!$A$1:$C$15,3,0)</f>
        <v>macroalgae</v>
      </c>
      <c r="J806">
        <v>12</v>
      </c>
    </row>
    <row r="807" spans="1:10">
      <c r="A807" s="2">
        <v>42955</v>
      </c>
      <c r="B807" t="s">
        <v>429</v>
      </c>
      <c r="C807" t="s">
        <v>475</v>
      </c>
      <c r="D807">
        <v>1</v>
      </c>
      <c r="E807">
        <v>1</v>
      </c>
      <c r="F807">
        <v>6</v>
      </c>
      <c r="G807" s="55" t="s">
        <v>488</v>
      </c>
      <c r="H807" s="66" t="str">
        <f>VLOOKUP(G807,'Benthic Codes'!$A$1:$C$15,2,0)</f>
        <v>TA</v>
      </c>
      <c r="I807" s="66" t="str">
        <f>VLOOKUP(G807,'Benthic Codes'!$A$1:$C$15,3,0)</f>
        <v>turf algae</v>
      </c>
      <c r="J807">
        <v>2</v>
      </c>
    </row>
    <row r="808" spans="1:10">
      <c r="A808" s="2">
        <v>42955</v>
      </c>
      <c r="B808" t="s">
        <v>429</v>
      </c>
      <c r="C808" t="s">
        <v>475</v>
      </c>
      <c r="D808">
        <v>1</v>
      </c>
      <c r="E808">
        <v>1</v>
      </c>
      <c r="F808">
        <v>7</v>
      </c>
      <c r="G808" s="55" t="s">
        <v>488</v>
      </c>
      <c r="H808" s="66" t="str">
        <f>VLOOKUP(G808,'Benthic Codes'!$A$1:$C$15,2,0)</f>
        <v>TA</v>
      </c>
      <c r="I808" s="66" t="str">
        <f>VLOOKUP(G808,'Benthic Codes'!$A$1:$C$15,3,0)</f>
        <v>turf algae</v>
      </c>
      <c r="J808">
        <v>2</v>
      </c>
    </row>
    <row r="809" spans="1:10">
      <c r="A809" s="2">
        <v>42955</v>
      </c>
      <c r="B809" t="s">
        <v>429</v>
      </c>
      <c r="C809" t="s">
        <v>475</v>
      </c>
      <c r="D809">
        <v>1</v>
      </c>
      <c r="E809">
        <v>1</v>
      </c>
      <c r="F809">
        <v>8</v>
      </c>
      <c r="G809" s="55" t="s">
        <v>488</v>
      </c>
      <c r="H809" s="66" t="str">
        <f>VLOOKUP(G809,'Benthic Codes'!$A$1:$C$15,2,0)</f>
        <v>TA</v>
      </c>
      <c r="I809" s="66" t="str">
        <f>VLOOKUP(G809,'Benthic Codes'!$A$1:$C$15,3,0)</f>
        <v>turf algae</v>
      </c>
      <c r="J809">
        <v>2</v>
      </c>
    </row>
    <row r="810" spans="1:10">
      <c r="A810" s="2">
        <v>42955</v>
      </c>
      <c r="B810" t="s">
        <v>429</v>
      </c>
      <c r="C810" t="s">
        <v>475</v>
      </c>
      <c r="D810">
        <v>1</v>
      </c>
      <c r="E810">
        <v>1</v>
      </c>
      <c r="F810">
        <v>9</v>
      </c>
      <c r="G810" s="55" t="s">
        <v>488</v>
      </c>
      <c r="H810" s="66" t="str">
        <f>VLOOKUP(G810,'Benthic Codes'!$A$1:$C$15,2,0)</f>
        <v>TA</v>
      </c>
      <c r="I810" s="66" t="str">
        <f>VLOOKUP(G810,'Benthic Codes'!$A$1:$C$15,3,0)</f>
        <v>turf algae</v>
      </c>
      <c r="J810">
        <v>1</v>
      </c>
    </row>
    <row r="811" spans="1:10">
      <c r="A811" s="2">
        <v>42955</v>
      </c>
      <c r="B811" t="s">
        <v>429</v>
      </c>
      <c r="C811" t="s">
        <v>475</v>
      </c>
      <c r="D811">
        <v>1</v>
      </c>
      <c r="E811">
        <v>1</v>
      </c>
      <c r="F811">
        <v>10</v>
      </c>
      <c r="G811" s="55" t="s">
        <v>488</v>
      </c>
      <c r="H811" s="66" t="str">
        <f>VLOOKUP(G811,'Benthic Codes'!$A$1:$C$15,2,0)</f>
        <v>TA</v>
      </c>
      <c r="I811" s="66" t="str">
        <f>VLOOKUP(G811,'Benthic Codes'!$A$1:$C$15,3,0)</f>
        <v>turf algae</v>
      </c>
      <c r="J811">
        <v>2</v>
      </c>
    </row>
    <row r="812" spans="1:10">
      <c r="A812" s="2">
        <v>42955</v>
      </c>
      <c r="B812" t="s">
        <v>429</v>
      </c>
      <c r="C812" t="s">
        <v>475</v>
      </c>
      <c r="D812">
        <v>1</v>
      </c>
      <c r="E812">
        <v>2</v>
      </c>
      <c r="F812">
        <v>1</v>
      </c>
      <c r="G812" s="55" t="s">
        <v>488</v>
      </c>
      <c r="H812" s="66" t="str">
        <f>VLOOKUP(G812,'Benthic Codes'!$A$1:$C$15,2,0)</f>
        <v>TA</v>
      </c>
      <c r="I812" s="66" t="str">
        <f>VLOOKUP(G812,'Benthic Codes'!$A$1:$C$15,3,0)</f>
        <v>turf algae</v>
      </c>
      <c r="J812">
        <v>2</v>
      </c>
    </row>
    <row r="813" spans="1:10">
      <c r="A813" s="2">
        <v>42955</v>
      </c>
      <c r="B813" t="s">
        <v>429</v>
      </c>
      <c r="C813" t="s">
        <v>475</v>
      </c>
      <c r="D813">
        <v>1</v>
      </c>
      <c r="E813">
        <v>2</v>
      </c>
      <c r="F813">
        <v>2</v>
      </c>
      <c r="G813" s="55" t="s">
        <v>488</v>
      </c>
      <c r="H813" s="66" t="str">
        <f>VLOOKUP(G813,'Benthic Codes'!$A$1:$C$15,2,0)</f>
        <v>TA</v>
      </c>
      <c r="I813" s="66" t="str">
        <f>VLOOKUP(G813,'Benthic Codes'!$A$1:$C$15,3,0)</f>
        <v>turf algae</v>
      </c>
      <c r="J813">
        <v>4</v>
      </c>
    </row>
    <row r="814" spans="1:10">
      <c r="A814" s="2">
        <v>42955</v>
      </c>
      <c r="B814" t="s">
        <v>429</v>
      </c>
      <c r="C814" t="s">
        <v>475</v>
      </c>
      <c r="D814">
        <v>1</v>
      </c>
      <c r="E814">
        <v>2</v>
      </c>
      <c r="F814">
        <v>3</v>
      </c>
      <c r="G814" s="55" t="s">
        <v>488</v>
      </c>
      <c r="H814" s="66" t="str">
        <f>VLOOKUP(G814,'Benthic Codes'!$A$1:$C$15,2,0)</f>
        <v>TA</v>
      </c>
      <c r="I814" s="66" t="str">
        <f>VLOOKUP(G814,'Benthic Codes'!$A$1:$C$15,3,0)</f>
        <v>turf algae</v>
      </c>
      <c r="J814">
        <v>4</v>
      </c>
    </row>
    <row r="815" spans="1:10">
      <c r="A815" s="2">
        <v>42955</v>
      </c>
      <c r="B815" t="s">
        <v>429</v>
      </c>
      <c r="C815" t="s">
        <v>475</v>
      </c>
      <c r="D815">
        <v>1</v>
      </c>
      <c r="E815">
        <v>2</v>
      </c>
      <c r="F815">
        <v>4</v>
      </c>
      <c r="G815" s="55" t="s">
        <v>478</v>
      </c>
      <c r="H815" s="66" t="str">
        <f>VLOOKUP(G815,'Benthic Codes'!$A$1:$C$15,2,0)</f>
        <v>MA</v>
      </c>
      <c r="I815" s="66" t="str">
        <f>VLOOKUP(G815,'Benthic Codes'!$A$1:$C$15,3,0)</f>
        <v>macroalgae</v>
      </c>
      <c r="J815">
        <v>14</v>
      </c>
    </row>
    <row r="816" spans="1:10">
      <c r="A816" s="2">
        <v>42955</v>
      </c>
      <c r="B816" t="s">
        <v>429</v>
      </c>
      <c r="C816" t="s">
        <v>475</v>
      </c>
      <c r="D816">
        <v>1</v>
      </c>
      <c r="E816">
        <v>2</v>
      </c>
      <c r="F816">
        <v>5</v>
      </c>
      <c r="G816" s="55" t="s">
        <v>478</v>
      </c>
      <c r="H816" s="66" t="str">
        <f>VLOOKUP(G816,'Benthic Codes'!$A$1:$C$15,2,0)</f>
        <v>MA</v>
      </c>
      <c r="I816" s="66" t="str">
        <f>VLOOKUP(G816,'Benthic Codes'!$A$1:$C$15,3,0)</f>
        <v>macroalgae</v>
      </c>
      <c r="J816">
        <v>9</v>
      </c>
    </row>
    <row r="817" spans="1:10">
      <c r="A817" s="2">
        <v>42955</v>
      </c>
      <c r="B817" t="s">
        <v>429</v>
      </c>
      <c r="C817" t="s">
        <v>475</v>
      </c>
      <c r="D817">
        <v>1</v>
      </c>
      <c r="E817">
        <v>2</v>
      </c>
      <c r="F817">
        <v>6</v>
      </c>
      <c r="G817" s="55" t="s">
        <v>478</v>
      </c>
      <c r="H817" s="66" t="str">
        <f>VLOOKUP(G817,'Benthic Codes'!$A$1:$C$15,2,0)</f>
        <v>MA</v>
      </c>
      <c r="I817" s="66" t="str">
        <f>VLOOKUP(G817,'Benthic Codes'!$A$1:$C$15,3,0)</f>
        <v>macroalgae</v>
      </c>
      <c r="J817">
        <v>22</v>
      </c>
    </row>
    <row r="818" spans="1:10">
      <c r="A818" s="2">
        <v>42955</v>
      </c>
      <c r="B818" t="s">
        <v>429</v>
      </c>
      <c r="C818" t="s">
        <v>475</v>
      </c>
      <c r="D818">
        <v>1</v>
      </c>
      <c r="E818">
        <v>2</v>
      </c>
      <c r="F818">
        <v>7</v>
      </c>
      <c r="G818" s="55" t="s">
        <v>488</v>
      </c>
      <c r="H818" s="66" t="str">
        <f>VLOOKUP(G818,'Benthic Codes'!$A$1:$C$15,2,0)</f>
        <v>TA</v>
      </c>
      <c r="I818" s="66" t="str">
        <f>VLOOKUP(G818,'Benthic Codes'!$A$1:$C$15,3,0)</f>
        <v>turf algae</v>
      </c>
      <c r="J818">
        <v>2</v>
      </c>
    </row>
    <row r="819" spans="1:10">
      <c r="A819" s="2">
        <v>42955</v>
      </c>
      <c r="B819" t="s">
        <v>429</v>
      </c>
      <c r="C819" t="s">
        <v>475</v>
      </c>
      <c r="D819">
        <v>1</v>
      </c>
      <c r="E819">
        <v>2</v>
      </c>
      <c r="F819">
        <v>8</v>
      </c>
      <c r="G819" s="55" t="s">
        <v>488</v>
      </c>
      <c r="H819" s="66" t="str">
        <f>VLOOKUP(G819,'Benthic Codes'!$A$1:$C$15,2,0)</f>
        <v>TA</v>
      </c>
      <c r="I819" s="66" t="str">
        <f>VLOOKUP(G819,'Benthic Codes'!$A$1:$C$15,3,0)</f>
        <v>turf algae</v>
      </c>
      <c r="J819">
        <v>4</v>
      </c>
    </row>
    <row r="820" spans="1:10">
      <c r="A820" s="2">
        <v>42955</v>
      </c>
      <c r="B820" t="s">
        <v>429</v>
      </c>
      <c r="C820" t="s">
        <v>475</v>
      </c>
      <c r="D820">
        <v>1</v>
      </c>
      <c r="E820">
        <v>2</v>
      </c>
      <c r="F820">
        <v>9</v>
      </c>
      <c r="G820" s="55" t="s">
        <v>476</v>
      </c>
      <c r="H820" s="66" t="str">
        <f>VLOOKUP(G820,'Benthic Codes'!$A$1:$C$15,2,0)</f>
        <v>LC</v>
      </c>
      <c r="I820" s="66" t="str">
        <f>VLOOKUP(G820,'Benthic Codes'!$A$1:$C$15,3,0)</f>
        <v>coral</v>
      </c>
    </row>
    <row r="821" spans="1:10">
      <c r="A821" s="2">
        <v>42955</v>
      </c>
      <c r="B821" t="s">
        <v>429</v>
      </c>
      <c r="C821" t="s">
        <v>475</v>
      </c>
      <c r="D821">
        <v>1</v>
      </c>
      <c r="E821">
        <v>2</v>
      </c>
      <c r="F821">
        <v>10</v>
      </c>
      <c r="G821" s="55" t="s">
        <v>478</v>
      </c>
      <c r="H821" s="66" t="str">
        <f>VLOOKUP(G821,'Benthic Codes'!$A$1:$C$15,2,0)</f>
        <v>MA</v>
      </c>
      <c r="I821" s="66" t="str">
        <f>VLOOKUP(G821,'Benthic Codes'!$A$1:$C$15,3,0)</f>
        <v>macroalgae</v>
      </c>
      <c r="J821">
        <v>29</v>
      </c>
    </row>
    <row r="822" spans="1:10">
      <c r="A822" s="2">
        <v>42955</v>
      </c>
      <c r="B822" t="s">
        <v>429</v>
      </c>
      <c r="C822" t="s">
        <v>475</v>
      </c>
      <c r="D822">
        <v>1</v>
      </c>
      <c r="E822">
        <v>3</v>
      </c>
      <c r="F822">
        <v>1</v>
      </c>
      <c r="G822" s="55" t="s">
        <v>476</v>
      </c>
      <c r="H822" s="66" t="str">
        <f>VLOOKUP(G822,'Benthic Codes'!$A$1:$C$15,2,0)</f>
        <v>LC</v>
      </c>
      <c r="I822" s="66" t="str">
        <f>VLOOKUP(G822,'Benthic Codes'!$A$1:$C$15,3,0)</f>
        <v>coral</v>
      </c>
    </row>
    <row r="823" spans="1:10">
      <c r="A823" s="2">
        <v>42955</v>
      </c>
      <c r="B823" t="s">
        <v>429</v>
      </c>
      <c r="C823" t="s">
        <v>475</v>
      </c>
      <c r="D823">
        <v>1</v>
      </c>
      <c r="E823">
        <v>3</v>
      </c>
      <c r="F823">
        <v>2</v>
      </c>
      <c r="G823" s="55" t="s">
        <v>478</v>
      </c>
      <c r="H823" s="66" t="str">
        <f>VLOOKUP(G823,'Benthic Codes'!$A$1:$C$15,2,0)</f>
        <v>MA</v>
      </c>
      <c r="I823" s="66" t="str">
        <f>VLOOKUP(G823,'Benthic Codes'!$A$1:$C$15,3,0)</f>
        <v>macroalgae</v>
      </c>
      <c r="J823">
        <v>44</v>
      </c>
    </row>
    <row r="824" spans="1:10">
      <c r="A824" s="2">
        <v>42955</v>
      </c>
      <c r="B824" t="s">
        <v>429</v>
      </c>
      <c r="C824" t="s">
        <v>475</v>
      </c>
      <c r="D824">
        <v>1</v>
      </c>
      <c r="E824">
        <v>3</v>
      </c>
      <c r="F824">
        <v>3</v>
      </c>
      <c r="G824" s="55" t="s">
        <v>488</v>
      </c>
      <c r="H824" s="66" t="str">
        <f>VLOOKUP(G824,'Benthic Codes'!$A$1:$C$15,2,0)</f>
        <v>TA</v>
      </c>
      <c r="I824" s="66" t="str">
        <f>VLOOKUP(G824,'Benthic Codes'!$A$1:$C$15,3,0)</f>
        <v>turf algae</v>
      </c>
      <c r="J824">
        <v>5</v>
      </c>
    </row>
    <row r="825" spans="1:10">
      <c r="A825" s="2">
        <v>42955</v>
      </c>
      <c r="B825" t="s">
        <v>429</v>
      </c>
      <c r="C825" t="s">
        <v>475</v>
      </c>
      <c r="D825">
        <v>1</v>
      </c>
      <c r="E825">
        <v>3</v>
      </c>
      <c r="F825">
        <v>4</v>
      </c>
      <c r="G825" s="55" t="s">
        <v>488</v>
      </c>
      <c r="H825" s="66" t="str">
        <f>VLOOKUP(G825,'Benthic Codes'!$A$1:$C$15,2,0)</f>
        <v>TA</v>
      </c>
      <c r="I825" s="66" t="str">
        <f>VLOOKUP(G825,'Benthic Codes'!$A$1:$C$15,3,0)</f>
        <v>turf algae</v>
      </c>
      <c r="J825">
        <v>2</v>
      </c>
    </row>
    <row r="826" spans="1:10">
      <c r="A826" s="2">
        <v>42955</v>
      </c>
      <c r="B826" t="s">
        <v>429</v>
      </c>
      <c r="C826" t="s">
        <v>475</v>
      </c>
      <c r="D826">
        <v>1</v>
      </c>
      <c r="E826">
        <v>3</v>
      </c>
      <c r="F826">
        <v>5</v>
      </c>
      <c r="G826" s="55" t="s">
        <v>488</v>
      </c>
      <c r="H826" s="66" t="str">
        <f>VLOOKUP(G826,'Benthic Codes'!$A$1:$C$15,2,0)</f>
        <v>TA</v>
      </c>
      <c r="I826" s="66" t="str">
        <f>VLOOKUP(G826,'Benthic Codes'!$A$1:$C$15,3,0)</f>
        <v>turf algae</v>
      </c>
      <c r="J826">
        <v>2</v>
      </c>
    </row>
    <row r="827" spans="1:10">
      <c r="A827" s="2">
        <v>42955</v>
      </c>
      <c r="B827" t="s">
        <v>429</v>
      </c>
      <c r="C827" t="s">
        <v>475</v>
      </c>
      <c r="D827">
        <v>1</v>
      </c>
      <c r="E827">
        <v>3</v>
      </c>
      <c r="F827">
        <v>6</v>
      </c>
      <c r="G827" s="55" t="s">
        <v>488</v>
      </c>
      <c r="H827" s="66" t="str">
        <f>VLOOKUP(G827,'Benthic Codes'!$A$1:$C$15,2,0)</f>
        <v>TA</v>
      </c>
      <c r="I827" s="66" t="str">
        <f>VLOOKUP(G827,'Benthic Codes'!$A$1:$C$15,3,0)</f>
        <v>turf algae</v>
      </c>
      <c r="J827">
        <v>2</v>
      </c>
    </row>
    <row r="828" spans="1:10">
      <c r="A828" s="2">
        <v>42955</v>
      </c>
      <c r="B828" t="s">
        <v>429</v>
      </c>
      <c r="C828" t="s">
        <v>475</v>
      </c>
      <c r="D828">
        <v>1</v>
      </c>
      <c r="E828">
        <v>3</v>
      </c>
      <c r="F828">
        <v>7</v>
      </c>
      <c r="G828" s="55" t="s">
        <v>488</v>
      </c>
      <c r="H828" s="66" t="str">
        <f>VLOOKUP(G828,'Benthic Codes'!$A$1:$C$15,2,0)</f>
        <v>TA</v>
      </c>
      <c r="I828" s="66" t="str">
        <f>VLOOKUP(G828,'Benthic Codes'!$A$1:$C$15,3,0)</f>
        <v>turf algae</v>
      </c>
      <c r="J828">
        <v>1</v>
      </c>
    </row>
    <row r="829" spans="1:10">
      <c r="A829" s="2">
        <v>42955</v>
      </c>
      <c r="B829" t="s">
        <v>429</v>
      </c>
      <c r="C829" t="s">
        <v>475</v>
      </c>
      <c r="D829">
        <v>1</v>
      </c>
      <c r="E829">
        <v>3</v>
      </c>
      <c r="F829">
        <v>8</v>
      </c>
      <c r="G829" s="55" t="s">
        <v>478</v>
      </c>
      <c r="H829" s="66" t="str">
        <f>VLOOKUP(G829,'Benthic Codes'!$A$1:$C$15,2,0)</f>
        <v>MA</v>
      </c>
      <c r="I829" s="66" t="str">
        <f>VLOOKUP(G829,'Benthic Codes'!$A$1:$C$15,3,0)</f>
        <v>macroalgae</v>
      </c>
      <c r="J829">
        <v>12</v>
      </c>
    </row>
    <row r="830" spans="1:10">
      <c r="A830" s="2">
        <v>42955</v>
      </c>
      <c r="B830" t="s">
        <v>429</v>
      </c>
      <c r="C830" t="s">
        <v>475</v>
      </c>
      <c r="D830">
        <v>1</v>
      </c>
      <c r="E830">
        <v>3</v>
      </c>
      <c r="F830">
        <v>9</v>
      </c>
      <c r="G830" s="55" t="s">
        <v>488</v>
      </c>
      <c r="H830" s="66" t="str">
        <f>VLOOKUP(G830,'Benthic Codes'!$A$1:$C$15,2,0)</f>
        <v>TA</v>
      </c>
      <c r="I830" s="66" t="str">
        <f>VLOOKUP(G830,'Benthic Codes'!$A$1:$C$15,3,0)</f>
        <v>turf algae</v>
      </c>
      <c r="J830">
        <v>2</v>
      </c>
    </row>
    <row r="831" spans="1:10">
      <c r="A831" s="2">
        <v>42955</v>
      </c>
      <c r="B831" t="s">
        <v>429</v>
      </c>
      <c r="C831" t="s">
        <v>475</v>
      </c>
      <c r="D831">
        <v>1</v>
      </c>
      <c r="E831">
        <v>3</v>
      </c>
      <c r="F831">
        <v>10</v>
      </c>
      <c r="G831" s="55" t="s">
        <v>478</v>
      </c>
      <c r="H831" s="66" t="str">
        <f>VLOOKUP(G831,'Benthic Codes'!$A$1:$C$15,2,0)</f>
        <v>MA</v>
      </c>
      <c r="I831" s="66" t="str">
        <f>VLOOKUP(G831,'Benthic Codes'!$A$1:$C$15,3,0)</f>
        <v>macroalgae</v>
      </c>
      <c r="J831">
        <v>10</v>
      </c>
    </row>
    <row r="832" spans="1:10">
      <c r="A832" s="2">
        <v>42955</v>
      </c>
      <c r="B832" t="s">
        <v>429</v>
      </c>
      <c r="C832" t="s">
        <v>475</v>
      </c>
      <c r="D832">
        <v>1</v>
      </c>
      <c r="E832">
        <v>4</v>
      </c>
      <c r="F832">
        <v>1</v>
      </c>
      <c r="G832" s="55" t="s">
        <v>478</v>
      </c>
      <c r="H832" s="66" t="str">
        <f>VLOOKUP(G832,'Benthic Codes'!$A$1:$C$15,2,0)</f>
        <v>MA</v>
      </c>
      <c r="I832" s="66" t="str">
        <f>VLOOKUP(G832,'Benthic Codes'!$A$1:$C$15,3,0)</f>
        <v>macroalgae</v>
      </c>
      <c r="J832">
        <v>4</v>
      </c>
    </row>
    <row r="833" spans="1:11">
      <c r="A833" s="2">
        <v>42955</v>
      </c>
      <c r="B833" t="s">
        <v>429</v>
      </c>
      <c r="C833" t="s">
        <v>475</v>
      </c>
      <c r="D833">
        <v>1</v>
      </c>
      <c r="E833">
        <v>4</v>
      </c>
      <c r="F833">
        <v>2</v>
      </c>
      <c r="G833" s="55" t="s">
        <v>483</v>
      </c>
      <c r="H833" s="66" t="str">
        <f>VLOOKUP(G833,'Benthic Codes'!$A$1:$C$15,2,0)</f>
        <v>AINV</v>
      </c>
      <c r="I833" s="66" t="str">
        <f>VLOOKUP(G833,'Benthic Codes'!$A$1:$C$15,3,0)</f>
        <v>aggressive invert</v>
      </c>
      <c r="K833" t="s">
        <v>485</v>
      </c>
    </row>
    <row r="834" spans="1:11">
      <c r="A834" s="2">
        <v>42955</v>
      </c>
      <c r="B834" t="s">
        <v>429</v>
      </c>
      <c r="C834" t="s">
        <v>475</v>
      </c>
      <c r="D834">
        <v>1</v>
      </c>
      <c r="E834">
        <v>4</v>
      </c>
      <c r="F834">
        <v>3</v>
      </c>
      <c r="G834" s="55" t="s">
        <v>488</v>
      </c>
      <c r="H834" s="66" t="str">
        <f>VLOOKUP(G834,'Benthic Codes'!$A$1:$C$15,2,0)</f>
        <v>TA</v>
      </c>
      <c r="I834" s="66" t="str">
        <f>VLOOKUP(G834,'Benthic Codes'!$A$1:$C$15,3,0)</f>
        <v>turf algae</v>
      </c>
      <c r="J834">
        <v>4</v>
      </c>
    </row>
    <row r="835" spans="1:11">
      <c r="A835" s="2">
        <v>42955</v>
      </c>
      <c r="B835" t="s">
        <v>429</v>
      </c>
      <c r="C835" t="s">
        <v>475</v>
      </c>
      <c r="D835">
        <v>1</v>
      </c>
      <c r="E835">
        <v>4</v>
      </c>
      <c r="F835">
        <v>4</v>
      </c>
      <c r="G835" s="55" t="s">
        <v>488</v>
      </c>
      <c r="H835" s="66" t="str">
        <f>VLOOKUP(G835,'Benthic Codes'!$A$1:$C$15,2,0)</f>
        <v>TA</v>
      </c>
      <c r="I835" s="66" t="str">
        <f>VLOOKUP(G835,'Benthic Codes'!$A$1:$C$15,3,0)</f>
        <v>turf algae</v>
      </c>
      <c r="J835">
        <v>6</v>
      </c>
    </row>
    <row r="836" spans="1:11">
      <c r="A836" s="2">
        <v>42955</v>
      </c>
      <c r="B836" t="s">
        <v>429</v>
      </c>
      <c r="C836" t="s">
        <v>475</v>
      </c>
      <c r="D836">
        <v>1</v>
      </c>
      <c r="E836">
        <v>4</v>
      </c>
      <c r="F836">
        <v>5</v>
      </c>
      <c r="G836" s="55" t="s">
        <v>478</v>
      </c>
      <c r="H836" s="66" t="str">
        <f>VLOOKUP(G836,'Benthic Codes'!$A$1:$C$15,2,0)</f>
        <v>MA</v>
      </c>
      <c r="I836" s="66" t="str">
        <f>VLOOKUP(G836,'Benthic Codes'!$A$1:$C$15,3,0)</f>
        <v>macroalgae</v>
      </c>
      <c r="J836">
        <v>8</v>
      </c>
    </row>
    <row r="837" spans="1:11">
      <c r="A837" s="2">
        <v>42955</v>
      </c>
      <c r="B837" t="s">
        <v>429</v>
      </c>
      <c r="C837" t="s">
        <v>475</v>
      </c>
      <c r="D837">
        <v>1</v>
      </c>
      <c r="E837">
        <v>4</v>
      </c>
      <c r="F837">
        <v>6</v>
      </c>
      <c r="G837" s="55" t="s">
        <v>488</v>
      </c>
      <c r="H837" s="66" t="str">
        <f>VLOOKUP(G837,'Benthic Codes'!$A$1:$C$15,2,0)</f>
        <v>TA</v>
      </c>
      <c r="I837" s="66" t="str">
        <f>VLOOKUP(G837,'Benthic Codes'!$A$1:$C$15,3,0)</f>
        <v>turf algae</v>
      </c>
      <c r="J837">
        <v>4</v>
      </c>
    </row>
    <row r="838" spans="1:11">
      <c r="A838" s="2">
        <v>42955</v>
      </c>
      <c r="B838" t="s">
        <v>429</v>
      </c>
      <c r="C838" t="s">
        <v>475</v>
      </c>
      <c r="D838">
        <v>1</v>
      </c>
      <c r="E838">
        <v>4</v>
      </c>
      <c r="F838">
        <v>7</v>
      </c>
      <c r="G838" s="55" t="s">
        <v>488</v>
      </c>
      <c r="H838" s="66" t="str">
        <f>VLOOKUP(G838,'Benthic Codes'!$A$1:$C$15,2,0)</f>
        <v>TA</v>
      </c>
      <c r="I838" s="66" t="str">
        <f>VLOOKUP(G838,'Benthic Codes'!$A$1:$C$15,3,0)</f>
        <v>turf algae</v>
      </c>
      <c r="J838">
        <v>8</v>
      </c>
    </row>
    <row r="839" spans="1:11">
      <c r="A839" s="2">
        <v>42955</v>
      </c>
      <c r="B839" t="s">
        <v>429</v>
      </c>
      <c r="C839" t="s">
        <v>475</v>
      </c>
      <c r="D839">
        <v>1</v>
      </c>
      <c r="E839">
        <v>4</v>
      </c>
      <c r="F839">
        <v>8</v>
      </c>
      <c r="G839" s="55" t="s">
        <v>488</v>
      </c>
      <c r="H839" s="66" t="str">
        <f>VLOOKUP(G839,'Benthic Codes'!$A$1:$C$15,2,0)</f>
        <v>TA</v>
      </c>
      <c r="I839" s="66" t="str">
        <f>VLOOKUP(G839,'Benthic Codes'!$A$1:$C$15,3,0)</f>
        <v>turf algae</v>
      </c>
      <c r="J839">
        <v>4</v>
      </c>
    </row>
    <row r="840" spans="1:11">
      <c r="A840" s="2">
        <v>42955</v>
      </c>
      <c r="B840" t="s">
        <v>429</v>
      </c>
      <c r="C840" t="s">
        <v>475</v>
      </c>
      <c r="D840">
        <v>1</v>
      </c>
      <c r="E840">
        <v>4</v>
      </c>
      <c r="F840">
        <v>9</v>
      </c>
      <c r="G840" s="55" t="s">
        <v>483</v>
      </c>
      <c r="H840" s="66" t="str">
        <f>VLOOKUP(G840,'Benthic Codes'!$A$1:$C$15,2,0)</f>
        <v>AINV</v>
      </c>
      <c r="I840" s="66" t="str">
        <f>VLOOKUP(G840,'Benthic Codes'!$A$1:$C$15,3,0)</f>
        <v>aggressive invert</v>
      </c>
      <c r="K840" t="s">
        <v>485</v>
      </c>
    </row>
    <row r="841" spans="1:11">
      <c r="A841" s="2">
        <v>42955</v>
      </c>
      <c r="B841" t="s">
        <v>429</v>
      </c>
      <c r="C841" t="s">
        <v>475</v>
      </c>
      <c r="D841">
        <v>1</v>
      </c>
      <c r="E841">
        <v>4</v>
      </c>
      <c r="F841">
        <v>10</v>
      </c>
      <c r="G841" s="55" t="s">
        <v>488</v>
      </c>
      <c r="H841" s="66" t="str">
        <f>VLOOKUP(G841,'Benthic Codes'!$A$1:$C$15,2,0)</f>
        <v>TA</v>
      </c>
      <c r="I841" s="66" t="str">
        <f>VLOOKUP(G841,'Benthic Codes'!$A$1:$C$15,3,0)</f>
        <v>turf algae</v>
      </c>
      <c r="J841">
        <v>5</v>
      </c>
    </row>
    <row r="842" spans="1:11">
      <c r="A842" s="2">
        <v>42955</v>
      </c>
      <c r="B842" t="s">
        <v>429</v>
      </c>
      <c r="C842" t="s">
        <v>475</v>
      </c>
      <c r="D842">
        <v>1</v>
      </c>
      <c r="E842">
        <v>5</v>
      </c>
      <c r="F842">
        <v>1</v>
      </c>
      <c r="G842" s="55" t="s">
        <v>478</v>
      </c>
      <c r="H842" s="66" t="str">
        <f>VLOOKUP(G842,'Benthic Codes'!$A$1:$C$15,2,0)</f>
        <v>MA</v>
      </c>
      <c r="I842" s="66" t="str">
        <f>VLOOKUP(G842,'Benthic Codes'!$A$1:$C$15,3,0)</f>
        <v>macroalgae</v>
      </c>
      <c r="J842">
        <v>38</v>
      </c>
    </row>
    <row r="843" spans="1:11">
      <c r="A843" s="2">
        <v>42955</v>
      </c>
      <c r="B843" t="s">
        <v>429</v>
      </c>
      <c r="C843" t="s">
        <v>475</v>
      </c>
      <c r="D843">
        <v>1</v>
      </c>
      <c r="E843">
        <v>5</v>
      </c>
      <c r="F843">
        <v>2</v>
      </c>
      <c r="G843" s="55" t="s">
        <v>488</v>
      </c>
      <c r="H843" s="66" t="str">
        <f>VLOOKUP(G843,'Benthic Codes'!$A$1:$C$15,2,0)</f>
        <v>TA</v>
      </c>
      <c r="I843" s="66" t="str">
        <f>VLOOKUP(G843,'Benthic Codes'!$A$1:$C$15,3,0)</f>
        <v>turf algae</v>
      </c>
      <c r="J843">
        <v>2</v>
      </c>
    </row>
    <row r="844" spans="1:11">
      <c r="A844" s="2">
        <v>42955</v>
      </c>
      <c r="B844" t="s">
        <v>429</v>
      </c>
      <c r="C844" t="s">
        <v>475</v>
      </c>
      <c r="D844">
        <v>1</v>
      </c>
      <c r="E844">
        <v>5</v>
      </c>
      <c r="F844">
        <v>3</v>
      </c>
      <c r="G844" s="55" t="s">
        <v>488</v>
      </c>
      <c r="H844" s="66" t="str">
        <f>VLOOKUP(G844,'Benthic Codes'!$A$1:$C$15,2,0)</f>
        <v>TA</v>
      </c>
      <c r="I844" s="66" t="str">
        <f>VLOOKUP(G844,'Benthic Codes'!$A$1:$C$15,3,0)</f>
        <v>turf algae</v>
      </c>
      <c r="J844">
        <v>1</v>
      </c>
    </row>
    <row r="845" spans="1:11">
      <c r="A845" s="2">
        <v>42955</v>
      </c>
      <c r="B845" t="s">
        <v>429</v>
      </c>
      <c r="C845" t="s">
        <v>475</v>
      </c>
      <c r="D845">
        <v>1</v>
      </c>
      <c r="E845">
        <v>5</v>
      </c>
      <c r="F845">
        <v>4</v>
      </c>
      <c r="G845" s="55" t="s">
        <v>478</v>
      </c>
      <c r="H845" s="66" t="str">
        <f>VLOOKUP(G845,'Benthic Codes'!$A$1:$C$15,2,0)</f>
        <v>MA</v>
      </c>
      <c r="I845" s="66" t="str">
        <f>VLOOKUP(G845,'Benthic Codes'!$A$1:$C$15,3,0)</f>
        <v>macroalgae</v>
      </c>
      <c r="J845">
        <v>35</v>
      </c>
    </row>
    <row r="846" spans="1:11">
      <c r="A846" s="2">
        <v>42955</v>
      </c>
      <c r="B846" t="s">
        <v>429</v>
      </c>
      <c r="C846" t="s">
        <v>475</v>
      </c>
      <c r="D846">
        <v>1</v>
      </c>
      <c r="E846">
        <v>5</v>
      </c>
      <c r="F846">
        <v>5</v>
      </c>
      <c r="G846" s="55" t="s">
        <v>488</v>
      </c>
      <c r="H846" s="66" t="str">
        <f>VLOOKUP(G846,'Benthic Codes'!$A$1:$C$15,2,0)</f>
        <v>TA</v>
      </c>
      <c r="I846" s="66" t="str">
        <f>VLOOKUP(G846,'Benthic Codes'!$A$1:$C$15,3,0)</f>
        <v>turf algae</v>
      </c>
      <c r="J846">
        <v>2</v>
      </c>
    </row>
    <row r="847" spans="1:11">
      <c r="A847" s="2">
        <v>42955</v>
      </c>
      <c r="B847" t="s">
        <v>429</v>
      </c>
      <c r="C847" t="s">
        <v>475</v>
      </c>
      <c r="D847">
        <v>1</v>
      </c>
      <c r="E847">
        <v>5</v>
      </c>
      <c r="F847">
        <v>6</v>
      </c>
      <c r="G847" s="55" t="s">
        <v>478</v>
      </c>
      <c r="H847" s="66" t="str">
        <f>VLOOKUP(G847,'Benthic Codes'!$A$1:$C$15,2,0)</f>
        <v>MA</v>
      </c>
      <c r="I847" s="66" t="str">
        <f>VLOOKUP(G847,'Benthic Codes'!$A$1:$C$15,3,0)</f>
        <v>macroalgae</v>
      </c>
      <c r="J847">
        <v>20</v>
      </c>
    </row>
    <row r="848" spans="1:11">
      <c r="A848" s="2">
        <v>42955</v>
      </c>
      <c r="B848" t="s">
        <v>429</v>
      </c>
      <c r="C848" t="s">
        <v>475</v>
      </c>
      <c r="D848">
        <v>1</v>
      </c>
      <c r="E848">
        <v>5</v>
      </c>
      <c r="F848">
        <v>7</v>
      </c>
      <c r="G848" s="55" t="s">
        <v>478</v>
      </c>
      <c r="H848" s="66" t="str">
        <f>VLOOKUP(G848,'Benthic Codes'!$A$1:$C$15,2,0)</f>
        <v>MA</v>
      </c>
      <c r="I848" s="66" t="str">
        <f>VLOOKUP(G848,'Benthic Codes'!$A$1:$C$15,3,0)</f>
        <v>macroalgae</v>
      </c>
      <c r="J848">
        <v>35</v>
      </c>
    </row>
    <row r="849" spans="1:11">
      <c r="A849" s="2">
        <v>42955</v>
      </c>
      <c r="B849" t="s">
        <v>429</v>
      </c>
      <c r="C849" t="s">
        <v>475</v>
      </c>
      <c r="D849">
        <v>1</v>
      </c>
      <c r="E849">
        <v>5</v>
      </c>
      <c r="F849">
        <v>8</v>
      </c>
      <c r="G849" s="55" t="s">
        <v>488</v>
      </c>
      <c r="H849" s="66" t="str">
        <f>VLOOKUP(G849,'Benthic Codes'!$A$1:$C$15,2,0)</f>
        <v>TA</v>
      </c>
      <c r="I849" s="66" t="str">
        <f>VLOOKUP(G849,'Benthic Codes'!$A$1:$C$15,3,0)</f>
        <v>turf algae</v>
      </c>
      <c r="J849">
        <v>2</v>
      </c>
    </row>
    <row r="850" spans="1:11">
      <c r="A850" s="2">
        <v>42955</v>
      </c>
      <c r="B850" t="s">
        <v>429</v>
      </c>
      <c r="C850" t="s">
        <v>475</v>
      </c>
      <c r="D850">
        <v>1</v>
      </c>
      <c r="E850">
        <v>5</v>
      </c>
      <c r="F850">
        <v>9</v>
      </c>
      <c r="G850" s="55" t="s">
        <v>478</v>
      </c>
      <c r="H850" s="66" t="str">
        <f>VLOOKUP(G850,'Benthic Codes'!$A$1:$C$15,2,0)</f>
        <v>MA</v>
      </c>
      <c r="I850" s="66" t="str">
        <f>VLOOKUP(G850,'Benthic Codes'!$A$1:$C$15,3,0)</f>
        <v>macroalgae</v>
      </c>
      <c r="J850">
        <v>27</v>
      </c>
    </row>
    <row r="851" spans="1:11">
      <c r="A851" s="2">
        <v>42955</v>
      </c>
      <c r="B851" t="s">
        <v>429</v>
      </c>
      <c r="C851" t="s">
        <v>475</v>
      </c>
      <c r="D851">
        <v>1</v>
      </c>
      <c r="E851">
        <v>5</v>
      </c>
      <c r="F851">
        <v>10</v>
      </c>
      <c r="G851" s="55" t="s">
        <v>488</v>
      </c>
      <c r="H851" s="66" t="str">
        <f>VLOOKUP(G851,'Benthic Codes'!$A$1:$C$15,2,0)</f>
        <v>TA</v>
      </c>
      <c r="I851" s="66" t="str">
        <f>VLOOKUP(G851,'Benthic Codes'!$A$1:$C$15,3,0)</f>
        <v>turf algae</v>
      </c>
      <c r="J851">
        <v>2</v>
      </c>
    </row>
    <row r="852" spans="1:11">
      <c r="A852" s="2">
        <v>42955</v>
      </c>
      <c r="B852" t="s">
        <v>429</v>
      </c>
      <c r="C852" t="s">
        <v>475</v>
      </c>
      <c r="D852">
        <v>1</v>
      </c>
      <c r="E852">
        <v>6</v>
      </c>
      <c r="F852">
        <v>1</v>
      </c>
      <c r="G852" s="55" t="s">
        <v>488</v>
      </c>
      <c r="H852" s="66" t="str">
        <f>VLOOKUP(G852,'Benthic Codes'!$A$1:$C$15,2,0)</f>
        <v>TA</v>
      </c>
      <c r="I852" s="66" t="str">
        <f>VLOOKUP(G852,'Benthic Codes'!$A$1:$C$15,3,0)</f>
        <v>turf algae</v>
      </c>
      <c r="J852">
        <v>1</v>
      </c>
    </row>
    <row r="853" spans="1:11">
      <c r="A853" s="2">
        <v>42955</v>
      </c>
      <c r="B853" t="s">
        <v>429</v>
      </c>
      <c r="C853" t="s">
        <v>475</v>
      </c>
      <c r="D853">
        <v>1</v>
      </c>
      <c r="E853">
        <v>6</v>
      </c>
      <c r="F853">
        <v>2</v>
      </c>
      <c r="G853" s="55" t="s">
        <v>488</v>
      </c>
      <c r="H853" s="66" t="str">
        <f>VLOOKUP(G853,'Benthic Codes'!$A$1:$C$15,2,0)</f>
        <v>TA</v>
      </c>
      <c r="I853" s="66" t="str">
        <f>VLOOKUP(G853,'Benthic Codes'!$A$1:$C$15,3,0)</f>
        <v>turf algae</v>
      </c>
      <c r="J853">
        <v>1</v>
      </c>
    </row>
    <row r="854" spans="1:11">
      <c r="A854" s="2">
        <v>42955</v>
      </c>
      <c r="B854" t="s">
        <v>429</v>
      </c>
      <c r="C854" t="s">
        <v>475</v>
      </c>
      <c r="D854">
        <v>1</v>
      </c>
      <c r="E854">
        <v>6</v>
      </c>
      <c r="F854">
        <v>3</v>
      </c>
      <c r="G854" s="55" t="s">
        <v>480</v>
      </c>
      <c r="H854" s="66" t="str">
        <f>VLOOKUP(G854,'Benthic Codes'!$A$1:$C$15,2,0)</f>
        <v>OINV</v>
      </c>
      <c r="I854" s="66" t="str">
        <f>VLOOKUP(G854,'Benthic Codes'!$A$1:$C$15,3,0)</f>
        <v>non-aggressive invert</v>
      </c>
      <c r="K854" t="s">
        <v>485</v>
      </c>
    </row>
    <row r="855" spans="1:11">
      <c r="A855" s="2">
        <v>42955</v>
      </c>
      <c r="B855" t="s">
        <v>429</v>
      </c>
      <c r="C855" t="s">
        <v>475</v>
      </c>
      <c r="D855">
        <v>1</v>
      </c>
      <c r="E855">
        <v>6</v>
      </c>
      <c r="F855">
        <v>4</v>
      </c>
      <c r="G855" s="55" t="s">
        <v>488</v>
      </c>
      <c r="H855" s="66" t="str">
        <f>VLOOKUP(G855,'Benthic Codes'!$A$1:$C$15,2,0)</f>
        <v>TA</v>
      </c>
      <c r="I855" s="66" t="str">
        <f>VLOOKUP(G855,'Benthic Codes'!$A$1:$C$15,3,0)</f>
        <v>turf algae</v>
      </c>
      <c r="J855">
        <v>2</v>
      </c>
    </row>
    <row r="856" spans="1:11">
      <c r="A856" s="2">
        <v>42955</v>
      </c>
      <c r="B856" t="s">
        <v>429</v>
      </c>
      <c r="C856" t="s">
        <v>475</v>
      </c>
      <c r="D856">
        <v>1</v>
      </c>
      <c r="E856">
        <v>6</v>
      </c>
      <c r="F856">
        <v>5</v>
      </c>
      <c r="G856" s="55" t="s">
        <v>488</v>
      </c>
      <c r="H856" s="66" t="str">
        <f>VLOOKUP(G856,'Benthic Codes'!$A$1:$C$15,2,0)</f>
        <v>TA</v>
      </c>
      <c r="I856" s="66" t="str">
        <f>VLOOKUP(G856,'Benthic Codes'!$A$1:$C$15,3,0)</f>
        <v>turf algae</v>
      </c>
      <c r="J856">
        <v>3</v>
      </c>
    </row>
    <row r="857" spans="1:11">
      <c r="A857" s="2">
        <v>42955</v>
      </c>
      <c r="B857" t="s">
        <v>429</v>
      </c>
      <c r="C857" t="s">
        <v>475</v>
      </c>
      <c r="D857">
        <v>1</v>
      </c>
      <c r="E857">
        <v>6</v>
      </c>
      <c r="F857">
        <v>6</v>
      </c>
      <c r="G857" s="55" t="s">
        <v>488</v>
      </c>
      <c r="H857" s="66" t="str">
        <f>VLOOKUP(G857,'Benthic Codes'!$A$1:$C$15,2,0)</f>
        <v>TA</v>
      </c>
      <c r="I857" s="66" t="str">
        <f>VLOOKUP(G857,'Benthic Codes'!$A$1:$C$15,3,0)</f>
        <v>turf algae</v>
      </c>
      <c r="J857">
        <v>2</v>
      </c>
    </row>
    <row r="858" spans="1:11">
      <c r="A858" s="2">
        <v>42955</v>
      </c>
      <c r="B858" t="s">
        <v>429</v>
      </c>
      <c r="C858" t="s">
        <v>475</v>
      </c>
      <c r="D858">
        <v>1</v>
      </c>
      <c r="E858">
        <v>6</v>
      </c>
      <c r="F858">
        <v>7</v>
      </c>
      <c r="G858" s="55" t="s">
        <v>488</v>
      </c>
      <c r="H858" s="66" t="str">
        <f>VLOOKUP(G858,'Benthic Codes'!$A$1:$C$15,2,0)</f>
        <v>TA</v>
      </c>
      <c r="I858" s="66" t="str">
        <f>VLOOKUP(G858,'Benthic Codes'!$A$1:$C$15,3,0)</f>
        <v>turf algae</v>
      </c>
      <c r="J858">
        <v>4</v>
      </c>
    </row>
    <row r="859" spans="1:11">
      <c r="A859" s="2">
        <v>42955</v>
      </c>
      <c r="B859" t="s">
        <v>429</v>
      </c>
      <c r="C859" t="s">
        <v>475</v>
      </c>
      <c r="D859">
        <v>1</v>
      </c>
      <c r="E859">
        <v>6</v>
      </c>
      <c r="F859">
        <v>8</v>
      </c>
      <c r="G859" s="55" t="s">
        <v>478</v>
      </c>
      <c r="H859" s="66" t="str">
        <f>VLOOKUP(G859,'Benthic Codes'!$A$1:$C$15,2,0)</f>
        <v>MA</v>
      </c>
      <c r="I859" s="66" t="str">
        <f>VLOOKUP(G859,'Benthic Codes'!$A$1:$C$15,3,0)</f>
        <v>macroalgae</v>
      </c>
      <c r="J859">
        <v>18</v>
      </c>
    </row>
    <row r="860" spans="1:11">
      <c r="A860" s="2">
        <v>42955</v>
      </c>
      <c r="B860" t="s">
        <v>429</v>
      </c>
      <c r="C860" t="s">
        <v>475</v>
      </c>
      <c r="D860">
        <v>1</v>
      </c>
      <c r="E860">
        <v>6</v>
      </c>
      <c r="F860">
        <v>9</v>
      </c>
      <c r="G860" s="55" t="s">
        <v>483</v>
      </c>
      <c r="H860" s="66" t="str">
        <f>VLOOKUP(G860,'Benthic Codes'!$A$1:$C$15,2,0)</f>
        <v>AINV</v>
      </c>
      <c r="I860" s="66" t="str">
        <f>VLOOKUP(G860,'Benthic Codes'!$A$1:$C$15,3,0)</f>
        <v>aggressive invert</v>
      </c>
      <c r="K860" t="s">
        <v>485</v>
      </c>
    </row>
    <row r="861" spans="1:11">
      <c r="A861" s="2">
        <v>42955</v>
      </c>
      <c r="B861" t="s">
        <v>429</v>
      </c>
      <c r="C861" t="s">
        <v>475</v>
      </c>
      <c r="D861">
        <v>1</v>
      </c>
      <c r="E861">
        <v>6</v>
      </c>
      <c r="F861">
        <v>10</v>
      </c>
      <c r="G861" s="55" t="s">
        <v>476</v>
      </c>
      <c r="H861" s="66" t="str">
        <f>VLOOKUP(G861,'Benthic Codes'!$A$1:$C$15,2,0)</f>
        <v>LC</v>
      </c>
      <c r="I861" s="66" t="str">
        <f>VLOOKUP(G861,'Benthic Codes'!$A$1:$C$15,3,0)</f>
        <v>coral</v>
      </c>
    </row>
    <row r="862" spans="1:11">
      <c r="A862" s="2">
        <v>42955</v>
      </c>
      <c r="B862" t="s">
        <v>429</v>
      </c>
      <c r="C862" t="s">
        <v>475</v>
      </c>
      <c r="D862">
        <v>1</v>
      </c>
      <c r="E862">
        <v>7</v>
      </c>
      <c r="F862">
        <v>1</v>
      </c>
      <c r="G862" s="55" t="s">
        <v>478</v>
      </c>
      <c r="H862" s="66" t="str">
        <f>VLOOKUP(G862,'Benthic Codes'!$A$1:$C$15,2,0)</f>
        <v>MA</v>
      </c>
      <c r="I862" s="66" t="str">
        <f>VLOOKUP(G862,'Benthic Codes'!$A$1:$C$15,3,0)</f>
        <v>macroalgae</v>
      </c>
      <c r="J862">
        <v>23</v>
      </c>
    </row>
    <row r="863" spans="1:11">
      <c r="A863" s="2">
        <v>42955</v>
      </c>
      <c r="B863" t="s">
        <v>429</v>
      </c>
      <c r="C863" t="s">
        <v>475</v>
      </c>
      <c r="D863">
        <v>1</v>
      </c>
      <c r="E863">
        <v>7</v>
      </c>
      <c r="F863">
        <v>2</v>
      </c>
      <c r="G863" s="55" t="s">
        <v>476</v>
      </c>
      <c r="H863" s="66" t="str">
        <f>VLOOKUP(G863,'Benthic Codes'!$A$1:$C$15,2,0)</f>
        <v>LC</v>
      </c>
      <c r="I863" s="66" t="str">
        <f>VLOOKUP(G863,'Benthic Codes'!$A$1:$C$15,3,0)</f>
        <v>coral</v>
      </c>
    </row>
    <row r="864" spans="1:11">
      <c r="A864" s="2">
        <v>42955</v>
      </c>
      <c r="B864" t="s">
        <v>429</v>
      </c>
      <c r="C864" t="s">
        <v>475</v>
      </c>
      <c r="D864">
        <v>1</v>
      </c>
      <c r="E864">
        <v>7</v>
      </c>
      <c r="F864">
        <v>3</v>
      </c>
      <c r="G864" s="55" t="s">
        <v>478</v>
      </c>
      <c r="H864" s="66" t="str">
        <f>VLOOKUP(G864,'Benthic Codes'!$A$1:$C$15,2,0)</f>
        <v>MA</v>
      </c>
      <c r="I864" s="66" t="str">
        <f>VLOOKUP(G864,'Benthic Codes'!$A$1:$C$15,3,0)</f>
        <v>macroalgae</v>
      </c>
      <c r="J864">
        <v>15</v>
      </c>
    </row>
    <row r="865" spans="1:11">
      <c r="A865" s="2">
        <v>42955</v>
      </c>
      <c r="B865" t="s">
        <v>429</v>
      </c>
      <c r="C865" t="s">
        <v>475</v>
      </c>
      <c r="D865">
        <v>1</v>
      </c>
      <c r="E865">
        <v>7</v>
      </c>
      <c r="F865">
        <v>4</v>
      </c>
      <c r="G865" s="55" t="s">
        <v>488</v>
      </c>
      <c r="H865" s="66" t="str">
        <f>VLOOKUP(G865,'Benthic Codes'!$A$1:$C$15,2,0)</f>
        <v>TA</v>
      </c>
      <c r="I865" s="66" t="str">
        <f>VLOOKUP(G865,'Benthic Codes'!$A$1:$C$15,3,0)</f>
        <v>turf algae</v>
      </c>
      <c r="J865">
        <v>6</v>
      </c>
    </row>
    <row r="866" spans="1:11">
      <c r="A866" s="2">
        <v>42955</v>
      </c>
      <c r="B866" t="s">
        <v>429</v>
      </c>
      <c r="C866" t="s">
        <v>475</v>
      </c>
      <c r="D866">
        <v>1</v>
      </c>
      <c r="E866">
        <v>7</v>
      </c>
      <c r="F866">
        <v>5</v>
      </c>
      <c r="G866" s="55" t="s">
        <v>480</v>
      </c>
      <c r="H866" s="66" t="str">
        <f>VLOOKUP(G866,'Benthic Codes'!$A$1:$C$15,2,0)</f>
        <v>OINV</v>
      </c>
      <c r="I866" s="66" t="str">
        <f>VLOOKUP(G866,'Benthic Codes'!$A$1:$C$15,3,0)</f>
        <v>non-aggressive invert</v>
      </c>
      <c r="K866" t="s">
        <v>485</v>
      </c>
    </row>
    <row r="867" spans="1:11">
      <c r="A867" s="2">
        <v>42955</v>
      </c>
      <c r="B867" t="s">
        <v>429</v>
      </c>
      <c r="C867" t="s">
        <v>475</v>
      </c>
      <c r="D867">
        <v>1</v>
      </c>
      <c r="E867">
        <v>7</v>
      </c>
      <c r="F867">
        <v>6</v>
      </c>
      <c r="G867" s="55" t="s">
        <v>488</v>
      </c>
      <c r="H867" s="66" t="str">
        <f>VLOOKUP(G867,'Benthic Codes'!$A$1:$C$15,2,0)</f>
        <v>TA</v>
      </c>
      <c r="I867" s="66" t="str">
        <f>VLOOKUP(G867,'Benthic Codes'!$A$1:$C$15,3,0)</f>
        <v>turf algae</v>
      </c>
      <c r="J867">
        <v>2</v>
      </c>
    </row>
    <row r="868" spans="1:11">
      <c r="A868" s="2">
        <v>42955</v>
      </c>
      <c r="B868" t="s">
        <v>429</v>
      </c>
      <c r="C868" t="s">
        <v>475</v>
      </c>
      <c r="D868">
        <v>1</v>
      </c>
      <c r="E868">
        <v>7</v>
      </c>
      <c r="F868">
        <v>7</v>
      </c>
      <c r="G868" s="55" t="s">
        <v>488</v>
      </c>
      <c r="H868" s="66" t="str">
        <f>VLOOKUP(G868,'Benthic Codes'!$A$1:$C$15,2,0)</f>
        <v>TA</v>
      </c>
      <c r="I868" s="66" t="str">
        <f>VLOOKUP(G868,'Benthic Codes'!$A$1:$C$15,3,0)</f>
        <v>turf algae</v>
      </c>
      <c r="J868">
        <v>6</v>
      </c>
    </row>
    <row r="869" spans="1:11">
      <c r="A869" s="2">
        <v>42955</v>
      </c>
      <c r="B869" t="s">
        <v>429</v>
      </c>
      <c r="C869" t="s">
        <v>475</v>
      </c>
      <c r="D869">
        <v>1</v>
      </c>
      <c r="E869">
        <v>7</v>
      </c>
      <c r="F869">
        <v>8</v>
      </c>
      <c r="G869" s="55" t="s">
        <v>488</v>
      </c>
      <c r="H869" s="66" t="str">
        <f>VLOOKUP(G869,'Benthic Codes'!$A$1:$C$15,2,0)</f>
        <v>TA</v>
      </c>
      <c r="I869" s="66" t="str">
        <f>VLOOKUP(G869,'Benthic Codes'!$A$1:$C$15,3,0)</f>
        <v>turf algae</v>
      </c>
      <c r="J869">
        <v>4</v>
      </c>
    </row>
    <row r="870" spans="1:11">
      <c r="A870" s="2">
        <v>42955</v>
      </c>
      <c r="B870" t="s">
        <v>429</v>
      </c>
      <c r="C870" t="s">
        <v>475</v>
      </c>
      <c r="D870">
        <v>1</v>
      </c>
      <c r="E870">
        <v>7</v>
      </c>
      <c r="F870">
        <v>9</v>
      </c>
      <c r="G870" s="55" t="s">
        <v>478</v>
      </c>
      <c r="H870" s="66" t="str">
        <f>VLOOKUP(G870,'Benthic Codes'!$A$1:$C$15,2,0)</f>
        <v>MA</v>
      </c>
      <c r="I870" s="66" t="str">
        <f>VLOOKUP(G870,'Benthic Codes'!$A$1:$C$15,3,0)</f>
        <v>macroalgae</v>
      </c>
      <c r="J870">
        <v>8</v>
      </c>
    </row>
    <row r="871" spans="1:11">
      <c r="A871" s="2">
        <v>42955</v>
      </c>
      <c r="B871" t="s">
        <v>429</v>
      </c>
      <c r="C871" t="s">
        <v>475</v>
      </c>
      <c r="D871">
        <v>1</v>
      </c>
      <c r="E871">
        <v>7</v>
      </c>
      <c r="F871">
        <v>10</v>
      </c>
      <c r="G871" s="55" t="s">
        <v>488</v>
      </c>
      <c r="H871" s="66" t="str">
        <f>VLOOKUP(G871,'Benthic Codes'!$A$1:$C$15,2,0)</f>
        <v>TA</v>
      </c>
      <c r="I871" s="66" t="str">
        <f>VLOOKUP(G871,'Benthic Codes'!$A$1:$C$15,3,0)</f>
        <v>turf algae</v>
      </c>
      <c r="J871">
        <v>3</v>
      </c>
    </row>
    <row r="872" spans="1:11">
      <c r="A872" s="2">
        <v>42955</v>
      </c>
      <c r="B872" t="s">
        <v>429</v>
      </c>
      <c r="C872" t="s">
        <v>475</v>
      </c>
      <c r="D872">
        <v>1</v>
      </c>
      <c r="E872">
        <v>8</v>
      </c>
      <c r="F872">
        <v>1</v>
      </c>
      <c r="G872" s="55" t="s">
        <v>478</v>
      </c>
      <c r="H872" s="66" t="str">
        <f>VLOOKUP(G872,'Benthic Codes'!$A$1:$C$15,2,0)</f>
        <v>MA</v>
      </c>
      <c r="I872" s="66" t="str">
        <f>VLOOKUP(G872,'Benthic Codes'!$A$1:$C$15,3,0)</f>
        <v>macroalgae</v>
      </c>
      <c r="J872">
        <v>23</v>
      </c>
    </row>
    <row r="873" spans="1:11">
      <c r="A873" s="2">
        <v>42955</v>
      </c>
      <c r="B873" t="s">
        <v>429</v>
      </c>
      <c r="C873" t="s">
        <v>475</v>
      </c>
      <c r="D873">
        <v>1</v>
      </c>
      <c r="E873">
        <v>8</v>
      </c>
      <c r="F873">
        <v>2</v>
      </c>
      <c r="G873" s="55" t="s">
        <v>488</v>
      </c>
      <c r="H873" s="66" t="str">
        <f>VLOOKUP(G873,'Benthic Codes'!$A$1:$C$15,2,0)</f>
        <v>TA</v>
      </c>
      <c r="I873" s="66" t="str">
        <f>VLOOKUP(G873,'Benthic Codes'!$A$1:$C$15,3,0)</f>
        <v>turf algae</v>
      </c>
      <c r="J873">
        <v>1</v>
      </c>
    </row>
    <row r="874" spans="1:11">
      <c r="A874" s="2">
        <v>42955</v>
      </c>
      <c r="B874" t="s">
        <v>429</v>
      </c>
      <c r="C874" t="s">
        <v>475</v>
      </c>
      <c r="D874">
        <v>1</v>
      </c>
      <c r="E874">
        <v>8</v>
      </c>
      <c r="F874">
        <v>3</v>
      </c>
      <c r="G874" s="55" t="s">
        <v>480</v>
      </c>
      <c r="H874" s="66" t="str">
        <f>VLOOKUP(G874,'Benthic Codes'!$A$1:$C$15,2,0)</f>
        <v>OINV</v>
      </c>
      <c r="I874" s="66" t="str">
        <f>VLOOKUP(G874,'Benthic Codes'!$A$1:$C$15,3,0)</f>
        <v>non-aggressive invert</v>
      </c>
      <c r="K874" t="s">
        <v>485</v>
      </c>
    </row>
    <row r="875" spans="1:11">
      <c r="A875" s="2">
        <v>42955</v>
      </c>
      <c r="B875" t="s">
        <v>429</v>
      </c>
      <c r="C875" t="s">
        <v>475</v>
      </c>
      <c r="D875">
        <v>1</v>
      </c>
      <c r="E875">
        <v>8</v>
      </c>
      <c r="F875">
        <v>4</v>
      </c>
      <c r="G875" s="55" t="s">
        <v>480</v>
      </c>
      <c r="H875" s="66" t="str">
        <f>VLOOKUP(G875,'Benthic Codes'!$A$1:$C$15,2,0)</f>
        <v>OINV</v>
      </c>
      <c r="I875" s="66" t="str">
        <f>VLOOKUP(G875,'Benthic Codes'!$A$1:$C$15,3,0)</f>
        <v>non-aggressive invert</v>
      </c>
      <c r="K875" t="s">
        <v>485</v>
      </c>
    </row>
    <row r="876" spans="1:11">
      <c r="A876" s="2">
        <v>42955</v>
      </c>
      <c r="B876" t="s">
        <v>429</v>
      </c>
      <c r="C876" t="s">
        <v>475</v>
      </c>
      <c r="D876">
        <v>1</v>
      </c>
      <c r="E876">
        <v>8</v>
      </c>
      <c r="F876">
        <v>5</v>
      </c>
      <c r="G876" s="55" t="s">
        <v>476</v>
      </c>
      <c r="H876" s="66" t="str">
        <f>VLOOKUP(G876,'Benthic Codes'!$A$1:$C$15,2,0)</f>
        <v>LC</v>
      </c>
      <c r="I876" s="66" t="str">
        <f>VLOOKUP(G876,'Benthic Codes'!$A$1:$C$15,3,0)</f>
        <v>coral</v>
      </c>
    </row>
    <row r="877" spans="1:11">
      <c r="A877" s="2">
        <v>42955</v>
      </c>
      <c r="B877" t="s">
        <v>429</v>
      </c>
      <c r="C877" t="s">
        <v>475</v>
      </c>
      <c r="D877">
        <v>1</v>
      </c>
      <c r="E877">
        <v>8</v>
      </c>
      <c r="F877">
        <v>6</v>
      </c>
      <c r="G877" s="55" t="s">
        <v>476</v>
      </c>
      <c r="H877" s="66" t="str">
        <f>VLOOKUP(G877,'Benthic Codes'!$A$1:$C$15,2,0)</f>
        <v>LC</v>
      </c>
      <c r="I877" s="66" t="str">
        <f>VLOOKUP(G877,'Benthic Codes'!$A$1:$C$15,3,0)</f>
        <v>coral</v>
      </c>
    </row>
    <row r="878" spans="1:11">
      <c r="A878" s="2">
        <v>42955</v>
      </c>
      <c r="B878" t="s">
        <v>429</v>
      </c>
      <c r="C878" t="s">
        <v>475</v>
      </c>
      <c r="D878">
        <v>1</v>
      </c>
      <c r="E878">
        <v>8</v>
      </c>
      <c r="F878">
        <v>7</v>
      </c>
      <c r="G878" s="55" t="s">
        <v>488</v>
      </c>
      <c r="H878" s="66" t="str">
        <f>VLOOKUP(G878,'Benthic Codes'!$A$1:$C$15,2,0)</f>
        <v>TA</v>
      </c>
      <c r="I878" s="66" t="str">
        <f>VLOOKUP(G878,'Benthic Codes'!$A$1:$C$15,3,0)</f>
        <v>turf algae</v>
      </c>
      <c r="J878">
        <v>8</v>
      </c>
    </row>
    <row r="879" spans="1:11">
      <c r="A879" s="2">
        <v>42955</v>
      </c>
      <c r="B879" t="s">
        <v>429</v>
      </c>
      <c r="C879" t="s">
        <v>475</v>
      </c>
      <c r="D879">
        <v>1</v>
      </c>
      <c r="E879">
        <v>8</v>
      </c>
      <c r="F879">
        <v>8</v>
      </c>
      <c r="G879" s="55" t="s">
        <v>478</v>
      </c>
      <c r="H879" s="66" t="str">
        <f>VLOOKUP(G879,'Benthic Codes'!$A$1:$C$15,2,0)</f>
        <v>MA</v>
      </c>
      <c r="I879" s="66" t="str">
        <f>VLOOKUP(G879,'Benthic Codes'!$A$1:$C$15,3,0)</f>
        <v>macroalgae</v>
      </c>
      <c r="J879">
        <v>6</v>
      </c>
    </row>
    <row r="880" spans="1:11">
      <c r="A880" s="2">
        <v>42955</v>
      </c>
      <c r="B880" t="s">
        <v>429</v>
      </c>
      <c r="C880" t="s">
        <v>475</v>
      </c>
      <c r="D880">
        <v>1</v>
      </c>
      <c r="E880">
        <v>8</v>
      </c>
      <c r="F880">
        <v>9</v>
      </c>
      <c r="G880" s="55" t="s">
        <v>488</v>
      </c>
      <c r="H880" s="66" t="str">
        <f>VLOOKUP(G880,'Benthic Codes'!$A$1:$C$15,2,0)</f>
        <v>TA</v>
      </c>
      <c r="I880" s="66" t="str">
        <f>VLOOKUP(G880,'Benthic Codes'!$A$1:$C$15,3,0)</f>
        <v>turf algae</v>
      </c>
      <c r="J880">
        <v>5</v>
      </c>
    </row>
    <row r="881" spans="1:11">
      <c r="A881" s="2">
        <v>42955</v>
      </c>
      <c r="B881" t="s">
        <v>429</v>
      </c>
      <c r="C881" t="s">
        <v>475</v>
      </c>
      <c r="D881">
        <v>1</v>
      </c>
      <c r="E881">
        <v>8</v>
      </c>
      <c r="F881">
        <v>10</v>
      </c>
      <c r="G881" s="55" t="s">
        <v>476</v>
      </c>
      <c r="H881" s="66" t="str">
        <f>VLOOKUP(G881,'Benthic Codes'!$A$1:$C$15,2,0)</f>
        <v>LC</v>
      </c>
      <c r="I881" s="66" t="str">
        <f>VLOOKUP(G881,'Benthic Codes'!$A$1:$C$15,3,0)</f>
        <v>coral</v>
      </c>
    </row>
    <row r="882" spans="1:11">
      <c r="A882" s="2">
        <v>42955</v>
      </c>
      <c r="B882" t="s">
        <v>429</v>
      </c>
      <c r="C882" t="s">
        <v>475</v>
      </c>
      <c r="D882">
        <v>1</v>
      </c>
      <c r="E882">
        <v>9</v>
      </c>
      <c r="F882">
        <v>1</v>
      </c>
      <c r="G882" s="55" t="s">
        <v>476</v>
      </c>
      <c r="H882" s="66" t="str">
        <f>VLOOKUP(G882,'Benthic Codes'!$A$1:$C$15,2,0)</f>
        <v>LC</v>
      </c>
      <c r="I882" s="66" t="str">
        <f>VLOOKUP(G882,'Benthic Codes'!$A$1:$C$15,3,0)</f>
        <v>coral</v>
      </c>
    </row>
    <row r="883" spans="1:11">
      <c r="A883" s="2">
        <v>42955</v>
      </c>
      <c r="B883" t="s">
        <v>429</v>
      </c>
      <c r="C883" t="s">
        <v>475</v>
      </c>
      <c r="D883">
        <v>1</v>
      </c>
      <c r="E883">
        <v>9</v>
      </c>
      <c r="F883">
        <v>2</v>
      </c>
      <c r="G883" s="55" t="s">
        <v>478</v>
      </c>
      <c r="H883" s="66" t="str">
        <f>VLOOKUP(G883,'Benthic Codes'!$A$1:$C$15,2,0)</f>
        <v>MA</v>
      </c>
      <c r="I883" s="66" t="str">
        <f>VLOOKUP(G883,'Benthic Codes'!$A$1:$C$15,3,0)</f>
        <v>macroalgae</v>
      </c>
      <c r="J883">
        <v>31</v>
      </c>
    </row>
    <row r="884" spans="1:11">
      <c r="A884" s="2">
        <v>42955</v>
      </c>
      <c r="B884" t="s">
        <v>429</v>
      </c>
      <c r="C884" t="s">
        <v>475</v>
      </c>
      <c r="D884">
        <v>1</v>
      </c>
      <c r="E884">
        <v>9</v>
      </c>
      <c r="F884">
        <v>3</v>
      </c>
      <c r="G884" s="55" t="s">
        <v>488</v>
      </c>
      <c r="H884" s="66" t="str">
        <f>VLOOKUP(G884,'Benthic Codes'!$A$1:$C$15,2,0)</f>
        <v>TA</v>
      </c>
      <c r="I884" s="66" t="str">
        <f>VLOOKUP(G884,'Benthic Codes'!$A$1:$C$15,3,0)</f>
        <v>turf algae</v>
      </c>
      <c r="J884">
        <v>2</v>
      </c>
    </row>
    <row r="885" spans="1:11">
      <c r="A885" s="2">
        <v>42955</v>
      </c>
      <c r="B885" t="s">
        <v>429</v>
      </c>
      <c r="C885" t="s">
        <v>475</v>
      </c>
      <c r="D885">
        <v>1</v>
      </c>
      <c r="E885">
        <v>9</v>
      </c>
      <c r="F885">
        <v>4</v>
      </c>
      <c r="G885" s="55" t="s">
        <v>488</v>
      </c>
      <c r="H885" s="66" t="str">
        <f>VLOOKUP(G885,'Benthic Codes'!$A$1:$C$15,2,0)</f>
        <v>TA</v>
      </c>
      <c r="I885" s="66" t="str">
        <f>VLOOKUP(G885,'Benthic Codes'!$A$1:$C$15,3,0)</f>
        <v>turf algae</v>
      </c>
      <c r="J885">
        <v>3</v>
      </c>
    </row>
    <row r="886" spans="1:11">
      <c r="A886" s="2">
        <v>42955</v>
      </c>
      <c r="B886" t="s">
        <v>429</v>
      </c>
      <c r="C886" t="s">
        <v>475</v>
      </c>
      <c r="D886">
        <v>1</v>
      </c>
      <c r="E886">
        <v>9</v>
      </c>
      <c r="F886">
        <v>5</v>
      </c>
      <c r="G886" s="55" t="s">
        <v>483</v>
      </c>
      <c r="H886" s="66" t="str">
        <f>VLOOKUP(G886,'Benthic Codes'!$A$1:$C$15,2,0)</f>
        <v>AINV</v>
      </c>
      <c r="I886" s="66" t="str">
        <f>VLOOKUP(G886,'Benthic Codes'!$A$1:$C$15,3,0)</f>
        <v>aggressive invert</v>
      </c>
      <c r="K886" t="s">
        <v>484</v>
      </c>
    </row>
    <row r="887" spans="1:11">
      <c r="A887" s="2">
        <v>42955</v>
      </c>
      <c r="B887" t="s">
        <v>429</v>
      </c>
      <c r="C887" t="s">
        <v>475</v>
      </c>
      <c r="D887">
        <v>1</v>
      </c>
      <c r="E887">
        <v>9</v>
      </c>
      <c r="F887">
        <v>6</v>
      </c>
      <c r="G887" s="55" t="s">
        <v>488</v>
      </c>
      <c r="H887" s="66" t="str">
        <f>VLOOKUP(G887,'Benthic Codes'!$A$1:$C$15,2,0)</f>
        <v>TA</v>
      </c>
      <c r="I887" s="66" t="str">
        <f>VLOOKUP(G887,'Benthic Codes'!$A$1:$C$15,3,0)</f>
        <v>turf algae</v>
      </c>
      <c r="J887">
        <v>4</v>
      </c>
    </row>
    <row r="888" spans="1:11">
      <c r="A888" s="2">
        <v>42955</v>
      </c>
      <c r="B888" t="s">
        <v>429</v>
      </c>
      <c r="C888" t="s">
        <v>475</v>
      </c>
      <c r="D888">
        <v>1</v>
      </c>
      <c r="E888">
        <v>9</v>
      </c>
      <c r="F888">
        <v>7</v>
      </c>
      <c r="G888" s="55" t="s">
        <v>478</v>
      </c>
      <c r="H888" s="66" t="str">
        <f>VLOOKUP(G888,'Benthic Codes'!$A$1:$C$15,2,0)</f>
        <v>MA</v>
      </c>
      <c r="I888" s="66" t="str">
        <f>VLOOKUP(G888,'Benthic Codes'!$A$1:$C$15,3,0)</f>
        <v>macroalgae</v>
      </c>
      <c r="J888">
        <v>18</v>
      </c>
    </row>
    <row r="889" spans="1:11">
      <c r="A889" s="2">
        <v>42955</v>
      </c>
      <c r="B889" t="s">
        <v>429</v>
      </c>
      <c r="C889" t="s">
        <v>475</v>
      </c>
      <c r="D889">
        <v>1</v>
      </c>
      <c r="E889">
        <v>9</v>
      </c>
      <c r="F889">
        <v>8</v>
      </c>
      <c r="G889" s="55" t="s">
        <v>488</v>
      </c>
      <c r="H889" s="66" t="str">
        <f>VLOOKUP(G889,'Benthic Codes'!$A$1:$C$15,2,0)</f>
        <v>TA</v>
      </c>
      <c r="I889" s="66" t="str">
        <f>VLOOKUP(G889,'Benthic Codes'!$A$1:$C$15,3,0)</f>
        <v>turf algae</v>
      </c>
      <c r="J889">
        <v>2</v>
      </c>
    </row>
    <row r="890" spans="1:11">
      <c r="A890" s="2">
        <v>42955</v>
      </c>
      <c r="B890" t="s">
        <v>429</v>
      </c>
      <c r="C890" t="s">
        <v>475</v>
      </c>
      <c r="D890">
        <v>1</v>
      </c>
      <c r="E890">
        <v>9</v>
      </c>
      <c r="F890">
        <v>9</v>
      </c>
      <c r="G890" s="55" t="s">
        <v>478</v>
      </c>
      <c r="H890" s="66" t="str">
        <f>VLOOKUP(G890,'Benthic Codes'!$A$1:$C$15,2,0)</f>
        <v>MA</v>
      </c>
      <c r="I890" s="66" t="str">
        <f>VLOOKUP(G890,'Benthic Codes'!$A$1:$C$15,3,0)</f>
        <v>macroalgae</v>
      </c>
      <c r="J890">
        <v>17</v>
      </c>
    </row>
    <row r="891" spans="1:11">
      <c r="A891" s="2">
        <v>42955</v>
      </c>
      <c r="B891" t="s">
        <v>429</v>
      </c>
      <c r="C891" t="s">
        <v>475</v>
      </c>
      <c r="D891">
        <v>1</v>
      </c>
      <c r="E891">
        <v>9</v>
      </c>
      <c r="F891">
        <v>10</v>
      </c>
      <c r="G891" s="55" t="s">
        <v>478</v>
      </c>
      <c r="H891" s="66" t="str">
        <f>VLOOKUP(G891,'Benthic Codes'!$A$1:$C$15,2,0)</f>
        <v>MA</v>
      </c>
      <c r="I891" s="66" t="str">
        <f>VLOOKUP(G891,'Benthic Codes'!$A$1:$C$15,3,0)</f>
        <v>macroalgae</v>
      </c>
      <c r="J891">
        <v>18</v>
      </c>
    </row>
    <row r="892" spans="1:11">
      <c r="A892" s="2">
        <v>42955</v>
      </c>
      <c r="B892" t="s">
        <v>429</v>
      </c>
      <c r="C892" t="s">
        <v>475</v>
      </c>
      <c r="D892">
        <v>1</v>
      </c>
      <c r="E892">
        <v>10</v>
      </c>
      <c r="F892" s="17">
        <v>1</v>
      </c>
      <c r="G892" s="55" t="s">
        <v>488</v>
      </c>
      <c r="H892" s="66" t="str">
        <f>VLOOKUP(G892,'Benthic Codes'!$A$1:$C$15,2,0)</f>
        <v>TA</v>
      </c>
      <c r="I892" s="66" t="str">
        <f>VLOOKUP(G892,'Benthic Codes'!$A$1:$C$15,3,0)</f>
        <v>turf algae</v>
      </c>
      <c r="J892">
        <v>4</v>
      </c>
    </row>
    <row r="893" spans="1:11">
      <c r="A893" s="2">
        <v>42955</v>
      </c>
      <c r="B893" t="s">
        <v>429</v>
      </c>
      <c r="C893" t="s">
        <v>475</v>
      </c>
      <c r="D893">
        <v>1</v>
      </c>
      <c r="E893">
        <v>10</v>
      </c>
      <c r="F893" s="17">
        <v>2</v>
      </c>
      <c r="G893" s="55" t="s">
        <v>478</v>
      </c>
      <c r="H893" s="66" t="str">
        <f>VLOOKUP(G893,'Benthic Codes'!$A$1:$C$15,2,0)</f>
        <v>MA</v>
      </c>
      <c r="I893" s="66" t="str">
        <f>VLOOKUP(G893,'Benthic Codes'!$A$1:$C$15,3,0)</f>
        <v>macroalgae</v>
      </c>
      <c r="J893">
        <v>28</v>
      </c>
    </row>
    <row r="894" spans="1:11">
      <c r="A894" s="2">
        <v>42955</v>
      </c>
      <c r="B894" t="s">
        <v>429</v>
      </c>
      <c r="C894" t="s">
        <v>475</v>
      </c>
      <c r="D894">
        <v>1</v>
      </c>
      <c r="E894">
        <v>10</v>
      </c>
      <c r="F894" s="17">
        <v>3</v>
      </c>
      <c r="G894" s="55" t="s">
        <v>489</v>
      </c>
      <c r="H894" s="66" t="str">
        <f>VLOOKUP(G894,'Benthic Codes'!$A$1:$C$15,2,0)</f>
        <v>sand</v>
      </c>
      <c r="I894" s="66" t="str">
        <f>VLOOKUP(G894,'Benthic Codes'!$A$1:$C$15,3,0)</f>
        <v>sand</v>
      </c>
    </row>
    <row r="895" spans="1:11">
      <c r="A895" s="2">
        <v>42955</v>
      </c>
      <c r="B895" t="s">
        <v>429</v>
      </c>
      <c r="C895" t="s">
        <v>475</v>
      </c>
      <c r="D895">
        <v>1</v>
      </c>
      <c r="E895">
        <v>10</v>
      </c>
      <c r="F895" s="17">
        <v>4</v>
      </c>
      <c r="G895" s="55" t="s">
        <v>478</v>
      </c>
      <c r="H895" s="66" t="str">
        <f>VLOOKUP(G895,'Benthic Codes'!$A$1:$C$15,2,0)</f>
        <v>MA</v>
      </c>
      <c r="I895" s="66" t="str">
        <f>VLOOKUP(G895,'Benthic Codes'!$A$1:$C$15,3,0)</f>
        <v>macroalgae</v>
      </c>
      <c r="J895">
        <v>18</v>
      </c>
    </row>
    <row r="896" spans="1:11">
      <c r="A896" s="2">
        <v>42955</v>
      </c>
      <c r="B896" t="s">
        <v>429</v>
      </c>
      <c r="C896" t="s">
        <v>475</v>
      </c>
      <c r="D896">
        <v>1</v>
      </c>
      <c r="E896">
        <v>10</v>
      </c>
      <c r="F896" s="17">
        <v>5</v>
      </c>
      <c r="G896" s="55" t="s">
        <v>478</v>
      </c>
      <c r="H896" s="66" t="str">
        <f>VLOOKUP(G896,'Benthic Codes'!$A$1:$C$15,2,0)</f>
        <v>MA</v>
      </c>
      <c r="I896" s="66" t="str">
        <f>VLOOKUP(G896,'Benthic Codes'!$A$1:$C$15,3,0)</f>
        <v>macroalgae</v>
      </c>
      <c r="J896">
        <v>34</v>
      </c>
    </row>
    <row r="897" spans="1:11">
      <c r="A897" s="2">
        <v>42955</v>
      </c>
      <c r="B897" t="s">
        <v>429</v>
      </c>
      <c r="C897" t="s">
        <v>475</v>
      </c>
      <c r="D897">
        <v>1</v>
      </c>
      <c r="E897">
        <v>10</v>
      </c>
      <c r="F897" s="17">
        <v>6</v>
      </c>
      <c r="G897" s="55" t="s">
        <v>478</v>
      </c>
      <c r="H897" s="66" t="str">
        <f>VLOOKUP(G897,'Benthic Codes'!$A$1:$C$15,2,0)</f>
        <v>MA</v>
      </c>
      <c r="I897" s="66" t="str">
        <f>VLOOKUP(G897,'Benthic Codes'!$A$1:$C$15,3,0)</f>
        <v>macroalgae</v>
      </c>
      <c r="J897">
        <v>36</v>
      </c>
    </row>
    <row r="898" spans="1:11">
      <c r="A898" s="2">
        <v>42955</v>
      </c>
      <c r="B898" t="s">
        <v>429</v>
      </c>
      <c r="C898" t="s">
        <v>475</v>
      </c>
      <c r="D898">
        <v>1</v>
      </c>
      <c r="E898">
        <v>10</v>
      </c>
      <c r="F898" s="17">
        <v>7</v>
      </c>
      <c r="G898" s="55" t="s">
        <v>483</v>
      </c>
      <c r="H898" s="66" t="str">
        <f>VLOOKUP(G898,'Benthic Codes'!$A$1:$C$15,2,0)</f>
        <v>AINV</v>
      </c>
      <c r="I898" s="66" t="str">
        <f>VLOOKUP(G898,'Benthic Codes'!$A$1:$C$15,3,0)</f>
        <v>aggressive invert</v>
      </c>
      <c r="K898" t="s">
        <v>485</v>
      </c>
    </row>
    <row r="899" spans="1:11">
      <c r="A899" s="2">
        <v>42955</v>
      </c>
      <c r="B899" t="s">
        <v>429</v>
      </c>
      <c r="C899" t="s">
        <v>475</v>
      </c>
      <c r="D899">
        <v>1</v>
      </c>
      <c r="E899">
        <v>10</v>
      </c>
      <c r="F899" s="17">
        <v>8</v>
      </c>
      <c r="G899" s="55" t="s">
        <v>483</v>
      </c>
      <c r="H899" s="66" t="str">
        <f>VLOOKUP(G899,'Benthic Codes'!$A$1:$C$15,2,0)</f>
        <v>AINV</v>
      </c>
      <c r="I899" s="66" t="str">
        <f>VLOOKUP(G899,'Benthic Codes'!$A$1:$C$15,3,0)</f>
        <v>aggressive invert</v>
      </c>
      <c r="K899" t="s">
        <v>485</v>
      </c>
    </row>
    <row r="900" spans="1:11">
      <c r="A900" s="2">
        <v>42955</v>
      </c>
      <c r="B900" t="s">
        <v>429</v>
      </c>
      <c r="C900" t="s">
        <v>475</v>
      </c>
      <c r="D900">
        <v>1</v>
      </c>
      <c r="E900">
        <v>10</v>
      </c>
      <c r="F900" s="17">
        <v>9</v>
      </c>
      <c r="G900" s="55" t="s">
        <v>478</v>
      </c>
      <c r="H900" s="66" t="str">
        <f>VLOOKUP(G900,'Benthic Codes'!$A$1:$C$15,2,0)</f>
        <v>MA</v>
      </c>
      <c r="I900" s="66" t="str">
        <f>VLOOKUP(G900,'Benthic Codes'!$A$1:$C$15,3,0)</f>
        <v>macroalgae</v>
      </c>
      <c r="J900">
        <v>28</v>
      </c>
    </row>
    <row r="901" spans="1:11">
      <c r="A901" s="2">
        <v>42955</v>
      </c>
      <c r="B901" t="s">
        <v>429</v>
      </c>
      <c r="C901" t="s">
        <v>475</v>
      </c>
      <c r="D901">
        <v>1</v>
      </c>
      <c r="E901">
        <v>10</v>
      </c>
      <c r="F901" s="17">
        <v>10</v>
      </c>
      <c r="G901" s="55" t="s">
        <v>478</v>
      </c>
      <c r="H901" s="66" t="str">
        <f>VLOOKUP(G901,'Benthic Codes'!$A$1:$C$15,2,0)</f>
        <v>MA</v>
      </c>
      <c r="I901" s="66" t="str">
        <f>VLOOKUP(G901,'Benthic Codes'!$A$1:$C$15,3,0)</f>
        <v>macroalgae</v>
      </c>
      <c r="J901">
        <v>8</v>
      </c>
    </row>
    <row r="902" spans="1:11">
      <c r="A902" s="2">
        <v>42955</v>
      </c>
      <c r="B902" t="s">
        <v>429</v>
      </c>
      <c r="C902" t="s">
        <v>475</v>
      </c>
      <c r="D902">
        <v>2</v>
      </c>
      <c r="E902">
        <v>1</v>
      </c>
      <c r="F902">
        <v>1</v>
      </c>
      <c r="G902" s="55" t="s">
        <v>488</v>
      </c>
      <c r="H902" s="66" t="str">
        <f>VLOOKUP(G902,'Benthic Codes'!$A$1:$C$15,2,0)</f>
        <v>TA</v>
      </c>
      <c r="I902" s="66" t="str">
        <f>VLOOKUP(G902,'Benthic Codes'!$A$1:$C$15,3,0)</f>
        <v>turf algae</v>
      </c>
      <c r="J902">
        <v>2</v>
      </c>
    </row>
    <row r="903" spans="1:11">
      <c r="A903" s="2">
        <v>42955</v>
      </c>
      <c r="B903" t="s">
        <v>429</v>
      </c>
      <c r="C903" t="s">
        <v>475</v>
      </c>
      <c r="D903">
        <v>2</v>
      </c>
      <c r="E903">
        <v>1</v>
      </c>
      <c r="F903">
        <v>2</v>
      </c>
      <c r="G903" s="55" t="s">
        <v>488</v>
      </c>
      <c r="H903" s="66" t="str">
        <f>VLOOKUP(G903,'Benthic Codes'!$A$1:$C$15,2,0)</f>
        <v>TA</v>
      </c>
      <c r="I903" s="66" t="str">
        <f>VLOOKUP(G903,'Benthic Codes'!$A$1:$C$15,3,0)</f>
        <v>turf algae</v>
      </c>
      <c r="J903">
        <v>2</v>
      </c>
    </row>
    <row r="904" spans="1:11">
      <c r="A904" s="2">
        <v>42955</v>
      </c>
      <c r="B904" t="s">
        <v>429</v>
      </c>
      <c r="C904" t="s">
        <v>475</v>
      </c>
      <c r="D904">
        <v>2</v>
      </c>
      <c r="E904">
        <v>1</v>
      </c>
      <c r="F904">
        <v>3</v>
      </c>
      <c r="G904" s="55" t="s">
        <v>489</v>
      </c>
      <c r="H904" s="66" t="str">
        <f>VLOOKUP(G904,'Benthic Codes'!$A$1:$C$15,2,0)</f>
        <v>sand</v>
      </c>
      <c r="I904" s="66" t="str">
        <f>VLOOKUP(G904,'Benthic Codes'!$A$1:$C$15,3,0)</f>
        <v>sand</v>
      </c>
    </row>
    <row r="905" spans="1:11">
      <c r="A905" s="2">
        <v>42955</v>
      </c>
      <c r="B905" t="s">
        <v>429</v>
      </c>
      <c r="C905" t="s">
        <v>475</v>
      </c>
      <c r="D905">
        <v>2</v>
      </c>
      <c r="E905">
        <v>1</v>
      </c>
      <c r="F905">
        <v>4</v>
      </c>
      <c r="G905" s="55" t="s">
        <v>489</v>
      </c>
      <c r="H905" s="66" t="str">
        <f>VLOOKUP(G905,'Benthic Codes'!$A$1:$C$15,2,0)</f>
        <v>sand</v>
      </c>
      <c r="I905" s="66" t="str">
        <f>VLOOKUP(G905,'Benthic Codes'!$A$1:$C$15,3,0)</f>
        <v>sand</v>
      </c>
    </row>
    <row r="906" spans="1:11">
      <c r="A906" s="2">
        <v>42955</v>
      </c>
      <c r="B906" t="s">
        <v>429</v>
      </c>
      <c r="C906" t="s">
        <v>475</v>
      </c>
      <c r="D906">
        <v>2</v>
      </c>
      <c r="E906">
        <v>1</v>
      </c>
      <c r="F906">
        <v>5</v>
      </c>
      <c r="G906" s="55" t="s">
        <v>488</v>
      </c>
      <c r="H906" s="66" t="str">
        <f>VLOOKUP(G906,'Benthic Codes'!$A$1:$C$15,2,0)</f>
        <v>TA</v>
      </c>
      <c r="I906" s="66" t="str">
        <f>VLOOKUP(G906,'Benthic Codes'!$A$1:$C$15,3,0)</f>
        <v>turf algae</v>
      </c>
      <c r="J906">
        <v>5</v>
      </c>
    </row>
    <row r="907" spans="1:11">
      <c r="A907" s="2">
        <v>42955</v>
      </c>
      <c r="B907" t="s">
        <v>429</v>
      </c>
      <c r="C907" t="s">
        <v>475</v>
      </c>
      <c r="D907">
        <v>2</v>
      </c>
      <c r="E907">
        <v>1</v>
      </c>
      <c r="F907">
        <v>6</v>
      </c>
      <c r="G907" s="55" t="s">
        <v>488</v>
      </c>
      <c r="H907" s="66" t="str">
        <f>VLOOKUP(G907,'Benthic Codes'!$A$1:$C$15,2,0)</f>
        <v>TA</v>
      </c>
      <c r="I907" s="66" t="str">
        <f>VLOOKUP(G907,'Benthic Codes'!$A$1:$C$15,3,0)</f>
        <v>turf algae</v>
      </c>
      <c r="J907">
        <v>8</v>
      </c>
    </row>
    <row r="908" spans="1:11">
      <c r="A908" s="2">
        <v>42955</v>
      </c>
      <c r="B908" t="s">
        <v>429</v>
      </c>
      <c r="C908" t="s">
        <v>475</v>
      </c>
      <c r="D908">
        <v>2</v>
      </c>
      <c r="E908">
        <v>1</v>
      </c>
      <c r="F908">
        <v>7</v>
      </c>
      <c r="G908" s="55" t="s">
        <v>488</v>
      </c>
      <c r="H908" s="66" t="str">
        <f>VLOOKUP(G908,'Benthic Codes'!$A$1:$C$15,2,0)</f>
        <v>TA</v>
      </c>
      <c r="I908" s="66" t="str">
        <f>VLOOKUP(G908,'Benthic Codes'!$A$1:$C$15,3,0)</f>
        <v>turf algae</v>
      </c>
      <c r="J908">
        <v>2</v>
      </c>
    </row>
    <row r="909" spans="1:11">
      <c r="A909" s="2">
        <v>42955</v>
      </c>
      <c r="B909" t="s">
        <v>429</v>
      </c>
      <c r="C909" t="s">
        <v>475</v>
      </c>
      <c r="D909">
        <v>2</v>
      </c>
      <c r="E909">
        <v>1</v>
      </c>
      <c r="F909">
        <v>8</v>
      </c>
      <c r="G909" s="55" t="s">
        <v>478</v>
      </c>
      <c r="H909" s="66" t="str">
        <f>VLOOKUP(G909,'Benthic Codes'!$A$1:$C$15,2,0)</f>
        <v>MA</v>
      </c>
      <c r="I909" s="66" t="str">
        <f>VLOOKUP(G909,'Benthic Codes'!$A$1:$C$15,3,0)</f>
        <v>macroalgae</v>
      </c>
      <c r="J909">
        <v>35</v>
      </c>
    </row>
    <row r="910" spans="1:11">
      <c r="A910" s="2">
        <v>42955</v>
      </c>
      <c r="B910" t="s">
        <v>429</v>
      </c>
      <c r="C910" t="s">
        <v>475</v>
      </c>
      <c r="D910">
        <v>2</v>
      </c>
      <c r="E910">
        <v>1</v>
      </c>
      <c r="F910">
        <v>9</v>
      </c>
      <c r="G910" s="55" t="s">
        <v>488</v>
      </c>
      <c r="H910" s="66" t="str">
        <f>VLOOKUP(G910,'Benthic Codes'!$A$1:$C$15,2,0)</f>
        <v>TA</v>
      </c>
      <c r="I910" s="66" t="str">
        <f>VLOOKUP(G910,'Benthic Codes'!$A$1:$C$15,3,0)</f>
        <v>turf algae</v>
      </c>
      <c r="J910">
        <v>3</v>
      </c>
    </row>
    <row r="911" spans="1:11">
      <c r="A911" s="2">
        <v>42955</v>
      </c>
      <c r="B911" t="s">
        <v>429</v>
      </c>
      <c r="C911" t="s">
        <v>475</v>
      </c>
      <c r="D911">
        <v>2</v>
      </c>
      <c r="E911">
        <v>1</v>
      </c>
      <c r="F911">
        <v>10</v>
      </c>
      <c r="G911" s="55" t="s">
        <v>488</v>
      </c>
      <c r="H911" s="66" t="str">
        <f>VLOOKUP(G911,'Benthic Codes'!$A$1:$C$15,2,0)</f>
        <v>TA</v>
      </c>
      <c r="I911" s="66" t="str">
        <f>VLOOKUP(G911,'Benthic Codes'!$A$1:$C$15,3,0)</f>
        <v>turf algae</v>
      </c>
      <c r="J911">
        <v>1</v>
      </c>
    </row>
    <row r="912" spans="1:11">
      <c r="A912" s="2">
        <v>42955</v>
      </c>
      <c r="B912" t="s">
        <v>429</v>
      </c>
      <c r="C912" t="s">
        <v>475</v>
      </c>
      <c r="D912">
        <v>2</v>
      </c>
      <c r="E912">
        <v>2</v>
      </c>
      <c r="F912">
        <v>1</v>
      </c>
      <c r="G912" s="55" t="s">
        <v>488</v>
      </c>
      <c r="H912" s="66" t="str">
        <f>VLOOKUP(G912,'Benthic Codes'!$A$1:$C$15,2,0)</f>
        <v>TA</v>
      </c>
      <c r="I912" s="66" t="str">
        <f>VLOOKUP(G912,'Benthic Codes'!$A$1:$C$15,3,0)</f>
        <v>turf algae</v>
      </c>
      <c r="J912">
        <v>0</v>
      </c>
    </row>
    <row r="913" spans="1:10">
      <c r="A913" s="2">
        <v>42955</v>
      </c>
      <c r="B913" t="s">
        <v>429</v>
      </c>
      <c r="C913" t="s">
        <v>475</v>
      </c>
      <c r="D913">
        <v>2</v>
      </c>
      <c r="E913">
        <v>2</v>
      </c>
      <c r="F913">
        <v>2</v>
      </c>
      <c r="G913" s="55" t="s">
        <v>488</v>
      </c>
      <c r="H913" s="66" t="str">
        <f>VLOOKUP(G913,'Benthic Codes'!$A$1:$C$15,2,0)</f>
        <v>TA</v>
      </c>
      <c r="I913" s="66" t="str">
        <f>VLOOKUP(G913,'Benthic Codes'!$A$1:$C$15,3,0)</f>
        <v>turf algae</v>
      </c>
      <c r="J913">
        <v>8</v>
      </c>
    </row>
    <row r="914" spans="1:10">
      <c r="A914" s="2">
        <v>42955</v>
      </c>
      <c r="B914" t="s">
        <v>429</v>
      </c>
      <c r="C914" t="s">
        <v>475</v>
      </c>
      <c r="D914">
        <v>2</v>
      </c>
      <c r="E914">
        <v>2</v>
      </c>
      <c r="F914">
        <v>3</v>
      </c>
      <c r="G914" s="55" t="s">
        <v>488</v>
      </c>
      <c r="H914" s="66" t="str">
        <f>VLOOKUP(G914,'Benthic Codes'!$A$1:$C$15,2,0)</f>
        <v>TA</v>
      </c>
      <c r="I914" s="66" t="str">
        <f>VLOOKUP(G914,'Benthic Codes'!$A$1:$C$15,3,0)</f>
        <v>turf algae</v>
      </c>
      <c r="J914">
        <v>1</v>
      </c>
    </row>
    <row r="915" spans="1:10">
      <c r="A915" s="2">
        <v>42955</v>
      </c>
      <c r="B915" t="s">
        <v>429</v>
      </c>
      <c r="C915" t="s">
        <v>475</v>
      </c>
      <c r="D915">
        <v>2</v>
      </c>
      <c r="E915">
        <v>2</v>
      </c>
      <c r="F915">
        <v>4</v>
      </c>
      <c r="G915" s="55" t="s">
        <v>488</v>
      </c>
      <c r="H915" s="66" t="str">
        <f>VLOOKUP(G915,'Benthic Codes'!$A$1:$C$15,2,0)</f>
        <v>TA</v>
      </c>
      <c r="I915" s="66" t="str">
        <f>VLOOKUP(G915,'Benthic Codes'!$A$1:$C$15,3,0)</f>
        <v>turf algae</v>
      </c>
      <c r="J915">
        <v>2</v>
      </c>
    </row>
    <row r="916" spans="1:10">
      <c r="A916" s="2">
        <v>42955</v>
      </c>
      <c r="B916" t="s">
        <v>429</v>
      </c>
      <c r="C916" t="s">
        <v>475</v>
      </c>
      <c r="D916">
        <v>2</v>
      </c>
      <c r="E916">
        <v>2</v>
      </c>
      <c r="F916">
        <v>5</v>
      </c>
      <c r="G916" s="55" t="s">
        <v>488</v>
      </c>
      <c r="H916" s="66" t="str">
        <f>VLOOKUP(G916,'Benthic Codes'!$A$1:$C$15,2,0)</f>
        <v>TA</v>
      </c>
      <c r="I916" s="66" t="str">
        <f>VLOOKUP(G916,'Benthic Codes'!$A$1:$C$15,3,0)</f>
        <v>turf algae</v>
      </c>
      <c r="J916">
        <v>1</v>
      </c>
    </row>
    <row r="917" spans="1:10">
      <c r="A917" s="2">
        <v>42955</v>
      </c>
      <c r="B917" t="s">
        <v>429</v>
      </c>
      <c r="C917" t="s">
        <v>475</v>
      </c>
      <c r="D917">
        <v>2</v>
      </c>
      <c r="E917">
        <v>2</v>
      </c>
      <c r="F917">
        <v>6</v>
      </c>
      <c r="G917" s="55" t="s">
        <v>488</v>
      </c>
      <c r="H917" s="66" t="str">
        <f>VLOOKUP(G917,'Benthic Codes'!$A$1:$C$15,2,0)</f>
        <v>TA</v>
      </c>
      <c r="I917" s="66" t="str">
        <f>VLOOKUP(G917,'Benthic Codes'!$A$1:$C$15,3,0)</f>
        <v>turf algae</v>
      </c>
      <c r="J917">
        <v>5</v>
      </c>
    </row>
    <row r="918" spans="1:10">
      <c r="A918" s="2">
        <v>42955</v>
      </c>
      <c r="B918" t="s">
        <v>429</v>
      </c>
      <c r="C918" t="s">
        <v>475</v>
      </c>
      <c r="D918">
        <v>2</v>
      </c>
      <c r="E918">
        <v>2</v>
      </c>
      <c r="F918">
        <v>7</v>
      </c>
      <c r="G918" s="55" t="s">
        <v>489</v>
      </c>
      <c r="H918" s="66" t="str">
        <f>VLOOKUP(G918,'Benthic Codes'!$A$1:$C$15,2,0)</f>
        <v>sand</v>
      </c>
      <c r="I918" s="66" t="str">
        <f>VLOOKUP(G918,'Benthic Codes'!$A$1:$C$15,3,0)</f>
        <v>sand</v>
      </c>
    </row>
    <row r="919" spans="1:10">
      <c r="A919" s="2">
        <v>42955</v>
      </c>
      <c r="B919" t="s">
        <v>429</v>
      </c>
      <c r="C919" t="s">
        <v>475</v>
      </c>
      <c r="D919">
        <v>2</v>
      </c>
      <c r="E919">
        <v>2</v>
      </c>
      <c r="F919">
        <v>8</v>
      </c>
      <c r="G919" s="55" t="s">
        <v>488</v>
      </c>
      <c r="H919" s="66" t="str">
        <f>VLOOKUP(G919,'Benthic Codes'!$A$1:$C$15,2,0)</f>
        <v>TA</v>
      </c>
      <c r="I919" s="66" t="str">
        <f>VLOOKUP(G919,'Benthic Codes'!$A$1:$C$15,3,0)</f>
        <v>turf algae</v>
      </c>
      <c r="J919">
        <v>4</v>
      </c>
    </row>
    <row r="920" spans="1:10">
      <c r="A920" s="2">
        <v>42955</v>
      </c>
      <c r="B920" t="s">
        <v>429</v>
      </c>
      <c r="C920" t="s">
        <v>475</v>
      </c>
      <c r="D920">
        <v>2</v>
      </c>
      <c r="E920">
        <v>2</v>
      </c>
      <c r="F920">
        <v>9</v>
      </c>
      <c r="G920" s="55" t="s">
        <v>488</v>
      </c>
      <c r="H920" s="66" t="str">
        <f>VLOOKUP(G920,'Benthic Codes'!$A$1:$C$15,2,0)</f>
        <v>TA</v>
      </c>
      <c r="I920" s="66" t="str">
        <f>VLOOKUP(G920,'Benthic Codes'!$A$1:$C$15,3,0)</f>
        <v>turf algae</v>
      </c>
      <c r="J920">
        <v>8</v>
      </c>
    </row>
    <row r="921" spans="1:10">
      <c r="A921" s="2">
        <v>42955</v>
      </c>
      <c r="B921" t="s">
        <v>429</v>
      </c>
      <c r="C921" t="s">
        <v>475</v>
      </c>
      <c r="D921">
        <v>2</v>
      </c>
      <c r="E921">
        <v>2</v>
      </c>
      <c r="F921">
        <v>10</v>
      </c>
      <c r="G921" s="55" t="s">
        <v>488</v>
      </c>
      <c r="H921" s="66" t="str">
        <f>VLOOKUP(G921,'Benthic Codes'!$A$1:$C$15,2,0)</f>
        <v>TA</v>
      </c>
      <c r="I921" s="66" t="str">
        <f>VLOOKUP(G921,'Benthic Codes'!$A$1:$C$15,3,0)</f>
        <v>turf algae</v>
      </c>
      <c r="J921">
        <v>5</v>
      </c>
    </row>
    <row r="922" spans="1:10">
      <c r="A922" s="2">
        <v>42955</v>
      </c>
      <c r="B922" t="s">
        <v>429</v>
      </c>
      <c r="C922" t="s">
        <v>475</v>
      </c>
      <c r="D922">
        <v>2</v>
      </c>
      <c r="E922">
        <v>3</v>
      </c>
      <c r="F922">
        <v>1</v>
      </c>
      <c r="G922" s="55" t="s">
        <v>489</v>
      </c>
      <c r="H922" s="66" t="str">
        <f>VLOOKUP(G922,'Benthic Codes'!$A$1:$C$15,2,0)</f>
        <v>sand</v>
      </c>
      <c r="I922" s="66" t="str">
        <f>VLOOKUP(G922,'Benthic Codes'!$A$1:$C$15,3,0)</f>
        <v>sand</v>
      </c>
    </row>
    <row r="923" spans="1:10">
      <c r="A923" s="2">
        <v>42955</v>
      </c>
      <c r="B923" t="s">
        <v>429</v>
      </c>
      <c r="C923" t="s">
        <v>475</v>
      </c>
      <c r="D923">
        <v>2</v>
      </c>
      <c r="E923">
        <v>3</v>
      </c>
      <c r="F923">
        <v>2</v>
      </c>
      <c r="G923" s="55" t="s">
        <v>489</v>
      </c>
      <c r="H923" s="66" t="str">
        <f>VLOOKUP(G923,'Benthic Codes'!$A$1:$C$15,2,0)</f>
        <v>sand</v>
      </c>
      <c r="I923" s="66" t="str">
        <f>VLOOKUP(G923,'Benthic Codes'!$A$1:$C$15,3,0)</f>
        <v>sand</v>
      </c>
    </row>
    <row r="924" spans="1:10">
      <c r="A924" s="2">
        <v>42955</v>
      </c>
      <c r="B924" t="s">
        <v>429</v>
      </c>
      <c r="C924" t="s">
        <v>475</v>
      </c>
      <c r="D924">
        <v>2</v>
      </c>
      <c r="E924">
        <v>3</v>
      </c>
      <c r="F924">
        <v>3</v>
      </c>
      <c r="G924" s="55" t="s">
        <v>488</v>
      </c>
      <c r="H924" s="66" t="str">
        <f>VLOOKUP(G924,'Benthic Codes'!$A$1:$C$15,2,0)</f>
        <v>TA</v>
      </c>
      <c r="I924" s="66" t="str">
        <f>VLOOKUP(G924,'Benthic Codes'!$A$1:$C$15,3,0)</f>
        <v>turf algae</v>
      </c>
      <c r="J924">
        <v>3</v>
      </c>
    </row>
    <row r="925" spans="1:10">
      <c r="A925" s="2">
        <v>42955</v>
      </c>
      <c r="B925" t="s">
        <v>429</v>
      </c>
      <c r="C925" t="s">
        <v>475</v>
      </c>
      <c r="D925">
        <v>2</v>
      </c>
      <c r="E925">
        <v>3</v>
      </c>
      <c r="F925">
        <v>4</v>
      </c>
      <c r="G925" s="55" t="s">
        <v>489</v>
      </c>
      <c r="H925" s="66" t="str">
        <f>VLOOKUP(G925,'Benthic Codes'!$A$1:$C$15,2,0)</f>
        <v>sand</v>
      </c>
      <c r="I925" s="66" t="str">
        <f>VLOOKUP(G925,'Benthic Codes'!$A$1:$C$15,3,0)</f>
        <v>sand</v>
      </c>
    </row>
    <row r="926" spans="1:10">
      <c r="A926" s="2">
        <v>42955</v>
      </c>
      <c r="B926" t="s">
        <v>429</v>
      </c>
      <c r="C926" t="s">
        <v>475</v>
      </c>
      <c r="D926">
        <v>2</v>
      </c>
      <c r="E926">
        <v>3</v>
      </c>
      <c r="F926">
        <v>5</v>
      </c>
      <c r="G926" s="55" t="s">
        <v>489</v>
      </c>
      <c r="H926" s="66" t="str">
        <f>VLOOKUP(G926,'Benthic Codes'!$A$1:$C$15,2,0)</f>
        <v>sand</v>
      </c>
      <c r="I926" s="66" t="str">
        <f>VLOOKUP(G926,'Benthic Codes'!$A$1:$C$15,3,0)</f>
        <v>sand</v>
      </c>
    </row>
    <row r="927" spans="1:10">
      <c r="A927" s="2">
        <v>42955</v>
      </c>
      <c r="B927" t="s">
        <v>429</v>
      </c>
      <c r="C927" t="s">
        <v>475</v>
      </c>
      <c r="D927">
        <v>2</v>
      </c>
      <c r="E927">
        <v>3</v>
      </c>
      <c r="F927">
        <v>6</v>
      </c>
      <c r="G927" s="55" t="s">
        <v>489</v>
      </c>
      <c r="H927" s="66" t="str">
        <f>VLOOKUP(G927,'Benthic Codes'!$A$1:$C$15,2,0)</f>
        <v>sand</v>
      </c>
      <c r="I927" s="66" t="str">
        <f>VLOOKUP(G927,'Benthic Codes'!$A$1:$C$15,3,0)</f>
        <v>sand</v>
      </c>
    </row>
    <row r="928" spans="1:10">
      <c r="A928" s="2">
        <v>42955</v>
      </c>
      <c r="B928" t="s">
        <v>429</v>
      </c>
      <c r="C928" t="s">
        <v>475</v>
      </c>
      <c r="D928">
        <v>2</v>
      </c>
      <c r="E928">
        <v>3</v>
      </c>
      <c r="F928">
        <v>7</v>
      </c>
      <c r="G928" s="55" t="s">
        <v>489</v>
      </c>
      <c r="H928" s="66" t="str">
        <f>VLOOKUP(G928,'Benthic Codes'!$A$1:$C$15,2,0)</f>
        <v>sand</v>
      </c>
      <c r="I928" s="66" t="str">
        <f>VLOOKUP(G928,'Benthic Codes'!$A$1:$C$15,3,0)</f>
        <v>sand</v>
      </c>
    </row>
    <row r="929" spans="1:11">
      <c r="A929" s="2">
        <v>42955</v>
      </c>
      <c r="B929" t="s">
        <v>429</v>
      </c>
      <c r="C929" t="s">
        <v>475</v>
      </c>
      <c r="D929">
        <v>2</v>
      </c>
      <c r="E929">
        <v>3</v>
      </c>
      <c r="F929">
        <v>8</v>
      </c>
      <c r="G929" s="55" t="s">
        <v>489</v>
      </c>
      <c r="H929" s="66" t="str">
        <f>VLOOKUP(G929,'Benthic Codes'!$A$1:$C$15,2,0)</f>
        <v>sand</v>
      </c>
      <c r="I929" s="66" t="str">
        <f>VLOOKUP(G929,'Benthic Codes'!$A$1:$C$15,3,0)</f>
        <v>sand</v>
      </c>
    </row>
    <row r="930" spans="1:11">
      <c r="A930" s="2">
        <v>42955</v>
      </c>
      <c r="B930" t="s">
        <v>429</v>
      </c>
      <c r="C930" t="s">
        <v>475</v>
      </c>
      <c r="D930">
        <v>2</v>
      </c>
      <c r="E930">
        <v>3</v>
      </c>
      <c r="F930">
        <v>9</v>
      </c>
      <c r="G930" s="55" t="s">
        <v>489</v>
      </c>
      <c r="H930" s="66" t="str">
        <f>VLOOKUP(G930,'Benthic Codes'!$A$1:$C$15,2,0)</f>
        <v>sand</v>
      </c>
      <c r="I930" s="66" t="str">
        <f>VLOOKUP(G930,'Benthic Codes'!$A$1:$C$15,3,0)</f>
        <v>sand</v>
      </c>
    </row>
    <row r="931" spans="1:11">
      <c r="A931" s="2">
        <v>42955</v>
      </c>
      <c r="B931" t="s">
        <v>429</v>
      </c>
      <c r="C931" t="s">
        <v>475</v>
      </c>
      <c r="D931">
        <v>2</v>
      </c>
      <c r="E931">
        <v>3</v>
      </c>
      <c r="F931">
        <v>10</v>
      </c>
      <c r="G931" s="55" t="s">
        <v>489</v>
      </c>
      <c r="H931" s="66" t="str">
        <f>VLOOKUP(G931,'Benthic Codes'!$A$1:$C$15,2,0)</f>
        <v>sand</v>
      </c>
      <c r="I931" s="66" t="str">
        <f>VLOOKUP(G931,'Benthic Codes'!$A$1:$C$15,3,0)</f>
        <v>sand</v>
      </c>
    </row>
    <row r="932" spans="1:11">
      <c r="A932" s="2">
        <v>42955</v>
      </c>
      <c r="B932" t="s">
        <v>429</v>
      </c>
      <c r="C932" t="s">
        <v>475</v>
      </c>
      <c r="D932">
        <v>2</v>
      </c>
      <c r="E932">
        <v>4</v>
      </c>
      <c r="F932">
        <v>1</v>
      </c>
      <c r="G932" s="55" t="s">
        <v>488</v>
      </c>
      <c r="H932" s="66" t="str">
        <f>VLOOKUP(G932,'Benthic Codes'!$A$1:$C$15,2,0)</f>
        <v>TA</v>
      </c>
      <c r="I932" s="66" t="str">
        <f>VLOOKUP(G932,'Benthic Codes'!$A$1:$C$15,3,0)</f>
        <v>turf algae</v>
      </c>
      <c r="J932">
        <v>4</v>
      </c>
    </row>
    <row r="933" spans="1:11">
      <c r="A933" s="2">
        <v>42955</v>
      </c>
      <c r="B933" t="s">
        <v>429</v>
      </c>
      <c r="C933" t="s">
        <v>475</v>
      </c>
      <c r="D933">
        <v>2</v>
      </c>
      <c r="E933">
        <v>4</v>
      </c>
      <c r="F933">
        <v>2</v>
      </c>
      <c r="G933" s="55" t="s">
        <v>488</v>
      </c>
      <c r="H933" s="66" t="str">
        <f>VLOOKUP(G933,'Benthic Codes'!$A$1:$C$15,2,0)</f>
        <v>TA</v>
      </c>
      <c r="I933" s="66" t="str">
        <f>VLOOKUP(G933,'Benthic Codes'!$A$1:$C$15,3,0)</f>
        <v>turf algae</v>
      </c>
      <c r="J933">
        <v>12</v>
      </c>
    </row>
    <row r="934" spans="1:11">
      <c r="A934" s="2">
        <v>42955</v>
      </c>
      <c r="B934" t="s">
        <v>429</v>
      </c>
      <c r="C934" t="s">
        <v>475</v>
      </c>
      <c r="D934">
        <v>2</v>
      </c>
      <c r="E934">
        <v>4</v>
      </c>
      <c r="F934">
        <v>3</v>
      </c>
      <c r="G934" s="55" t="s">
        <v>488</v>
      </c>
      <c r="H934" s="66" t="str">
        <f>VLOOKUP(G934,'Benthic Codes'!$A$1:$C$15,2,0)</f>
        <v>TA</v>
      </c>
      <c r="I934" s="66" t="str">
        <f>VLOOKUP(G934,'Benthic Codes'!$A$1:$C$15,3,0)</f>
        <v>turf algae</v>
      </c>
      <c r="J934">
        <v>6</v>
      </c>
    </row>
    <row r="935" spans="1:11">
      <c r="A935" s="2">
        <v>42955</v>
      </c>
      <c r="B935" t="s">
        <v>429</v>
      </c>
      <c r="C935" t="s">
        <v>475</v>
      </c>
      <c r="D935">
        <v>2</v>
      </c>
      <c r="E935">
        <v>4</v>
      </c>
      <c r="F935">
        <v>4</v>
      </c>
      <c r="G935" s="55" t="s">
        <v>476</v>
      </c>
      <c r="H935" s="66" t="str">
        <f>VLOOKUP(G935,'Benthic Codes'!$A$1:$C$15,2,0)</f>
        <v>LC</v>
      </c>
      <c r="I935" s="66" t="str">
        <f>VLOOKUP(G935,'Benthic Codes'!$A$1:$C$15,3,0)</f>
        <v>coral</v>
      </c>
    </row>
    <row r="936" spans="1:11">
      <c r="A936" s="2">
        <v>42955</v>
      </c>
      <c r="B936" t="s">
        <v>429</v>
      </c>
      <c r="C936" t="s">
        <v>475</v>
      </c>
      <c r="D936">
        <v>2</v>
      </c>
      <c r="E936">
        <v>4</v>
      </c>
      <c r="F936">
        <v>5</v>
      </c>
      <c r="G936" s="55" t="s">
        <v>480</v>
      </c>
      <c r="H936" s="66" t="str">
        <f>VLOOKUP(G936,'Benthic Codes'!$A$1:$C$15,2,0)</f>
        <v>OINV</v>
      </c>
      <c r="I936" s="66" t="str">
        <f>VLOOKUP(G936,'Benthic Codes'!$A$1:$C$15,3,0)</f>
        <v>non-aggressive invert</v>
      </c>
      <c r="K936" t="s">
        <v>485</v>
      </c>
    </row>
    <row r="937" spans="1:11">
      <c r="A937" s="2">
        <v>42955</v>
      </c>
      <c r="B937" t="s">
        <v>429</v>
      </c>
      <c r="C937" t="s">
        <v>475</v>
      </c>
      <c r="D937">
        <v>2</v>
      </c>
      <c r="E937">
        <v>4</v>
      </c>
      <c r="F937">
        <v>6</v>
      </c>
      <c r="G937" s="55" t="s">
        <v>478</v>
      </c>
      <c r="H937" s="66" t="str">
        <f>VLOOKUP(G937,'Benthic Codes'!$A$1:$C$15,2,0)</f>
        <v>MA</v>
      </c>
      <c r="I937" s="66" t="str">
        <f>VLOOKUP(G937,'Benthic Codes'!$A$1:$C$15,3,0)</f>
        <v>macroalgae</v>
      </c>
      <c r="J937">
        <v>10</v>
      </c>
    </row>
    <row r="938" spans="1:11">
      <c r="A938" s="2">
        <v>42955</v>
      </c>
      <c r="B938" t="s">
        <v>429</v>
      </c>
      <c r="C938" t="s">
        <v>475</v>
      </c>
      <c r="D938">
        <v>2</v>
      </c>
      <c r="E938">
        <v>4</v>
      </c>
      <c r="F938">
        <v>7</v>
      </c>
      <c r="G938" s="55" t="s">
        <v>488</v>
      </c>
      <c r="H938" s="66" t="str">
        <f>VLOOKUP(G938,'Benthic Codes'!$A$1:$C$15,2,0)</f>
        <v>TA</v>
      </c>
      <c r="I938" s="66" t="str">
        <f>VLOOKUP(G938,'Benthic Codes'!$A$1:$C$15,3,0)</f>
        <v>turf algae</v>
      </c>
      <c r="J938">
        <v>2</v>
      </c>
    </row>
    <row r="939" spans="1:11">
      <c r="A939" s="2">
        <v>42955</v>
      </c>
      <c r="B939" t="s">
        <v>429</v>
      </c>
      <c r="C939" t="s">
        <v>475</v>
      </c>
      <c r="D939">
        <v>2</v>
      </c>
      <c r="E939">
        <v>4</v>
      </c>
      <c r="F939">
        <v>8</v>
      </c>
      <c r="G939" s="55" t="s">
        <v>488</v>
      </c>
      <c r="H939" s="66" t="str">
        <f>VLOOKUP(G939,'Benthic Codes'!$A$1:$C$15,2,0)</f>
        <v>TA</v>
      </c>
      <c r="I939" s="66" t="str">
        <f>VLOOKUP(G939,'Benthic Codes'!$A$1:$C$15,3,0)</f>
        <v>turf algae</v>
      </c>
      <c r="J939">
        <v>4</v>
      </c>
    </row>
    <row r="940" spans="1:11">
      <c r="A940" s="2">
        <v>42955</v>
      </c>
      <c r="B940" t="s">
        <v>429</v>
      </c>
      <c r="C940" t="s">
        <v>475</v>
      </c>
      <c r="D940">
        <v>2</v>
      </c>
      <c r="E940">
        <v>4</v>
      </c>
      <c r="F940">
        <v>9</v>
      </c>
      <c r="G940" s="55" t="s">
        <v>478</v>
      </c>
      <c r="H940" s="66" t="str">
        <f>VLOOKUP(G940,'Benthic Codes'!$A$1:$C$15,2,0)</f>
        <v>MA</v>
      </c>
      <c r="I940" s="66" t="str">
        <f>VLOOKUP(G940,'Benthic Codes'!$A$1:$C$15,3,0)</f>
        <v>macroalgae</v>
      </c>
      <c r="J940">
        <v>18</v>
      </c>
    </row>
    <row r="941" spans="1:11">
      <c r="A941" s="2">
        <v>42955</v>
      </c>
      <c r="B941" t="s">
        <v>429</v>
      </c>
      <c r="C941" t="s">
        <v>475</v>
      </c>
      <c r="D941">
        <v>2</v>
      </c>
      <c r="E941">
        <v>4</v>
      </c>
      <c r="F941">
        <v>10</v>
      </c>
      <c r="G941" s="55" t="s">
        <v>488</v>
      </c>
      <c r="H941" s="66" t="str">
        <f>VLOOKUP(G941,'Benthic Codes'!$A$1:$C$15,2,0)</f>
        <v>TA</v>
      </c>
      <c r="I941" s="66" t="str">
        <f>VLOOKUP(G941,'Benthic Codes'!$A$1:$C$15,3,0)</f>
        <v>turf algae</v>
      </c>
      <c r="J941">
        <v>2</v>
      </c>
    </row>
    <row r="942" spans="1:11">
      <c r="A942" s="2">
        <v>42955</v>
      </c>
      <c r="B942" t="s">
        <v>429</v>
      </c>
      <c r="C942" t="s">
        <v>475</v>
      </c>
      <c r="D942">
        <v>2</v>
      </c>
      <c r="E942">
        <v>5</v>
      </c>
      <c r="F942">
        <v>1</v>
      </c>
      <c r="G942" s="55" t="s">
        <v>478</v>
      </c>
      <c r="H942" s="66" t="str">
        <f>VLOOKUP(G942,'Benthic Codes'!$A$1:$C$15,2,0)</f>
        <v>MA</v>
      </c>
      <c r="I942" s="66" t="str">
        <f>VLOOKUP(G942,'Benthic Codes'!$A$1:$C$15,3,0)</f>
        <v>macroalgae</v>
      </c>
      <c r="J942">
        <v>8</v>
      </c>
    </row>
    <row r="943" spans="1:11">
      <c r="A943" s="2">
        <v>42955</v>
      </c>
      <c r="B943" t="s">
        <v>429</v>
      </c>
      <c r="C943" t="s">
        <v>475</v>
      </c>
      <c r="D943">
        <v>2</v>
      </c>
      <c r="E943">
        <v>5</v>
      </c>
      <c r="F943">
        <v>2</v>
      </c>
      <c r="G943" s="55" t="s">
        <v>478</v>
      </c>
      <c r="H943" s="66" t="str">
        <f>VLOOKUP(G943,'Benthic Codes'!$A$1:$C$15,2,0)</f>
        <v>MA</v>
      </c>
      <c r="I943" s="66" t="str">
        <f>VLOOKUP(G943,'Benthic Codes'!$A$1:$C$15,3,0)</f>
        <v>macroalgae</v>
      </c>
      <c r="J943">
        <v>20</v>
      </c>
    </row>
    <row r="944" spans="1:11">
      <c r="A944" s="2">
        <v>42955</v>
      </c>
      <c r="B944" t="s">
        <v>429</v>
      </c>
      <c r="C944" t="s">
        <v>475</v>
      </c>
      <c r="D944">
        <v>2</v>
      </c>
      <c r="E944">
        <v>5</v>
      </c>
      <c r="F944">
        <v>3</v>
      </c>
      <c r="G944" s="55" t="s">
        <v>478</v>
      </c>
      <c r="H944" s="66" t="str">
        <f>VLOOKUP(G944,'Benthic Codes'!$A$1:$C$15,2,0)</f>
        <v>MA</v>
      </c>
      <c r="I944" s="66" t="str">
        <f>VLOOKUP(G944,'Benthic Codes'!$A$1:$C$15,3,0)</f>
        <v>macroalgae</v>
      </c>
      <c r="J944">
        <v>28</v>
      </c>
    </row>
    <row r="945" spans="1:10">
      <c r="A945" s="2">
        <v>42955</v>
      </c>
      <c r="B945" t="s">
        <v>429</v>
      </c>
      <c r="C945" t="s">
        <v>475</v>
      </c>
      <c r="D945">
        <v>2</v>
      </c>
      <c r="E945">
        <v>5</v>
      </c>
      <c r="F945">
        <v>4</v>
      </c>
      <c r="G945" s="55" t="s">
        <v>476</v>
      </c>
      <c r="H945" s="66" t="str">
        <f>VLOOKUP(G945,'Benthic Codes'!$A$1:$C$15,2,0)</f>
        <v>LC</v>
      </c>
      <c r="I945" s="66" t="str">
        <f>VLOOKUP(G945,'Benthic Codes'!$A$1:$C$15,3,0)</f>
        <v>coral</v>
      </c>
    </row>
    <row r="946" spans="1:10">
      <c r="A946" s="2">
        <v>42955</v>
      </c>
      <c r="B946" t="s">
        <v>429</v>
      </c>
      <c r="C946" t="s">
        <v>475</v>
      </c>
      <c r="D946">
        <v>2</v>
      </c>
      <c r="E946">
        <v>5</v>
      </c>
      <c r="F946">
        <v>5</v>
      </c>
      <c r="G946" s="55" t="s">
        <v>478</v>
      </c>
      <c r="H946" s="66" t="str">
        <f>VLOOKUP(G946,'Benthic Codes'!$A$1:$C$15,2,0)</f>
        <v>MA</v>
      </c>
      <c r="I946" s="66" t="str">
        <f>VLOOKUP(G946,'Benthic Codes'!$A$1:$C$15,3,0)</f>
        <v>macroalgae</v>
      </c>
      <c r="J946">
        <v>20</v>
      </c>
    </row>
    <row r="947" spans="1:10">
      <c r="A947" s="2">
        <v>42955</v>
      </c>
      <c r="B947" t="s">
        <v>429</v>
      </c>
      <c r="C947" t="s">
        <v>475</v>
      </c>
      <c r="D947">
        <v>2</v>
      </c>
      <c r="E947">
        <v>5</v>
      </c>
      <c r="F947">
        <v>6</v>
      </c>
      <c r="G947" s="55" t="s">
        <v>488</v>
      </c>
      <c r="H947" s="66" t="str">
        <f>VLOOKUP(G947,'Benthic Codes'!$A$1:$C$15,2,0)</f>
        <v>TA</v>
      </c>
      <c r="I947" s="66" t="str">
        <f>VLOOKUP(G947,'Benthic Codes'!$A$1:$C$15,3,0)</f>
        <v>turf algae</v>
      </c>
      <c r="J947">
        <v>2</v>
      </c>
    </row>
    <row r="948" spans="1:10">
      <c r="A948" s="2">
        <v>42955</v>
      </c>
      <c r="B948" t="s">
        <v>429</v>
      </c>
      <c r="C948" t="s">
        <v>475</v>
      </c>
      <c r="D948">
        <v>2</v>
      </c>
      <c r="E948">
        <v>5</v>
      </c>
      <c r="F948">
        <v>7</v>
      </c>
      <c r="G948" s="55" t="s">
        <v>488</v>
      </c>
      <c r="H948" s="66" t="str">
        <f>VLOOKUP(G948,'Benthic Codes'!$A$1:$C$15,2,0)</f>
        <v>TA</v>
      </c>
      <c r="I948" s="66" t="str">
        <f>VLOOKUP(G948,'Benthic Codes'!$A$1:$C$15,3,0)</f>
        <v>turf algae</v>
      </c>
      <c r="J948">
        <v>2</v>
      </c>
    </row>
    <row r="949" spans="1:10">
      <c r="A949" s="2">
        <v>42955</v>
      </c>
      <c r="B949" t="s">
        <v>429</v>
      </c>
      <c r="C949" t="s">
        <v>475</v>
      </c>
      <c r="D949">
        <v>2</v>
      </c>
      <c r="E949">
        <v>5</v>
      </c>
      <c r="F949">
        <v>8</v>
      </c>
      <c r="G949" s="55" t="s">
        <v>488</v>
      </c>
      <c r="H949" s="66" t="str">
        <f>VLOOKUP(G949,'Benthic Codes'!$A$1:$C$15,2,0)</f>
        <v>TA</v>
      </c>
      <c r="I949" s="66" t="str">
        <f>VLOOKUP(G949,'Benthic Codes'!$A$1:$C$15,3,0)</f>
        <v>turf algae</v>
      </c>
      <c r="J949">
        <v>1</v>
      </c>
    </row>
    <row r="950" spans="1:10">
      <c r="A950" s="2">
        <v>42955</v>
      </c>
      <c r="B950" t="s">
        <v>429</v>
      </c>
      <c r="C950" t="s">
        <v>475</v>
      </c>
      <c r="D950">
        <v>2</v>
      </c>
      <c r="E950">
        <v>5</v>
      </c>
      <c r="F950">
        <v>9</v>
      </c>
      <c r="G950" s="55" t="s">
        <v>478</v>
      </c>
      <c r="H950" s="66" t="str">
        <f>VLOOKUP(G950,'Benthic Codes'!$A$1:$C$15,2,0)</f>
        <v>MA</v>
      </c>
      <c r="I950" s="66" t="str">
        <f>VLOOKUP(G950,'Benthic Codes'!$A$1:$C$15,3,0)</f>
        <v>macroalgae</v>
      </c>
      <c r="J950">
        <v>8</v>
      </c>
    </row>
    <row r="951" spans="1:10">
      <c r="A951" s="2">
        <v>42955</v>
      </c>
      <c r="B951" t="s">
        <v>429</v>
      </c>
      <c r="C951" t="s">
        <v>475</v>
      </c>
      <c r="D951">
        <v>2</v>
      </c>
      <c r="E951">
        <v>5</v>
      </c>
      <c r="F951">
        <v>10</v>
      </c>
      <c r="G951" s="55" t="s">
        <v>478</v>
      </c>
      <c r="H951" s="66" t="str">
        <f>VLOOKUP(G951,'Benthic Codes'!$A$1:$C$15,2,0)</f>
        <v>MA</v>
      </c>
      <c r="I951" s="66" t="str">
        <f>VLOOKUP(G951,'Benthic Codes'!$A$1:$C$15,3,0)</f>
        <v>macroalgae</v>
      </c>
      <c r="J951">
        <v>49</v>
      </c>
    </row>
    <row r="952" spans="1:10">
      <c r="A952" s="2">
        <v>42955</v>
      </c>
      <c r="B952" t="s">
        <v>429</v>
      </c>
      <c r="C952" t="s">
        <v>475</v>
      </c>
      <c r="D952">
        <v>2</v>
      </c>
      <c r="E952">
        <v>6</v>
      </c>
      <c r="F952">
        <v>1</v>
      </c>
      <c r="G952" s="55" t="s">
        <v>488</v>
      </c>
      <c r="H952" s="66" t="str">
        <f>VLOOKUP(G952,'Benthic Codes'!$A$1:$C$15,2,0)</f>
        <v>TA</v>
      </c>
      <c r="I952" s="66" t="str">
        <f>VLOOKUP(G952,'Benthic Codes'!$A$1:$C$15,3,0)</f>
        <v>turf algae</v>
      </c>
      <c r="J952">
        <v>1</v>
      </c>
    </row>
    <row r="953" spans="1:10">
      <c r="A953" s="2">
        <v>42955</v>
      </c>
      <c r="B953" t="s">
        <v>429</v>
      </c>
      <c r="C953" t="s">
        <v>475</v>
      </c>
      <c r="D953">
        <v>2</v>
      </c>
      <c r="E953">
        <v>6</v>
      </c>
      <c r="F953">
        <v>2</v>
      </c>
      <c r="G953" s="55" t="s">
        <v>488</v>
      </c>
      <c r="H953" s="66" t="str">
        <f>VLOOKUP(G953,'Benthic Codes'!$A$1:$C$15,2,0)</f>
        <v>TA</v>
      </c>
      <c r="I953" s="66" t="str">
        <f>VLOOKUP(G953,'Benthic Codes'!$A$1:$C$15,3,0)</f>
        <v>turf algae</v>
      </c>
      <c r="J953">
        <v>4</v>
      </c>
    </row>
    <row r="954" spans="1:10">
      <c r="A954" s="2">
        <v>42955</v>
      </c>
      <c r="B954" t="s">
        <v>429</v>
      </c>
      <c r="C954" t="s">
        <v>475</v>
      </c>
      <c r="D954">
        <v>2</v>
      </c>
      <c r="E954">
        <v>6</v>
      </c>
      <c r="F954">
        <v>3</v>
      </c>
      <c r="G954" s="55" t="s">
        <v>489</v>
      </c>
      <c r="H954" s="66" t="str">
        <f>VLOOKUP(G954,'Benthic Codes'!$A$1:$C$15,2,0)</f>
        <v>sand</v>
      </c>
      <c r="I954" s="66" t="str">
        <f>VLOOKUP(G954,'Benthic Codes'!$A$1:$C$15,3,0)</f>
        <v>sand</v>
      </c>
    </row>
    <row r="955" spans="1:10">
      <c r="A955" s="2">
        <v>42955</v>
      </c>
      <c r="B955" t="s">
        <v>429</v>
      </c>
      <c r="C955" t="s">
        <v>475</v>
      </c>
      <c r="D955">
        <v>2</v>
      </c>
      <c r="E955">
        <v>6</v>
      </c>
      <c r="F955">
        <v>4</v>
      </c>
      <c r="G955" s="55" t="s">
        <v>488</v>
      </c>
      <c r="H955" s="66" t="str">
        <f>VLOOKUP(G955,'Benthic Codes'!$A$1:$C$15,2,0)</f>
        <v>TA</v>
      </c>
      <c r="I955" s="66" t="str">
        <f>VLOOKUP(G955,'Benthic Codes'!$A$1:$C$15,3,0)</f>
        <v>turf algae</v>
      </c>
      <c r="J955">
        <v>2</v>
      </c>
    </row>
    <row r="956" spans="1:10">
      <c r="A956" s="2">
        <v>42955</v>
      </c>
      <c r="B956" t="s">
        <v>429</v>
      </c>
      <c r="C956" t="s">
        <v>475</v>
      </c>
      <c r="D956">
        <v>2</v>
      </c>
      <c r="E956">
        <v>6</v>
      </c>
      <c r="F956">
        <v>5</v>
      </c>
      <c r="G956" s="55" t="s">
        <v>489</v>
      </c>
      <c r="H956" s="66" t="str">
        <f>VLOOKUP(G956,'Benthic Codes'!$A$1:$C$15,2,0)</f>
        <v>sand</v>
      </c>
      <c r="I956" s="66" t="str">
        <f>VLOOKUP(G956,'Benthic Codes'!$A$1:$C$15,3,0)</f>
        <v>sand</v>
      </c>
    </row>
    <row r="957" spans="1:10">
      <c r="A957" s="2">
        <v>42955</v>
      </c>
      <c r="B957" t="s">
        <v>429</v>
      </c>
      <c r="C957" t="s">
        <v>475</v>
      </c>
      <c r="D957">
        <v>2</v>
      </c>
      <c r="E957">
        <v>6</v>
      </c>
      <c r="F957">
        <v>6</v>
      </c>
      <c r="G957" s="55" t="s">
        <v>488</v>
      </c>
      <c r="H957" s="66" t="str">
        <f>VLOOKUP(G957,'Benthic Codes'!$A$1:$C$15,2,0)</f>
        <v>TA</v>
      </c>
      <c r="I957" s="66" t="str">
        <f>VLOOKUP(G957,'Benthic Codes'!$A$1:$C$15,3,0)</f>
        <v>turf algae</v>
      </c>
      <c r="J957">
        <v>4</v>
      </c>
    </row>
    <row r="958" spans="1:10">
      <c r="A958" s="2">
        <v>42955</v>
      </c>
      <c r="B958" t="s">
        <v>429</v>
      </c>
      <c r="C958" t="s">
        <v>475</v>
      </c>
      <c r="D958">
        <v>2</v>
      </c>
      <c r="E958">
        <v>6</v>
      </c>
      <c r="F958">
        <v>7</v>
      </c>
      <c r="G958" s="55" t="s">
        <v>488</v>
      </c>
      <c r="H958" s="66" t="str">
        <f>VLOOKUP(G958,'Benthic Codes'!$A$1:$C$15,2,0)</f>
        <v>TA</v>
      </c>
      <c r="I958" s="66" t="str">
        <f>VLOOKUP(G958,'Benthic Codes'!$A$1:$C$15,3,0)</f>
        <v>turf algae</v>
      </c>
      <c r="J958">
        <v>6</v>
      </c>
    </row>
    <row r="959" spans="1:10">
      <c r="A959" s="2">
        <v>42955</v>
      </c>
      <c r="B959" t="s">
        <v>429</v>
      </c>
      <c r="C959" t="s">
        <v>475</v>
      </c>
      <c r="D959">
        <v>2</v>
      </c>
      <c r="E959">
        <v>6</v>
      </c>
      <c r="F959">
        <v>8</v>
      </c>
      <c r="G959" s="55" t="s">
        <v>488</v>
      </c>
      <c r="H959" s="66" t="str">
        <f>VLOOKUP(G959,'Benthic Codes'!$A$1:$C$15,2,0)</f>
        <v>TA</v>
      </c>
      <c r="I959" s="66" t="str">
        <f>VLOOKUP(G959,'Benthic Codes'!$A$1:$C$15,3,0)</f>
        <v>turf algae</v>
      </c>
      <c r="J959">
        <v>1</v>
      </c>
    </row>
    <row r="960" spans="1:10">
      <c r="A960" s="2">
        <v>42955</v>
      </c>
      <c r="B960" t="s">
        <v>429</v>
      </c>
      <c r="C960" t="s">
        <v>475</v>
      </c>
      <c r="D960">
        <v>2</v>
      </c>
      <c r="E960">
        <v>6</v>
      </c>
      <c r="F960">
        <v>9</v>
      </c>
      <c r="G960" s="55" t="s">
        <v>488</v>
      </c>
      <c r="H960" s="66" t="str">
        <f>VLOOKUP(G960,'Benthic Codes'!$A$1:$C$15,2,0)</f>
        <v>TA</v>
      </c>
      <c r="I960" s="66" t="str">
        <f>VLOOKUP(G960,'Benthic Codes'!$A$1:$C$15,3,0)</f>
        <v>turf algae</v>
      </c>
      <c r="J960">
        <v>1</v>
      </c>
    </row>
    <row r="961" spans="1:10">
      <c r="A961" s="2">
        <v>42955</v>
      </c>
      <c r="B961" t="s">
        <v>429</v>
      </c>
      <c r="C961" t="s">
        <v>475</v>
      </c>
      <c r="D961">
        <v>2</v>
      </c>
      <c r="E961">
        <v>6</v>
      </c>
      <c r="F961">
        <v>10</v>
      </c>
      <c r="G961" s="55" t="s">
        <v>478</v>
      </c>
      <c r="H961" s="66" t="str">
        <f>VLOOKUP(G961,'Benthic Codes'!$A$1:$C$15,2,0)</f>
        <v>MA</v>
      </c>
      <c r="I961" s="66" t="str">
        <f>VLOOKUP(G961,'Benthic Codes'!$A$1:$C$15,3,0)</f>
        <v>macroalgae</v>
      </c>
      <c r="J961">
        <v>8</v>
      </c>
    </row>
    <row r="962" spans="1:10">
      <c r="A962" s="2">
        <v>42955</v>
      </c>
      <c r="B962" t="s">
        <v>429</v>
      </c>
      <c r="C962" t="s">
        <v>475</v>
      </c>
      <c r="D962">
        <v>2</v>
      </c>
      <c r="E962">
        <v>7</v>
      </c>
      <c r="F962">
        <v>1</v>
      </c>
      <c r="G962" s="55" t="s">
        <v>478</v>
      </c>
      <c r="H962" s="66" t="str">
        <f>VLOOKUP(G962,'Benthic Codes'!$A$1:$C$15,2,0)</f>
        <v>MA</v>
      </c>
      <c r="I962" s="66" t="str">
        <f>VLOOKUP(G962,'Benthic Codes'!$A$1:$C$15,3,0)</f>
        <v>macroalgae</v>
      </c>
      <c r="J962">
        <v>22</v>
      </c>
    </row>
    <row r="963" spans="1:10">
      <c r="A963" s="2">
        <v>42955</v>
      </c>
      <c r="B963" t="s">
        <v>429</v>
      </c>
      <c r="C963" t="s">
        <v>475</v>
      </c>
      <c r="D963">
        <v>2</v>
      </c>
      <c r="E963">
        <v>7</v>
      </c>
      <c r="F963">
        <v>2</v>
      </c>
      <c r="G963" s="55" t="s">
        <v>488</v>
      </c>
      <c r="H963" s="66" t="str">
        <f>VLOOKUP(G963,'Benthic Codes'!$A$1:$C$15,2,0)</f>
        <v>TA</v>
      </c>
      <c r="I963" s="66" t="str">
        <f>VLOOKUP(G963,'Benthic Codes'!$A$1:$C$15,3,0)</f>
        <v>turf algae</v>
      </c>
      <c r="J963">
        <v>4</v>
      </c>
    </row>
    <row r="964" spans="1:10">
      <c r="A964" s="2">
        <v>42955</v>
      </c>
      <c r="B964" t="s">
        <v>429</v>
      </c>
      <c r="C964" t="s">
        <v>475</v>
      </c>
      <c r="D964">
        <v>2</v>
      </c>
      <c r="E964">
        <v>7</v>
      </c>
      <c r="F964">
        <v>3</v>
      </c>
      <c r="G964" s="55" t="s">
        <v>488</v>
      </c>
      <c r="H964" s="66" t="str">
        <f>VLOOKUP(G964,'Benthic Codes'!$A$1:$C$15,2,0)</f>
        <v>TA</v>
      </c>
      <c r="I964" s="66" t="str">
        <f>VLOOKUP(G964,'Benthic Codes'!$A$1:$C$15,3,0)</f>
        <v>turf algae</v>
      </c>
      <c r="J964">
        <v>2</v>
      </c>
    </row>
    <row r="965" spans="1:10">
      <c r="A965" s="2">
        <v>42955</v>
      </c>
      <c r="B965" t="s">
        <v>429</v>
      </c>
      <c r="C965" t="s">
        <v>475</v>
      </c>
      <c r="D965">
        <v>2</v>
      </c>
      <c r="E965">
        <v>7</v>
      </c>
      <c r="F965">
        <v>4</v>
      </c>
      <c r="G965" s="55" t="s">
        <v>488</v>
      </c>
      <c r="H965" s="66" t="str">
        <f>VLOOKUP(G965,'Benthic Codes'!$A$1:$C$15,2,0)</f>
        <v>TA</v>
      </c>
      <c r="I965" s="66" t="str">
        <f>VLOOKUP(G965,'Benthic Codes'!$A$1:$C$15,3,0)</f>
        <v>turf algae</v>
      </c>
      <c r="J965">
        <v>4</v>
      </c>
    </row>
    <row r="966" spans="1:10">
      <c r="A966" s="2">
        <v>42955</v>
      </c>
      <c r="B966" t="s">
        <v>429</v>
      </c>
      <c r="C966" t="s">
        <v>475</v>
      </c>
      <c r="D966">
        <v>2</v>
      </c>
      <c r="E966">
        <v>7</v>
      </c>
      <c r="F966">
        <v>5</v>
      </c>
      <c r="G966" s="55" t="s">
        <v>488</v>
      </c>
      <c r="H966" s="66" t="str">
        <f>VLOOKUP(G966,'Benthic Codes'!$A$1:$C$15,2,0)</f>
        <v>TA</v>
      </c>
      <c r="I966" s="66" t="str">
        <f>VLOOKUP(G966,'Benthic Codes'!$A$1:$C$15,3,0)</f>
        <v>turf algae</v>
      </c>
      <c r="J966">
        <v>1</v>
      </c>
    </row>
    <row r="967" spans="1:10">
      <c r="A967" s="2">
        <v>42955</v>
      </c>
      <c r="B967" t="s">
        <v>429</v>
      </c>
      <c r="C967" t="s">
        <v>475</v>
      </c>
      <c r="D967">
        <v>2</v>
      </c>
      <c r="E967">
        <v>7</v>
      </c>
      <c r="F967">
        <v>6</v>
      </c>
      <c r="G967" s="55" t="s">
        <v>478</v>
      </c>
      <c r="H967" s="66" t="str">
        <f>VLOOKUP(G967,'Benthic Codes'!$A$1:$C$15,2,0)</f>
        <v>MA</v>
      </c>
      <c r="I967" s="66" t="str">
        <f>VLOOKUP(G967,'Benthic Codes'!$A$1:$C$15,3,0)</f>
        <v>macroalgae</v>
      </c>
      <c r="J967">
        <v>15</v>
      </c>
    </row>
    <row r="968" spans="1:10">
      <c r="A968" s="2">
        <v>42955</v>
      </c>
      <c r="B968" t="s">
        <v>429</v>
      </c>
      <c r="C968" t="s">
        <v>475</v>
      </c>
      <c r="D968">
        <v>2</v>
      </c>
      <c r="E968">
        <v>7</v>
      </c>
      <c r="F968">
        <v>7</v>
      </c>
      <c r="G968" s="55" t="s">
        <v>488</v>
      </c>
      <c r="H968" s="66" t="str">
        <f>VLOOKUP(G968,'Benthic Codes'!$A$1:$C$15,2,0)</f>
        <v>TA</v>
      </c>
      <c r="I968" s="66" t="str">
        <f>VLOOKUP(G968,'Benthic Codes'!$A$1:$C$15,3,0)</f>
        <v>turf algae</v>
      </c>
      <c r="J968">
        <v>2</v>
      </c>
    </row>
    <row r="969" spans="1:10">
      <c r="A969" s="2">
        <v>42955</v>
      </c>
      <c r="B969" t="s">
        <v>429</v>
      </c>
      <c r="C969" t="s">
        <v>475</v>
      </c>
      <c r="D969">
        <v>2</v>
      </c>
      <c r="E969">
        <v>7</v>
      </c>
      <c r="F969">
        <v>8</v>
      </c>
      <c r="G969" s="55" t="s">
        <v>478</v>
      </c>
      <c r="H969" s="66" t="str">
        <f>VLOOKUP(G969,'Benthic Codes'!$A$1:$C$15,2,0)</f>
        <v>MA</v>
      </c>
      <c r="I969" s="66" t="str">
        <f>VLOOKUP(G969,'Benthic Codes'!$A$1:$C$15,3,0)</f>
        <v>macroalgae</v>
      </c>
      <c r="J969">
        <v>12</v>
      </c>
    </row>
    <row r="970" spans="1:10">
      <c r="A970" s="2">
        <v>42955</v>
      </c>
      <c r="B970" t="s">
        <v>429</v>
      </c>
      <c r="C970" t="s">
        <v>475</v>
      </c>
      <c r="D970">
        <v>2</v>
      </c>
      <c r="E970">
        <v>7</v>
      </c>
      <c r="F970">
        <v>9</v>
      </c>
      <c r="G970" s="55" t="s">
        <v>488</v>
      </c>
      <c r="H970" s="66" t="str">
        <f>VLOOKUP(G970,'Benthic Codes'!$A$1:$C$15,2,0)</f>
        <v>TA</v>
      </c>
      <c r="I970" s="66" t="str">
        <f>VLOOKUP(G970,'Benthic Codes'!$A$1:$C$15,3,0)</f>
        <v>turf algae</v>
      </c>
      <c r="J970">
        <v>1</v>
      </c>
    </row>
    <row r="971" spans="1:10">
      <c r="A971" s="2">
        <v>42955</v>
      </c>
      <c r="B971" t="s">
        <v>429</v>
      </c>
      <c r="C971" t="s">
        <v>475</v>
      </c>
      <c r="D971">
        <v>2</v>
      </c>
      <c r="E971">
        <v>7</v>
      </c>
      <c r="F971">
        <v>10</v>
      </c>
      <c r="G971" s="55" t="s">
        <v>488</v>
      </c>
      <c r="H971" s="66" t="str">
        <f>VLOOKUP(G971,'Benthic Codes'!$A$1:$C$15,2,0)</f>
        <v>TA</v>
      </c>
      <c r="I971" s="66" t="str">
        <f>VLOOKUP(G971,'Benthic Codes'!$A$1:$C$15,3,0)</f>
        <v>turf algae</v>
      </c>
      <c r="J971">
        <v>2</v>
      </c>
    </row>
    <row r="972" spans="1:10">
      <c r="A972" s="2">
        <v>42955</v>
      </c>
      <c r="B972" t="s">
        <v>429</v>
      </c>
      <c r="C972" t="s">
        <v>475</v>
      </c>
      <c r="D972">
        <v>2</v>
      </c>
      <c r="E972">
        <v>8</v>
      </c>
      <c r="F972">
        <v>1</v>
      </c>
      <c r="G972" s="55" t="s">
        <v>488</v>
      </c>
      <c r="H972" s="66" t="str">
        <f>VLOOKUP(G972,'Benthic Codes'!$A$1:$C$15,2,0)</f>
        <v>TA</v>
      </c>
      <c r="I972" s="66" t="str">
        <f>VLOOKUP(G972,'Benthic Codes'!$A$1:$C$15,3,0)</f>
        <v>turf algae</v>
      </c>
      <c r="J972">
        <v>2</v>
      </c>
    </row>
    <row r="973" spans="1:10">
      <c r="A973" s="2">
        <v>42955</v>
      </c>
      <c r="B973" t="s">
        <v>429</v>
      </c>
      <c r="C973" t="s">
        <v>475</v>
      </c>
      <c r="D973">
        <v>2</v>
      </c>
      <c r="E973">
        <v>8</v>
      </c>
      <c r="F973">
        <v>2</v>
      </c>
      <c r="G973" s="55" t="s">
        <v>478</v>
      </c>
      <c r="H973" s="66" t="str">
        <f>VLOOKUP(G973,'Benthic Codes'!$A$1:$C$15,2,0)</f>
        <v>MA</v>
      </c>
      <c r="I973" s="66" t="str">
        <f>VLOOKUP(G973,'Benthic Codes'!$A$1:$C$15,3,0)</f>
        <v>macroalgae</v>
      </c>
      <c r="J973">
        <v>22</v>
      </c>
    </row>
    <row r="974" spans="1:10">
      <c r="A974" s="2">
        <v>42955</v>
      </c>
      <c r="B974" t="s">
        <v>429</v>
      </c>
      <c r="C974" t="s">
        <v>475</v>
      </c>
      <c r="D974">
        <v>2</v>
      </c>
      <c r="E974">
        <v>8</v>
      </c>
      <c r="F974">
        <v>3</v>
      </c>
      <c r="G974" s="55" t="s">
        <v>488</v>
      </c>
      <c r="H974" s="66" t="str">
        <f>VLOOKUP(G974,'Benthic Codes'!$A$1:$C$15,2,0)</f>
        <v>TA</v>
      </c>
      <c r="I974" s="66" t="str">
        <f>VLOOKUP(G974,'Benthic Codes'!$A$1:$C$15,3,0)</f>
        <v>turf algae</v>
      </c>
      <c r="J974">
        <v>2</v>
      </c>
    </row>
    <row r="975" spans="1:10">
      <c r="A975" s="2">
        <v>42955</v>
      </c>
      <c r="B975" t="s">
        <v>429</v>
      </c>
      <c r="C975" t="s">
        <v>475</v>
      </c>
      <c r="D975">
        <v>2</v>
      </c>
      <c r="E975">
        <v>8</v>
      </c>
      <c r="F975">
        <v>4</v>
      </c>
      <c r="G975" s="55" t="s">
        <v>478</v>
      </c>
      <c r="H975" s="66" t="str">
        <f>VLOOKUP(G975,'Benthic Codes'!$A$1:$C$15,2,0)</f>
        <v>MA</v>
      </c>
      <c r="I975" s="66" t="str">
        <f>VLOOKUP(G975,'Benthic Codes'!$A$1:$C$15,3,0)</f>
        <v>macroalgae</v>
      </c>
      <c r="J975">
        <v>8</v>
      </c>
    </row>
    <row r="976" spans="1:10">
      <c r="A976" s="2">
        <v>42955</v>
      </c>
      <c r="B976" t="s">
        <v>429</v>
      </c>
      <c r="C976" t="s">
        <v>475</v>
      </c>
      <c r="D976">
        <v>2</v>
      </c>
      <c r="E976">
        <v>8</v>
      </c>
      <c r="F976">
        <v>5</v>
      </c>
      <c r="G976" s="55" t="s">
        <v>488</v>
      </c>
      <c r="H976" s="66" t="str">
        <f>VLOOKUP(G976,'Benthic Codes'!$A$1:$C$15,2,0)</f>
        <v>TA</v>
      </c>
      <c r="I976" s="66" t="str">
        <f>VLOOKUP(G976,'Benthic Codes'!$A$1:$C$15,3,0)</f>
        <v>turf algae</v>
      </c>
      <c r="J976">
        <v>1</v>
      </c>
    </row>
    <row r="977" spans="1:10">
      <c r="A977" s="2">
        <v>42955</v>
      </c>
      <c r="B977" t="s">
        <v>429</v>
      </c>
      <c r="C977" t="s">
        <v>475</v>
      </c>
      <c r="D977">
        <v>2</v>
      </c>
      <c r="E977">
        <v>8</v>
      </c>
      <c r="F977">
        <v>6</v>
      </c>
      <c r="G977" s="55" t="s">
        <v>488</v>
      </c>
      <c r="H977" s="66" t="str">
        <f>VLOOKUP(G977,'Benthic Codes'!$A$1:$C$15,2,0)</f>
        <v>TA</v>
      </c>
      <c r="I977" s="66" t="str">
        <f>VLOOKUP(G977,'Benthic Codes'!$A$1:$C$15,3,0)</f>
        <v>turf algae</v>
      </c>
      <c r="J977">
        <v>4</v>
      </c>
    </row>
    <row r="978" spans="1:10">
      <c r="A978" s="2">
        <v>42955</v>
      </c>
      <c r="B978" t="s">
        <v>429</v>
      </c>
      <c r="C978" t="s">
        <v>475</v>
      </c>
      <c r="D978">
        <v>2</v>
      </c>
      <c r="E978">
        <v>8</v>
      </c>
      <c r="F978">
        <v>7</v>
      </c>
      <c r="G978" s="55" t="s">
        <v>478</v>
      </c>
      <c r="H978" s="66" t="str">
        <f>VLOOKUP(G978,'Benthic Codes'!$A$1:$C$15,2,0)</f>
        <v>MA</v>
      </c>
      <c r="I978" s="66" t="str">
        <f>VLOOKUP(G978,'Benthic Codes'!$A$1:$C$15,3,0)</f>
        <v>macroalgae</v>
      </c>
      <c r="J978">
        <v>6</v>
      </c>
    </row>
    <row r="979" spans="1:10">
      <c r="A979" s="2">
        <v>42955</v>
      </c>
      <c r="B979" t="s">
        <v>429</v>
      </c>
      <c r="C979" t="s">
        <v>475</v>
      </c>
      <c r="D979">
        <v>2</v>
      </c>
      <c r="E979">
        <v>8</v>
      </c>
      <c r="F979">
        <v>8</v>
      </c>
      <c r="G979" s="55" t="s">
        <v>478</v>
      </c>
      <c r="H979" s="66" t="str">
        <f>VLOOKUP(G979,'Benthic Codes'!$A$1:$C$15,2,0)</f>
        <v>MA</v>
      </c>
      <c r="I979" s="66" t="str">
        <f>VLOOKUP(G979,'Benthic Codes'!$A$1:$C$15,3,0)</f>
        <v>macroalgae</v>
      </c>
      <c r="J979">
        <v>22</v>
      </c>
    </row>
    <row r="980" spans="1:10">
      <c r="A980" s="2">
        <v>42955</v>
      </c>
      <c r="B980" t="s">
        <v>429</v>
      </c>
      <c r="C980" t="s">
        <v>475</v>
      </c>
      <c r="D980">
        <v>2</v>
      </c>
      <c r="E980">
        <v>8</v>
      </c>
      <c r="F980">
        <v>9</v>
      </c>
      <c r="G980" s="55" t="s">
        <v>476</v>
      </c>
      <c r="H980" s="66" t="str">
        <f>VLOOKUP(G980,'Benthic Codes'!$A$1:$C$15,2,0)</f>
        <v>LC</v>
      </c>
      <c r="I980" s="66" t="str">
        <f>VLOOKUP(G980,'Benthic Codes'!$A$1:$C$15,3,0)</f>
        <v>coral</v>
      </c>
    </row>
    <row r="981" spans="1:10">
      <c r="A981" s="2">
        <v>42955</v>
      </c>
      <c r="B981" t="s">
        <v>429</v>
      </c>
      <c r="C981" t="s">
        <v>475</v>
      </c>
      <c r="D981">
        <v>2</v>
      </c>
      <c r="E981">
        <v>8</v>
      </c>
      <c r="F981">
        <v>10</v>
      </c>
      <c r="G981" s="55" t="s">
        <v>478</v>
      </c>
      <c r="H981" s="66" t="str">
        <f>VLOOKUP(G981,'Benthic Codes'!$A$1:$C$15,2,0)</f>
        <v>MA</v>
      </c>
      <c r="I981" s="66" t="str">
        <f>VLOOKUP(G981,'Benthic Codes'!$A$1:$C$15,3,0)</f>
        <v>macroalgae</v>
      </c>
      <c r="J981">
        <v>52</v>
      </c>
    </row>
    <row r="982" spans="1:10">
      <c r="A982" s="2">
        <v>42955</v>
      </c>
      <c r="B982" t="s">
        <v>429</v>
      </c>
      <c r="C982" t="s">
        <v>475</v>
      </c>
      <c r="D982">
        <v>2</v>
      </c>
      <c r="E982">
        <v>9</v>
      </c>
      <c r="F982">
        <v>1</v>
      </c>
      <c r="G982" s="55" t="s">
        <v>478</v>
      </c>
      <c r="H982" s="66" t="str">
        <f>VLOOKUP(G982,'Benthic Codes'!$A$1:$C$15,2,0)</f>
        <v>MA</v>
      </c>
      <c r="I982" s="66" t="str">
        <f>VLOOKUP(G982,'Benthic Codes'!$A$1:$C$15,3,0)</f>
        <v>macroalgae</v>
      </c>
      <c r="J982">
        <v>12</v>
      </c>
    </row>
    <row r="983" spans="1:10">
      <c r="A983" s="2">
        <v>42955</v>
      </c>
      <c r="B983" t="s">
        <v>429</v>
      </c>
      <c r="C983" t="s">
        <v>475</v>
      </c>
      <c r="D983">
        <v>2</v>
      </c>
      <c r="E983">
        <v>9</v>
      </c>
      <c r="F983">
        <v>2</v>
      </c>
      <c r="G983" s="55" t="s">
        <v>478</v>
      </c>
      <c r="H983" s="66" t="str">
        <f>VLOOKUP(G983,'Benthic Codes'!$A$1:$C$15,2,0)</f>
        <v>MA</v>
      </c>
      <c r="I983" s="66" t="str">
        <f>VLOOKUP(G983,'Benthic Codes'!$A$1:$C$15,3,0)</f>
        <v>macroalgae</v>
      </c>
      <c r="J983">
        <v>12</v>
      </c>
    </row>
    <row r="984" spans="1:10">
      <c r="A984" s="2">
        <v>42955</v>
      </c>
      <c r="B984" t="s">
        <v>429</v>
      </c>
      <c r="C984" t="s">
        <v>475</v>
      </c>
      <c r="D984">
        <v>2</v>
      </c>
      <c r="E984">
        <v>9</v>
      </c>
      <c r="F984">
        <v>3</v>
      </c>
      <c r="G984" s="55" t="s">
        <v>478</v>
      </c>
      <c r="H984" s="66" t="str">
        <f>VLOOKUP(G984,'Benthic Codes'!$A$1:$C$15,2,0)</f>
        <v>MA</v>
      </c>
      <c r="I984" s="66" t="str">
        <f>VLOOKUP(G984,'Benthic Codes'!$A$1:$C$15,3,0)</f>
        <v>macroalgae</v>
      </c>
      <c r="J984">
        <v>20</v>
      </c>
    </row>
    <row r="985" spans="1:10">
      <c r="A985" s="2">
        <v>42955</v>
      </c>
      <c r="B985" t="s">
        <v>429</v>
      </c>
      <c r="C985" t="s">
        <v>475</v>
      </c>
      <c r="D985">
        <v>2</v>
      </c>
      <c r="E985">
        <v>9</v>
      </c>
      <c r="F985">
        <v>4</v>
      </c>
      <c r="G985" s="55" t="s">
        <v>478</v>
      </c>
      <c r="H985" s="66" t="str">
        <f>VLOOKUP(G985,'Benthic Codes'!$A$1:$C$15,2,0)</f>
        <v>MA</v>
      </c>
      <c r="I985" s="66" t="str">
        <f>VLOOKUP(G985,'Benthic Codes'!$A$1:$C$15,3,0)</f>
        <v>macroalgae</v>
      </c>
      <c r="J985">
        <v>18</v>
      </c>
    </row>
    <row r="986" spans="1:10">
      <c r="A986" s="2">
        <v>42955</v>
      </c>
      <c r="B986" t="s">
        <v>429</v>
      </c>
      <c r="C986" t="s">
        <v>475</v>
      </c>
      <c r="D986">
        <v>2</v>
      </c>
      <c r="E986">
        <v>9</v>
      </c>
      <c r="F986">
        <v>5</v>
      </c>
      <c r="G986" s="55" t="s">
        <v>478</v>
      </c>
      <c r="H986" s="66" t="str">
        <f>VLOOKUP(G986,'Benthic Codes'!$A$1:$C$15,2,0)</f>
        <v>MA</v>
      </c>
      <c r="I986" s="66" t="str">
        <f>VLOOKUP(G986,'Benthic Codes'!$A$1:$C$15,3,0)</f>
        <v>macroalgae</v>
      </c>
      <c r="J986">
        <v>20</v>
      </c>
    </row>
    <row r="987" spans="1:10">
      <c r="A987" s="2">
        <v>42955</v>
      </c>
      <c r="B987" t="s">
        <v>429</v>
      </c>
      <c r="C987" t="s">
        <v>475</v>
      </c>
      <c r="D987">
        <v>2</v>
      </c>
      <c r="E987">
        <v>9</v>
      </c>
      <c r="F987">
        <v>6</v>
      </c>
      <c r="G987" s="55" t="s">
        <v>478</v>
      </c>
      <c r="H987" s="66" t="str">
        <f>VLOOKUP(G987,'Benthic Codes'!$A$1:$C$15,2,0)</f>
        <v>MA</v>
      </c>
      <c r="I987" s="66" t="str">
        <f>VLOOKUP(G987,'Benthic Codes'!$A$1:$C$15,3,0)</f>
        <v>macroalgae</v>
      </c>
      <c r="J987">
        <v>20</v>
      </c>
    </row>
    <row r="988" spans="1:10">
      <c r="A988" s="2">
        <v>42955</v>
      </c>
      <c r="B988" t="s">
        <v>429</v>
      </c>
      <c r="C988" t="s">
        <v>475</v>
      </c>
      <c r="D988">
        <v>2</v>
      </c>
      <c r="E988">
        <v>9</v>
      </c>
      <c r="F988">
        <v>7</v>
      </c>
      <c r="G988" s="55" t="s">
        <v>478</v>
      </c>
      <c r="H988" s="66" t="str">
        <f>VLOOKUP(G988,'Benthic Codes'!$A$1:$C$15,2,0)</f>
        <v>MA</v>
      </c>
      <c r="I988" s="66" t="str">
        <f>VLOOKUP(G988,'Benthic Codes'!$A$1:$C$15,3,0)</f>
        <v>macroalgae</v>
      </c>
      <c r="J988">
        <v>25</v>
      </c>
    </row>
    <row r="989" spans="1:10">
      <c r="A989" s="2">
        <v>42955</v>
      </c>
      <c r="B989" t="s">
        <v>429</v>
      </c>
      <c r="C989" t="s">
        <v>475</v>
      </c>
      <c r="D989">
        <v>2</v>
      </c>
      <c r="E989">
        <v>9</v>
      </c>
      <c r="F989">
        <v>8</v>
      </c>
      <c r="G989" s="55" t="s">
        <v>478</v>
      </c>
      <c r="H989" s="66" t="str">
        <f>VLOOKUP(G989,'Benthic Codes'!$A$1:$C$15,2,0)</f>
        <v>MA</v>
      </c>
      <c r="I989" s="66" t="str">
        <f>VLOOKUP(G989,'Benthic Codes'!$A$1:$C$15,3,0)</f>
        <v>macroalgae</v>
      </c>
      <c r="J989">
        <v>20</v>
      </c>
    </row>
    <row r="990" spans="1:10">
      <c r="A990" s="2">
        <v>42955</v>
      </c>
      <c r="B990" t="s">
        <v>429</v>
      </c>
      <c r="C990" t="s">
        <v>475</v>
      </c>
      <c r="D990">
        <v>2</v>
      </c>
      <c r="E990">
        <v>9</v>
      </c>
      <c r="F990">
        <v>9</v>
      </c>
      <c r="G990" s="55" t="s">
        <v>478</v>
      </c>
      <c r="H990" s="66" t="str">
        <f>VLOOKUP(G990,'Benthic Codes'!$A$1:$C$15,2,0)</f>
        <v>MA</v>
      </c>
      <c r="I990" s="66" t="str">
        <f>VLOOKUP(G990,'Benthic Codes'!$A$1:$C$15,3,0)</f>
        <v>macroalgae</v>
      </c>
      <c r="J990">
        <v>8</v>
      </c>
    </row>
    <row r="991" spans="1:10">
      <c r="A991" s="2">
        <v>42955</v>
      </c>
      <c r="B991" t="s">
        <v>429</v>
      </c>
      <c r="C991" t="s">
        <v>475</v>
      </c>
      <c r="D991">
        <v>2</v>
      </c>
      <c r="E991">
        <v>9</v>
      </c>
      <c r="F991">
        <v>10</v>
      </c>
      <c r="G991" s="55" t="s">
        <v>478</v>
      </c>
      <c r="H991" s="66" t="str">
        <f>VLOOKUP(G991,'Benthic Codes'!$A$1:$C$15,2,0)</f>
        <v>MA</v>
      </c>
      <c r="I991" s="66" t="str">
        <f>VLOOKUP(G991,'Benthic Codes'!$A$1:$C$15,3,0)</f>
        <v>macroalgae</v>
      </c>
      <c r="J991">
        <v>22</v>
      </c>
    </row>
    <row r="992" spans="1:10">
      <c r="A992" s="2">
        <v>42955</v>
      </c>
      <c r="B992" t="s">
        <v>429</v>
      </c>
      <c r="C992" t="s">
        <v>475</v>
      </c>
      <c r="D992">
        <v>2</v>
      </c>
      <c r="E992">
        <v>10</v>
      </c>
      <c r="F992" s="17">
        <v>1</v>
      </c>
      <c r="G992" s="55" t="s">
        <v>488</v>
      </c>
      <c r="H992" s="66" t="str">
        <f>VLOOKUP(G992,'Benthic Codes'!$A$1:$C$15,2,0)</f>
        <v>TA</v>
      </c>
      <c r="I992" s="66" t="str">
        <f>VLOOKUP(G992,'Benthic Codes'!$A$1:$C$15,3,0)</f>
        <v>turf algae</v>
      </c>
      <c r="J992">
        <v>4</v>
      </c>
    </row>
    <row r="993" spans="1:10">
      <c r="A993" s="2">
        <v>42955</v>
      </c>
      <c r="B993" t="s">
        <v>429</v>
      </c>
      <c r="C993" t="s">
        <v>475</v>
      </c>
      <c r="D993">
        <v>2</v>
      </c>
      <c r="E993">
        <v>10</v>
      </c>
      <c r="F993" s="17">
        <v>2</v>
      </c>
      <c r="G993" s="55" t="s">
        <v>488</v>
      </c>
      <c r="H993" s="66" t="str">
        <f>VLOOKUP(G993,'Benthic Codes'!$A$1:$C$15,2,0)</f>
        <v>TA</v>
      </c>
      <c r="I993" s="66" t="str">
        <f>VLOOKUP(G993,'Benthic Codes'!$A$1:$C$15,3,0)</f>
        <v>turf algae</v>
      </c>
      <c r="J993">
        <v>2</v>
      </c>
    </row>
    <row r="994" spans="1:10">
      <c r="A994" s="2">
        <v>42955</v>
      </c>
      <c r="B994" t="s">
        <v>429</v>
      </c>
      <c r="C994" t="s">
        <v>475</v>
      </c>
      <c r="D994">
        <v>2</v>
      </c>
      <c r="E994">
        <v>10</v>
      </c>
      <c r="F994" s="17">
        <v>3</v>
      </c>
      <c r="G994" s="55" t="s">
        <v>488</v>
      </c>
      <c r="H994" s="66" t="str">
        <f>VLOOKUP(G994,'Benthic Codes'!$A$1:$C$15,2,0)</f>
        <v>TA</v>
      </c>
      <c r="I994" s="66" t="str">
        <f>VLOOKUP(G994,'Benthic Codes'!$A$1:$C$15,3,0)</f>
        <v>turf algae</v>
      </c>
      <c r="J994">
        <v>5</v>
      </c>
    </row>
    <row r="995" spans="1:10">
      <c r="A995" s="2">
        <v>42955</v>
      </c>
      <c r="B995" t="s">
        <v>429</v>
      </c>
      <c r="C995" t="s">
        <v>475</v>
      </c>
      <c r="D995">
        <v>2</v>
      </c>
      <c r="E995">
        <v>10</v>
      </c>
      <c r="F995" s="17">
        <v>4</v>
      </c>
      <c r="G995" s="55" t="s">
        <v>478</v>
      </c>
      <c r="H995" s="66" t="str">
        <f>VLOOKUP(G995,'Benthic Codes'!$A$1:$C$15,2,0)</f>
        <v>MA</v>
      </c>
      <c r="I995" s="66" t="str">
        <f>VLOOKUP(G995,'Benthic Codes'!$A$1:$C$15,3,0)</f>
        <v>macroalgae</v>
      </c>
      <c r="J995">
        <v>24</v>
      </c>
    </row>
    <row r="996" spans="1:10">
      <c r="A996" s="2">
        <v>42955</v>
      </c>
      <c r="B996" t="s">
        <v>429</v>
      </c>
      <c r="C996" t="s">
        <v>475</v>
      </c>
      <c r="D996">
        <v>2</v>
      </c>
      <c r="E996">
        <v>10</v>
      </c>
      <c r="F996" s="17">
        <v>5</v>
      </c>
      <c r="G996" s="55" t="s">
        <v>488</v>
      </c>
      <c r="H996" s="66" t="str">
        <f>VLOOKUP(G996,'Benthic Codes'!$A$1:$C$15,2,0)</f>
        <v>TA</v>
      </c>
      <c r="I996" s="66" t="str">
        <f>VLOOKUP(G996,'Benthic Codes'!$A$1:$C$15,3,0)</f>
        <v>turf algae</v>
      </c>
      <c r="J996">
        <v>2</v>
      </c>
    </row>
    <row r="997" spans="1:10">
      <c r="A997" s="2">
        <v>42955</v>
      </c>
      <c r="B997" t="s">
        <v>429</v>
      </c>
      <c r="C997" t="s">
        <v>475</v>
      </c>
      <c r="D997">
        <v>2</v>
      </c>
      <c r="E997">
        <v>10</v>
      </c>
      <c r="F997" s="17">
        <v>6</v>
      </c>
      <c r="G997" s="55" t="s">
        <v>488</v>
      </c>
      <c r="H997" s="66" t="str">
        <f>VLOOKUP(G997,'Benthic Codes'!$A$1:$C$15,2,0)</f>
        <v>TA</v>
      </c>
      <c r="I997" s="66" t="str">
        <f>VLOOKUP(G997,'Benthic Codes'!$A$1:$C$15,3,0)</f>
        <v>turf algae</v>
      </c>
      <c r="J997">
        <v>2</v>
      </c>
    </row>
    <row r="998" spans="1:10">
      <c r="A998" s="2">
        <v>42955</v>
      </c>
      <c r="B998" t="s">
        <v>429</v>
      </c>
      <c r="C998" t="s">
        <v>475</v>
      </c>
      <c r="D998">
        <v>2</v>
      </c>
      <c r="E998">
        <v>10</v>
      </c>
      <c r="F998" s="17">
        <v>7</v>
      </c>
      <c r="G998" s="55" t="s">
        <v>478</v>
      </c>
      <c r="H998" s="66" t="str">
        <f>VLOOKUP(G998,'Benthic Codes'!$A$1:$C$15,2,0)</f>
        <v>MA</v>
      </c>
      <c r="I998" s="66" t="str">
        <f>VLOOKUP(G998,'Benthic Codes'!$A$1:$C$15,3,0)</f>
        <v>macroalgae</v>
      </c>
      <c r="J998">
        <v>15</v>
      </c>
    </row>
    <row r="999" spans="1:10">
      <c r="A999" s="2">
        <v>42955</v>
      </c>
      <c r="B999" t="s">
        <v>429</v>
      </c>
      <c r="C999" t="s">
        <v>475</v>
      </c>
      <c r="D999">
        <v>2</v>
      </c>
      <c r="E999">
        <v>10</v>
      </c>
      <c r="F999" s="17">
        <v>8</v>
      </c>
      <c r="G999" s="55" t="s">
        <v>478</v>
      </c>
      <c r="H999" s="66" t="str">
        <f>VLOOKUP(G999,'Benthic Codes'!$A$1:$C$15,2,0)</f>
        <v>MA</v>
      </c>
      <c r="I999" s="66" t="str">
        <f>VLOOKUP(G999,'Benthic Codes'!$A$1:$C$15,3,0)</f>
        <v>macroalgae</v>
      </c>
      <c r="J999">
        <v>8</v>
      </c>
    </row>
    <row r="1000" spans="1:10">
      <c r="A1000" s="2">
        <v>42955</v>
      </c>
      <c r="B1000" t="s">
        <v>429</v>
      </c>
      <c r="C1000" t="s">
        <v>475</v>
      </c>
      <c r="D1000">
        <v>2</v>
      </c>
      <c r="E1000">
        <v>10</v>
      </c>
      <c r="F1000" s="17">
        <v>9</v>
      </c>
      <c r="G1000" s="55" t="s">
        <v>488</v>
      </c>
      <c r="H1000" s="66" t="str">
        <f>VLOOKUP(G1000,'Benthic Codes'!$A$1:$C$15,2,0)</f>
        <v>TA</v>
      </c>
      <c r="I1000" s="66" t="str">
        <f>VLOOKUP(G1000,'Benthic Codes'!$A$1:$C$15,3,0)</f>
        <v>turf algae</v>
      </c>
      <c r="J1000">
        <v>1</v>
      </c>
    </row>
    <row r="1001" spans="1:10">
      <c r="A1001" s="2">
        <v>42955</v>
      </c>
      <c r="B1001" t="s">
        <v>429</v>
      </c>
      <c r="C1001" t="s">
        <v>475</v>
      </c>
      <c r="D1001">
        <v>2</v>
      </c>
      <c r="E1001">
        <v>10</v>
      </c>
      <c r="F1001" s="17">
        <v>10</v>
      </c>
      <c r="G1001" s="55" t="s">
        <v>478</v>
      </c>
      <c r="H1001" s="66" t="str">
        <f>VLOOKUP(G1001,'Benthic Codes'!$A$1:$C$15,2,0)</f>
        <v>MA</v>
      </c>
      <c r="I1001" s="66" t="str">
        <f>VLOOKUP(G1001,'Benthic Codes'!$A$1:$C$15,3,0)</f>
        <v>macroalgae</v>
      </c>
      <c r="J1001">
        <v>12</v>
      </c>
    </row>
    <row r="1002" spans="1:10">
      <c r="A1002" s="2">
        <v>42955</v>
      </c>
      <c r="B1002" t="s">
        <v>429</v>
      </c>
      <c r="C1002" t="s">
        <v>475</v>
      </c>
      <c r="D1002">
        <v>3</v>
      </c>
      <c r="E1002">
        <v>1</v>
      </c>
      <c r="F1002" s="17">
        <v>1</v>
      </c>
      <c r="G1002" s="55" t="s">
        <v>488</v>
      </c>
      <c r="H1002" s="66" t="str">
        <f>VLOOKUP(G1002,'Benthic Codes'!$A$1:$C$15,2,0)</f>
        <v>TA</v>
      </c>
      <c r="I1002" s="66" t="str">
        <f>VLOOKUP(G1002,'Benthic Codes'!$A$1:$C$15,3,0)</f>
        <v>turf algae</v>
      </c>
      <c r="J1002">
        <v>6</v>
      </c>
    </row>
    <row r="1003" spans="1:10">
      <c r="A1003" s="2">
        <v>42955</v>
      </c>
      <c r="B1003" t="s">
        <v>429</v>
      </c>
      <c r="C1003" t="s">
        <v>475</v>
      </c>
      <c r="D1003">
        <v>3</v>
      </c>
      <c r="E1003">
        <v>1</v>
      </c>
      <c r="F1003" s="17">
        <v>2</v>
      </c>
      <c r="G1003" s="55" t="s">
        <v>478</v>
      </c>
      <c r="H1003" s="66" t="str">
        <f>VLOOKUP(G1003,'Benthic Codes'!$A$1:$C$15,2,0)</f>
        <v>MA</v>
      </c>
      <c r="I1003" s="66" t="str">
        <f>VLOOKUP(G1003,'Benthic Codes'!$A$1:$C$15,3,0)</f>
        <v>macroalgae</v>
      </c>
      <c r="J1003">
        <v>8</v>
      </c>
    </row>
    <row r="1004" spans="1:10">
      <c r="A1004" s="2">
        <v>42955</v>
      </c>
      <c r="B1004" t="s">
        <v>429</v>
      </c>
      <c r="C1004" t="s">
        <v>475</v>
      </c>
      <c r="D1004">
        <v>3</v>
      </c>
      <c r="E1004">
        <v>1</v>
      </c>
      <c r="F1004" s="17">
        <v>3</v>
      </c>
      <c r="G1004" s="55" t="s">
        <v>478</v>
      </c>
      <c r="H1004" s="66" t="str">
        <f>VLOOKUP(G1004,'Benthic Codes'!$A$1:$C$15,2,0)</f>
        <v>MA</v>
      </c>
      <c r="I1004" s="66" t="str">
        <f>VLOOKUP(G1004,'Benthic Codes'!$A$1:$C$15,3,0)</f>
        <v>macroalgae</v>
      </c>
      <c r="J1004">
        <v>18</v>
      </c>
    </row>
    <row r="1005" spans="1:10">
      <c r="A1005" s="2">
        <v>42955</v>
      </c>
      <c r="B1005" t="s">
        <v>429</v>
      </c>
      <c r="C1005" t="s">
        <v>475</v>
      </c>
      <c r="D1005">
        <v>3</v>
      </c>
      <c r="E1005">
        <v>1</v>
      </c>
      <c r="F1005" s="17">
        <v>4</v>
      </c>
      <c r="G1005" s="55" t="s">
        <v>488</v>
      </c>
      <c r="H1005" s="66" t="str">
        <f>VLOOKUP(G1005,'Benthic Codes'!$A$1:$C$15,2,0)</f>
        <v>TA</v>
      </c>
      <c r="I1005" s="66" t="str">
        <f>VLOOKUP(G1005,'Benthic Codes'!$A$1:$C$15,3,0)</f>
        <v>turf algae</v>
      </c>
      <c r="J1005">
        <v>8</v>
      </c>
    </row>
    <row r="1006" spans="1:10">
      <c r="A1006" s="2">
        <v>42955</v>
      </c>
      <c r="B1006" t="s">
        <v>429</v>
      </c>
      <c r="C1006" t="s">
        <v>475</v>
      </c>
      <c r="D1006">
        <v>3</v>
      </c>
      <c r="E1006">
        <v>1</v>
      </c>
      <c r="F1006" s="17">
        <v>5</v>
      </c>
      <c r="G1006" s="55" t="s">
        <v>488</v>
      </c>
      <c r="H1006" s="66" t="str">
        <f>VLOOKUP(G1006,'Benthic Codes'!$A$1:$C$15,2,0)</f>
        <v>TA</v>
      </c>
      <c r="I1006" s="66" t="str">
        <f>VLOOKUP(G1006,'Benthic Codes'!$A$1:$C$15,3,0)</f>
        <v>turf algae</v>
      </c>
      <c r="J1006">
        <v>4</v>
      </c>
    </row>
    <row r="1007" spans="1:10">
      <c r="A1007" s="2">
        <v>42955</v>
      </c>
      <c r="B1007" t="s">
        <v>429</v>
      </c>
      <c r="C1007" t="s">
        <v>475</v>
      </c>
      <c r="D1007">
        <v>3</v>
      </c>
      <c r="E1007">
        <v>1</v>
      </c>
      <c r="F1007" s="17">
        <v>6</v>
      </c>
      <c r="G1007" s="55" t="s">
        <v>478</v>
      </c>
      <c r="H1007" s="66" t="str">
        <f>VLOOKUP(G1007,'Benthic Codes'!$A$1:$C$15,2,0)</f>
        <v>MA</v>
      </c>
      <c r="I1007" s="66" t="str">
        <f>VLOOKUP(G1007,'Benthic Codes'!$A$1:$C$15,3,0)</f>
        <v>macroalgae</v>
      </c>
      <c r="J1007">
        <v>35</v>
      </c>
    </row>
    <row r="1008" spans="1:10">
      <c r="A1008" s="2">
        <v>42955</v>
      </c>
      <c r="B1008" t="s">
        <v>429</v>
      </c>
      <c r="C1008" t="s">
        <v>475</v>
      </c>
      <c r="D1008">
        <v>3</v>
      </c>
      <c r="E1008">
        <v>1</v>
      </c>
      <c r="F1008" s="17">
        <v>7</v>
      </c>
      <c r="G1008" s="55" t="s">
        <v>488</v>
      </c>
      <c r="H1008" s="66" t="str">
        <f>VLOOKUP(G1008,'Benthic Codes'!$A$1:$C$15,2,0)</f>
        <v>TA</v>
      </c>
      <c r="I1008" s="66" t="str">
        <f>VLOOKUP(G1008,'Benthic Codes'!$A$1:$C$15,3,0)</f>
        <v>turf algae</v>
      </c>
      <c r="J1008">
        <v>4</v>
      </c>
    </row>
    <row r="1009" spans="1:11">
      <c r="A1009" s="2">
        <v>42955</v>
      </c>
      <c r="B1009" t="s">
        <v>429</v>
      </c>
      <c r="C1009" t="s">
        <v>475</v>
      </c>
      <c r="D1009">
        <v>3</v>
      </c>
      <c r="E1009">
        <v>1</v>
      </c>
      <c r="F1009" s="17">
        <v>8</v>
      </c>
      <c r="G1009" s="55" t="s">
        <v>488</v>
      </c>
      <c r="H1009" s="66" t="str">
        <f>VLOOKUP(G1009,'Benthic Codes'!$A$1:$C$15,2,0)</f>
        <v>TA</v>
      </c>
      <c r="I1009" s="66" t="str">
        <f>VLOOKUP(G1009,'Benthic Codes'!$A$1:$C$15,3,0)</f>
        <v>turf algae</v>
      </c>
      <c r="J1009">
        <v>2</v>
      </c>
    </row>
    <row r="1010" spans="1:11">
      <c r="A1010" s="2">
        <v>42955</v>
      </c>
      <c r="B1010" t="s">
        <v>429</v>
      </c>
      <c r="C1010" t="s">
        <v>475</v>
      </c>
      <c r="D1010">
        <v>3</v>
      </c>
      <c r="E1010">
        <v>1</v>
      </c>
      <c r="F1010" s="17">
        <v>9</v>
      </c>
      <c r="G1010" s="55" t="s">
        <v>476</v>
      </c>
      <c r="H1010" s="66" t="str">
        <f>VLOOKUP(G1010,'Benthic Codes'!$A$1:$C$15,2,0)</f>
        <v>LC</v>
      </c>
      <c r="I1010" s="66" t="str">
        <f>VLOOKUP(G1010,'Benthic Codes'!$A$1:$C$15,3,0)</f>
        <v>coral</v>
      </c>
    </row>
    <row r="1011" spans="1:11">
      <c r="A1011" s="2">
        <v>42955</v>
      </c>
      <c r="B1011" t="s">
        <v>429</v>
      </c>
      <c r="C1011" t="s">
        <v>475</v>
      </c>
      <c r="D1011">
        <v>3</v>
      </c>
      <c r="E1011">
        <v>1</v>
      </c>
      <c r="F1011" s="17">
        <v>10</v>
      </c>
      <c r="G1011" s="55" t="s">
        <v>483</v>
      </c>
      <c r="H1011" s="66" t="str">
        <f>VLOOKUP(G1011,'Benthic Codes'!$A$1:$C$15,2,0)</f>
        <v>AINV</v>
      </c>
      <c r="I1011" s="66" t="str">
        <f>VLOOKUP(G1011,'Benthic Codes'!$A$1:$C$15,3,0)</f>
        <v>aggressive invert</v>
      </c>
      <c r="K1011" t="s">
        <v>484</v>
      </c>
    </row>
    <row r="1012" spans="1:11">
      <c r="A1012" s="2">
        <v>42955</v>
      </c>
      <c r="B1012" t="s">
        <v>429</v>
      </c>
      <c r="C1012" t="s">
        <v>475</v>
      </c>
      <c r="D1012">
        <v>3</v>
      </c>
      <c r="E1012">
        <v>2</v>
      </c>
      <c r="F1012" s="17">
        <v>1</v>
      </c>
      <c r="G1012" s="55" t="s">
        <v>478</v>
      </c>
      <c r="H1012" s="66" t="str">
        <f>VLOOKUP(G1012,'Benthic Codes'!$A$1:$C$15,2,0)</f>
        <v>MA</v>
      </c>
      <c r="I1012" s="66" t="str">
        <f>VLOOKUP(G1012,'Benthic Codes'!$A$1:$C$15,3,0)</f>
        <v>macroalgae</v>
      </c>
      <c r="J1012">
        <v>12</v>
      </c>
    </row>
    <row r="1013" spans="1:11">
      <c r="A1013" s="2">
        <v>42955</v>
      </c>
      <c r="B1013" t="s">
        <v>429</v>
      </c>
      <c r="C1013" t="s">
        <v>475</v>
      </c>
      <c r="D1013">
        <v>3</v>
      </c>
      <c r="E1013">
        <v>2</v>
      </c>
      <c r="F1013" s="17">
        <v>2</v>
      </c>
      <c r="G1013" s="55" t="s">
        <v>478</v>
      </c>
      <c r="H1013" s="66" t="str">
        <f>VLOOKUP(G1013,'Benthic Codes'!$A$1:$C$15,2,0)</f>
        <v>MA</v>
      </c>
      <c r="I1013" s="66" t="str">
        <f>VLOOKUP(G1013,'Benthic Codes'!$A$1:$C$15,3,0)</f>
        <v>macroalgae</v>
      </c>
      <c r="J1013">
        <v>8</v>
      </c>
    </row>
    <row r="1014" spans="1:11">
      <c r="A1014" s="2">
        <v>42955</v>
      </c>
      <c r="B1014" t="s">
        <v>429</v>
      </c>
      <c r="C1014" t="s">
        <v>475</v>
      </c>
      <c r="D1014">
        <v>3</v>
      </c>
      <c r="E1014">
        <v>2</v>
      </c>
      <c r="F1014" s="17">
        <v>3</v>
      </c>
      <c r="G1014" s="55" t="s">
        <v>478</v>
      </c>
      <c r="H1014" s="66" t="str">
        <f>VLOOKUP(G1014,'Benthic Codes'!$A$1:$C$15,2,0)</f>
        <v>MA</v>
      </c>
      <c r="I1014" s="66" t="str">
        <f>VLOOKUP(G1014,'Benthic Codes'!$A$1:$C$15,3,0)</f>
        <v>macroalgae</v>
      </c>
      <c r="J1014">
        <v>25</v>
      </c>
    </row>
    <row r="1015" spans="1:11">
      <c r="A1015" s="2">
        <v>42955</v>
      </c>
      <c r="B1015" t="s">
        <v>429</v>
      </c>
      <c r="C1015" t="s">
        <v>475</v>
      </c>
      <c r="D1015">
        <v>3</v>
      </c>
      <c r="E1015">
        <v>2</v>
      </c>
      <c r="F1015" s="17">
        <v>4</v>
      </c>
      <c r="G1015" s="55" t="s">
        <v>488</v>
      </c>
      <c r="H1015" s="66" t="str">
        <f>VLOOKUP(G1015,'Benthic Codes'!$A$1:$C$15,2,0)</f>
        <v>TA</v>
      </c>
      <c r="I1015" s="66" t="str">
        <f>VLOOKUP(G1015,'Benthic Codes'!$A$1:$C$15,3,0)</f>
        <v>turf algae</v>
      </c>
      <c r="J1015">
        <v>2</v>
      </c>
    </row>
    <row r="1016" spans="1:11">
      <c r="A1016" s="2">
        <v>42955</v>
      </c>
      <c r="B1016" t="s">
        <v>429</v>
      </c>
      <c r="C1016" t="s">
        <v>475</v>
      </c>
      <c r="D1016">
        <v>3</v>
      </c>
      <c r="E1016">
        <v>2</v>
      </c>
      <c r="F1016" s="17">
        <v>5</v>
      </c>
      <c r="G1016" s="55" t="s">
        <v>488</v>
      </c>
      <c r="H1016" s="66" t="str">
        <f>VLOOKUP(G1016,'Benthic Codes'!$A$1:$C$15,2,0)</f>
        <v>TA</v>
      </c>
      <c r="I1016" s="66" t="str">
        <f>VLOOKUP(G1016,'Benthic Codes'!$A$1:$C$15,3,0)</f>
        <v>turf algae</v>
      </c>
      <c r="J1016">
        <v>1</v>
      </c>
    </row>
    <row r="1017" spans="1:11">
      <c r="A1017" s="2">
        <v>42955</v>
      </c>
      <c r="B1017" t="s">
        <v>429</v>
      </c>
      <c r="C1017" t="s">
        <v>475</v>
      </c>
      <c r="D1017">
        <v>3</v>
      </c>
      <c r="E1017">
        <v>2</v>
      </c>
      <c r="F1017" s="17">
        <v>6</v>
      </c>
      <c r="G1017" s="55" t="s">
        <v>478</v>
      </c>
      <c r="H1017" s="66" t="str">
        <f>VLOOKUP(G1017,'Benthic Codes'!$A$1:$C$15,2,0)</f>
        <v>MA</v>
      </c>
      <c r="I1017" s="66" t="str">
        <f>VLOOKUP(G1017,'Benthic Codes'!$A$1:$C$15,3,0)</f>
        <v>macroalgae</v>
      </c>
      <c r="J1017">
        <v>13</v>
      </c>
    </row>
    <row r="1018" spans="1:11">
      <c r="A1018" s="2">
        <v>42955</v>
      </c>
      <c r="B1018" t="s">
        <v>429</v>
      </c>
      <c r="C1018" t="s">
        <v>475</v>
      </c>
      <c r="D1018">
        <v>3</v>
      </c>
      <c r="E1018">
        <v>2</v>
      </c>
      <c r="F1018" s="17">
        <v>7</v>
      </c>
      <c r="G1018" s="55" t="s">
        <v>483</v>
      </c>
      <c r="H1018" s="66" t="str">
        <f>VLOOKUP(G1018,'Benthic Codes'!$A$1:$C$15,2,0)</f>
        <v>AINV</v>
      </c>
      <c r="I1018" s="66" t="str">
        <f>VLOOKUP(G1018,'Benthic Codes'!$A$1:$C$15,3,0)</f>
        <v>aggressive invert</v>
      </c>
      <c r="K1018" t="s">
        <v>484</v>
      </c>
    </row>
    <row r="1019" spans="1:11">
      <c r="A1019" s="2">
        <v>42955</v>
      </c>
      <c r="B1019" t="s">
        <v>429</v>
      </c>
      <c r="C1019" t="s">
        <v>475</v>
      </c>
      <c r="D1019">
        <v>3</v>
      </c>
      <c r="E1019">
        <v>2</v>
      </c>
      <c r="F1019" s="17">
        <v>8</v>
      </c>
      <c r="G1019" s="55" t="s">
        <v>478</v>
      </c>
      <c r="H1019" s="66" t="str">
        <f>VLOOKUP(G1019,'Benthic Codes'!$A$1:$C$15,2,0)</f>
        <v>MA</v>
      </c>
      <c r="I1019" s="66" t="str">
        <f>VLOOKUP(G1019,'Benthic Codes'!$A$1:$C$15,3,0)</f>
        <v>macroalgae</v>
      </c>
      <c r="J1019">
        <v>32</v>
      </c>
    </row>
    <row r="1020" spans="1:11">
      <c r="A1020" s="2">
        <v>42955</v>
      </c>
      <c r="B1020" t="s">
        <v>429</v>
      </c>
      <c r="C1020" t="s">
        <v>475</v>
      </c>
      <c r="D1020">
        <v>3</v>
      </c>
      <c r="E1020">
        <v>2</v>
      </c>
      <c r="F1020" s="17">
        <v>9</v>
      </c>
      <c r="G1020" s="55" t="s">
        <v>488</v>
      </c>
      <c r="H1020" s="66" t="str">
        <f>VLOOKUP(G1020,'Benthic Codes'!$A$1:$C$15,2,0)</f>
        <v>TA</v>
      </c>
      <c r="I1020" s="66" t="str">
        <f>VLOOKUP(G1020,'Benthic Codes'!$A$1:$C$15,3,0)</f>
        <v>turf algae</v>
      </c>
      <c r="J1020">
        <v>2</v>
      </c>
    </row>
    <row r="1021" spans="1:11">
      <c r="A1021" s="2">
        <v>42955</v>
      </c>
      <c r="B1021" t="s">
        <v>429</v>
      </c>
      <c r="C1021" t="s">
        <v>475</v>
      </c>
      <c r="D1021">
        <v>3</v>
      </c>
      <c r="E1021">
        <v>2</v>
      </c>
      <c r="F1021" s="17">
        <v>10</v>
      </c>
      <c r="G1021" s="55" t="s">
        <v>488</v>
      </c>
      <c r="H1021" s="66" t="str">
        <f>VLOOKUP(G1021,'Benthic Codes'!$A$1:$C$15,2,0)</f>
        <v>TA</v>
      </c>
      <c r="I1021" s="66" t="str">
        <f>VLOOKUP(G1021,'Benthic Codes'!$A$1:$C$15,3,0)</f>
        <v>turf algae</v>
      </c>
      <c r="J1021">
        <v>1</v>
      </c>
    </row>
    <row r="1022" spans="1:11">
      <c r="A1022" s="2">
        <v>42955</v>
      </c>
      <c r="B1022" t="s">
        <v>429</v>
      </c>
      <c r="C1022" t="s">
        <v>475</v>
      </c>
      <c r="D1022">
        <v>3</v>
      </c>
      <c r="E1022">
        <v>3</v>
      </c>
      <c r="F1022" s="17">
        <v>1</v>
      </c>
      <c r="G1022" s="55" t="s">
        <v>488</v>
      </c>
      <c r="H1022" s="66" t="str">
        <f>VLOOKUP(G1022,'Benthic Codes'!$A$1:$C$15,2,0)</f>
        <v>TA</v>
      </c>
      <c r="I1022" s="66" t="str">
        <f>VLOOKUP(G1022,'Benthic Codes'!$A$1:$C$15,3,0)</f>
        <v>turf algae</v>
      </c>
      <c r="J1022">
        <v>2</v>
      </c>
    </row>
    <row r="1023" spans="1:11">
      <c r="A1023" s="2">
        <v>42955</v>
      </c>
      <c r="B1023" t="s">
        <v>429</v>
      </c>
      <c r="C1023" t="s">
        <v>475</v>
      </c>
      <c r="D1023">
        <v>3</v>
      </c>
      <c r="E1023">
        <v>3</v>
      </c>
      <c r="F1023" s="17">
        <v>2</v>
      </c>
      <c r="G1023" s="55" t="s">
        <v>478</v>
      </c>
      <c r="H1023" s="66" t="str">
        <f>VLOOKUP(G1023,'Benthic Codes'!$A$1:$C$15,2,0)</f>
        <v>MA</v>
      </c>
      <c r="I1023" s="66" t="str">
        <f>VLOOKUP(G1023,'Benthic Codes'!$A$1:$C$15,3,0)</f>
        <v>macroalgae</v>
      </c>
      <c r="J1023">
        <v>12</v>
      </c>
    </row>
    <row r="1024" spans="1:11">
      <c r="A1024" s="2">
        <v>42955</v>
      </c>
      <c r="B1024" t="s">
        <v>429</v>
      </c>
      <c r="C1024" t="s">
        <v>475</v>
      </c>
      <c r="D1024">
        <v>3</v>
      </c>
      <c r="E1024">
        <v>3</v>
      </c>
      <c r="F1024" s="17">
        <v>3</v>
      </c>
      <c r="G1024" s="55" t="s">
        <v>488</v>
      </c>
      <c r="H1024" s="66" t="str">
        <f>VLOOKUP(G1024,'Benthic Codes'!$A$1:$C$15,2,0)</f>
        <v>TA</v>
      </c>
      <c r="I1024" s="66" t="str">
        <f>VLOOKUP(G1024,'Benthic Codes'!$A$1:$C$15,3,0)</f>
        <v>turf algae</v>
      </c>
      <c r="J1024">
        <v>4</v>
      </c>
    </row>
    <row r="1025" spans="1:10">
      <c r="A1025" s="2">
        <v>42955</v>
      </c>
      <c r="B1025" t="s">
        <v>429</v>
      </c>
      <c r="C1025" t="s">
        <v>475</v>
      </c>
      <c r="D1025">
        <v>3</v>
      </c>
      <c r="E1025">
        <v>3</v>
      </c>
      <c r="F1025" s="17">
        <v>4</v>
      </c>
      <c r="G1025" s="55" t="s">
        <v>488</v>
      </c>
      <c r="H1025" s="66" t="str">
        <f>VLOOKUP(G1025,'Benthic Codes'!$A$1:$C$15,2,0)</f>
        <v>TA</v>
      </c>
      <c r="I1025" s="66" t="str">
        <f>VLOOKUP(G1025,'Benthic Codes'!$A$1:$C$15,3,0)</f>
        <v>turf algae</v>
      </c>
      <c r="J1025">
        <v>2</v>
      </c>
    </row>
    <row r="1026" spans="1:10">
      <c r="A1026" s="2">
        <v>42955</v>
      </c>
      <c r="B1026" t="s">
        <v>429</v>
      </c>
      <c r="C1026" t="s">
        <v>475</v>
      </c>
      <c r="D1026">
        <v>3</v>
      </c>
      <c r="E1026">
        <v>3</v>
      </c>
      <c r="F1026" s="17">
        <v>5</v>
      </c>
      <c r="G1026" s="55" t="s">
        <v>488</v>
      </c>
      <c r="H1026" s="66" t="str">
        <f>VLOOKUP(G1026,'Benthic Codes'!$A$1:$C$15,2,0)</f>
        <v>TA</v>
      </c>
      <c r="I1026" s="66" t="str">
        <f>VLOOKUP(G1026,'Benthic Codes'!$A$1:$C$15,3,0)</f>
        <v>turf algae</v>
      </c>
      <c r="J1026">
        <v>4</v>
      </c>
    </row>
    <row r="1027" spans="1:10">
      <c r="A1027" s="2">
        <v>42955</v>
      </c>
      <c r="B1027" t="s">
        <v>429</v>
      </c>
      <c r="C1027" t="s">
        <v>475</v>
      </c>
      <c r="D1027">
        <v>3</v>
      </c>
      <c r="E1027">
        <v>3</v>
      </c>
      <c r="F1027" s="17">
        <v>6</v>
      </c>
      <c r="G1027" s="55" t="s">
        <v>488</v>
      </c>
      <c r="H1027" s="66" t="str">
        <f>VLOOKUP(G1027,'Benthic Codes'!$A$1:$C$15,2,0)</f>
        <v>TA</v>
      </c>
      <c r="I1027" s="66" t="str">
        <f>VLOOKUP(G1027,'Benthic Codes'!$A$1:$C$15,3,0)</f>
        <v>turf algae</v>
      </c>
      <c r="J1027">
        <v>1</v>
      </c>
    </row>
    <row r="1028" spans="1:10">
      <c r="A1028" s="2">
        <v>42955</v>
      </c>
      <c r="B1028" t="s">
        <v>429</v>
      </c>
      <c r="C1028" t="s">
        <v>475</v>
      </c>
      <c r="D1028">
        <v>3</v>
      </c>
      <c r="E1028">
        <v>3</v>
      </c>
      <c r="F1028" s="17">
        <v>7</v>
      </c>
      <c r="G1028" s="55" t="s">
        <v>478</v>
      </c>
      <c r="H1028" s="66" t="str">
        <f>VLOOKUP(G1028,'Benthic Codes'!$A$1:$C$15,2,0)</f>
        <v>MA</v>
      </c>
      <c r="I1028" s="66" t="str">
        <f>VLOOKUP(G1028,'Benthic Codes'!$A$1:$C$15,3,0)</f>
        <v>macroalgae</v>
      </c>
      <c r="J1028">
        <v>15</v>
      </c>
    </row>
    <row r="1029" spans="1:10">
      <c r="A1029" s="2">
        <v>42955</v>
      </c>
      <c r="B1029" t="s">
        <v>429</v>
      </c>
      <c r="C1029" t="s">
        <v>475</v>
      </c>
      <c r="D1029">
        <v>3</v>
      </c>
      <c r="E1029">
        <v>3</v>
      </c>
      <c r="F1029" s="17">
        <v>8</v>
      </c>
      <c r="G1029" s="55" t="s">
        <v>488</v>
      </c>
      <c r="H1029" s="66" t="str">
        <f>VLOOKUP(G1029,'Benthic Codes'!$A$1:$C$15,2,0)</f>
        <v>TA</v>
      </c>
      <c r="I1029" s="66" t="str">
        <f>VLOOKUP(G1029,'Benthic Codes'!$A$1:$C$15,3,0)</f>
        <v>turf algae</v>
      </c>
      <c r="J1029">
        <v>2</v>
      </c>
    </row>
    <row r="1030" spans="1:10">
      <c r="A1030" s="2">
        <v>42955</v>
      </c>
      <c r="B1030" t="s">
        <v>429</v>
      </c>
      <c r="C1030" t="s">
        <v>475</v>
      </c>
      <c r="D1030">
        <v>3</v>
      </c>
      <c r="E1030">
        <v>3</v>
      </c>
      <c r="F1030" s="17">
        <v>9</v>
      </c>
      <c r="G1030" s="55" t="s">
        <v>489</v>
      </c>
      <c r="H1030" s="66" t="str">
        <f>VLOOKUP(G1030,'Benthic Codes'!$A$1:$C$15,2,0)</f>
        <v>sand</v>
      </c>
      <c r="I1030" s="66" t="str">
        <f>VLOOKUP(G1030,'Benthic Codes'!$A$1:$C$15,3,0)</f>
        <v>sand</v>
      </c>
    </row>
    <row r="1031" spans="1:10">
      <c r="A1031" s="2">
        <v>42955</v>
      </c>
      <c r="B1031" t="s">
        <v>429</v>
      </c>
      <c r="C1031" t="s">
        <v>475</v>
      </c>
      <c r="D1031">
        <v>3</v>
      </c>
      <c r="E1031">
        <v>3</v>
      </c>
      <c r="F1031" s="17">
        <v>10</v>
      </c>
      <c r="G1031" s="55" t="s">
        <v>488</v>
      </c>
      <c r="H1031" s="66" t="str">
        <f>VLOOKUP(G1031,'Benthic Codes'!$A$1:$C$15,2,0)</f>
        <v>TA</v>
      </c>
      <c r="I1031" s="66" t="str">
        <f>VLOOKUP(G1031,'Benthic Codes'!$A$1:$C$15,3,0)</f>
        <v>turf algae</v>
      </c>
      <c r="J1031">
        <v>2</v>
      </c>
    </row>
    <row r="1032" spans="1:10">
      <c r="A1032" s="2">
        <v>42955</v>
      </c>
      <c r="B1032" t="s">
        <v>429</v>
      </c>
      <c r="C1032" t="s">
        <v>475</v>
      </c>
      <c r="D1032">
        <v>3</v>
      </c>
      <c r="E1032">
        <v>4</v>
      </c>
      <c r="F1032" s="17">
        <v>1</v>
      </c>
      <c r="G1032" s="55" t="s">
        <v>478</v>
      </c>
      <c r="H1032" s="66" t="str">
        <f>VLOOKUP(G1032,'Benthic Codes'!$A$1:$C$15,2,0)</f>
        <v>MA</v>
      </c>
      <c r="I1032" s="66" t="str">
        <f>VLOOKUP(G1032,'Benthic Codes'!$A$1:$C$15,3,0)</f>
        <v>macroalgae</v>
      </c>
      <c r="J1032">
        <v>12</v>
      </c>
    </row>
    <row r="1033" spans="1:10">
      <c r="A1033" s="2">
        <v>42955</v>
      </c>
      <c r="B1033" t="s">
        <v>429</v>
      </c>
      <c r="C1033" t="s">
        <v>475</v>
      </c>
      <c r="D1033">
        <v>3</v>
      </c>
      <c r="E1033">
        <v>4</v>
      </c>
      <c r="F1033" s="17">
        <v>2</v>
      </c>
      <c r="G1033" s="55" t="s">
        <v>488</v>
      </c>
      <c r="H1033" s="66" t="str">
        <f>VLOOKUP(G1033,'Benthic Codes'!$A$1:$C$15,2,0)</f>
        <v>TA</v>
      </c>
      <c r="I1033" s="66" t="str">
        <f>VLOOKUP(G1033,'Benthic Codes'!$A$1:$C$15,3,0)</f>
        <v>turf algae</v>
      </c>
      <c r="J1033">
        <v>8</v>
      </c>
    </row>
    <row r="1034" spans="1:10">
      <c r="A1034" s="2">
        <v>42955</v>
      </c>
      <c r="B1034" t="s">
        <v>429</v>
      </c>
      <c r="C1034" t="s">
        <v>475</v>
      </c>
      <c r="D1034">
        <v>3</v>
      </c>
      <c r="E1034">
        <v>4</v>
      </c>
      <c r="F1034" s="17">
        <v>3</v>
      </c>
      <c r="G1034" s="55" t="s">
        <v>478</v>
      </c>
      <c r="H1034" s="66" t="str">
        <f>VLOOKUP(G1034,'Benthic Codes'!$A$1:$C$15,2,0)</f>
        <v>MA</v>
      </c>
      <c r="I1034" s="66" t="str">
        <f>VLOOKUP(G1034,'Benthic Codes'!$A$1:$C$15,3,0)</f>
        <v>macroalgae</v>
      </c>
      <c r="J1034">
        <v>14</v>
      </c>
    </row>
    <row r="1035" spans="1:10">
      <c r="A1035" s="2">
        <v>42955</v>
      </c>
      <c r="B1035" t="s">
        <v>429</v>
      </c>
      <c r="C1035" t="s">
        <v>475</v>
      </c>
      <c r="D1035">
        <v>3</v>
      </c>
      <c r="E1035">
        <v>4</v>
      </c>
      <c r="F1035" s="17">
        <v>4</v>
      </c>
      <c r="G1035" s="55" t="s">
        <v>488</v>
      </c>
      <c r="H1035" s="66" t="str">
        <f>VLOOKUP(G1035,'Benthic Codes'!$A$1:$C$15,2,0)</f>
        <v>TA</v>
      </c>
      <c r="I1035" s="66" t="str">
        <f>VLOOKUP(G1035,'Benthic Codes'!$A$1:$C$15,3,0)</f>
        <v>turf algae</v>
      </c>
      <c r="J1035">
        <v>5</v>
      </c>
    </row>
    <row r="1036" spans="1:10">
      <c r="A1036" s="2">
        <v>42955</v>
      </c>
      <c r="B1036" t="s">
        <v>429</v>
      </c>
      <c r="C1036" t="s">
        <v>475</v>
      </c>
      <c r="D1036">
        <v>3</v>
      </c>
      <c r="E1036">
        <v>4</v>
      </c>
      <c r="F1036" s="17">
        <v>5</v>
      </c>
      <c r="G1036" s="55" t="s">
        <v>488</v>
      </c>
      <c r="H1036" s="66" t="str">
        <f>VLOOKUP(G1036,'Benthic Codes'!$A$1:$C$15,2,0)</f>
        <v>TA</v>
      </c>
      <c r="I1036" s="66" t="str">
        <f>VLOOKUP(G1036,'Benthic Codes'!$A$1:$C$15,3,0)</f>
        <v>turf algae</v>
      </c>
      <c r="J1036">
        <v>6</v>
      </c>
    </row>
    <row r="1037" spans="1:10">
      <c r="A1037" s="2">
        <v>42955</v>
      </c>
      <c r="B1037" t="s">
        <v>429</v>
      </c>
      <c r="C1037" t="s">
        <v>475</v>
      </c>
      <c r="D1037">
        <v>3</v>
      </c>
      <c r="E1037">
        <v>4</v>
      </c>
      <c r="F1037" s="17">
        <v>6</v>
      </c>
      <c r="G1037" s="55" t="s">
        <v>489</v>
      </c>
      <c r="H1037" s="66" t="str">
        <f>VLOOKUP(G1037,'Benthic Codes'!$A$1:$C$15,2,0)</f>
        <v>sand</v>
      </c>
      <c r="I1037" s="66" t="str">
        <f>VLOOKUP(G1037,'Benthic Codes'!$A$1:$C$15,3,0)</f>
        <v>sand</v>
      </c>
    </row>
    <row r="1038" spans="1:10">
      <c r="A1038" s="2">
        <v>42955</v>
      </c>
      <c r="B1038" t="s">
        <v>429</v>
      </c>
      <c r="C1038" t="s">
        <v>475</v>
      </c>
      <c r="D1038">
        <v>3</v>
      </c>
      <c r="E1038">
        <v>4</v>
      </c>
      <c r="F1038" s="17">
        <v>7</v>
      </c>
      <c r="G1038" s="55" t="s">
        <v>488</v>
      </c>
      <c r="H1038" s="66" t="str">
        <f>VLOOKUP(G1038,'Benthic Codes'!$A$1:$C$15,2,0)</f>
        <v>TA</v>
      </c>
      <c r="I1038" s="66" t="str">
        <f>VLOOKUP(G1038,'Benthic Codes'!$A$1:$C$15,3,0)</f>
        <v>turf algae</v>
      </c>
      <c r="J1038">
        <v>4</v>
      </c>
    </row>
    <row r="1039" spans="1:10">
      <c r="A1039" s="2">
        <v>42955</v>
      </c>
      <c r="B1039" t="s">
        <v>429</v>
      </c>
      <c r="C1039" t="s">
        <v>475</v>
      </c>
      <c r="D1039">
        <v>3</v>
      </c>
      <c r="E1039">
        <v>4</v>
      </c>
      <c r="F1039" s="17">
        <v>8</v>
      </c>
      <c r="G1039" s="55" t="s">
        <v>488</v>
      </c>
      <c r="H1039" s="66" t="str">
        <f>VLOOKUP(G1039,'Benthic Codes'!$A$1:$C$15,2,0)</f>
        <v>TA</v>
      </c>
      <c r="I1039" s="66" t="str">
        <f>VLOOKUP(G1039,'Benthic Codes'!$A$1:$C$15,3,0)</f>
        <v>turf algae</v>
      </c>
      <c r="J1039">
        <v>6</v>
      </c>
    </row>
    <row r="1040" spans="1:10">
      <c r="A1040" s="2">
        <v>42955</v>
      </c>
      <c r="B1040" t="s">
        <v>429</v>
      </c>
      <c r="C1040" t="s">
        <v>475</v>
      </c>
      <c r="D1040">
        <v>3</v>
      </c>
      <c r="E1040">
        <v>4</v>
      </c>
      <c r="F1040" s="17">
        <v>9</v>
      </c>
      <c r="G1040" s="55" t="s">
        <v>488</v>
      </c>
      <c r="H1040" s="66" t="str">
        <f>VLOOKUP(G1040,'Benthic Codes'!$A$1:$C$15,2,0)</f>
        <v>TA</v>
      </c>
      <c r="I1040" s="66" t="str">
        <f>VLOOKUP(G1040,'Benthic Codes'!$A$1:$C$15,3,0)</f>
        <v>turf algae</v>
      </c>
      <c r="J1040">
        <v>4</v>
      </c>
    </row>
    <row r="1041" spans="1:10">
      <c r="A1041" s="2">
        <v>42955</v>
      </c>
      <c r="B1041" t="s">
        <v>429</v>
      </c>
      <c r="C1041" t="s">
        <v>475</v>
      </c>
      <c r="D1041">
        <v>3</v>
      </c>
      <c r="E1041">
        <v>4</v>
      </c>
      <c r="F1041" s="17">
        <v>10</v>
      </c>
      <c r="G1041" s="55" t="s">
        <v>488</v>
      </c>
      <c r="H1041" s="66" t="str">
        <f>VLOOKUP(G1041,'Benthic Codes'!$A$1:$C$15,2,0)</f>
        <v>TA</v>
      </c>
      <c r="I1041" s="66" t="str">
        <f>VLOOKUP(G1041,'Benthic Codes'!$A$1:$C$15,3,0)</f>
        <v>turf algae</v>
      </c>
      <c r="J1041">
        <v>4</v>
      </c>
    </row>
    <row r="1042" spans="1:10">
      <c r="A1042" s="2">
        <v>42955</v>
      </c>
      <c r="B1042" t="s">
        <v>429</v>
      </c>
      <c r="C1042" t="s">
        <v>475</v>
      </c>
      <c r="D1042">
        <v>3</v>
      </c>
      <c r="E1042">
        <v>5</v>
      </c>
      <c r="F1042" s="17">
        <v>1</v>
      </c>
      <c r="G1042" s="55" t="s">
        <v>488</v>
      </c>
      <c r="H1042" s="66" t="str">
        <f>VLOOKUP(G1042,'Benthic Codes'!$A$1:$C$15,2,0)</f>
        <v>TA</v>
      </c>
      <c r="I1042" s="66" t="str">
        <f>VLOOKUP(G1042,'Benthic Codes'!$A$1:$C$15,3,0)</f>
        <v>turf algae</v>
      </c>
      <c r="J1042">
        <v>2</v>
      </c>
    </row>
    <row r="1043" spans="1:10">
      <c r="A1043" s="2">
        <v>42955</v>
      </c>
      <c r="B1043" t="s">
        <v>429</v>
      </c>
      <c r="C1043" t="s">
        <v>475</v>
      </c>
      <c r="D1043">
        <v>3</v>
      </c>
      <c r="E1043">
        <v>5</v>
      </c>
      <c r="F1043" s="17">
        <v>2</v>
      </c>
      <c r="G1043" s="55" t="s">
        <v>488</v>
      </c>
      <c r="H1043" s="66" t="str">
        <f>VLOOKUP(G1043,'Benthic Codes'!$A$1:$C$15,2,0)</f>
        <v>TA</v>
      </c>
      <c r="I1043" s="66" t="str">
        <f>VLOOKUP(G1043,'Benthic Codes'!$A$1:$C$15,3,0)</f>
        <v>turf algae</v>
      </c>
      <c r="J1043">
        <v>2</v>
      </c>
    </row>
    <row r="1044" spans="1:10">
      <c r="A1044" s="2">
        <v>42955</v>
      </c>
      <c r="B1044" t="s">
        <v>429</v>
      </c>
      <c r="C1044" t="s">
        <v>475</v>
      </c>
      <c r="D1044">
        <v>3</v>
      </c>
      <c r="E1044">
        <v>5</v>
      </c>
      <c r="F1044" s="17">
        <v>3</v>
      </c>
      <c r="G1044" s="55" t="s">
        <v>488</v>
      </c>
      <c r="H1044" s="66" t="str">
        <f>VLOOKUP(G1044,'Benthic Codes'!$A$1:$C$15,2,0)</f>
        <v>TA</v>
      </c>
      <c r="I1044" s="66" t="str">
        <f>VLOOKUP(G1044,'Benthic Codes'!$A$1:$C$15,3,0)</f>
        <v>turf algae</v>
      </c>
      <c r="J1044">
        <v>4</v>
      </c>
    </row>
    <row r="1045" spans="1:10">
      <c r="A1045" s="2">
        <v>42955</v>
      </c>
      <c r="B1045" t="s">
        <v>429</v>
      </c>
      <c r="C1045" t="s">
        <v>475</v>
      </c>
      <c r="D1045">
        <v>3</v>
      </c>
      <c r="E1045">
        <v>5</v>
      </c>
      <c r="F1045" s="17">
        <v>4</v>
      </c>
      <c r="G1045" s="55" t="s">
        <v>488</v>
      </c>
      <c r="H1045" s="66" t="str">
        <f>VLOOKUP(G1045,'Benthic Codes'!$A$1:$C$15,2,0)</f>
        <v>TA</v>
      </c>
      <c r="I1045" s="66" t="str">
        <f>VLOOKUP(G1045,'Benthic Codes'!$A$1:$C$15,3,0)</f>
        <v>turf algae</v>
      </c>
      <c r="J1045">
        <v>12</v>
      </c>
    </row>
    <row r="1046" spans="1:10">
      <c r="A1046" s="2">
        <v>42955</v>
      </c>
      <c r="B1046" t="s">
        <v>429</v>
      </c>
      <c r="C1046" t="s">
        <v>475</v>
      </c>
      <c r="D1046">
        <v>3</v>
      </c>
      <c r="E1046">
        <v>5</v>
      </c>
      <c r="F1046" s="17">
        <v>5</v>
      </c>
      <c r="G1046" s="55" t="s">
        <v>488</v>
      </c>
      <c r="H1046" s="66" t="str">
        <f>VLOOKUP(G1046,'Benthic Codes'!$A$1:$C$15,2,0)</f>
        <v>TA</v>
      </c>
      <c r="I1046" s="66" t="str">
        <f>VLOOKUP(G1046,'Benthic Codes'!$A$1:$C$15,3,0)</f>
        <v>turf algae</v>
      </c>
      <c r="J1046">
        <v>2</v>
      </c>
    </row>
    <row r="1047" spans="1:10">
      <c r="A1047" s="2">
        <v>42955</v>
      </c>
      <c r="B1047" t="s">
        <v>429</v>
      </c>
      <c r="C1047" t="s">
        <v>475</v>
      </c>
      <c r="D1047">
        <v>3</v>
      </c>
      <c r="E1047">
        <v>5</v>
      </c>
      <c r="F1047" s="17">
        <v>6</v>
      </c>
      <c r="G1047" s="55" t="s">
        <v>488</v>
      </c>
      <c r="H1047" s="66" t="str">
        <f>VLOOKUP(G1047,'Benthic Codes'!$A$1:$C$15,2,0)</f>
        <v>TA</v>
      </c>
      <c r="I1047" s="66" t="str">
        <f>VLOOKUP(G1047,'Benthic Codes'!$A$1:$C$15,3,0)</f>
        <v>turf algae</v>
      </c>
      <c r="J1047">
        <v>2</v>
      </c>
    </row>
    <row r="1048" spans="1:10">
      <c r="A1048" s="2">
        <v>42955</v>
      </c>
      <c r="B1048" t="s">
        <v>429</v>
      </c>
      <c r="C1048" t="s">
        <v>475</v>
      </c>
      <c r="D1048">
        <v>3</v>
      </c>
      <c r="E1048">
        <v>5</v>
      </c>
      <c r="F1048" s="17">
        <v>7</v>
      </c>
      <c r="G1048" s="55" t="s">
        <v>478</v>
      </c>
      <c r="H1048" s="66" t="str">
        <f>VLOOKUP(G1048,'Benthic Codes'!$A$1:$C$15,2,0)</f>
        <v>MA</v>
      </c>
      <c r="I1048" s="66" t="str">
        <f>VLOOKUP(G1048,'Benthic Codes'!$A$1:$C$15,3,0)</f>
        <v>macroalgae</v>
      </c>
      <c r="J1048">
        <v>14</v>
      </c>
    </row>
    <row r="1049" spans="1:10">
      <c r="A1049" s="2">
        <v>42955</v>
      </c>
      <c r="B1049" t="s">
        <v>429</v>
      </c>
      <c r="C1049" t="s">
        <v>475</v>
      </c>
      <c r="D1049">
        <v>3</v>
      </c>
      <c r="E1049">
        <v>5</v>
      </c>
      <c r="F1049" s="17">
        <v>8</v>
      </c>
      <c r="G1049" s="55" t="s">
        <v>476</v>
      </c>
      <c r="H1049" s="66" t="str">
        <f>VLOOKUP(G1049,'Benthic Codes'!$A$1:$C$15,2,0)</f>
        <v>LC</v>
      </c>
      <c r="I1049" s="66" t="str">
        <f>VLOOKUP(G1049,'Benthic Codes'!$A$1:$C$15,3,0)</f>
        <v>coral</v>
      </c>
    </row>
    <row r="1050" spans="1:10">
      <c r="A1050" s="2">
        <v>42955</v>
      </c>
      <c r="B1050" t="s">
        <v>429</v>
      </c>
      <c r="C1050" t="s">
        <v>475</v>
      </c>
      <c r="D1050">
        <v>3</v>
      </c>
      <c r="E1050">
        <v>5</v>
      </c>
      <c r="F1050" s="17">
        <v>9</v>
      </c>
      <c r="G1050" s="55" t="s">
        <v>488</v>
      </c>
      <c r="H1050" s="66" t="str">
        <f>VLOOKUP(G1050,'Benthic Codes'!$A$1:$C$15,2,0)</f>
        <v>TA</v>
      </c>
      <c r="I1050" s="66" t="str">
        <f>VLOOKUP(G1050,'Benthic Codes'!$A$1:$C$15,3,0)</f>
        <v>turf algae</v>
      </c>
      <c r="J1050">
        <v>1</v>
      </c>
    </row>
    <row r="1051" spans="1:10">
      <c r="A1051" s="2">
        <v>42955</v>
      </c>
      <c r="B1051" t="s">
        <v>429</v>
      </c>
      <c r="C1051" t="s">
        <v>475</v>
      </c>
      <c r="D1051">
        <v>3</v>
      </c>
      <c r="E1051">
        <v>5</v>
      </c>
      <c r="F1051" s="17">
        <v>10</v>
      </c>
      <c r="G1051" s="55" t="s">
        <v>488</v>
      </c>
      <c r="H1051" s="66" t="str">
        <f>VLOOKUP(G1051,'Benthic Codes'!$A$1:$C$15,2,0)</f>
        <v>TA</v>
      </c>
      <c r="I1051" s="66" t="str">
        <f>VLOOKUP(G1051,'Benthic Codes'!$A$1:$C$15,3,0)</f>
        <v>turf algae</v>
      </c>
      <c r="J1051">
        <v>2</v>
      </c>
    </row>
    <row r="1052" spans="1:10">
      <c r="A1052" s="2">
        <v>42955</v>
      </c>
      <c r="B1052" t="s">
        <v>429</v>
      </c>
      <c r="C1052" t="s">
        <v>475</v>
      </c>
      <c r="D1052">
        <v>3</v>
      </c>
      <c r="E1052">
        <v>6</v>
      </c>
      <c r="F1052" s="17">
        <v>1</v>
      </c>
      <c r="G1052" s="55" t="s">
        <v>488</v>
      </c>
      <c r="H1052" s="66" t="str">
        <f>VLOOKUP(G1052,'Benthic Codes'!$A$1:$C$15,2,0)</f>
        <v>TA</v>
      </c>
      <c r="I1052" s="66" t="str">
        <f>VLOOKUP(G1052,'Benthic Codes'!$A$1:$C$15,3,0)</f>
        <v>turf algae</v>
      </c>
      <c r="J1052">
        <v>2</v>
      </c>
    </row>
    <row r="1053" spans="1:10">
      <c r="A1053" s="2">
        <v>42955</v>
      </c>
      <c r="B1053" t="s">
        <v>429</v>
      </c>
      <c r="C1053" t="s">
        <v>475</v>
      </c>
      <c r="D1053">
        <v>3</v>
      </c>
      <c r="E1053">
        <v>6</v>
      </c>
      <c r="F1053" s="17">
        <v>2</v>
      </c>
      <c r="G1053" s="55" t="s">
        <v>488</v>
      </c>
      <c r="H1053" s="66" t="str">
        <f>VLOOKUP(G1053,'Benthic Codes'!$A$1:$C$15,2,0)</f>
        <v>TA</v>
      </c>
      <c r="I1053" s="66" t="str">
        <f>VLOOKUP(G1053,'Benthic Codes'!$A$1:$C$15,3,0)</f>
        <v>turf algae</v>
      </c>
      <c r="J1053">
        <v>10</v>
      </c>
    </row>
    <row r="1054" spans="1:10">
      <c r="A1054" s="2">
        <v>42955</v>
      </c>
      <c r="B1054" t="s">
        <v>429</v>
      </c>
      <c r="C1054" t="s">
        <v>475</v>
      </c>
      <c r="D1054">
        <v>3</v>
      </c>
      <c r="E1054">
        <v>6</v>
      </c>
      <c r="F1054" s="17">
        <v>3</v>
      </c>
      <c r="G1054" s="55" t="s">
        <v>488</v>
      </c>
      <c r="H1054" s="66" t="str">
        <f>VLOOKUP(G1054,'Benthic Codes'!$A$1:$C$15,2,0)</f>
        <v>TA</v>
      </c>
      <c r="I1054" s="66" t="str">
        <f>VLOOKUP(G1054,'Benthic Codes'!$A$1:$C$15,3,0)</f>
        <v>turf algae</v>
      </c>
      <c r="J1054">
        <v>1</v>
      </c>
    </row>
    <row r="1055" spans="1:10">
      <c r="A1055" s="2">
        <v>42955</v>
      </c>
      <c r="B1055" t="s">
        <v>429</v>
      </c>
      <c r="C1055" t="s">
        <v>475</v>
      </c>
      <c r="D1055">
        <v>3</v>
      </c>
      <c r="E1055">
        <v>6</v>
      </c>
      <c r="F1055" s="17">
        <v>4</v>
      </c>
      <c r="G1055" s="55" t="s">
        <v>478</v>
      </c>
      <c r="H1055" s="66" t="str">
        <f>VLOOKUP(G1055,'Benthic Codes'!$A$1:$C$15,2,0)</f>
        <v>MA</v>
      </c>
      <c r="I1055" s="66" t="str">
        <f>VLOOKUP(G1055,'Benthic Codes'!$A$1:$C$15,3,0)</f>
        <v>macroalgae</v>
      </c>
      <c r="J1055">
        <v>6</v>
      </c>
    </row>
    <row r="1056" spans="1:10">
      <c r="A1056" s="2">
        <v>42955</v>
      </c>
      <c r="B1056" t="s">
        <v>429</v>
      </c>
      <c r="C1056" t="s">
        <v>475</v>
      </c>
      <c r="D1056">
        <v>3</v>
      </c>
      <c r="E1056">
        <v>6</v>
      </c>
      <c r="F1056" s="17">
        <v>5</v>
      </c>
      <c r="G1056" s="55" t="s">
        <v>488</v>
      </c>
      <c r="H1056" s="66" t="str">
        <f>VLOOKUP(G1056,'Benthic Codes'!$A$1:$C$15,2,0)</f>
        <v>TA</v>
      </c>
      <c r="I1056" s="66" t="str">
        <f>VLOOKUP(G1056,'Benthic Codes'!$A$1:$C$15,3,0)</f>
        <v>turf algae</v>
      </c>
      <c r="J1056">
        <v>2</v>
      </c>
    </row>
    <row r="1057" spans="1:11">
      <c r="A1057" s="2">
        <v>42955</v>
      </c>
      <c r="B1057" t="s">
        <v>429</v>
      </c>
      <c r="C1057" t="s">
        <v>475</v>
      </c>
      <c r="D1057">
        <v>3</v>
      </c>
      <c r="E1057">
        <v>6</v>
      </c>
      <c r="F1057" s="17">
        <v>6</v>
      </c>
      <c r="G1057" s="55" t="s">
        <v>476</v>
      </c>
      <c r="H1057" s="66" t="str">
        <f>VLOOKUP(G1057,'Benthic Codes'!$A$1:$C$15,2,0)</f>
        <v>LC</v>
      </c>
      <c r="I1057" s="66" t="str">
        <f>VLOOKUP(G1057,'Benthic Codes'!$A$1:$C$15,3,0)</f>
        <v>coral</v>
      </c>
    </row>
    <row r="1058" spans="1:11">
      <c r="A1058" s="2">
        <v>42955</v>
      </c>
      <c r="B1058" t="s">
        <v>429</v>
      </c>
      <c r="C1058" t="s">
        <v>475</v>
      </c>
      <c r="D1058">
        <v>3</v>
      </c>
      <c r="E1058">
        <v>6</v>
      </c>
      <c r="F1058" s="17">
        <v>7</v>
      </c>
      <c r="G1058" s="55" t="s">
        <v>476</v>
      </c>
      <c r="H1058" s="66" t="str">
        <f>VLOOKUP(G1058,'Benthic Codes'!$A$1:$C$15,2,0)</f>
        <v>LC</v>
      </c>
      <c r="I1058" s="66" t="str">
        <f>VLOOKUP(G1058,'Benthic Codes'!$A$1:$C$15,3,0)</f>
        <v>coral</v>
      </c>
    </row>
    <row r="1059" spans="1:11">
      <c r="A1059" s="2">
        <v>42955</v>
      </c>
      <c r="B1059" t="s">
        <v>429</v>
      </c>
      <c r="C1059" t="s">
        <v>475</v>
      </c>
      <c r="D1059">
        <v>3</v>
      </c>
      <c r="E1059">
        <v>6</v>
      </c>
      <c r="F1059" s="17">
        <v>8</v>
      </c>
      <c r="G1059" s="55" t="s">
        <v>478</v>
      </c>
      <c r="H1059" s="66" t="str">
        <f>VLOOKUP(G1059,'Benthic Codes'!$A$1:$C$15,2,0)</f>
        <v>MA</v>
      </c>
      <c r="I1059" s="66" t="str">
        <f>VLOOKUP(G1059,'Benthic Codes'!$A$1:$C$15,3,0)</f>
        <v>macroalgae</v>
      </c>
      <c r="J1059">
        <v>18</v>
      </c>
    </row>
    <row r="1060" spans="1:11">
      <c r="A1060" s="2">
        <v>42955</v>
      </c>
      <c r="B1060" t="s">
        <v>429</v>
      </c>
      <c r="C1060" t="s">
        <v>475</v>
      </c>
      <c r="D1060">
        <v>3</v>
      </c>
      <c r="E1060">
        <v>6</v>
      </c>
      <c r="F1060" s="17">
        <v>9</v>
      </c>
      <c r="G1060" s="55" t="s">
        <v>488</v>
      </c>
      <c r="H1060" s="66" t="str">
        <f>VLOOKUP(G1060,'Benthic Codes'!$A$1:$C$15,2,0)</f>
        <v>TA</v>
      </c>
      <c r="I1060" s="66" t="str">
        <f>VLOOKUP(G1060,'Benthic Codes'!$A$1:$C$15,3,0)</f>
        <v>turf algae</v>
      </c>
      <c r="J1060">
        <v>10</v>
      </c>
    </row>
    <row r="1061" spans="1:11">
      <c r="A1061" s="2">
        <v>42955</v>
      </c>
      <c r="B1061" t="s">
        <v>429</v>
      </c>
      <c r="C1061" t="s">
        <v>475</v>
      </c>
      <c r="D1061">
        <v>3</v>
      </c>
      <c r="E1061">
        <v>6</v>
      </c>
      <c r="F1061" s="17">
        <v>10</v>
      </c>
      <c r="G1061" s="55" t="s">
        <v>480</v>
      </c>
      <c r="H1061" s="66" t="str">
        <f>VLOOKUP(G1061,'Benthic Codes'!$A$1:$C$15,2,0)</f>
        <v>OINV</v>
      </c>
      <c r="I1061" s="66" t="str">
        <f>VLOOKUP(G1061,'Benthic Codes'!$A$1:$C$15,3,0)</f>
        <v>non-aggressive invert</v>
      </c>
      <c r="K1061" t="s">
        <v>485</v>
      </c>
    </row>
    <row r="1062" spans="1:11">
      <c r="A1062" s="2">
        <v>42955</v>
      </c>
      <c r="B1062" t="s">
        <v>429</v>
      </c>
      <c r="C1062" t="s">
        <v>475</v>
      </c>
      <c r="D1062">
        <v>3</v>
      </c>
      <c r="E1062">
        <v>7</v>
      </c>
      <c r="F1062" s="17">
        <v>1</v>
      </c>
      <c r="G1062" s="55" t="s">
        <v>488</v>
      </c>
      <c r="H1062" s="66" t="str">
        <f>VLOOKUP(G1062,'Benthic Codes'!$A$1:$C$15,2,0)</f>
        <v>TA</v>
      </c>
      <c r="I1062" s="66" t="str">
        <f>VLOOKUP(G1062,'Benthic Codes'!$A$1:$C$15,3,0)</f>
        <v>turf algae</v>
      </c>
      <c r="J1062">
        <v>6</v>
      </c>
    </row>
    <row r="1063" spans="1:11">
      <c r="A1063" s="2">
        <v>42955</v>
      </c>
      <c r="B1063" t="s">
        <v>429</v>
      </c>
      <c r="C1063" t="s">
        <v>475</v>
      </c>
      <c r="D1063">
        <v>3</v>
      </c>
      <c r="E1063">
        <v>7</v>
      </c>
      <c r="F1063" s="17">
        <v>2</v>
      </c>
      <c r="G1063" s="55" t="s">
        <v>488</v>
      </c>
      <c r="H1063" s="66" t="str">
        <f>VLOOKUP(G1063,'Benthic Codes'!$A$1:$C$15,2,0)</f>
        <v>TA</v>
      </c>
      <c r="I1063" s="66" t="str">
        <f>VLOOKUP(G1063,'Benthic Codes'!$A$1:$C$15,3,0)</f>
        <v>turf algae</v>
      </c>
      <c r="J1063">
        <v>2</v>
      </c>
    </row>
    <row r="1064" spans="1:11">
      <c r="A1064" s="2">
        <v>42955</v>
      </c>
      <c r="B1064" t="s">
        <v>429</v>
      </c>
      <c r="C1064" t="s">
        <v>475</v>
      </c>
      <c r="D1064">
        <v>3</v>
      </c>
      <c r="E1064">
        <v>7</v>
      </c>
      <c r="F1064" s="17">
        <v>3</v>
      </c>
      <c r="G1064" s="55" t="s">
        <v>488</v>
      </c>
      <c r="H1064" s="66" t="str">
        <f>VLOOKUP(G1064,'Benthic Codes'!$A$1:$C$15,2,0)</f>
        <v>TA</v>
      </c>
      <c r="I1064" s="66" t="str">
        <f>VLOOKUP(G1064,'Benthic Codes'!$A$1:$C$15,3,0)</f>
        <v>turf algae</v>
      </c>
      <c r="J1064">
        <v>2</v>
      </c>
    </row>
    <row r="1065" spans="1:11">
      <c r="A1065" s="2">
        <v>42955</v>
      </c>
      <c r="B1065" t="s">
        <v>429</v>
      </c>
      <c r="C1065" t="s">
        <v>475</v>
      </c>
      <c r="D1065">
        <v>3</v>
      </c>
      <c r="E1065">
        <v>7</v>
      </c>
      <c r="F1065" s="17">
        <v>4</v>
      </c>
      <c r="G1065" s="55" t="s">
        <v>488</v>
      </c>
      <c r="H1065" s="66" t="str">
        <f>VLOOKUP(G1065,'Benthic Codes'!$A$1:$C$15,2,0)</f>
        <v>TA</v>
      </c>
      <c r="I1065" s="66" t="str">
        <f>VLOOKUP(G1065,'Benthic Codes'!$A$1:$C$15,3,0)</f>
        <v>turf algae</v>
      </c>
      <c r="J1065">
        <v>2</v>
      </c>
    </row>
    <row r="1066" spans="1:11">
      <c r="A1066" s="2">
        <v>42955</v>
      </c>
      <c r="B1066" t="s">
        <v>429</v>
      </c>
      <c r="C1066" t="s">
        <v>475</v>
      </c>
      <c r="D1066">
        <v>3</v>
      </c>
      <c r="E1066">
        <v>7</v>
      </c>
      <c r="F1066" s="17">
        <v>5</v>
      </c>
      <c r="G1066" s="55" t="s">
        <v>488</v>
      </c>
      <c r="H1066" s="66" t="str">
        <f>VLOOKUP(G1066,'Benthic Codes'!$A$1:$C$15,2,0)</f>
        <v>TA</v>
      </c>
      <c r="I1066" s="66" t="str">
        <f>VLOOKUP(G1066,'Benthic Codes'!$A$1:$C$15,3,0)</f>
        <v>turf algae</v>
      </c>
      <c r="J1066">
        <v>1</v>
      </c>
    </row>
    <row r="1067" spans="1:11">
      <c r="A1067" s="2">
        <v>42955</v>
      </c>
      <c r="B1067" t="s">
        <v>429</v>
      </c>
      <c r="C1067" t="s">
        <v>475</v>
      </c>
      <c r="D1067">
        <v>3</v>
      </c>
      <c r="E1067">
        <v>7</v>
      </c>
      <c r="F1067" s="17">
        <v>6</v>
      </c>
      <c r="G1067" s="55" t="s">
        <v>488</v>
      </c>
      <c r="H1067" s="66" t="str">
        <f>VLOOKUP(G1067,'Benthic Codes'!$A$1:$C$15,2,0)</f>
        <v>TA</v>
      </c>
      <c r="I1067" s="66" t="str">
        <f>VLOOKUP(G1067,'Benthic Codes'!$A$1:$C$15,3,0)</f>
        <v>turf algae</v>
      </c>
      <c r="J1067">
        <v>1</v>
      </c>
    </row>
    <row r="1068" spans="1:11">
      <c r="A1068" s="2">
        <v>42955</v>
      </c>
      <c r="B1068" t="s">
        <v>429</v>
      </c>
      <c r="C1068" t="s">
        <v>475</v>
      </c>
      <c r="D1068">
        <v>3</v>
      </c>
      <c r="E1068">
        <v>7</v>
      </c>
      <c r="F1068" s="17">
        <v>7</v>
      </c>
      <c r="G1068" s="55" t="s">
        <v>488</v>
      </c>
      <c r="H1068" s="66" t="str">
        <f>VLOOKUP(G1068,'Benthic Codes'!$A$1:$C$15,2,0)</f>
        <v>TA</v>
      </c>
      <c r="I1068" s="66" t="str">
        <f>VLOOKUP(G1068,'Benthic Codes'!$A$1:$C$15,3,0)</f>
        <v>turf algae</v>
      </c>
      <c r="J1068">
        <v>6</v>
      </c>
    </row>
    <row r="1069" spans="1:11">
      <c r="A1069" s="2">
        <v>42955</v>
      </c>
      <c r="B1069" t="s">
        <v>429</v>
      </c>
      <c r="C1069" t="s">
        <v>475</v>
      </c>
      <c r="D1069">
        <v>3</v>
      </c>
      <c r="E1069">
        <v>7</v>
      </c>
      <c r="F1069" s="17">
        <v>8</v>
      </c>
      <c r="G1069" s="55" t="s">
        <v>478</v>
      </c>
      <c r="H1069" s="66" t="str">
        <f>VLOOKUP(G1069,'Benthic Codes'!$A$1:$C$15,2,0)</f>
        <v>MA</v>
      </c>
      <c r="I1069" s="66" t="str">
        <f>VLOOKUP(G1069,'Benthic Codes'!$A$1:$C$15,3,0)</f>
        <v>macroalgae</v>
      </c>
      <c r="J1069">
        <v>13</v>
      </c>
    </row>
    <row r="1070" spans="1:11">
      <c r="A1070" s="2">
        <v>42955</v>
      </c>
      <c r="B1070" t="s">
        <v>429</v>
      </c>
      <c r="C1070" t="s">
        <v>475</v>
      </c>
      <c r="D1070">
        <v>3</v>
      </c>
      <c r="E1070">
        <v>7</v>
      </c>
      <c r="F1070" s="17">
        <v>9</v>
      </c>
      <c r="G1070" s="55" t="s">
        <v>488</v>
      </c>
      <c r="H1070" s="66" t="str">
        <f>VLOOKUP(G1070,'Benthic Codes'!$A$1:$C$15,2,0)</f>
        <v>TA</v>
      </c>
      <c r="I1070" s="66" t="str">
        <f>VLOOKUP(G1070,'Benthic Codes'!$A$1:$C$15,3,0)</f>
        <v>turf algae</v>
      </c>
      <c r="J1070">
        <v>1</v>
      </c>
    </row>
    <row r="1071" spans="1:11">
      <c r="A1071" s="2">
        <v>42955</v>
      </c>
      <c r="B1071" t="s">
        <v>429</v>
      </c>
      <c r="C1071" t="s">
        <v>475</v>
      </c>
      <c r="D1071">
        <v>3</v>
      </c>
      <c r="E1071">
        <v>7</v>
      </c>
      <c r="F1071" s="17">
        <v>10</v>
      </c>
      <c r="G1071" s="55" t="s">
        <v>478</v>
      </c>
      <c r="H1071" s="66" t="str">
        <f>VLOOKUP(G1071,'Benthic Codes'!$A$1:$C$15,2,0)</f>
        <v>MA</v>
      </c>
      <c r="I1071" s="66" t="str">
        <f>VLOOKUP(G1071,'Benthic Codes'!$A$1:$C$15,3,0)</f>
        <v>macroalgae</v>
      </c>
      <c r="J1071">
        <v>24</v>
      </c>
    </row>
    <row r="1072" spans="1:11">
      <c r="A1072" s="2">
        <v>42955</v>
      </c>
      <c r="B1072" t="s">
        <v>429</v>
      </c>
      <c r="C1072" t="s">
        <v>475</v>
      </c>
      <c r="D1072">
        <v>3</v>
      </c>
      <c r="E1072">
        <v>8</v>
      </c>
      <c r="F1072" s="17">
        <v>1</v>
      </c>
      <c r="G1072" s="55" t="s">
        <v>488</v>
      </c>
      <c r="H1072" s="66" t="str">
        <f>VLOOKUP(G1072,'Benthic Codes'!$A$1:$C$15,2,0)</f>
        <v>TA</v>
      </c>
      <c r="I1072" s="66" t="str">
        <f>VLOOKUP(G1072,'Benthic Codes'!$A$1:$C$15,3,0)</f>
        <v>turf algae</v>
      </c>
      <c r="J1072">
        <v>8</v>
      </c>
    </row>
    <row r="1073" spans="1:11">
      <c r="A1073" s="2">
        <v>42955</v>
      </c>
      <c r="B1073" t="s">
        <v>429</v>
      </c>
      <c r="C1073" t="s">
        <v>475</v>
      </c>
      <c r="D1073">
        <v>3</v>
      </c>
      <c r="E1073">
        <v>8</v>
      </c>
      <c r="F1073" s="17">
        <v>2</v>
      </c>
      <c r="G1073" s="55" t="s">
        <v>480</v>
      </c>
      <c r="H1073" s="66" t="str">
        <f>VLOOKUP(G1073,'Benthic Codes'!$A$1:$C$15,2,0)</f>
        <v>OINV</v>
      </c>
      <c r="I1073" s="66" t="str">
        <f>VLOOKUP(G1073,'Benthic Codes'!$A$1:$C$15,3,0)</f>
        <v>non-aggressive invert</v>
      </c>
      <c r="K1073" t="s">
        <v>485</v>
      </c>
    </row>
    <row r="1074" spans="1:11">
      <c r="A1074" s="2">
        <v>42955</v>
      </c>
      <c r="B1074" t="s">
        <v>429</v>
      </c>
      <c r="C1074" t="s">
        <v>475</v>
      </c>
      <c r="D1074">
        <v>3</v>
      </c>
      <c r="E1074">
        <v>8</v>
      </c>
      <c r="F1074" s="17">
        <v>3</v>
      </c>
      <c r="G1074" s="55" t="s">
        <v>480</v>
      </c>
      <c r="H1074" s="66" t="str">
        <f>VLOOKUP(G1074,'Benthic Codes'!$A$1:$C$15,2,0)</f>
        <v>OINV</v>
      </c>
      <c r="I1074" s="66" t="str">
        <f>VLOOKUP(G1074,'Benthic Codes'!$A$1:$C$15,3,0)</f>
        <v>non-aggressive invert</v>
      </c>
      <c r="K1074" t="s">
        <v>485</v>
      </c>
    </row>
    <row r="1075" spans="1:11">
      <c r="A1075" s="2">
        <v>42955</v>
      </c>
      <c r="B1075" t="s">
        <v>429</v>
      </c>
      <c r="C1075" t="s">
        <v>475</v>
      </c>
      <c r="D1075">
        <v>3</v>
      </c>
      <c r="E1075">
        <v>8</v>
      </c>
      <c r="F1075" s="17">
        <v>4</v>
      </c>
      <c r="G1075" s="55" t="s">
        <v>488</v>
      </c>
      <c r="H1075" s="66" t="str">
        <f>VLOOKUP(G1075,'Benthic Codes'!$A$1:$C$15,2,0)</f>
        <v>TA</v>
      </c>
      <c r="I1075" s="66" t="str">
        <f>VLOOKUP(G1075,'Benthic Codes'!$A$1:$C$15,3,0)</f>
        <v>turf algae</v>
      </c>
      <c r="J1075">
        <v>4</v>
      </c>
    </row>
    <row r="1076" spans="1:11">
      <c r="A1076" s="2">
        <v>42955</v>
      </c>
      <c r="B1076" t="s">
        <v>429</v>
      </c>
      <c r="C1076" t="s">
        <v>475</v>
      </c>
      <c r="D1076">
        <v>3</v>
      </c>
      <c r="E1076">
        <v>8</v>
      </c>
      <c r="F1076" s="17">
        <v>5</v>
      </c>
      <c r="G1076" s="55" t="s">
        <v>488</v>
      </c>
      <c r="H1076" s="66" t="str">
        <f>VLOOKUP(G1076,'Benthic Codes'!$A$1:$C$15,2,0)</f>
        <v>TA</v>
      </c>
      <c r="I1076" s="66" t="str">
        <f>VLOOKUP(G1076,'Benthic Codes'!$A$1:$C$15,3,0)</f>
        <v>turf algae</v>
      </c>
      <c r="J1076">
        <v>4</v>
      </c>
    </row>
    <row r="1077" spans="1:11">
      <c r="A1077" s="2">
        <v>42955</v>
      </c>
      <c r="B1077" t="s">
        <v>429</v>
      </c>
      <c r="C1077" t="s">
        <v>475</v>
      </c>
      <c r="D1077">
        <v>3</v>
      </c>
      <c r="E1077">
        <v>8</v>
      </c>
      <c r="F1077" s="17">
        <v>6</v>
      </c>
      <c r="G1077" s="55" t="s">
        <v>478</v>
      </c>
      <c r="H1077" s="66" t="str">
        <f>VLOOKUP(G1077,'Benthic Codes'!$A$1:$C$15,2,0)</f>
        <v>MA</v>
      </c>
      <c r="I1077" s="66" t="str">
        <f>VLOOKUP(G1077,'Benthic Codes'!$A$1:$C$15,3,0)</f>
        <v>macroalgae</v>
      </c>
      <c r="J1077">
        <v>19</v>
      </c>
    </row>
    <row r="1078" spans="1:11">
      <c r="A1078" s="2">
        <v>42955</v>
      </c>
      <c r="B1078" t="s">
        <v>429</v>
      </c>
      <c r="C1078" t="s">
        <v>475</v>
      </c>
      <c r="D1078">
        <v>3</v>
      </c>
      <c r="E1078">
        <v>8</v>
      </c>
      <c r="F1078" s="17">
        <v>7</v>
      </c>
      <c r="G1078" s="55" t="s">
        <v>478</v>
      </c>
      <c r="H1078" s="66" t="str">
        <f>VLOOKUP(G1078,'Benthic Codes'!$A$1:$C$15,2,0)</f>
        <v>MA</v>
      </c>
      <c r="I1078" s="66" t="str">
        <f>VLOOKUP(G1078,'Benthic Codes'!$A$1:$C$15,3,0)</f>
        <v>macroalgae</v>
      </c>
      <c r="J1078">
        <v>15</v>
      </c>
    </row>
    <row r="1079" spans="1:11">
      <c r="A1079" s="2">
        <v>42955</v>
      </c>
      <c r="B1079" t="s">
        <v>429</v>
      </c>
      <c r="C1079" t="s">
        <v>475</v>
      </c>
      <c r="D1079">
        <v>3</v>
      </c>
      <c r="E1079">
        <v>8</v>
      </c>
      <c r="F1079" s="17">
        <v>8</v>
      </c>
      <c r="G1079" s="55" t="s">
        <v>488</v>
      </c>
      <c r="H1079" s="66" t="str">
        <f>VLOOKUP(G1079,'Benthic Codes'!$A$1:$C$15,2,0)</f>
        <v>TA</v>
      </c>
      <c r="I1079" s="66" t="str">
        <f>VLOOKUP(G1079,'Benthic Codes'!$A$1:$C$15,3,0)</f>
        <v>turf algae</v>
      </c>
      <c r="J1079">
        <v>2</v>
      </c>
    </row>
    <row r="1080" spans="1:11">
      <c r="A1080" s="2">
        <v>42955</v>
      </c>
      <c r="B1080" t="s">
        <v>429</v>
      </c>
      <c r="C1080" t="s">
        <v>475</v>
      </c>
      <c r="D1080">
        <v>3</v>
      </c>
      <c r="E1080">
        <v>8</v>
      </c>
      <c r="F1080" s="17">
        <v>9</v>
      </c>
      <c r="G1080" s="55" t="s">
        <v>476</v>
      </c>
      <c r="H1080" s="66" t="str">
        <f>VLOOKUP(G1080,'Benthic Codes'!$A$1:$C$15,2,0)</f>
        <v>LC</v>
      </c>
      <c r="I1080" s="66" t="str">
        <f>VLOOKUP(G1080,'Benthic Codes'!$A$1:$C$15,3,0)</f>
        <v>coral</v>
      </c>
    </row>
    <row r="1081" spans="1:11">
      <c r="A1081" s="2">
        <v>42955</v>
      </c>
      <c r="B1081" t="s">
        <v>429</v>
      </c>
      <c r="C1081" t="s">
        <v>475</v>
      </c>
      <c r="D1081">
        <v>3</v>
      </c>
      <c r="E1081">
        <v>8</v>
      </c>
      <c r="F1081" s="17">
        <v>10</v>
      </c>
      <c r="G1081" s="55" t="s">
        <v>476</v>
      </c>
      <c r="H1081" s="66" t="str">
        <f>VLOOKUP(G1081,'Benthic Codes'!$A$1:$C$15,2,0)</f>
        <v>LC</v>
      </c>
      <c r="I1081" s="66" t="str">
        <f>VLOOKUP(G1081,'Benthic Codes'!$A$1:$C$15,3,0)</f>
        <v>coral</v>
      </c>
    </row>
    <row r="1082" spans="1:11">
      <c r="A1082" s="2">
        <v>42955</v>
      </c>
      <c r="B1082" t="s">
        <v>429</v>
      </c>
      <c r="C1082" t="s">
        <v>475</v>
      </c>
      <c r="D1082">
        <v>3</v>
      </c>
      <c r="E1082">
        <v>9</v>
      </c>
      <c r="F1082" s="17">
        <v>1</v>
      </c>
      <c r="G1082" s="55" t="s">
        <v>480</v>
      </c>
      <c r="H1082" s="66" t="str">
        <f>VLOOKUP(G1082,'Benthic Codes'!$A$1:$C$15,2,0)</f>
        <v>OINV</v>
      </c>
      <c r="I1082" s="66" t="str">
        <f>VLOOKUP(G1082,'Benthic Codes'!$A$1:$C$15,3,0)</f>
        <v>non-aggressive invert</v>
      </c>
      <c r="K1082" t="s">
        <v>479</v>
      </c>
    </row>
    <row r="1083" spans="1:11">
      <c r="A1083" s="2">
        <v>42955</v>
      </c>
      <c r="B1083" t="s">
        <v>429</v>
      </c>
      <c r="C1083" t="s">
        <v>475</v>
      </c>
      <c r="D1083">
        <v>3</v>
      </c>
      <c r="E1083">
        <v>9</v>
      </c>
      <c r="F1083" s="17">
        <v>2</v>
      </c>
      <c r="G1083" s="55" t="s">
        <v>488</v>
      </c>
      <c r="H1083" s="66" t="str">
        <f>VLOOKUP(G1083,'Benthic Codes'!$A$1:$C$15,2,0)</f>
        <v>TA</v>
      </c>
      <c r="I1083" s="66" t="str">
        <f>VLOOKUP(G1083,'Benthic Codes'!$A$1:$C$15,3,0)</f>
        <v>turf algae</v>
      </c>
      <c r="J1083">
        <v>3</v>
      </c>
    </row>
    <row r="1084" spans="1:11">
      <c r="A1084" s="2">
        <v>42955</v>
      </c>
      <c r="B1084" t="s">
        <v>429</v>
      </c>
      <c r="C1084" t="s">
        <v>475</v>
      </c>
      <c r="D1084">
        <v>3</v>
      </c>
      <c r="E1084">
        <v>9</v>
      </c>
      <c r="F1084" s="17">
        <v>3</v>
      </c>
      <c r="G1084" s="55" t="s">
        <v>476</v>
      </c>
      <c r="H1084" s="66" t="str">
        <f>VLOOKUP(G1084,'Benthic Codes'!$A$1:$C$15,2,0)</f>
        <v>LC</v>
      </c>
      <c r="I1084" s="66" t="str">
        <f>VLOOKUP(G1084,'Benthic Codes'!$A$1:$C$15,3,0)</f>
        <v>coral</v>
      </c>
    </row>
    <row r="1085" spans="1:11">
      <c r="A1085" s="2">
        <v>42955</v>
      </c>
      <c r="B1085" t="s">
        <v>429</v>
      </c>
      <c r="C1085" t="s">
        <v>475</v>
      </c>
      <c r="D1085">
        <v>3</v>
      </c>
      <c r="E1085">
        <v>9</v>
      </c>
      <c r="F1085" s="17">
        <v>4</v>
      </c>
      <c r="G1085" s="55" t="s">
        <v>476</v>
      </c>
      <c r="H1085" s="66" t="str">
        <f>VLOOKUP(G1085,'Benthic Codes'!$A$1:$C$15,2,0)</f>
        <v>LC</v>
      </c>
      <c r="I1085" s="66" t="str">
        <f>VLOOKUP(G1085,'Benthic Codes'!$A$1:$C$15,3,0)</f>
        <v>coral</v>
      </c>
    </row>
    <row r="1086" spans="1:11">
      <c r="A1086" s="2">
        <v>42955</v>
      </c>
      <c r="B1086" t="s">
        <v>429</v>
      </c>
      <c r="C1086" t="s">
        <v>475</v>
      </c>
      <c r="D1086">
        <v>3</v>
      </c>
      <c r="E1086">
        <v>9</v>
      </c>
      <c r="F1086" s="17">
        <v>5</v>
      </c>
      <c r="G1086" s="55" t="s">
        <v>476</v>
      </c>
      <c r="H1086" s="66" t="str">
        <f>VLOOKUP(G1086,'Benthic Codes'!$A$1:$C$15,2,0)</f>
        <v>LC</v>
      </c>
      <c r="I1086" s="66" t="str">
        <f>VLOOKUP(G1086,'Benthic Codes'!$A$1:$C$15,3,0)</f>
        <v>coral</v>
      </c>
    </row>
    <row r="1087" spans="1:11">
      <c r="A1087" s="2">
        <v>42955</v>
      </c>
      <c r="B1087" t="s">
        <v>429</v>
      </c>
      <c r="C1087" t="s">
        <v>475</v>
      </c>
      <c r="D1087">
        <v>3</v>
      </c>
      <c r="E1087">
        <v>9</v>
      </c>
      <c r="F1087" s="17">
        <v>6</v>
      </c>
      <c r="G1087" s="55" t="s">
        <v>478</v>
      </c>
      <c r="H1087" s="66" t="str">
        <f>VLOOKUP(G1087,'Benthic Codes'!$A$1:$C$15,2,0)</f>
        <v>MA</v>
      </c>
      <c r="I1087" s="66" t="str">
        <f>VLOOKUP(G1087,'Benthic Codes'!$A$1:$C$15,3,0)</f>
        <v>macroalgae</v>
      </c>
      <c r="J1087">
        <v>12</v>
      </c>
    </row>
    <row r="1088" spans="1:11">
      <c r="A1088" s="2">
        <v>42955</v>
      </c>
      <c r="B1088" t="s">
        <v>429</v>
      </c>
      <c r="C1088" t="s">
        <v>475</v>
      </c>
      <c r="D1088">
        <v>3</v>
      </c>
      <c r="E1088">
        <v>9</v>
      </c>
      <c r="F1088" s="17">
        <v>7</v>
      </c>
      <c r="G1088" s="55" t="s">
        <v>478</v>
      </c>
      <c r="H1088" s="66" t="str">
        <f>VLOOKUP(G1088,'Benthic Codes'!$A$1:$C$15,2,0)</f>
        <v>MA</v>
      </c>
      <c r="I1088" s="66" t="str">
        <f>VLOOKUP(G1088,'Benthic Codes'!$A$1:$C$15,3,0)</f>
        <v>macroalgae</v>
      </c>
      <c r="J1088">
        <v>22</v>
      </c>
    </row>
    <row r="1089" spans="1:10">
      <c r="A1089" s="2">
        <v>42955</v>
      </c>
      <c r="B1089" t="s">
        <v>429</v>
      </c>
      <c r="C1089" t="s">
        <v>475</v>
      </c>
      <c r="D1089">
        <v>3</v>
      </c>
      <c r="E1089">
        <v>9</v>
      </c>
      <c r="F1089" s="17">
        <v>8</v>
      </c>
      <c r="G1089" s="55" t="s">
        <v>488</v>
      </c>
      <c r="H1089" s="66" t="str">
        <f>VLOOKUP(G1089,'Benthic Codes'!$A$1:$C$15,2,0)</f>
        <v>TA</v>
      </c>
      <c r="I1089" s="66" t="str">
        <f>VLOOKUP(G1089,'Benthic Codes'!$A$1:$C$15,3,0)</f>
        <v>turf algae</v>
      </c>
      <c r="J1089">
        <v>2</v>
      </c>
    </row>
    <row r="1090" spans="1:10">
      <c r="A1090" s="2">
        <v>42955</v>
      </c>
      <c r="B1090" t="s">
        <v>429</v>
      </c>
      <c r="C1090" t="s">
        <v>475</v>
      </c>
      <c r="D1090">
        <v>3</v>
      </c>
      <c r="E1090">
        <v>9</v>
      </c>
      <c r="F1090" s="17">
        <v>9</v>
      </c>
      <c r="G1090" s="55" t="s">
        <v>488</v>
      </c>
      <c r="H1090" s="66" t="str">
        <f>VLOOKUP(G1090,'Benthic Codes'!$A$1:$C$15,2,0)</f>
        <v>TA</v>
      </c>
      <c r="I1090" s="66" t="str">
        <f>VLOOKUP(G1090,'Benthic Codes'!$A$1:$C$15,3,0)</f>
        <v>turf algae</v>
      </c>
      <c r="J1090">
        <v>2</v>
      </c>
    </row>
    <row r="1091" spans="1:10">
      <c r="A1091" s="2">
        <v>42955</v>
      </c>
      <c r="B1091" t="s">
        <v>429</v>
      </c>
      <c r="C1091" t="s">
        <v>475</v>
      </c>
      <c r="D1091">
        <v>3</v>
      </c>
      <c r="E1091">
        <v>9</v>
      </c>
      <c r="F1091" s="17">
        <v>10</v>
      </c>
      <c r="G1091" s="55" t="s">
        <v>488</v>
      </c>
      <c r="H1091" s="66" t="str">
        <f>VLOOKUP(G1091,'Benthic Codes'!$A$1:$C$15,2,0)</f>
        <v>TA</v>
      </c>
      <c r="I1091" s="66" t="str">
        <f>VLOOKUP(G1091,'Benthic Codes'!$A$1:$C$15,3,0)</f>
        <v>turf algae</v>
      </c>
      <c r="J1091">
        <v>1</v>
      </c>
    </row>
    <row r="1092" spans="1:10">
      <c r="A1092" s="2">
        <v>42955</v>
      </c>
      <c r="B1092" t="s">
        <v>429</v>
      </c>
      <c r="C1092" t="s">
        <v>475</v>
      </c>
      <c r="D1092">
        <v>3</v>
      </c>
      <c r="E1092">
        <v>10</v>
      </c>
      <c r="F1092" s="17">
        <v>1</v>
      </c>
      <c r="G1092" s="55" t="s">
        <v>478</v>
      </c>
      <c r="H1092" s="66" t="str">
        <f>VLOOKUP(G1092,'Benthic Codes'!$A$1:$C$15,2,0)</f>
        <v>MA</v>
      </c>
      <c r="I1092" s="66" t="str">
        <f>VLOOKUP(G1092,'Benthic Codes'!$A$1:$C$15,3,0)</f>
        <v>macroalgae</v>
      </c>
      <c r="J1092">
        <v>32</v>
      </c>
    </row>
    <row r="1093" spans="1:10">
      <c r="A1093" s="2">
        <v>42955</v>
      </c>
      <c r="B1093" t="s">
        <v>429</v>
      </c>
      <c r="C1093" t="s">
        <v>475</v>
      </c>
      <c r="D1093">
        <v>3</v>
      </c>
      <c r="E1093">
        <v>10</v>
      </c>
      <c r="F1093" s="17">
        <v>2</v>
      </c>
      <c r="G1093" s="55" t="s">
        <v>488</v>
      </c>
      <c r="H1093" s="66" t="str">
        <f>VLOOKUP(G1093,'Benthic Codes'!$A$1:$C$15,2,0)</f>
        <v>TA</v>
      </c>
      <c r="I1093" s="66" t="str">
        <f>VLOOKUP(G1093,'Benthic Codes'!$A$1:$C$15,3,0)</f>
        <v>turf algae</v>
      </c>
      <c r="J1093">
        <v>2</v>
      </c>
    </row>
    <row r="1094" spans="1:10">
      <c r="A1094" s="2">
        <v>42955</v>
      </c>
      <c r="B1094" t="s">
        <v>429</v>
      </c>
      <c r="C1094" t="s">
        <v>475</v>
      </c>
      <c r="D1094">
        <v>3</v>
      </c>
      <c r="E1094">
        <v>10</v>
      </c>
      <c r="F1094" s="17">
        <v>3</v>
      </c>
      <c r="G1094" s="55" t="s">
        <v>488</v>
      </c>
      <c r="H1094" s="66" t="str">
        <f>VLOOKUP(G1094,'Benthic Codes'!$A$1:$C$15,2,0)</f>
        <v>TA</v>
      </c>
      <c r="I1094" s="66" t="str">
        <f>VLOOKUP(G1094,'Benthic Codes'!$A$1:$C$15,3,0)</f>
        <v>turf algae</v>
      </c>
      <c r="J1094">
        <v>1</v>
      </c>
    </row>
    <row r="1095" spans="1:10">
      <c r="A1095" s="2">
        <v>42955</v>
      </c>
      <c r="B1095" t="s">
        <v>429</v>
      </c>
      <c r="C1095" t="s">
        <v>475</v>
      </c>
      <c r="D1095">
        <v>3</v>
      </c>
      <c r="E1095">
        <v>10</v>
      </c>
      <c r="F1095" s="17">
        <v>4</v>
      </c>
      <c r="G1095" s="55" t="s">
        <v>488</v>
      </c>
      <c r="H1095" s="66" t="str">
        <f>VLOOKUP(G1095,'Benthic Codes'!$A$1:$C$15,2,0)</f>
        <v>TA</v>
      </c>
      <c r="I1095" s="66" t="str">
        <f>VLOOKUP(G1095,'Benthic Codes'!$A$1:$C$15,3,0)</f>
        <v>turf algae</v>
      </c>
      <c r="J1095">
        <v>2</v>
      </c>
    </row>
    <row r="1096" spans="1:10">
      <c r="A1096" s="2">
        <v>42955</v>
      </c>
      <c r="B1096" t="s">
        <v>429</v>
      </c>
      <c r="C1096" t="s">
        <v>475</v>
      </c>
      <c r="D1096">
        <v>3</v>
      </c>
      <c r="E1096">
        <v>10</v>
      </c>
      <c r="F1096" s="17">
        <v>5</v>
      </c>
      <c r="G1096" s="55" t="s">
        <v>488</v>
      </c>
      <c r="H1096" s="66" t="str">
        <f>VLOOKUP(G1096,'Benthic Codes'!$A$1:$C$15,2,0)</f>
        <v>TA</v>
      </c>
      <c r="I1096" s="66" t="str">
        <f>VLOOKUP(G1096,'Benthic Codes'!$A$1:$C$15,3,0)</f>
        <v>turf algae</v>
      </c>
      <c r="J1096">
        <v>2</v>
      </c>
    </row>
    <row r="1097" spans="1:10">
      <c r="A1097" s="2">
        <v>42955</v>
      </c>
      <c r="B1097" t="s">
        <v>429</v>
      </c>
      <c r="C1097" t="s">
        <v>475</v>
      </c>
      <c r="D1097">
        <v>3</v>
      </c>
      <c r="E1097">
        <v>10</v>
      </c>
      <c r="F1097" s="17">
        <v>6</v>
      </c>
      <c r="G1097" s="55" t="s">
        <v>488</v>
      </c>
      <c r="H1097" s="66" t="str">
        <f>VLOOKUP(G1097,'Benthic Codes'!$A$1:$C$15,2,0)</f>
        <v>TA</v>
      </c>
      <c r="I1097" s="66" t="str">
        <f>VLOOKUP(G1097,'Benthic Codes'!$A$1:$C$15,3,0)</f>
        <v>turf algae</v>
      </c>
      <c r="J1097">
        <v>2</v>
      </c>
    </row>
    <row r="1098" spans="1:10">
      <c r="A1098" s="2">
        <v>42955</v>
      </c>
      <c r="B1098" t="s">
        <v>429</v>
      </c>
      <c r="C1098" t="s">
        <v>475</v>
      </c>
      <c r="D1098">
        <v>3</v>
      </c>
      <c r="E1098">
        <v>10</v>
      </c>
      <c r="F1098" s="17">
        <v>7</v>
      </c>
      <c r="G1098" s="55" t="s">
        <v>488</v>
      </c>
      <c r="H1098" s="66" t="str">
        <f>VLOOKUP(G1098,'Benthic Codes'!$A$1:$C$15,2,0)</f>
        <v>TA</v>
      </c>
      <c r="I1098" s="66" t="str">
        <f>VLOOKUP(G1098,'Benthic Codes'!$A$1:$C$15,3,0)</f>
        <v>turf algae</v>
      </c>
      <c r="J1098">
        <v>2</v>
      </c>
    </row>
    <row r="1099" spans="1:10">
      <c r="A1099" s="2">
        <v>42955</v>
      </c>
      <c r="B1099" t="s">
        <v>429</v>
      </c>
      <c r="C1099" t="s">
        <v>475</v>
      </c>
      <c r="D1099">
        <v>3</v>
      </c>
      <c r="E1099">
        <v>10</v>
      </c>
      <c r="F1099" s="17">
        <v>8</v>
      </c>
      <c r="G1099" s="55" t="s">
        <v>488</v>
      </c>
      <c r="H1099" s="66" t="str">
        <f>VLOOKUP(G1099,'Benthic Codes'!$A$1:$C$15,2,0)</f>
        <v>TA</v>
      </c>
      <c r="I1099" s="66" t="str">
        <f>VLOOKUP(G1099,'Benthic Codes'!$A$1:$C$15,3,0)</f>
        <v>turf algae</v>
      </c>
      <c r="J1099">
        <v>1</v>
      </c>
    </row>
    <row r="1100" spans="1:10">
      <c r="A1100" s="2">
        <v>42955</v>
      </c>
      <c r="B1100" t="s">
        <v>429</v>
      </c>
      <c r="C1100" t="s">
        <v>475</v>
      </c>
      <c r="D1100">
        <v>3</v>
      </c>
      <c r="E1100">
        <v>10</v>
      </c>
      <c r="F1100" s="17">
        <v>9</v>
      </c>
      <c r="G1100" s="55" t="s">
        <v>478</v>
      </c>
      <c r="H1100" s="66" t="str">
        <f>VLOOKUP(G1100,'Benthic Codes'!$A$1:$C$15,2,0)</f>
        <v>MA</v>
      </c>
      <c r="I1100" s="66" t="str">
        <f>VLOOKUP(G1100,'Benthic Codes'!$A$1:$C$15,3,0)</f>
        <v>macroalgae</v>
      </c>
      <c r="J1100">
        <v>12</v>
      </c>
    </row>
    <row r="1101" spans="1:10">
      <c r="A1101" s="2">
        <v>42955</v>
      </c>
      <c r="B1101" t="s">
        <v>429</v>
      </c>
      <c r="C1101" t="s">
        <v>475</v>
      </c>
      <c r="D1101">
        <v>3</v>
      </c>
      <c r="E1101">
        <v>10</v>
      </c>
      <c r="F1101" s="17">
        <v>10</v>
      </c>
      <c r="G1101" s="55" t="s">
        <v>478</v>
      </c>
      <c r="H1101" s="66" t="str">
        <f>VLOOKUP(G1101,'Benthic Codes'!$A$1:$C$15,2,0)</f>
        <v>MA</v>
      </c>
      <c r="I1101" s="66" t="str">
        <f>VLOOKUP(G1101,'Benthic Codes'!$A$1:$C$15,3,0)</f>
        <v>macroalgae</v>
      </c>
      <c r="J1101">
        <v>14</v>
      </c>
    </row>
    <row r="1102" spans="1:10">
      <c r="A1102" s="2">
        <v>42955</v>
      </c>
      <c r="B1102" t="s">
        <v>429</v>
      </c>
      <c r="C1102" t="s">
        <v>475</v>
      </c>
      <c r="D1102">
        <v>4</v>
      </c>
      <c r="E1102">
        <v>1</v>
      </c>
      <c r="F1102" s="17">
        <v>1</v>
      </c>
      <c r="G1102" s="55" t="s">
        <v>489</v>
      </c>
      <c r="H1102" s="66" t="str">
        <f>VLOOKUP(G1102,'Benthic Codes'!$A$1:$C$15,2,0)</f>
        <v>sand</v>
      </c>
      <c r="I1102" s="66" t="str">
        <f>VLOOKUP(G1102,'Benthic Codes'!$A$1:$C$15,3,0)</f>
        <v>sand</v>
      </c>
    </row>
    <row r="1103" spans="1:10">
      <c r="A1103" s="2">
        <v>42955</v>
      </c>
      <c r="B1103" t="s">
        <v>429</v>
      </c>
      <c r="C1103" t="s">
        <v>475</v>
      </c>
      <c r="D1103">
        <v>4</v>
      </c>
      <c r="E1103">
        <v>1</v>
      </c>
      <c r="F1103" s="17">
        <v>2</v>
      </c>
      <c r="G1103" s="55" t="s">
        <v>488</v>
      </c>
      <c r="H1103" s="66" t="str">
        <f>VLOOKUP(G1103,'Benthic Codes'!$A$1:$C$15,2,0)</f>
        <v>TA</v>
      </c>
      <c r="I1103" s="66" t="str">
        <f>VLOOKUP(G1103,'Benthic Codes'!$A$1:$C$15,3,0)</f>
        <v>turf algae</v>
      </c>
      <c r="J1103">
        <v>6</v>
      </c>
    </row>
    <row r="1104" spans="1:10">
      <c r="A1104" s="2">
        <v>42955</v>
      </c>
      <c r="B1104" t="s">
        <v>429</v>
      </c>
      <c r="C1104" t="s">
        <v>475</v>
      </c>
      <c r="D1104">
        <v>4</v>
      </c>
      <c r="E1104">
        <v>1</v>
      </c>
      <c r="F1104" s="17">
        <v>3</v>
      </c>
      <c r="G1104" s="55" t="s">
        <v>488</v>
      </c>
      <c r="H1104" s="66" t="str">
        <f>VLOOKUP(G1104,'Benthic Codes'!$A$1:$C$15,2,0)</f>
        <v>TA</v>
      </c>
      <c r="I1104" s="66" t="str">
        <f>VLOOKUP(G1104,'Benthic Codes'!$A$1:$C$15,3,0)</f>
        <v>turf algae</v>
      </c>
      <c r="J1104">
        <v>6</v>
      </c>
    </row>
    <row r="1105" spans="1:10">
      <c r="A1105" s="2">
        <v>42955</v>
      </c>
      <c r="B1105" t="s">
        <v>429</v>
      </c>
      <c r="C1105" t="s">
        <v>475</v>
      </c>
      <c r="D1105">
        <v>4</v>
      </c>
      <c r="E1105">
        <v>1</v>
      </c>
      <c r="F1105" s="17">
        <v>4</v>
      </c>
      <c r="G1105" s="55" t="s">
        <v>489</v>
      </c>
      <c r="H1105" s="66" t="str">
        <f>VLOOKUP(G1105,'Benthic Codes'!$A$1:$C$15,2,0)</f>
        <v>sand</v>
      </c>
      <c r="I1105" s="66" t="str">
        <f>VLOOKUP(G1105,'Benthic Codes'!$A$1:$C$15,3,0)</f>
        <v>sand</v>
      </c>
    </row>
    <row r="1106" spans="1:10">
      <c r="A1106" s="2">
        <v>42955</v>
      </c>
      <c r="B1106" t="s">
        <v>429</v>
      </c>
      <c r="C1106" t="s">
        <v>475</v>
      </c>
      <c r="D1106">
        <v>4</v>
      </c>
      <c r="E1106">
        <v>1</v>
      </c>
      <c r="F1106" s="17">
        <v>5</v>
      </c>
      <c r="G1106" s="55" t="s">
        <v>489</v>
      </c>
      <c r="H1106" s="66" t="str">
        <f>VLOOKUP(G1106,'Benthic Codes'!$A$1:$C$15,2,0)</f>
        <v>sand</v>
      </c>
      <c r="I1106" s="66" t="str">
        <f>VLOOKUP(G1106,'Benthic Codes'!$A$1:$C$15,3,0)</f>
        <v>sand</v>
      </c>
    </row>
    <row r="1107" spans="1:10">
      <c r="A1107" s="2">
        <v>42955</v>
      </c>
      <c r="B1107" t="s">
        <v>429</v>
      </c>
      <c r="C1107" t="s">
        <v>475</v>
      </c>
      <c r="D1107">
        <v>4</v>
      </c>
      <c r="E1107">
        <v>1</v>
      </c>
      <c r="F1107" s="17">
        <v>6</v>
      </c>
      <c r="G1107" s="55" t="s">
        <v>488</v>
      </c>
      <c r="H1107" s="66" t="str">
        <f>VLOOKUP(G1107,'Benthic Codes'!$A$1:$C$15,2,0)</f>
        <v>TA</v>
      </c>
      <c r="I1107" s="66" t="str">
        <f>VLOOKUP(G1107,'Benthic Codes'!$A$1:$C$15,3,0)</f>
        <v>turf algae</v>
      </c>
      <c r="J1107">
        <v>5</v>
      </c>
    </row>
    <row r="1108" spans="1:10">
      <c r="A1108" s="2">
        <v>42955</v>
      </c>
      <c r="B1108" t="s">
        <v>429</v>
      </c>
      <c r="C1108" t="s">
        <v>475</v>
      </c>
      <c r="D1108">
        <v>4</v>
      </c>
      <c r="E1108">
        <v>1</v>
      </c>
      <c r="F1108" s="17">
        <v>7</v>
      </c>
      <c r="G1108" s="55" t="s">
        <v>476</v>
      </c>
      <c r="H1108" s="66" t="str">
        <f>VLOOKUP(G1108,'Benthic Codes'!$A$1:$C$15,2,0)</f>
        <v>LC</v>
      </c>
      <c r="I1108" s="66" t="str">
        <f>VLOOKUP(G1108,'Benthic Codes'!$A$1:$C$15,3,0)</f>
        <v>coral</v>
      </c>
    </row>
    <row r="1109" spans="1:10">
      <c r="A1109" s="2">
        <v>42955</v>
      </c>
      <c r="B1109" t="s">
        <v>429</v>
      </c>
      <c r="C1109" t="s">
        <v>475</v>
      </c>
      <c r="D1109">
        <v>4</v>
      </c>
      <c r="E1109">
        <v>1</v>
      </c>
      <c r="F1109" s="17">
        <v>8</v>
      </c>
      <c r="G1109" s="55" t="s">
        <v>488</v>
      </c>
      <c r="H1109" s="66" t="str">
        <f>VLOOKUP(G1109,'Benthic Codes'!$A$1:$C$15,2,0)</f>
        <v>TA</v>
      </c>
      <c r="I1109" s="66" t="str">
        <f>VLOOKUP(G1109,'Benthic Codes'!$A$1:$C$15,3,0)</f>
        <v>turf algae</v>
      </c>
      <c r="J1109">
        <v>4</v>
      </c>
    </row>
    <row r="1110" spans="1:10">
      <c r="A1110" s="2">
        <v>42955</v>
      </c>
      <c r="B1110" t="s">
        <v>429</v>
      </c>
      <c r="C1110" t="s">
        <v>475</v>
      </c>
      <c r="D1110">
        <v>4</v>
      </c>
      <c r="E1110">
        <v>1</v>
      </c>
      <c r="F1110" s="17">
        <v>9</v>
      </c>
      <c r="G1110" s="55" t="s">
        <v>476</v>
      </c>
      <c r="H1110" s="66" t="str">
        <f>VLOOKUP(G1110,'Benthic Codes'!$A$1:$C$15,2,0)</f>
        <v>LC</v>
      </c>
      <c r="I1110" s="66" t="str">
        <f>VLOOKUP(G1110,'Benthic Codes'!$A$1:$C$15,3,0)</f>
        <v>coral</v>
      </c>
    </row>
    <row r="1111" spans="1:10">
      <c r="A1111" s="2">
        <v>42955</v>
      </c>
      <c r="B1111" t="s">
        <v>429</v>
      </c>
      <c r="C1111" t="s">
        <v>475</v>
      </c>
      <c r="D1111">
        <v>4</v>
      </c>
      <c r="E1111">
        <v>1</v>
      </c>
      <c r="F1111" s="17">
        <v>10</v>
      </c>
      <c r="G1111" s="55" t="s">
        <v>476</v>
      </c>
      <c r="H1111" s="66" t="str">
        <f>VLOOKUP(G1111,'Benthic Codes'!$A$1:$C$15,2,0)</f>
        <v>LC</v>
      </c>
      <c r="I1111" s="66" t="str">
        <f>VLOOKUP(G1111,'Benthic Codes'!$A$1:$C$15,3,0)</f>
        <v>coral</v>
      </c>
    </row>
    <row r="1112" spans="1:10">
      <c r="A1112" s="2">
        <v>42955</v>
      </c>
      <c r="B1112" t="s">
        <v>429</v>
      </c>
      <c r="C1112" t="s">
        <v>475</v>
      </c>
      <c r="D1112">
        <v>4</v>
      </c>
      <c r="E1112">
        <v>2</v>
      </c>
      <c r="F1112" s="17">
        <v>1</v>
      </c>
      <c r="G1112" s="55" t="s">
        <v>488</v>
      </c>
      <c r="H1112" s="66" t="str">
        <f>VLOOKUP(G1112,'Benthic Codes'!$A$1:$C$15,2,0)</f>
        <v>TA</v>
      </c>
      <c r="I1112" s="66" t="str">
        <f>VLOOKUP(G1112,'Benthic Codes'!$A$1:$C$15,3,0)</f>
        <v>turf algae</v>
      </c>
      <c r="J1112">
        <v>6</v>
      </c>
    </row>
    <row r="1113" spans="1:10">
      <c r="A1113" s="2">
        <v>42955</v>
      </c>
      <c r="B1113" t="s">
        <v>429</v>
      </c>
      <c r="C1113" t="s">
        <v>475</v>
      </c>
      <c r="D1113">
        <v>4</v>
      </c>
      <c r="E1113">
        <v>2</v>
      </c>
      <c r="F1113" s="17">
        <v>2</v>
      </c>
      <c r="G1113" s="55" t="s">
        <v>478</v>
      </c>
      <c r="H1113" s="66" t="str">
        <f>VLOOKUP(G1113,'Benthic Codes'!$A$1:$C$15,2,0)</f>
        <v>MA</v>
      </c>
      <c r="I1113" s="66" t="str">
        <f>VLOOKUP(G1113,'Benthic Codes'!$A$1:$C$15,3,0)</f>
        <v>macroalgae</v>
      </c>
      <c r="J1113">
        <v>16</v>
      </c>
    </row>
    <row r="1114" spans="1:10">
      <c r="A1114" s="2">
        <v>42955</v>
      </c>
      <c r="B1114" t="s">
        <v>429</v>
      </c>
      <c r="C1114" t="s">
        <v>475</v>
      </c>
      <c r="D1114">
        <v>4</v>
      </c>
      <c r="E1114">
        <v>2</v>
      </c>
      <c r="F1114" s="17">
        <v>3</v>
      </c>
      <c r="G1114" s="55" t="s">
        <v>478</v>
      </c>
      <c r="H1114" s="66" t="str">
        <f>VLOOKUP(G1114,'Benthic Codes'!$A$1:$C$15,2,0)</f>
        <v>MA</v>
      </c>
      <c r="I1114" s="66" t="str">
        <f>VLOOKUP(G1114,'Benthic Codes'!$A$1:$C$15,3,0)</f>
        <v>macroalgae</v>
      </c>
      <c r="J1114">
        <v>22</v>
      </c>
    </row>
    <row r="1115" spans="1:10">
      <c r="A1115" s="2">
        <v>42955</v>
      </c>
      <c r="B1115" t="s">
        <v>429</v>
      </c>
      <c r="C1115" t="s">
        <v>475</v>
      </c>
      <c r="D1115">
        <v>4</v>
      </c>
      <c r="E1115">
        <v>2</v>
      </c>
      <c r="F1115" s="17">
        <v>4</v>
      </c>
      <c r="G1115" s="55" t="s">
        <v>478</v>
      </c>
      <c r="H1115" s="66" t="str">
        <f>VLOOKUP(G1115,'Benthic Codes'!$A$1:$C$15,2,0)</f>
        <v>MA</v>
      </c>
      <c r="I1115" s="66" t="str">
        <f>VLOOKUP(G1115,'Benthic Codes'!$A$1:$C$15,3,0)</f>
        <v>macroalgae</v>
      </c>
      <c r="J1115">
        <v>24</v>
      </c>
    </row>
    <row r="1116" spans="1:10">
      <c r="A1116" s="2">
        <v>42955</v>
      </c>
      <c r="B1116" t="s">
        <v>429</v>
      </c>
      <c r="C1116" t="s">
        <v>475</v>
      </c>
      <c r="D1116">
        <v>4</v>
      </c>
      <c r="E1116">
        <v>2</v>
      </c>
      <c r="F1116" s="17">
        <v>5</v>
      </c>
      <c r="G1116" s="55" t="s">
        <v>478</v>
      </c>
      <c r="H1116" s="66" t="str">
        <f>VLOOKUP(G1116,'Benthic Codes'!$A$1:$C$15,2,0)</f>
        <v>MA</v>
      </c>
      <c r="I1116" s="66" t="str">
        <f>VLOOKUP(G1116,'Benthic Codes'!$A$1:$C$15,3,0)</f>
        <v>macroalgae</v>
      </c>
      <c r="J1116">
        <v>6</v>
      </c>
    </row>
    <row r="1117" spans="1:10">
      <c r="A1117" s="2">
        <v>42955</v>
      </c>
      <c r="B1117" t="s">
        <v>429</v>
      </c>
      <c r="C1117" t="s">
        <v>475</v>
      </c>
      <c r="D1117">
        <v>4</v>
      </c>
      <c r="E1117">
        <v>2</v>
      </c>
      <c r="F1117" s="17">
        <v>6</v>
      </c>
      <c r="G1117" s="55" t="s">
        <v>478</v>
      </c>
      <c r="H1117" s="66" t="str">
        <f>VLOOKUP(G1117,'Benthic Codes'!$A$1:$C$15,2,0)</f>
        <v>MA</v>
      </c>
      <c r="I1117" s="66" t="str">
        <f>VLOOKUP(G1117,'Benthic Codes'!$A$1:$C$15,3,0)</f>
        <v>macroalgae</v>
      </c>
      <c r="J1117">
        <v>20</v>
      </c>
    </row>
    <row r="1118" spans="1:10">
      <c r="A1118" s="2">
        <v>42955</v>
      </c>
      <c r="B1118" t="s">
        <v>429</v>
      </c>
      <c r="C1118" t="s">
        <v>475</v>
      </c>
      <c r="D1118">
        <v>4</v>
      </c>
      <c r="E1118">
        <v>2</v>
      </c>
      <c r="F1118" s="17">
        <v>7</v>
      </c>
      <c r="G1118" s="55" t="s">
        <v>488</v>
      </c>
      <c r="H1118" s="66" t="str">
        <f>VLOOKUP(G1118,'Benthic Codes'!$A$1:$C$15,2,0)</f>
        <v>TA</v>
      </c>
      <c r="I1118" s="66" t="str">
        <f>VLOOKUP(G1118,'Benthic Codes'!$A$1:$C$15,3,0)</f>
        <v>turf algae</v>
      </c>
      <c r="J1118">
        <v>2</v>
      </c>
    </row>
    <row r="1119" spans="1:10">
      <c r="A1119" s="2">
        <v>42955</v>
      </c>
      <c r="B1119" t="s">
        <v>429</v>
      </c>
      <c r="C1119" t="s">
        <v>475</v>
      </c>
      <c r="D1119">
        <v>4</v>
      </c>
      <c r="E1119">
        <v>2</v>
      </c>
      <c r="F1119" s="17">
        <v>8</v>
      </c>
      <c r="G1119" s="55" t="s">
        <v>488</v>
      </c>
      <c r="H1119" s="66" t="str">
        <f>VLOOKUP(G1119,'Benthic Codes'!$A$1:$C$15,2,0)</f>
        <v>TA</v>
      </c>
      <c r="I1119" s="66" t="str">
        <f>VLOOKUP(G1119,'Benthic Codes'!$A$1:$C$15,3,0)</f>
        <v>turf algae</v>
      </c>
      <c r="J1119">
        <v>2</v>
      </c>
    </row>
    <row r="1120" spans="1:10">
      <c r="A1120" s="2">
        <v>42955</v>
      </c>
      <c r="B1120" t="s">
        <v>429</v>
      </c>
      <c r="C1120" t="s">
        <v>475</v>
      </c>
      <c r="D1120">
        <v>4</v>
      </c>
      <c r="E1120">
        <v>2</v>
      </c>
      <c r="F1120" s="17">
        <v>9</v>
      </c>
      <c r="G1120" s="55" t="s">
        <v>488</v>
      </c>
      <c r="H1120" s="66" t="str">
        <f>VLOOKUP(G1120,'Benthic Codes'!$A$1:$C$15,2,0)</f>
        <v>TA</v>
      </c>
      <c r="I1120" s="66" t="str">
        <f>VLOOKUP(G1120,'Benthic Codes'!$A$1:$C$15,3,0)</f>
        <v>turf algae</v>
      </c>
      <c r="J1120">
        <v>2</v>
      </c>
    </row>
    <row r="1121" spans="1:10">
      <c r="A1121" s="2">
        <v>42955</v>
      </c>
      <c r="B1121" t="s">
        <v>429</v>
      </c>
      <c r="C1121" t="s">
        <v>475</v>
      </c>
      <c r="D1121">
        <v>4</v>
      </c>
      <c r="E1121">
        <v>2</v>
      </c>
      <c r="F1121" s="17">
        <v>10</v>
      </c>
      <c r="G1121" s="55" t="s">
        <v>477</v>
      </c>
      <c r="H1121" s="66" t="str">
        <f>VLOOKUP(G1121,'Benthic Codes'!$A$1:$C$15,2,0)</f>
        <v>LC</v>
      </c>
      <c r="I1121" s="66" t="str">
        <f>VLOOKUP(G1121,'Benthic Codes'!$A$1:$C$15,3,0)</f>
        <v>coral</v>
      </c>
    </row>
    <row r="1122" spans="1:10">
      <c r="A1122" s="2">
        <v>42955</v>
      </c>
      <c r="B1122" t="s">
        <v>429</v>
      </c>
      <c r="C1122" t="s">
        <v>475</v>
      </c>
      <c r="D1122">
        <v>4</v>
      </c>
      <c r="E1122">
        <v>3</v>
      </c>
      <c r="F1122" s="17">
        <v>1</v>
      </c>
      <c r="G1122" s="55" t="s">
        <v>488</v>
      </c>
      <c r="H1122" s="66" t="str">
        <f>VLOOKUP(G1122,'Benthic Codes'!$A$1:$C$15,2,0)</f>
        <v>TA</v>
      </c>
      <c r="I1122" s="66" t="str">
        <f>VLOOKUP(G1122,'Benthic Codes'!$A$1:$C$15,3,0)</f>
        <v>turf algae</v>
      </c>
      <c r="J1122">
        <v>5</v>
      </c>
    </row>
    <row r="1123" spans="1:10">
      <c r="A1123" s="2">
        <v>42955</v>
      </c>
      <c r="B1123" t="s">
        <v>429</v>
      </c>
      <c r="C1123" t="s">
        <v>475</v>
      </c>
      <c r="D1123">
        <v>4</v>
      </c>
      <c r="E1123">
        <v>3</v>
      </c>
      <c r="F1123" s="17">
        <v>2</v>
      </c>
      <c r="G1123" s="55" t="s">
        <v>488</v>
      </c>
      <c r="H1123" s="66" t="str">
        <f>VLOOKUP(G1123,'Benthic Codes'!$A$1:$C$15,2,0)</f>
        <v>TA</v>
      </c>
      <c r="I1123" s="66" t="str">
        <f>VLOOKUP(G1123,'Benthic Codes'!$A$1:$C$15,3,0)</f>
        <v>turf algae</v>
      </c>
      <c r="J1123">
        <v>6</v>
      </c>
    </row>
    <row r="1124" spans="1:10">
      <c r="A1124" s="2">
        <v>42955</v>
      </c>
      <c r="B1124" t="s">
        <v>429</v>
      </c>
      <c r="C1124" t="s">
        <v>475</v>
      </c>
      <c r="D1124">
        <v>4</v>
      </c>
      <c r="E1124">
        <v>3</v>
      </c>
      <c r="F1124" s="17">
        <v>3</v>
      </c>
      <c r="G1124" s="55" t="s">
        <v>488</v>
      </c>
      <c r="H1124" s="66" t="str">
        <f>VLOOKUP(G1124,'Benthic Codes'!$A$1:$C$15,2,0)</f>
        <v>TA</v>
      </c>
      <c r="I1124" s="66" t="str">
        <f>VLOOKUP(G1124,'Benthic Codes'!$A$1:$C$15,3,0)</f>
        <v>turf algae</v>
      </c>
      <c r="J1124">
        <v>5</v>
      </c>
    </row>
    <row r="1125" spans="1:10">
      <c r="A1125" s="2">
        <v>42955</v>
      </c>
      <c r="B1125" t="s">
        <v>429</v>
      </c>
      <c r="C1125" t="s">
        <v>475</v>
      </c>
      <c r="D1125">
        <v>4</v>
      </c>
      <c r="E1125">
        <v>3</v>
      </c>
      <c r="F1125" s="17">
        <v>4</v>
      </c>
      <c r="G1125" s="55" t="s">
        <v>478</v>
      </c>
      <c r="H1125" s="66" t="str">
        <f>VLOOKUP(G1125,'Benthic Codes'!$A$1:$C$15,2,0)</f>
        <v>MA</v>
      </c>
      <c r="I1125" s="66" t="str">
        <f>VLOOKUP(G1125,'Benthic Codes'!$A$1:$C$15,3,0)</f>
        <v>macroalgae</v>
      </c>
      <c r="J1125">
        <v>10</v>
      </c>
    </row>
    <row r="1126" spans="1:10">
      <c r="A1126" s="2">
        <v>42955</v>
      </c>
      <c r="B1126" t="s">
        <v>429</v>
      </c>
      <c r="C1126" t="s">
        <v>475</v>
      </c>
      <c r="D1126">
        <v>4</v>
      </c>
      <c r="E1126">
        <v>3</v>
      </c>
      <c r="F1126" s="17">
        <v>5</v>
      </c>
      <c r="G1126" s="55" t="s">
        <v>488</v>
      </c>
      <c r="H1126" s="66" t="str">
        <f>VLOOKUP(G1126,'Benthic Codes'!$A$1:$C$15,2,0)</f>
        <v>TA</v>
      </c>
      <c r="I1126" s="66" t="str">
        <f>VLOOKUP(G1126,'Benthic Codes'!$A$1:$C$15,3,0)</f>
        <v>turf algae</v>
      </c>
      <c r="J1126">
        <v>3</v>
      </c>
    </row>
    <row r="1127" spans="1:10">
      <c r="A1127" s="2">
        <v>42955</v>
      </c>
      <c r="B1127" t="s">
        <v>429</v>
      </c>
      <c r="C1127" t="s">
        <v>475</v>
      </c>
      <c r="D1127">
        <v>4</v>
      </c>
      <c r="E1127">
        <v>3</v>
      </c>
      <c r="F1127" s="17">
        <v>6</v>
      </c>
      <c r="G1127" s="55" t="s">
        <v>488</v>
      </c>
      <c r="H1127" s="66" t="str">
        <f>VLOOKUP(G1127,'Benthic Codes'!$A$1:$C$15,2,0)</f>
        <v>TA</v>
      </c>
      <c r="I1127" s="66" t="str">
        <f>VLOOKUP(G1127,'Benthic Codes'!$A$1:$C$15,3,0)</f>
        <v>turf algae</v>
      </c>
      <c r="J1127">
        <v>10</v>
      </c>
    </row>
    <row r="1128" spans="1:10">
      <c r="A1128" s="2">
        <v>42955</v>
      </c>
      <c r="B1128" t="s">
        <v>429</v>
      </c>
      <c r="C1128" t="s">
        <v>475</v>
      </c>
      <c r="D1128">
        <v>4</v>
      </c>
      <c r="E1128">
        <v>3</v>
      </c>
      <c r="F1128" s="17">
        <v>7</v>
      </c>
      <c r="G1128" s="55" t="s">
        <v>478</v>
      </c>
      <c r="H1128" s="66" t="str">
        <f>VLOOKUP(G1128,'Benthic Codes'!$A$1:$C$15,2,0)</f>
        <v>MA</v>
      </c>
      <c r="I1128" s="66" t="str">
        <f>VLOOKUP(G1128,'Benthic Codes'!$A$1:$C$15,3,0)</f>
        <v>macroalgae</v>
      </c>
      <c r="J1128">
        <v>22</v>
      </c>
    </row>
    <row r="1129" spans="1:10">
      <c r="A1129" s="2">
        <v>42955</v>
      </c>
      <c r="B1129" t="s">
        <v>429</v>
      </c>
      <c r="C1129" t="s">
        <v>475</v>
      </c>
      <c r="D1129">
        <v>4</v>
      </c>
      <c r="E1129">
        <v>3</v>
      </c>
      <c r="F1129" s="17">
        <v>8</v>
      </c>
      <c r="G1129" s="55" t="s">
        <v>488</v>
      </c>
      <c r="H1129" s="66" t="str">
        <f>VLOOKUP(G1129,'Benthic Codes'!$A$1:$C$15,2,0)</f>
        <v>TA</v>
      </c>
      <c r="I1129" s="66" t="str">
        <f>VLOOKUP(G1129,'Benthic Codes'!$A$1:$C$15,3,0)</f>
        <v>turf algae</v>
      </c>
      <c r="J1129">
        <v>2</v>
      </c>
    </row>
    <row r="1130" spans="1:10">
      <c r="A1130" s="2">
        <v>42955</v>
      </c>
      <c r="B1130" t="s">
        <v>429</v>
      </c>
      <c r="C1130" t="s">
        <v>475</v>
      </c>
      <c r="D1130">
        <v>4</v>
      </c>
      <c r="E1130">
        <v>3</v>
      </c>
      <c r="F1130" s="17">
        <v>9</v>
      </c>
      <c r="G1130" s="55" t="s">
        <v>488</v>
      </c>
      <c r="H1130" s="66" t="str">
        <f>VLOOKUP(G1130,'Benthic Codes'!$A$1:$C$15,2,0)</f>
        <v>TA</v>
      </c>
      <c r="I1130" s="66" t="str">
        <f>VLOOKUP(G1130,'Benthic Codes'!$A$1:$C$15,3,0)</f>
        <v>turf algae</v>
      </c>
      <c r="J1130">
        <v>4</v>
      </c>
    </row>
    <row r="1131" spans="1:10">
      <c r="A1131" s="2">
        <v>42955</v>
      </c>
      <c r="B1131" t="s">
        <v>429</v>
      </c>
      <c r="C1131" t="s">
        <v>475</v>
      </c>
      <c r="D1131">
        <v>4</v>
      </c>
      <c r="E1131">
        <v>3</v>
      </c>
      <c r="F1131" s="17">
        <v>10</v>
      </c>
      <c r="G1131" s="55" t="s">
        <v>488</v>
      </c>
      <c r="H1131" s="66" t="str">
        <f>VLOOKUP(G1131,'Benthic Codes'!$A$1:$C$15,2,0)</f>
        <v>TA</v>
      </c>
      <c r="I1131" s="66" t="str">
        <f>VLOOKUP(G1131,'Benthic Codes'!$A$1:$C$15,3,0)</f>
        <v>turf algae</v>
      </c>
      <c r="J1131">
        <v>5</v>
      </c>
    </row>
    <row r="1132" spans="1:10">
      <c r="A1132" s="2">
        <v>42955</v>
      </c>
      <c r="B1132" t="s">
        <v>429</v>
      </c>
      <c r="C1132" t="s">
        <v>475</v>
      </c>
      <c r="D1132">
        <v>4</v>
      </c>
      <c r="E1132">
        <v>4</v>
      </c>
      <c r="F1132" s="17">
        <v>1</v>
      </c>
      <c r="G1132" s="55" t="s">
        <v>488</v>
      </c>
      <c r="H1132" s="66" t="str">
        <f>VLOOKUP(G1132,'Benthic Codes'!$A$1:$C$15,2,0)</f>
        <v>TA</v>
      </c>
      <c r="I1132" s="66" t="str">
        <f>VLOOKUP(G1132,'Benthic Codes'!$A$1:$C$15,3,0)</f>
        <v>turf algae</v>
      </c>
      <c r="J1132">
        <v>4</v>
      </c>
    </row>
    <row r="1133" spans="1:10">
      <c r="A1133" s="2">
        <v>42955</v>
      </c>
      <c r="B1133" t="s">
        <v>429</v>
      </c>
      <c r="C1133" t="s">
        <v>475</v>
      </c>
      <c r="D1133">
        <v>4</v>
      </c>
      <c r="E1133">
        <v>4</v>
      </c>
      <c r="F1133" s="17">
        <v>2</v>
      </c>
      <c r="G1133" s="55" t="s">
        <v>488</v>
      </c>
      <c r="H1133" s="66" t="str">
        <f>VLOOKUP(G1133,'Benthic Codes'!$A$1:$C$15,2,0)</f>
        <v>TA</v>
      </c>
      <c r="I1133" s="66" t="str">
        <f>VLOOKUP(G1133,'Benthic Codes'!$A$1:$C$15,3,0)</f>
        <v>turf algae</v>
      </c>
      <c r="J1133">
        <v>2</v>
      </c>
    </row>
    <row r="1134" spans="1:10">
      <c r="A1134" s="2">
        <v>42955</v>
      </c>
      <c r="B1134" t="s">
        <v>429</v>
      </c>
      <c r="C1134" t="s">
        <v>475</v>
      </c>
      <c r="D1134">
        <v>4</v>
      </c>
      <c r="E1134">
        <v>4</v>
      </c>
      <c r="F1134" s="17">
        <v>3</v>
      </c>
      <c r="G1134" s="55" t="s">
        <v>488</v>
      </c>
      <c r="H1134" s="66" t="str">
        <f>VLOOKUP(G1134,'Benthic Codes'!$A$1:$C$15,2,0)</f>
        <v>TA</v>
      </c>
      <c r="I1134" s="66" t="str">
        <f>VLOOKUP(G1134,'Benthic Codes'!$A$1:$C$15,3,0)</f>
        <v>turf algae</v>
      </c>
      <c r="J1134">
        <v>4</v>
      </c>
    </row>
    <row r="1135" spans="1:10">
      <c r="A1135" s="2">
        <v>42955</v>
      </c>
      <c r="B1135" t="s">
        <v>429</v>
      </c>
      <c r="C1135" t="s">
        <v>475</v>
      </c>
      <c r="D1135">
        <v>4</v>
      </c>
      <c r="E1135">
        <v>4</v>
      </c>
      <c r="F1135" s="17">
        <v>4</v>
      </c>
      <c r="G1135" s="55" t="s">
        <v>488</v>
      </c>
      <c r="H1135" s="66" t="str">
        <f>VLOOKUP(G1135,'Benthic Codes'!$A$1:$C$15,2,0)</f>
        <v>TA</v>
      </c>
      <c r="I1135" s="66" t="str">
        <f>VLOOKUP(G1135,'Benthic Codes'!$A$1:$C$15,3,0)</f>
        <v>turf algae</v>
      </c>
      <c r="J1135">
        <v>4</v>
      </c>
    </row>
    <row r="1136" spans="1:10">
      <c r="A1136" s="2">
        <v>42955</v>
      </c>
      <c r="B1136" t="s">
        <v>429</v>
      </c>
      <c r="C1136" t="s">
        <v>475</v>
      </c>
      <c r="D1136">
        <v>4</v>
      </c>
      <c r="E1136">
        <v>4</v>
      </c>
      <c r="F1136" s="17">
        <v>5</v>
      </c>
      <c r="G1136" s="55" t="s">
        <v>488</v>
      </c>
      <c r="H1136" s="66" t="str">
        <f>VLOOKUP(G1136,'Benthic Codes'!$A$1:$C$15,2,0)</f>
        <v>TA</v>
      </c>
      <c r="I1136" s="66" t="str">
        <f>VLOOKUP(G1136,'Benthic Codes'!$A$1:$C$15,3,0)</f>
        <v>turf algae</v>
      </c>
      <c r="J1136">
        <v>1</v>
      </c>
    </row>
    <row r="1137" spans="1:10">
      <c r="A1137" s="2">
        <v>42955</v>
      </c>
      <c r="B1137" t="s">
        <v>429</v>
      </c>
      <c r="C1137" t="s">
        <v>475</v>
      </c>
      <c r="D1137">
        <v>4</v>
      </c>
      <c r="E1137">
        <v>4</v>
      </c>
      <c r="F1137" s="17">
        <v>6</v>
      </c>
      <c r="G1137" s="55" t="s">
        <v>478</v>
      </c>
      <c r="H1137" s="66" t="str">
        <f>VLOOKUP(G1137,'Benthic Codes'!$A$1:$C$15,2,0)</f>
        <v>MA</v>
      </c>
      <c r="I1137" s="66" t="str">
        <f>VLOOKUP(G1137,'Benthic Codes'!$A$1:$C$15,3,0)</f>
        <v>macroalgae</v>
      </c>
      <c r="J1137">
        <v>8</v>
      </c>
    </row>
    <row r="1138" spans="1:10">
      <c r="A1138" s="2">
        <v>42955</v>
      </c>
      <c r="B1138" t="s">
        <v>429</v>
      </c>
      <c r="C1138" t="s">
        <v>475</v>
      </c>
      <c r="D1138">
        <v>4</v>
      </c>
      <c r="E1138">
        <v>4</v>
      </c>
      <c r="F1138" s="17">
        <v>7</v>
      </c>
      <c r="G1138" s="55" t="s">
        <v>488</v>
      </c>
      <c r="H1138" s="66" t="str">
        <f>VLOOKUP(G1138,'Benthic Codes'!$A$1:$C$15,2,0)</f>
        <v>TA</v>
      </c>
      <c r="I1138" s="66" t="str">
        <f>VLOOKUP(G1138,'Benthic Codes'!$A$1:$C$15,3,0)</f>
        <v>turf algae</v>
      </c>
      <c r="J1138">
        <v>1</v>
      </c>
    </row>
    <row r="1139" spans="1:10">
      <c r="A1139" s="2">
        <v>42955</v>
      </c>
      <c r="B1139" t="s">
        <v>429</v>
      </c>
      <c r="C1139" t="s">
        <v>475</v>
      </c>
      <c r="D1139">
        <v>4</v>
      </c>
      <c r="E1139">
        <v>4</v>
      </c>
      <c r="F1139" s="17">
        <v>8</v>
      </c>
      <c r="G1139" s="55" t="s">
        <v>488</v>
      </c>
      <c r="H1139" s="66" t="str">
        <f>VLOOKUP(G1139,'Benthic Codes'!$A$1:$C$15,2,0)</f>
        <v>TA</v>
      </c>
      <c r="I1139" s="66" t="str">
        <f>VLOOKUP(G1139,'Benthic Codes'!$A$1:$C$15,3,0)</f>
        <v>turf algae</v>
      </c>
      <c r="J1139">
        <v>2</v>
      </c>
    </row>
    <row r="1140" spans="1:10">
      <c r="A1140" s="2">
        <v>42955</v>
      </c>
      <c r="B1140" t="s">
        <v>429</v>
      </c>
      <c r="C1140" t="s">
        <v>475</v>
      </c>
      <c r="D1140">
        <v>4</v>
      </c>
      <c r="E1140">
        <v>4</v>
      </c>
      <c r="F1140" s="17">
        <v>9</v>
      </c>
      <c r="G1140" s="55" t="s">
        <v>488</v>
      </c>
      <c r="H1140" s="66" t="str">
        <f>VLOOKUP(G1140,'Benthic Codes'!$A$1:$C$15,2,0)</f>
        <v>TA</v>
      </c>
      <c r="I1140" s="66" t="str">
        <f>VLOOKUP(G1140,'Benthic Codes'!$A$1:$C$15,3,0)</f>
        <v>turf algae</v>
      </c>
      <c r="J1140">
        <v>4</v>
      </c>
    </row>
    <row r="1141" spans="1:10">
      <c r="A1141" s="2">
        <v>42955</v>
      </c>
      <c r="B1141" t="s">
        <v>429</v>
      </c>
      <c r="C1141" t="s">
        <v>475</v>
      </c>
      <c r="D1141">
        <v>4</v>
      </c>
      <c r="E1141">
        <v>4</v>
      </c>
      <c r="F1141" s="17">
        <v>10</v>
      </c>
      <c r="G1141" s="55" t="s">
        <v>488</v>
      </c>
      <c r="H1141" s="66" t="str">
        <f>VLOOKUP(G1141,'Benthic Codes'!$A$1:$C$15,2,0)</f>
        <v>TA</v>
      </c>
      <c r="I1141" s="66" t="str">
        <f>VLOOKUP(G1141,'Benthic Codes'!$A$1:$C$15,3,0)</f>
        <v>turf algae</v>
      </c>
      <c r="J1141">
        <v>4</v>
      </c>
    </row>
    <row r="1142" spans="1:10">
      <c r="A1142" s="2">
        <v>42955</v>
      </c>
      <c r="B1142" t="s">
        <v>429</v>
      </c>
      <c r="C1142" t="s">
        <v>475</v>
      </c>
      <c r="D1142">
        <v>4</v>
      </c>
      <c r="E1142">
        <v>5</v>
      </c>
      <c r="F1142" s="17">
        <v>1</v>
      </c>
      <c r="G1142" s="55" t="s">
        <v>488</v>
      </c>
      <c r="H1142" s="66" t="str">
        <f>VLOOKUP(G1142,'Benthic Codes'!$A$1:$C$15,2,0)</f>
        <v>TA</v>
      </c>
      <c r="I1142" s="66" t="str">
        <f>VLOOKUP(G1142,'Benthic Codes'!$A$1:$C$15,3,0)</f>
        <v>turf algae</v>
      </c>
      <c r="J1142">
        <v>2</v>
      </c>
    </row>
    <row r="1143" spans="1:10">
      <c r="A1143" s="2">
        <v>42955</v>
      </c>
      <c r="B1143" t="s">
        <v>429</v>
      </c>
      <c r="C1143" t="s">
        <v>475</v>
      </c>
      <c r="D1143">
        <v>4</v>
      </c>
      <c r="E1143">
        <v>5</v>
      </c>
      <c r="F1143" s="17">
        <v>2</v>
      </c>
      <c r="G1143" s="55" t="s">
        <v>488</v>
      </c>
      <c r="H1143" s="66" t="str">
        <f>VLOOKUP(G1143,'Benthic Codes'!$A$1:$C$15,2,0)</f>
        <v>TA</v>
      </c>
      <c r="I1143" s="66" t="str">
        <f>VLOOKUP(G1143,'Benthic Codes'!$A$1:$C$15,3,0)</f>
        <v>turf algae</v>
      </c>
      <c r="J1143">
        <v>2</v>
      </c>
    </row>
    <row r="1144" spans="1:10">
      <c r="A1144" s="2">
        <v>42955</v>
      </c>
      <c r="B1144" t="s">
        <v>429</v>
      </c>
      <c r="C1144" t="s">
        <v>475</v>
      </c>
      <c r="D1144">
        <v>4</v>
      </c>
      <c r="E1144">
        <v>5</v>
      </c>
      <c r="F1144" s="17">
        <v>3</v>
      </c>
      <c r="G1144" s="55" t="s">
        <v>488</v>
      </c>
      <c r="H1144" s="66" t="str">
        <f>VLOOKUP(G1144,'Benthic Codes'!$A$1:$C$15,2,0)</f>
        <v>TA</v>
      </c>
      <c r="I1144" s="66" t="str">
        <f>VLOOKUP(G1144,'Benthic Codes'!$A$1:$C$15,3,0)</f>
        <v>turf algae</v>
      </c>
      <c r="J1144">
        <v>2</v>
      </c>
    </row>
    <row r="1145" spans="1:10">
      <c r="A1145" s="2">
        <v>42955</v>
      </c>
      <c r="B1145" t="s">
        <v>429</v>
      </c>
      <c r="C1145" t="s">
        <v>475</v>
      </c>
      <c r="D1145">
        <v>4</v>
      </c>
      <c r="E1145">
        <v>5</v>
      </c>
      <c r="F1145" s="17">
        <v>4</v>
      </c>
      <c r="G1145" s="55" t="s">
        <v>488</v>
      </c>
      <c r="H1145" s="66" t="str">
        <f>VLOOKUP(G1145,'Benthic Codes'!$A$1:$C$15,2,0)</f>
        <v>TA</v>
      </c>
      <c r="I1145" s="66" t="str">
        <f>VLOOKUP(G1145,'Benthic Codes'!$A$1:$C$15,3,0)</f>
        <v>turf algae</v>
      </c>
      <c r="J1145">
        <v>4</v>
      </c>
    </row>
    <row r="1146" spans="1:10">
      <c r="A1146" s="2">
        <v>42955</v>
      </c>
      <c r="B1146" t="s">
        <v>429</v>
      </c>
      <c r="C1146" t="s">
        <v>475</v>
      </c>
      <c r="D1146">
        <v>4</v>
      </c>
      <c r="E1146">
        <v>5</v>
      </c>
      <c r="F1146" s="17">
        <v>5</v>
      </c>
      <c r="G1146" s="55" t="s">
        <v>476</v>
      </c>
      <c r="H1146" s="66" t="str">
        <f>VLOOKUP(G1146,'Benthic Codes'!$A$1:$C$15,2,0)</f>
        <v>LC</v>
      </c>
      <c r="I1146" s="66" t="str">
        <f>VLOOKUP(G1146,'Benthic Codes'!$A$1:$C$15,3,0)</f>
        <v>coral</v>
      </c>
    </row>
    <row r="1147" spans="1:10">
      <c r="A1147" s="2">
        <v>42955</v>
      </c>
      <c r="B1147" t="s">
        <v>429</v>
      </c>
      <c r="C1147" t="s">
        <v>475</v>
      </c>
      <c r="D1147">
        <v>4</v>
      </c>
      <c r="E1147">
        <v>5</v>
      </c>
      <c r="F1147" s="17">
        <v>6</v>
      </c>
      <c r="G1147" s="55" t="s">
        <v>477</v>
      </c>
      <c r="H1147" s="66" t="str">
        <f>VLOOKUP(G1147,'Benthic Codes'!$A$1:$C$15,2,0)</f>
        <v>LC</v>
      </c>
      <c r="I1147" s="66" t="str">
        <f>VLOOKUP(G1147,'Benthic Codes'!$A$1:$C$15,3,0)</f>
        <v>coral</v>
      </c>
    </row>
    <row r="1148" spans="1:10">
      <c r="A1148" s="2">
        <v>42955</v>
      </c>
      <c r="B1148" t="s">
        <v>429</v>
      </c>
      <c r="C1148" t="s">
        <v>475</v>
      </c>
      <c r="D1148">
        <v>4</v>
      </c>
      <c r="E1148">
        <v>5</v>
      </c>
      <c r="F1148" s="17">
        <v>7</v>
      </c>
      <c r="G1148" s="55" t="s">
        <v>478</v>
      </c>
      <c r="H1148" s="66" t="str">
        <f>VLOOKUP(G1148,'Benthic Codes'!$A$1:$C$15,2,0)</f>
        <v>MA</v>
      </c>
      <c r="I1148" s="66" t="str">
        <f>VLOOKUP(G1148,'Benthic Codes'!$A$1:$C$15,3,0)</f>
        <v>macroalgae</v>
      </c>
      <c r="J1148">
        <v>10</v>
      </c>
    </row>
    <row r="1149" spans="1:10">
      <c r="A1149" s="2">
        <v>42955</v>
      </c>
      <c r="B1149" t="s">
        <v>429</v>
      </c>
      <c r="C1149" t="s">
        <v>475</v>
      </c>
      <c r="D1149">
        <v>4</v>
      </c>
      <c r="E1149">
        <v>5</v>
      </c>
      <c r="F1149" s="17">
        <v>8</v>
      </c>
      <c r="G1149" s="55" t="s">
        <v>488</v>
      </c>
      <c r="H1149" s="66" t="str">
        <f>VLOOKUP(G1149,'Benthic Codes'!$A$1:$C$15,2,0)</f>
        <v>TA</v>
      </c>
      <c r="I1149" s="66" t="str">
        <f>VLOOKUP(G1149,'Benthic Codes'!$A$1:$C$15,3,0)</f>
        <v>turf algae</v>
      </c>
      <c r="J1149">
        <v>1</v>
      </c>
    </row>
    <row r="1150" spans="1:10">
      <c r="A1150" s="2">
        <v>42955</v>
      </c>
      <c r="B1150" t="s">
        <v>429</v>
      </c>
      <c r="C1150" t="s">
        <v>475</v>
      </c>
      <c r="D1150">
        <v>4</v>
      </c>
      <c r="E1150">
        <v>5</v>
      </c>
      <c r="F1150" s="17">
        <v>9</v>
      </c>
      <c r="G1150" s="55" t="s">
        <v>474</v>
      </c>
      <c r="H1150" s="66" t="str">
        <f>VLOOKUP(G1150,'Benthic Codes'!$A$1:$C$15,2,0)</f>
        <v>CY</v>
      </c>
      <c r="I1150" s="66" t="str">
        <f>VLOOKUP(G1150,'Benthic Codes'!$A$1:$C$15,3,0)</f>
        <v>cyanobacteria</v>
      </c>
    </row>
    <row r="1151" spans="1:10">
      <c r="A1151" s="2">
        <v>42955</v>
      </c>
      <c r="B1151" t="s">
        <v>429</v>
      </c>
      <c r="C1151" t="s">
        <v>475</v>
      </c>
      <c r="D1151">
        <v>4</v>
      </c>
      <c r="E1151">
        <v>5</v>
      </c>
      <c r="F1151" s="17">
        <v>10</v>
      </c>
      <c r="G1151" s="55" t="s">
        <v>478</v>
      </c>
      <c r="H1151" s="66" t="str">
        <f>VLOOKUP(G1151,'Benthic Codes'!$A$1:$C$15,2,0)</f>
        <v>MA</v>
      </c>
      <c r="I1151" s="66" t="str">
        <f>VLOOKUP(G1151,'Benthic Codes'!$A$1:$C$15,3,0)</f>
        <v>macroalgae</v>
      </c>
      <c r="J1151">
        <v>11</v>
      </c>
    </row>
    <row r="1152" spans="1:10">
      <c r="A1152" s="2">
        <v>42955</v>
      </c>
      <c r="B1152" t="s">
        <v>429</v>
      </c>
      <c r="C1152" t="s">
        <v>475</v>
      </c>
      <c r="D1152">
        <v>4</v>
      </c>
      <c r="E1152">
        <v>6</v>
      </c>
      <c r="F1152" s="17">
        <v>1</v>
      </c>
      <c r="G1152" s="55" t="s">
        <v>488</v>
      </c>
      <c r="H1152" s="66" t="str">
        <f>VLOOKUP(G1152,'Benthic Codes'!$A$1:$C$15,2,0)</f>
        <v>TA</v>
      </c>
      <c r="I1152" s="66" t="str">
        <f>VLOOKUP(G1152,'Benthic Codes'!$A$1:$C$15,3,0)</f>
        <v>turf algae</v>
      </c>
      <c r="J1152">
        <v>3</v>
      </c>
    </row>
    <row r="1153" spans="1:11">
      <c r="A1153" s="2">
        <v>42955</v>
      </c>
      <c r="B1153" t="s">
        <v>429</v>
      </c>
      <c r="C1153" t="s">
        <v>475</v>
      </c>
      <c r="D1153">
        <v>4</v>
      </c>
      <c r="E1153">
        <v>6</v>
      </c>
      <c r="F1153" s="17">
        <v>2</v>
      </c>
      <c r="G1153" s="55" t="s">
        <v>488</v>
      </c>
      <c r="H1153" s="66" t="str">
        <f>VLOOKUP(G1153,'Benthic Codes'!$A$1:$C$15,2,0)</f>
        <v>TA</v>
      </c>
      <c r="I1153" s="66" t="str">
        <f>VLOOKUP(G1153,'Benthic Codes'!$A$1:$C$15,3,0)</f>
        <v>turf algae</v>
      </c>
      <c r="J1153">
        <v>1</v>
      </c>
    </row>
    <row r="1154" spans="1:11">
      <c r="A1154" s="2">
        <v>42955</v>
      </c>
      <c r="B1154" t="s">
        <v>429</v>
      </c>
      <c r="C1154" t="s">
        <v>475</v>
      </c>
      <c r="D1154">
        <v>4</v>
      </c>
      <c r="E1154">
        <v>6</v>
      </c>
      <c r="F1154" s="17">
        <v>3</v>
      </c>
      <c r="G1154" s="55" t="s">
        <v>488</v>
      </c>
      <c r="H1154" s="66" t="str">
        <f>VLOOKUP(G1154,'Benthic Codes'!$A$1:$C$15,2,0)</f>
        <v>TA</v>
      </c>
      <c r="I1154" s="66" t="str">
        <f>VLOOKUP(G1154,'Benthic Codes'!$A$1:$C$15,3,0)</f>
        <v>turf algae</v>
      </c>
      <c r="J1154">
        <v>4</v>
      </c>
    </row>
    <row r="1155" spans="1:11">
      <c r="A1155" s="2">
        <v>42955</v>
      </c>
      <c r="B1155" t="s">
        <v>429</v>
      </c>
      <c r="C1155" t="s">
        <v>475</v>
      </c>
      <c r="D1155">
        <v>4</v>
      </c>
      <c r="E1155">
        <v>6</v>
      </c>
      <c r="F1155" s="17">
        <v>4</v>
      </c>
      <c r="G1155" s="55" t="s">
        <v>478</v>
      </c>
      <c r="H1155" s="66" t="str">
        <f>VLOOKUP(G1155,'Benthic Codes'!$A$1:$C$15,2,0)</f>
        <v>MA</v>
      </c>
      <c r="I1155" s="66" t="str">
        <f>VLOOKUP(G1155,'Benthic Codes'!$A$1:$C$15,3,0)</f>
        <v>macroalgae</v>
      </c>
      <c r="J1155">
        <v>6</v>
      </c>
    </row>
    <row r="1156" spans="1:11">
      <c r="A1156" s="2">
        <v>42955</v>
      </c>
      <c r="B1156" t="s">
        <v>429</v>
      </c>
      <c r="C1156" t="s">
        <v>475</v>
      </c>
      <c r="D1156">
        <v>4</v>
      </c>
      <c r="E1156">
        <v>6</v>
      </c>
      <c r="F1156" s="17">
        <v>5</v>
      </c>
      <c r="G1156" s="55" t="s">
        <v>478</v>
      </c>
      <c r="H1156" s="66" t="str">
        <f>VLOOKUP(G1156,'Benthic Codes'!$A$1:$C$15,2,0)</f>
        <v>MA</v>
      </c>
      <c r="I1156" s="66" t="str">
        <f>VLOOKUP(G1156,'Benthic Codes'!$A$1:$C$15,3,0)</f>
        <v>macroalgae</v>
      </c>
      <c r="J1156">
        <v>2</v>
      </c>
    </row>
    <row r="1157" spans="1:11">
      <c r="A1157" s="2">
        <v>42955</v>
      </c>
      <c r="B1157" t="s">
        <v>429</v>
      </c>
      <c r="C1157" t="s">
        <v>475</v>
      </c>
      <c r="D1157">
        <v>4</v>
      </c>
      <c r="E1157">
        <v>6</v>
      </c>
      <c r="F1157" s="17">
        <v>6</v>
      </c>
      <c r="G1157" s="55" t="s">
        <v>483</v>
      </c>
      <c r="H1157" s="66" t="str">
        <f>VLOOKUP(G1157,'Benthic Codes'!$A$1:$C$15,2,0)</f>
        <v>AINV</v>
      </c>
      <c r="I1157" s="66" t="str">
        <f>VLOOKUP(G1157,'Benthic Codes'!$A$1:$C$15,3,0)</f>
        <v>aggressive invert</v>
      </c>
      <c r="K1157" t="s">
        <v>485</v>
      </c>
    </row>
    <row r="1158" spans="1:11">
      <c r="A1158" s="2">
        <v>42955</v>
      </c>
      <c r="B1158" t="s">
        <v>429</v>
      </c>
      <c r="C1158" t="s">
        <v>475</v>
      </c>
      <c r="D1158">
        <v>4</v>
      </c>
      <c r="E1158">
        <v>6</v>
      </c>
      <c r="F1158" s="17">
        <v>7</v>
      </c>
      <c r="G1158" s="55" t="s">
        <v>488</v>
      </c>
      <c r="H1158" s="66" t="str">
        <f>VLOOKUP(G1158,'Benthic Codes'!$A$1:$C$15,2,0)</f>
        <v>TA</v>
      </c>
      <c r="I1158" s="66" t="str">
        <f>VLOOKUP(G1158,'Benthic Codes'!$A$1:$C$15,3,0)</f>
        <v>turf algae</v>
      </c>
      <c r="J1158">
        <v>2</v>
      </c>
    </row>
    <row r="1159" spans="1:11">
      <c r="A1159" s="2">
        <v>42955</v>
      </c>
      <c r="B1159" t="s">
        <v>429</v>
      </c>
      <c r="C1159" t="s">
        <v>475</v>
      </c>
      <c r="D1159">
        <v>4</v>
      </c>
      <c r="E1159">
        <v>6</v>
      </c>
      <c r="F1159" s="17">
        <v>8</v>
      </c>
      <c r="G1159" s="55" t="s">
        <v>488</v>
      </c>
      <c r="H1159" s="66" t="str">
        <f>VLOOKUP(G1159,'Benthic Codes'!$A$1:$C$15,2,0)</f>
        <v>TA</v>
      </c>
      <c r="I1159" s="66" t="str">
        <f>VLOOKUP(G1159,'Benthic Codes'!$A$1:$C$15,3,0)</f>
        <v>turf algae</v>
      </c>
      <c r="J1159">
        <v>2</v>
      </c>
    </row>
    <row r="1160" spans="1:11">
      <c r="A1160" s="2">
        <v>42955</v>
      </c>
      <c r="B1160" t="s">
        <v>429</v>
      </c>
      <c r="C1160" t="s">
        <v>475</v>
      </c>
      <c r="D1160">
        <v>4</v>
      </c>
      <c r="E1160">
        <v>6</v>
      </c>
      <c r="F1160" s="17">
        <v>9</v>
      </c>
      <c r="G1160" s="55" t="s">
        <v>488</v>
      </c>
      <c r="H1160" s="66" t="str">
        <f>VLOOKUP(G1160,'Benthic Codes'!$A$1:$C$15,2,0)</f>
        <v>TA</v>
      </c>
      <c r="I1160" s="66" t="str">
        <f>VLOOKUP(G1160,'Benthic Codes'!$A$1:$C$15,3,0)</f>
        <v>turf algae</v>
      </c>
      <c r="J1160">
        <v>2</v>
      </c>
    </row>
    <row r="1161" spans="1:11">
      <c r="A1161" s="2">
        <v>42955</v>
      </c>
      <c r="B1161" t="s">
        <v>429</v>
      </c>
      <c r="C1161" t="s">
        <v>475</v>
      </c>
      <c r="D1161">
        <v>4</v>
      </c>
      <c r="E1161">
        <v>6</v>
      </c>
      <c r="F1161" s="17">
        <v>10</v>
      </c>
      <c r="G1161" s="55" t="s">
        <v>478</v>
      </c>
      <c r="H1161" s="66" t="str">
        <f>VLOOKUP(G1161,'Benthic Codes'!$A$1:$C$15,2,0)</f>
        <v>MA</v>
      </c>
      <c r="I1161" s="66" t="str">
        <f>VLOOKUP(G1161,'Benthic Codes'!$A$1:$C$15,3,0)</f>
        <v>macroalgae</v>
      </c>
      <c r="J1161">
        <v>24</v>
      </c>
    </row>
    <row r="1162" spans="1:11">
      <c r="A1162" s="2">
        <v>42955</v>
      </c>
      <c r="B1162" t="s">
        <v>429</v>
      </c>
      <c r="C1162" t="s">
        <v>475</v>
      </c>
      <c r="D1162">
        <v>4</v>
      </c>
      <c r="E1162">
        <v>7</v>
      </c>
      <c r="F1162" s="17">
        <v>1</v>
      </c>
      <c r="G1162" s="55" t="s">
        <v>488</v>
      </c>
      <c r="H1162" s="66" t="str">
        <f>VLOOKUP(G1162,'Benthic Codes'!$A$1:$C$15,2,0)</f>
        <v>TA</v>
      </c>
      <c r="I1162" s="66" t="str">
        <f>VLOOKUP(G1162,'Benthic Codes'!$A$1:$C$15,3,0)</f>
        <v>turf algae</v>
      </c>
      <c r="J1162">
        <v>2</v>
      </c>
    </row>
    <row r="1163" spans="1:11">
      <c r="A1163" s="2">
        <v>42955</v>
      </c>
      <c r="B1163" t="s">
        <v>429</v>
      </c>
      <c r="C1163" t="s">
        <v>475</v>
      </c>
      <c r="D1163">
        <v>4</v>
      </c>
      <c r="E1163">
        <v>7</v>
      </c>
      <c r="F1163" s="17">
        <v>2</v>
      </c>
      <c r="G1163" s="55" t="s">
        <v>488</v>
      </c>
      <c r="H1163" s="66" t="str">
        <f>VLOOKUP(G1163,'Benthic Codes'!$A$1:$C$15,2,0)</f>
        <v>TA</v>
      </c>
      <c r="I1163" s="66" t="str">
        <f>VLOOKUP(G1163,'Benthic Codes'!$A$1:$C$15,3,0)</f>
        <v>turf algae</v>
      </c>
      <c r="J1163">
        <v>1</v>
      </c>
    </row>
    <row r="1164" spans="1:11">
      <c r="A1164" s="2">
        <v>42955</v>
      </c>
      <c r="B1164" t="s">
        <v>429</v>
      </c>
      <c r="C1164" t="s">
        <v>475</v>
      </c>
      <c r="D1164">
        <v>4</v>
      </c>
      <c r="E1164">
        <v>7</v>
      </c>
      <c r="F1164" s="17">
        <v>3</v>
      </c>
      <c r="G1164" s="55" t="s">
        <v>478</v>
      </c>
      <c r="H1164" s="66" t="str">
        <f>VLOOKUP(G1164,'Benthic Codes'!$A$1:$C$15,2,0)</f>
        <v>MA</v>
      </c>
      <c r="I1164" s="66" t="str">
        <f>VLOOKUP(G1164,'Benthic Codes'!$A$1:$C$15,3,0)</f>
        <v>macroalgae</v>
      </c>
      <c r="J1164">
        <v>18</v>
      </c>
    </row>
    <row r="1165" spans="1:11">
      <c r="A1165" s="2">
        <v>42955</v>
      </c>
      <c r="B1165" t="s">
        <v>429</v>
      </c>
      <c r="C1165" t="s">
        <v>475</v>
      </c>
      <c r="D1165">
        <v>4</v>
      </c>
      <c r="E1165">
        <v>7</v>
      </c>
      <c r="F1165" s="17">
        <v>4</v>
      </c>
      <c r="G1165" s="55" t="s">
        <v>488</v>
      </c>
      <c r="H1165" s="66" t="str">
        <f>VLOOKUP(G1165,'Benthic Codes'!$A$1:$C$15,2,0)</f>
        <v>TA</v>
      </c>
      <c r="I1165" s="66" t="str">
        <f>VLOOKUP(G1165,'Benthic Codes'!$A$1:$C$15,3,0)</f>
        <v>turf algae</v>
      </c>
      <c r="J1165">
        <v>4</v>
      </c>
    </row>
    <row r="1166" spans="1:11">
      <c r="A1166" s="2">
        <v>42955</v>
      </c>
      <c r="B1166" t="s">
        <v>429</v>
      </c>
      <c r="C1166" t="s">
        <v>475</v>
      </c>
      <c r="D1166">
        <v>4</v>
      </c>
      <c r="E1166">
        <v>7</v>
      </c>
      <c r="F1166" s="17">
        <v>5</v>
      </c>
      <c r="G1166" s="55" t="s">
        <v>489</v>
      </c>
      <c r="H1166" s="66" t="str">
        <f>VLOOKUP(G1166,'Benthic Codes'!$A$1:$C$15,2,0)</f>
        <v>sand</v>
      </c>
      <c r="I1166" s="66" t="str">
        <f>VLOOKUP(G1166,'Benthic Codes'!$A$1:$C$15,3,0)</f>
        <v>sand</v>
      </c>
    </row>
    <row r="1167" spans="1:11">
      <c r="A1167" s="2">
        <v>42955</v>
      </c>
      <c r="B1167" t="s">
        <v>429</v>
      </c>
      <c r="C1167" t="s">
        <v>475</v>
      </c>
      <c r="D1167">
        <v>4</v>
      </c>
      <c r="E1167">
        <v>7</v>
      </c>
      <c r="F1167" s="17">
        <v>6</v>
      </c>
      <c r="G1167" s="55" t="s">
        <v>489</v>
      </c>
      <c r="H1167" s="66" t="str">
        <f>VLOOKUP(G1167,'Benthic Codes'!$A$1:$C$15,2,0)</f>
        <v>sand</v>
      </c>
      <c r="I1167" s="66" t="str">
        <f>VLOOKUP(G1167,'Benthic Codes'!$A$1:$C$15,3,0)</f>
        <v>sand</v>
      </c>
    </row>
    <row r="1168" spans="1:11">
      <c r="A1168" s="2">
        <v>42955</v>
      </c>
      <c r="B1168" t="s">
        <v>429</v>
      </c>
      <c r="C1168" t="s">
        <v>475</v>
      </c>
      <c r="D1168">
        <v>4</v>
      </c>
      <c r="E1168">
        <v>7</v>
      </c>
      <c r="F1168" s="17">
        <v>7</v>
      </c>
      <c r="G1168" s="55" t="s">
        <v>488</v>
      </c>
      <c r="H1168" s="66" t="str">
        <f>VLOOKUP(G1168,'Benthic Codes'!$A$1:$C$15,2,0)</f>
        <v>TA</v>
      </c>
      <c r="I1168" s="66" t="str">
        <f>VLOOKUP(G1168,'Benthic Codes'!$A$1:$C$15,3,0)</f>
        <v>turf algae</v>
      </c>
      <c r="J1168">
        <v>2</v>
      </c>
    </row>
    <row r="1169" spans="1:11">
      <c r="A1169" s="2">
        <v>42955</v>
      </c>
      <c r="B1169" t="s">
        <v>429</v>
      </c>
      <c r="C1169" t="s">
        <v>475</v>
      </c>
      <c r="D1169">
        <v>4</v>
      </c>
      <c r="E1169">
        <v>7</v>
      </c>
      <c r="F1169" s="17">
        <v>8</v>
      </c>
      <c r="G1169" s="55" t="s">
        <v>489</v>
      </c>
      <c r="H1169" s="66" t="str">
        <f>VLOOKUP(G1169,'Benthic Codes'!$A$1:$C$15,2,0)</f>
        <v>sand</v>
      </c>
      <c r="I1169" s="66" t="str">
        <f>VLOOKUP(G1169,'Benthic Codes'!$A$1:$C$15,3,0)</f>
        <v>sand</v>
      </c>
    </row>
    <row r="1170" spans="1:11">
      <c r="A1170" s="2">
        <v>42955</v>
      </c>
      <c r="B1170" t="s">
        <v>429</v>
      </c>
      <c r="C1170" t="s">
        <v>475</v>
      </c>
      <c r="D1170">
        <v>4</v>
      </c>
      <c r="E1170">
        <v>7</v>
      </c>
      <c r="F1170" s="17">
        <v>9</v>
      </c>
      <c r="G1170" s="55" t="s">
        <v>489</v>
      </c>
      <c r="H1170" s="66" t="str">
        <f>VLOOKUP(G1170,'Benthic Codes'!$A$1:$C$15,2,0)</f>
        <v>sand</v>
      </c>
      <c r="I1170" s="66" t="str">
        <f>VLOOKUP(G1170,'Benthic Codes'!$A$1:$C$15,3,0)</f>
        <v>sand</v>
      </c>
    </row>
    <row r="1171" spans="1:11">
      <c r="A1171" s="2">
        <v>42955</v>
      </c>
      <c r="B1171" t="s">
        <v>429</v>
      </c>
      <c r="C1171" t="s">
        <v>475</v>
      </c>
      <c r="D1171">
        <v>4</v>
      </c>
      <c r="E1171">
        <v>7</v>
      </c>
      <c r="F1171" s="17">
        <v>10</v>
      </c>
      <c r="G1171" s="55" t="s">
        <v>489</v>
      </c>
      <c r="H1171" s="66" t="str">
        <f>VLOOKUP(G1171,'Benthic Codes'!$A$1:$C$15,2,0)</f>
        <v>sand</v>
      </c>
      <c r="I1171" s="66" t="str">
        <f>VLOOKUP(G1171,'Benthic Codes'!$A$1:$C$15,3,0)</f>
        <v>sand</v>
      </c>
    </row>
    <row r="1172" spans="1:11">
      <c r="A1172" s="2">
        <v>42955</v>
      </c>
      <c r="B1172" t="s">
        <v>429</v>
      </c>
      <c r="C1172" t="s">
        <v>475</v>
      </c>
      <c r="D1172">
        <v>4</v>
      </c>
      <c r="E1172">
        <v>8</v>
      </c>
      <c r="F1172" s="17">
        <v>1</v>
      </c>
      <c r="G1172" s="55" t="s">
        <v>488</v>
      </c>
      <c r="H1172" s="66" t="str">
        <f>VLOOKUP(G1172,'Benthic Codes'!$A$1:$C$15,2,0)</f>
        <v>TA</v>
      </c>
      <c r="I1172" s="66" t="str">
        <f>VLOOKUP(G1172,'Benthic Codes'!$A$1:$C$15,3,0)</f>
        <v>turf algae</v>
      </c>
      <c r="J1172">
        <v>2</v>
      </c>
    </row>
    <row r="1173" spans="1:11">
      <c r="A1173" s="2">
        <v>42955</v>
      </c>
      <c r="B1173" t="s">
        <v>429</v>
      </c>
      <c r="C1173" t="s">
        <v>475</v>
      </c>
      <c r="D1173">
        <v>4</v>
      </c>
      <c r="E1173">
        <v>8</v>
      </c>
      <c r="F1173" s="17">
        <v>2</v>
      </c>
      <c r="G1173" s="55" t="s">
        <v>488</v>
      </c>
      <c r="H1173" s="66" t="str">
        <f>VLOOKUP(G1173,'Benthic Codes'!$A$1:$C$15,2,0)</f>
        <v>TA</v>
      </c>
      <c r="I1173" s="66" t="str">
        <f>VLOOKUP(G1173,'Benthic Codes'!$A$1:$C$15,3,0)</f>
        <v>turf algae</v>
      </c>
      <c r="J1173">
        <v>4</v>
      </c>
    </row>
    <row r="1174" spans="1:11">
      <c r="A1174" s="2">
        <v>42955</v>
      </c>
      <c r="B1174" t="s">
        <v>429</v>
      </c>
      <c r="C1174" t="s">
        <v>475</v>
      </c>
      <c r="D1174">
        <v>4</v>
      </c>
      <c r="E1174">
        <v>8</v>
      </c>
      <c r="F1174" s="17">
        <v>3</v>
      </c>
      <c r="G1174" s="55" t="s">
        <v>488</v>
      </c>
      <c r="H1174" s="66" t="str">
        <f>VLOOKUP(G1174,'Benthic Codes'!$A$1:$C$15,2,0)</f>
        <v>TA</v>
      </c>
      <c r="I1174" s="66" t="str">
        <f>VLOOKUP(G1174,'Benthic Codes'!$A$1:$C$15,3,0)</f>
        <v>turf algae</v>
      </c>
      <c r="J1174">
        <v>2</v>
      </c>
    </row>
    <row r="1175" spans="1:11">
      <c r="A1175" s="2">
        <v>42955</v>
      </c>
      <c r="B1175" t="s">
        <v>429</v>
      </c>
      <c r="C1175" t="s">
        <v>475</v>
      </c>
      <c r="D1175">
        <v>4</v>
      </c>
      <c r="E1175">
        <v>8</v>
      </c>
      <c r="F1175" s="17">
        <v>4</v>
      </c>
      <c r="G1175" s="55" t="s">
        <v>478</v>
      </c>
      <c r="H1175" s="66" t="str">
        <f>VLOOKUP(G1175,'Benthic Codes'!$A$1:$C$15,2,0)</f>
        <v>MA</v>
      </c>
      <c r="I1175" s="66" t="str">
        <f>VLOOKUP(G1175,'Benthic Codes'!$A$1:$C$15,3,0)</f>
        <v>macroalgae</v>
      </c>
      <c r="J1175">
        <v>28</v>
      </c>
    </row>
    <row r="1176" spans="1:11">
      <c r="A1176" s="2">
        <v>42955</v>
      </c>
      <c r="B1176" t="s">
        <v>429</v>
      </c>
      <c r="C1176" t="s">
        <v>475</v>
      </c>
      <c r="D1176">
        <v>4</v>
      </c>
      <c r="E1176">
        <v>8</v>
      </c>
      <c r="F1176" s="17">
        <v>5</v>
      </c>
      <c r="G1176" s="55" t="s">
        <v>488</v>
      </c>
      <c r="H1176" s="66" t="str">
        <f>VLOOKUP(G1176,'Benthic Codes'!$A$1:$C$15,2,0)</f>
        <v>TA</v>
      </c>
      <c r="I1176" s="66" t="str">
        <f>VLOOKUP(G1176,'Benthic Codes'!$A$1:$C$15,3,0)</f>
        <v>turf algae</v>
      </c>
      <c r="J1176">
        <v>2</v>
      </c>
    </row>
    <row r="1177" spans="1:11">
      <c r="A1177" s="2">
        <v>42955</v>
      </c>
      <c r="B1177" t="s">
        <v>429</v>
      </c>
      <c r="C1177" t="s">
        <v>475</v>
      </c>
      <c r="D1177">
        <v>4</v>
      </c>
      <c r="E1177">
        <v>8</v>
      </c>
      <c r="F1177" s="17">
        <v>6</v>
      </c>
      <c r="G1177" s="55" t="s">
        <v>488</v>
      </c>
      <c r="H1177" s="66" t="str">
        <f>VLOOKUP(G1177,'Benthic Codes'!$A$1:$C$15,2,0)</f>
        <v>TA</v>
      </c>
      <c r="I1177" s="66" t="str">
        <f>VLOOKUP(G1177,'Benthic Codes'!$A$1:$C$15,3,0)</f>
        <v>turf algae</v>
      </c>
      <c r="J1177">
        <v>4</v>
      </c>
    </row>
    <row r="1178" spans="1:11">
      <c r="A1178" s="2">
        <v>42955</v>
      </c>
      <c r="B1178" t="s">
        <v>429</v>
      </c>
      <c r="C1178" t="s">
        <v>475</v>
      </c>
      <c r="D1178">
        <v>4</v>
      </c>
      <c r="E1178">
        <v>8</v>
      </c>
      <c r="F1178" s="17">
        <v>7</v>
      </c>
      <c r="G1178" s="55" t="s">
        <v>488</v>
      </c>
      <c r="H1178" s="66" t="str">
        <f>VLOOKUP(G1178,'Benthic Codes'!$A$1:$C$15,2,0)</f>
        <v>TA</v>
      </c>
      <c r="I1178" s="66" t="str">
        <f>VLOOKUP(G1178,'Benthic Codes'!$A$1:$C$15,3,0)</f>
        <v>turf algae</v>
      </c>
      <c r="J1178">
        <v>3</v>
      </c>
    </row>
    <row r="1179" spans="1:11">
      <c r="A1179" s="2">
        <v>42955</v>
      </c>
      <c r="B1179" t="s">
        <v>429</v>
      </c>
      <c r="C1179" t="s">
        <v>475</v>
      </c>
      <c r="D1179">
        <v>4</v>
      </c>
      <c r="E1179">
        <v>8</v>
      </c>
      <c r="F1179" s="17">
        <v>8</v>
      </c>
      <c r="G1179" s="55" t="s">
        <v>488</v>
      </c>
      <c r="H1179" s="66" t="str">
        <f>VLOOKUP(G1179,'Benthic Codes'!$A$1:$C$15,2,0)</f>
        <v>TA</v>
      </c>
      <c r="I1179" s="66" t="str">
        <f>VLOOKUP(G1179,'Benthic Codes'!$A$1:$C$15,3,0)</f>
        <v>turf algae</v>
      </c>
      <c r="J1179">
        <v>2</v>
      </c>
    </row>
    <row r="1180" spans="1:11">
      <c r="A1180" s="2">
        <v>42955</v>
      </c>
      <c r="B1180" t="s">
        <v>429</v>
      </c>
      <c r="C1180" t="s">
        <v>475</v>
      </c>
      <c r="D1180">
        <v>4</v>
      </c>
      <c r="E1180">
        <v>8</v>
      </c>
      <c r="F1180" s="17">
        <v>9</v>
      </c>
      <c r="G1180" s="55" t="s">
        <v>488</v>
      </c>
      <c r="H1180" s="66" t="str">
        <f>VLOOKUP(G1180,'Benthic Codes'!$A$1:$C$15,2,0)</f>
        <v>TA</v>
      </c>
      <c r="I1180" s="66" t="str">
        <f>VLOOKUP(G1180,'Benthic Codes'!$A$1:$C$15,3,0)</f>
        <v>turf algae</v>
      </c>
      <c r="J1180">
        <v>4</v>
      </c>
    </row>
    <row r="1181" spans="1:11">
      <c r="A1181" s="2">
        <v>42955</v>
      </c>
      <c r="B1181" t="s">
        <v>429</v>
      </c>
      <c r="C1181" t="s">
        <v>475</v>
      </c>
      <c r="D1181">
        <v>4</v>
      </c>
      <c r="E1181">
        <v>8</v>
      </c>
      <c r="F1181" s="17">
        <v>10</v>
      </c>
      <c r="G1181" s="55" t="s">
        <v>488</v>
      </c>
      <c r="H1181" s="66" t="str">
        <f>VLOOKUP(G1181,'Benthic Codes'!$A$1:$C$15,2,0)</f>
        <v>TA</v>
      </c>
      <c r="I1181" s="66" t="str">
        <f>VLOOKUP(G1181,'Benthic Codes'!$A$1:$C$15,3,0)</f>
        <v>turf algae</v>
      </c>
      <c r="J1181">
        <v>2</v>
      </c>
    </row>
    <row r="1182" spans="1:11">
      <c r="A1182" s="2">
        <v>42955</v>
      </c>
      <c r="B1182" t="s">
        <v>429</v>
      </c>
      <c r="C1182" t="s">
        <v>475</v>
      </c>
      <c r="D1182">
        <v>4</v>
      </c>
      <c r="E1182">
        <v>9</v>
      </c>
      <c r="F1182" s="17">
        <v>1</v>
      </c>
      <c r="G1182" s="55" t="s">
        <v>488</v>
      </c>
      <c r="H1182" s="66" t="str">
        <f>VLOOKUP(G1182,'Benthic Codes'!$A$1:$C$15,2,0)</f>
        <v>TA</v>
      </c>
      <c r="I1182" s="66" t="str">
        <f>VLOOKUP(G1182,'Benthic Codes'!$A$1:$C$15,3,0)</f>
        <v>turf algae</v>
      </c>
      <c r="J1182">
        <v>6</v>
      </c>
    </row>
    <row r="1183" spans="1:11">
      <c r="A1183" s="2">
        <v>42955</v>
      </c>
      <c r="B1183" t="s">
        <v>429</v>
      </c>
      <c r="C1183" t="s">
        <v>475</v>
      </c>
      <c r="D1183">
        <v>4</v>
      </c>
      <c r="E1183">
        <v>9</v>
      </c>
      <c r="F1183" s="17">
        <v>2</v>
      </c>
      <c r="G1183" s="55" t="s">
        <v>483</v>
      </c>
      <c r="H1183" s="66" t="str">
        <f>VLOOKUP(G1183,'Benthic Codes'!$A$1:$C$15,2,0)</f>
        <v>AINV</v>
      </c>
      <c r="I1183" s="66" t="str">
        <f>VLOOKUP(G1183,'Benthic Codes'!$A$1:$C$15,3,0)</f>
        <v>aggressive invert</v>
      </c>
      <c r="K1183" t="s">
        <v>485</v>
      </c>
    </row>
    <row r="1184" spans="1:11">
      <c r="A1184" s="2">
        <v>42955</v>
      </c>
      <c r="B1184" t="s">
        <v>429</v>
      </c>
      <c r="C1184" t="s">
        <v>475</v>
      </c>
      <c r="D1184">
        <v>4</v>
      </c>
      <c r="E1184">
        <v>9</v>
      </c>
      <c r="F1184" s="17">
        <v>3</v>
      </c>
      <c r="G1184" s="55" t="s">
        <v>488</v>
      </c>
      <c r="H1184" s="66" t="str">
        <f>VLOOKUP(G1184,'Benthic Codes'!$A$1:$C$15,2,0)</f>
        <v>TA</v>
      </c>
      <c r="I1184" s="66" t="str">
        <f>VLOOKUP(G1184,'Benthic Codes'!$A$1:$C$15,3,0)</f>
        <v>turf algae</v>
      </c>
      <c r="J1184">
        <v>4</v>
      </c>
    </row>
    <row r="1185" spans="1:11">
      <c r="A1185" s="2">
        <v>42955</v>
      </c>
      <c r="B1185" t="s">
        <v>429</v>
      </c>
      <c r="C1185" t="s">
        <v>475</v>
      </c>
      <c r="D1185">
        <v>4</v>
      </c>
      <c r="E1185">
        <v>9</v>
      </c>
      <c r="F1185" s="17">
        <v>4</v>
      </c>
      <c r="G1185" s="55" t="s">
        <v>478</v>
      </c>
      <c r="H1185" s="66" t="str">
        <f>VLOOKUP(G1185,'Benthic Codes'!$A$1:$C$15,2,0)</f>
        <v>MA</v>
      </c>
      <c r="I1185" s="66" t="str">
        <f>VLOOKUP(G1185,'Benthic Codes'!$A$1:$C$15,3,0)</f>
        <v>macroalgae</v>
      </c>
      <c r="J1185">
        <v>10</v>
      </c>
    </row>
    <row r="1186" spans="1:11">
      <c r="A1186" s="2">
        <v>42955</v>
      </c>
      <c r="B1186" t="s">
        <v>429</v>
      </c>
      <c r="C1186" t="s">
        <v>475</v>
      </c>
      <c r="D1186">
        <v>4</v>
      </c>
      <c r="E1186">
        <v>9</v>
      </c>
      <c r="F1186" s="17">
        <v>5</v>
      </c>
      <c r="G1186" s="55" t="s">
        <v>488</v>
      </c>
      <c r="H1186" s="66" t="str">
        <f>VLOOKUP(G1186,'Benthic Codes'!$A$1:$C$15,2,0)</f>
        <v>TA</v>
      </c>
      <c r="I1186" s="66" t="str">
        <f>VLOOKUP(G1186,'Benthic Codes'!$A$1:$C$15,3,0)</f>
        <v>turf algae</v>
      </c>
      <c r="J1186">
        <v>2</v>
      </c>
    </row>
    <row r="1187" spans="1:11">
      <c r="A1187" s="2">
        <v>42955</v>
      </c>
      <c r="B1187" t="s">
        <v>429</v>
      </c>
      <c r="C1187" t="s">
        <v>475</v>
      </c>
      <c r="D1187">
        <v>4</v>
      </c>
      <c r="E1187">
        <v>9</v>
      </c>
      <c r="F1187" s="17">
        <v>6</v>
      </c>
      <c r="G1187" s="55" t="s">
        <v>488</v>
      </c>
      <c r="H1187" s="66" t="str">
        <f>VLOOKUP(G1187,'Benthic Codes'!$A$1:$C$15,2,0)</f>
        <v>TA</v>
      </c>
      <c r="I1187" s="66" t="str">
        <f>VLOOKUP(G1187,'Benthic Codes'!$A$1:$C$15,3,0)</f>
        <v>turf algae</v>
      </c>
      <c r="J1187">
        <v>4</v>
      </c>
    </row>
    <row r="1188" spans="1:11">
      <c r="A1188" s="2">
        <v>42955</v>
      </c>
      <c r="B1188" t="s">
        <v>429</v>
      </c>
      <c r="C1188" t="s">
        <v>475</v>
      </c>
      <c r="D1188">
        <v>4</v>
      </c>
      <c r="E1188">
        <v>9</v>
      </c>
      <c r="F1188" s="17">
        <v>7</v>
      </c>
      <c r="G1188" s="55" t="s">
        <v>488</v>
      </c>
      <c r="H1188" s="66" t="str">
        <f>VLOOKUP(G1188,'Benthic Codes'!$A$1:$C$15,2,0)</f>
        <v>TA</v>
      </c>
      <c r="I1188" s="66" t="str">
        <f>VLOOKUP(G1188,'Benthic Codes'!$A$1:$C$15,3,0)</f>
        <v>turf algae</v>
      </c>
      <c r="J1188">
        <v>1</v>
      </c>
    </row>
    <row r="1189" spans="1:11">
      <c r="A1189" s="2">
        <v>42955</v>
      </c>
      <c r="B1189" t="s">
        <v>429</v>
      </c>
      <c r="C1189" t="s">
        <v>475</v>
      </c>
      <c r="D1189">
        <v>4</v>
      </c>
      <c r="E1189">
        <v>9</v>
      </c>
      <c r="F1189" s="17">
        <v>8</v>
      </c>
      <c r="G1189" s="55" t="s">
        <v>488</v>
      </c>
      <c r="H1189" s="66" t="str">
        <f>VLOOKUP(G1189,'Benthic Codes'!$A$1:$C$15,2,0)</f>
        <v>TA</v>
      </c>
      <c r="I1189" s="66" t="str">
        <f>VLOOKUP(G1189,'Benthic Codes'!$A$1:$C$15,3,0)</f>
        <v>turf algae</v>
      </c>
      <c r="J1189">
        <v>4</v>
      </c>
    </row>
    <row r="1190" spans="1:11">
      <c r="A1190" s="2">
        <v>42955</v>
      </c>
      <c r="B1190" t="s">
        <v>429</v>
      </c>
      <c r="C1190" t="s">
        <v>475</v>
      </c>
      <c r="D1190">
        <v>4</v>
      </c>
      <c r="E1190">
        <v>9</v>
      </c>
      <c r="F1190" s="17">
        <v>9</v>
      </c>
      <c r="G1190" s="55" t="s">
        <v>488</v>
      </c>
      <c r="H1190" s="66" t="str">
        <f>VLOOKUP(G1190,'Benthic Codes'!$A$1:$C$15,2,0)</f>
        <v>TA</v>
      </c>
      <c r="I1190" s="66" t="str">
        <f>VLOOKUP(G1190,'Benthic Codes'!$A$1:$C$15,3,0)</f>
        <v>turf algae</v>
      </c>
      <c r="J1190">
        <v>2</v>
      </c>
    </row>
    <row r="1191" spans="1:11">
      <c r="A1191" s="2">
        <v>42955</v>
      </c>
      <c r="B1191" t="s">
        <v>429</v>
      </c>
      <c r="C1191" t="s">
        <v>475</v>
      </c>
      <c r="D1191">
        <v>4</v>
      </c>
      <c r="E1191">
        <v>9</v>
      </c>
      <c r="F1191" s="17">
        <v>10</v>
      </c>
      <c r="G1191" s="55" t="s">
        <v>480</v>
      </c>
      <c r="H1191" s="66" t="str">
        <f>VLOOKUP(G1191,'Benthic Codes'!$A$1:$C$15,2,0)</f>
        <v>OINV</v>
      </c>
      <c r="I1191" s="66" t="str">
        <f>VLOOKUP(G1191,'Benthic Codes'!$A$1:$C$15,3,0)</f>
        <v>non-aggressive invert</v>
      </c>
      <c r="K1191" t="s">
        <v>485</v>
      </c>
    </row>
    <row r="1192" spans="1:11">
      <c r="A1192" s="2">
        <v>42955</v>
      </c>
      <c r="B1192" t="s">
        <v>429</v>
      </c>
      <c r="C1192" t="s">
        <v>475</v>
      </c>
      <c r="D1192">
        <v>4</v>
      </c>
      <c r="E1192">
        <v>10</v>
      </c>
      <c r="F1192" s="17">
        <v>1</v>
      </c>
      <c r="G1192" s="55" t="s">
        <v>488</v>
      </c>
      <c r="H1192" s="66" t="str">
        <f>VLOOKUP(G1192,'Benthic Codes'!$A$1:$C$15,2,0)</f>
        <v>TA</v>
      </c>
      <c r="I1192" s="66" t="str">
        <f>VLOOKUP(G1192,'Benthic Codes'!$A$1:$C$15,3,0)</f>
        <v>turf algae</v>
      </c>
      <c r="J1192">
        <v>2</v>
      </c>
    </row>
    <row r="1193" spans="1:11">
      <c r="A1193" s="2">
        <v>42955</v>
      </c>
      <c r="B1193" t="s">
        <v>429</v>
      </c>
      <c r="C1193" t="s">
        <v>475</v>
      </c>
      <c r="D1193">
        <v>4</v>
      </c>
      <c r="E1193">
        <v>10</v>
      </c>
      <c r="F1193" s="17">
        <v>2</v>
      </c>
      <c r="G1193" s="55" t="s">
        <v>488</v>
      </c>
      <c r="H1193" s="66" t="str">
        <f>VLOOKUP(G1193,'Benthic Codes'!$A$1:$C$15,2,0)</f>
        <v>TA</v>
      </c>
      <c r="I1193" s="66" t="str">
        <f>VLOOKUP(G1193,'Benthic Codes'!$A$1:$C$15,3,0)</f>
        <v>turf algae</v>
      </c>
      <c r="J1193">
        <v>2</v>
      </c>
    </row>
    <row r="1194" spans="1:11">
      <c r="A1194" s="2">
        <v>42955</v>
      </c>
      <c r="B1194" t="s">
        <v>429</v>
      </c>
      <c r="C1194" t="s">
        <v>475</v>
      </c>
      <c r="D1194">
        <v>4</v>
      </c>
      <c r="E1194">
        <v>10</v>
      </c>
      <c r="F1194" s="17">
        <v>3</v>
      </c>
      <c r="G1194" s="55" t="s">
        <v>488</v>
      </c>
      <c r="H1194" s="66" t="str">
        <f>VLOOKUP(G1194,'Benthic Codes'!$A$1:$C$15,2,0)</f>
        <v>TA</v>
      </c>
      <c r="I1194" s="66" t="str">
        <f>VLOOKUP(G1194,'Benthic Codes'!$A$1:$C$15,3,0)</f>
        <v>turf algae</v>
      </c>
      <c r="J1194">
        <v>4</v>
      </c>
    </row>
    <row r="1195" spans="1:11">
      <c r="A1195" s="2">
        <v>42955</v>
      </c>
      <c r="B1195" t="s">
        <v>429</v>
      </c>
      <c r="C1195" t="s">
        <v>475</v>
      </c>
      <c r="D1195">
        <v>4</v>
      </c>
      <c r="E1195">
        <v>10</v>
      </c>
      <c r="F1195" s="17">
        <v>4</v>
      </c>
      <c r="G1195" s="55" t="s">
        <v>488</v>
      </c>
      <c r="H1195" s="66" t="str">
        <f>VLOOKUP(G1195,'Benthic Codes'!$A$1:$C$15,2,0)</f>
        <v>TA</v>
      </c>
      <c r="I1195" s="66" t="str">
        <f>VLOOKUP(G1195,'Benthic Codes'!$A$1:$C$15,3,0)</f>
        <v>turf algae</v>
      </c>
      <c r="J1195">
        <v>1</v>
      </c>
    </row>
    <row r="1196" spans="1:11">
      <c r="A1196" s="2">
        <v>42955</v>
      </c>
      <c r="B1196" t="s">
        <v>429</v>
      </c>
      <c r="C1196" t="s">
        <v>475</v>
      </c>
      <c r="D1196">
        <v>4</v>
      </c>
      <c r="E1196">
        <v>10</v>
      </c>
      <c r="F1196" s="17">
        <v>5</v>
      </c>
      <c r="G1196" s="55" t="s">
        <v>488</v>
      </c>
      <c r="H1196" s="66" t="str">
        <f>VLOOKUP(G1196,'Benthic Codes'!$A$1:$C$15,2,0)</f>
        <v>TA</v>
      </c>
      <c r="I1196" s="66" t="str">
        <f>VLOOKUP(G1196,'Benthic Codes'!$A$1:$C$15,3,0)</f>
        <v>turf algae</v>
      </c>
      <c r="J1196">
        <v>1</v>
      </c>
    </row>
    <row r="1197" spans="1:11">
      <c r="A1197" s="2">
        <v>42955</v>
      </c>
      <c r="B1197" t="s">
        <v>429</v>
      </c>
      <c r="C1197" t="s">
        <v>475</v>
      </c>
      <c r="D1197">
        <v>4</v>
      </c>
      <c r="E1197">
        <v>10</v>
      </c>
      <c r="F1197" s="17">
        <v>6</v>
      </c>
      <c r="G1197" s="55" t="s">
        <v>483</v>
      </c>
      <c r="H1197" s="66" t="str">
        <f>VLOOKUP(G1197,'Benthic Codes'!$A$1:$C$15,2,0)</f>
        <v>AINV</v>
      </c>
      <c r="I1197" s="66" t="str">
        <f>VLOOKUP(G1197,'Benthic Codes'!$A$1:$C$15,3,0)</f>
        <v>aggressive invert</v>
      </c>
      <c r="K1197" t="s">
        <v>485</v>
      </c>
    </row>
    <row r="1198" spans="1:11">
      <c r="A1198" s="2">
        <v>42955</v>
      </c>
      <c r="B1198" t="s">
        <v>429</v>
      </c>
      <c r="C1198" t="s">
        <v>475</v>
      </c>
      <c r="D1198">
        <v>4</v>
      </c>
      <c r="E1198">
        <v>10</v>
      </c>
      <c r="F1198" s="17">
        <v>7</v>
      </c>
      <c r="G1198" s="55" t="s">
        <v>476</v>
      </c>
      <c r="H1198" s="66" t="str">
        <f>VLOOKUP(G1198,'Benthic Codes'!$A$1:$C$15,2,0)</f>
        <v>LC</v>
      </c>
      <c r="I1198" s="66" t="str">
        <f>VLOOKUP(G1198,'Benthic Codes'!$A$1:$C$15,3,0)</f>
        <v>coral</v>
      </c>
    </row>
    <row r="1199" spans="1:11">
      <c r="A1199" s="2">
        <v>42955</v>
      </c>
      <c r="B1199" t="s">
        <v>429</v>
      </c>
      <c r="C1199" t="s">
        <v>475</v>
      </c>
      <c r="D1199">
        <v>4</v>
      </c>
      <c r="E1199">
        <v>10</v>
      </c>
      <c r="F1199" s="17">
        <v>8</v>
      </c>
      <c r="G1199" s="55" t="s">
        <v>476</v>
      </c>
      <c r="H1199" s="66" t="str">
        <f>VLOOKUP(G1199,'Benthic Codes'!$A$1:$C$15,2,0)</f>
        <v>LC</v>
      </c>
      <c r="I1199" s="66" t="str">
        <f>VLOOKUP(G1199,'Benthic Codes'!$A$1:$C$15,3,0)</f>
        <v>coral</v>
      </c>
    </row>
    <row r="1200" spans="1:11">
      <c r="A1200" s="2">
        <v>42955</v>
      </c>
      <c r="B1200" t="s">
        <v>429</v>
      </c>
      <c r="C1200" t="s">
        <v>475</v>
      </c>
      <c r="D1200">
        <v>4</v>
      </c>
      <c r="E1200">
        <v>10</v>
      </c>
      <c r="F1200" s="17">
        <v>9</v>
      </c>
      <c r="G1200" s="55" t="s">
        <v>483</v>
      </c>
      <c r="H1200" s="66" t="str">
        <f>VLOOKUP(G1200,'Benthic Codes'!$A$1:$C$15,2,0)</f>
        <v>AINV</v>
      </c>
      <c r="I1200" s="66" t="str">
        <f>VLOOKUP(G1200,'Benthic Codes'!$A$1:$C$15,3,0)</f>
        <v>aggressive invert</v>
      </c>
      <c r="K1200" t="s">
        <v>484</v>
      </c>
    </row>
    <row r="1201" spans="1:10">
      <c r="A1201" s="2">
        <v>42955</v>
      </c>
      <c r="B1201" t="s">
        <v>429</v>
      </c>
      <c r="C1201" t="s">
        <v>475</v>
      </c>
      <c r="D1201">
        <v>4</v>
      </c>
      <c r="E1201">
        <v>10</v>
      </c>
      <c r="F1201" s="17">
        <v>10</v>
      </c>
      <c r="G1201" s="55" t="s">
        <v>476</v>
      </c>
      <c r="H1201" s="66" t="str">
        <f>VLOOKUP(G1201,'Benthic Codes'!$A$1:$C$15,2,0)</f>
        <v>LC</v>
      </c>
      <c r="I1201" s="66" t="str">
        <f>VLOOKUP(G1201,'Benthic Codes'!$A$1:$C$15,3,0)</f>
        <v>coral</v>
      </c>
    </row>
    <row r="1202" spans="1:10">
      <c r="A1202" s="2">
        <v>42955</v>
      </c>
      <c r="B1202" t="s">
        <v>429</v>
      </c>
      <c r="C1202" t="s">
        <v>475</v>
      </c>
      <c r="D1202">
        <v>5</v>
      </c>
      <c r="E1202">
        <v>1</v>
      </c>
      <c r="F1202" s="17">
        <v>1</v>
      </c>
      <c r="G1202" s="55" t="s">
        <v>489</v>
      </c>
      <c r="H1202" s="66" t="str">
        <f>VLOOKUP(G1202,'Benthic Codes'!$A$1:$C$15,2,0)</f>
        <v>sand</v>
      </c>
      <c r="I1202" s="66" t="str">
        <f>VLOOKUP(G1202,'Benthic Codes'!$A$1:$C$15,3,0)</f>
        <v>sand</v>
      </c>
    </row>
    <row r="1203" spans="1:10">
      <c r="A1203" s="2">
        <v>42955</v>
      </c>
      <c r="B1203" t="s">
        <v>429</v>
      </c>
      <c r="C1203" t="s">
        <v>475</v>
      </c>
      <c r="D1203">
        <v>5</v>
      </c>
      <c r="E1203">
        <v>1</v>
      </c>
      <c r="F1203" s="17">
        <v>2</v>
      </c>
      <c r="G1203" s="55" t="s">
        <v>489</v>
      </c>
      <c r="H1203" s="66" t="str">
        <f>VLOOKUP(G1203,'Benthic Codes'!$A$1:$C$15,2,0)</f>
        <v>sand</v>
      </c>
      <c r="I1203" s="66" t="str">
        <f>VLOOKUP(G1203,'Benthic Codes'!$A$1:$C$15,3,0)</f>
        <v>sand</v>
      </c>
    </row>
    <row r="1204" spans="1:10">
      <c r="A1204" s="2">
        <v>42955</v>
      </c>
      <c r="B1204" t="s">
        <v>429</v>
      </c>
      <c r="C1204" t="s">
        <v>475</v>
      </c>
      <c r="D1204">
        <v>5</v>
      </c>
      <c r="E1204">
        <v>1</v>
      </c>
      <c r="F1204" s="17">
        <v>3</v>
      </c>
      <c r="G1204" s="55" t="s">
        <v>488</v>
      </c>
      <c r="H1204" s="66" t="str">
        <f>VLOOKUP(G1204,'Benthic Codes'!$A$1:$C$15,2,0)</f>
        <v>TA</v>
      </c>
      <c r="I1204" s="66" t="str">
        <f>VLOOKUP(G1204,'Benthic Codes'!$A$1:$C$15,3,0)</f>
        <v>turf algae</v>
      </c>
      <c r="J1204">
        <v>2</v>
      </c>
    </row>
    <row r="1205" spans="1:10">
      <c r="A1205" s="2">
        <v>42955</v>
      </c>
      <c r="B1205" t="s">
        <v>429</v>
      </c>
      <c r="C1205" t="s">
        <v>475</v>
      </c>
      <c r="D1205">
        <v>5</v>
      </c>
      <c r="E1205">
        <v>1</v>
      </c>
      <c r="F1205" s="17">
        <v>4</v>
      </c>
      <c r="G1205" s="55" t="s">
        <v>488</v>
      </c>
      <c r="H1205" s="66" t="str">
        <f>VLOOKUP(G1205,'Benthic Codes'!$A$1:$C$15,2,0)</f>
        <v>TA</v>
      </c>
      <c r="I1205" s="66" t="str">
        <f>VLOOKUP(G1205,'Benthic Codes'!$A$1:$C$15,3,0)</f>
        <v>turf algae</v>
      </c>
      <c r="J1205">
        <v>2</v>
      </c>
    </row>
    <row r="1206" spans="1:10">
      <c r="A1206" s="2">
        <v>42955</v>
      </c>
      <c r="B1206" t="s">
        <v>429</v>
      </c>
      <c r="C1206" t="s">
        <v>475</v>
      </c>
      <c r="D1206">
        <v>5</v>
      </c>
      <c r="E1206">
        <v>1</v>
      </c>
      <c r="F1206" s="17">
        <v>5</v>
      </c>
      <c r="G1206" s="55" t="s">
        <v>488</v>
      </c>
      <c r="H1206" s="66" t="str">
        <f>VLOOKUP(G1206,'Benthic Codes'!$A$1:$C$15,2,0)</f>
        <v>TA</v>
      </c>
      <c r="I1206" s="66" t="str">
        <f>VLOOKUP(G1206,'Benthic Codes'!$A$1:$C$15,3,0)</f>
        <v>turf algae</v>
      </c>
      <c r="J1206">
        <v>2</v>
      </c>
    </row>
    <row r="1207" spans="1:10">
      <c r="A1207" s="2">
        <v>42955</v>
      </c>
      <c r="B1207" t="s">
        <v>429</v>
      </c>
      <c r="C1207" t="s">
        <v>475</v>
      </c>
      <c r="D1207">
        <v>5</v>
      </c>
      <c r="E1207">
        <v>1</v>
      </c>
      <c r="F1207" s="17">
        <v>6</v>
      </c>
      <c r="G1207" s="55" t="s">
        <v>488</v>
      </c>
      <c r="H1207" s="66" t="str">
        <f>VLOOKUP(G1207,'Benthic Codes'!$A$1:$C$15,2,0)</f>
        <v>TA</v>
      </c>
      <c r="I1207" s="66" t="str">
        <f>VLOOKUP(G1207,'Benthic Codes'!$A$1:$C$15,3,0)</f>
        <v>turf algae</v>
      </c>
      <c r="J1207">
        <v>4</v>
      </c>
    </row>
    <row r="1208" spans="1:10">
      <c r="A1208" s="2">
        <v>42955</v>
      </c>
      <c r="B1208" t="s">
        <v>429</v>
      </c>
      <c r="C1208" t="s">
        <v>475</v>
      </c>
      <c r="D1208">
        <v>5</v>
      </c>
      <c r="E1208">
        <v>1</v>
      </c>
      <c r="F1208" s="17">
        <v>7</v>
      </c>
      <c r="G1208" s="55" t="s">
        <v>488</v>
      </c>
      <c r="H1208" s="66" t="str">
        <f>VLOOKUP(G1208,'Benthic Codes'!$A$1:$C$15,2,0)</f>
        <v>TA</v>
      </c>
      <c r="I1208" s="66" t="str">
        <f>VLOOKUP(G1208,'Benthic Codes'!$A$1:$C$15,3,0)</f>
        <v>turf algae</v>
      </c>
      <c r="J1208">
        <v>4</v>
      </c>
    </row>
    <row r="1209" spans="1:10">
      <c r="A1209" s="2">
        <v>42955</v>
      </c>
      <c r="B1209" t="s">
        <v>429</v>
      </c>
      <c r="C1209" t="s">
        <v>475</v>
      </c>
      <c r="D1209">
        <v>5</v>
      </c>
      <c r="E1209">
        <v>1</v>
      </c>
      <c r="F1209" s="17">
        <v>8</v>
      </c>
      <c r="G1209" s="55" t="s">
        <v>488</v>
      </c>
      <c r="H1209" s="66" t="str">
        <f>VLOOKUP(G1209,'Benthic Codes'!$A$1:$C$15,2,0)</f>
        <v>TA</v>
      </c>
      <c r="I1209" s="66" t="str">
        <f>VLOOKUP(G1209,'Benthic Codes'!$A$1:$C$15,3,0)</f>
        <v>turf algae</v>
      </c>
      <c r="J1209">
        <v>4</v>
      </c>
    </row>
    <row r="1210" spans="1:10">
      <c r="A1210" s="2">
        <v>42955</v>
      </c>
      <c r="B1210" t="s">
        <v>429</v>
      </c>
      <c r="C1210" t="s">
        <v>475</v>
      </c>
      <c r="D1210">
        <v>5</v>
      </c>
      <c r="E1210">
        <v>1</v>
      </c>
      <c r="F1210" s="17">
        <v>9</v>
      </c>
      <c r="G1210" s="55" t="s">
        <v>488</v>
      </c>
      <c r="H1210" s="66" t="str">
        <f>VLOOKUP(G1210,'Benthic Codes'!$A$1:$C$15,2,0)</f>
        <v>TA</v>
      </c>
      <c r="I1210" s="66" t="str">
        <f>VLOOKUP(G1210,'Benthic Codes'!$A$1:$C$15,3,0)</f>
        <v>turf algae</v>
      </c>
      <c r="J1210">
        <v>2</v>
      </c>
    </row>
    <row r="1211" spans="1:10">
      <c r="A1211" s="2">
        <v>42955</v>
      </c>
      <c r="B1211" t="s">
        <v>429</v>
      </c>
      <c r="C1211" t="s">
        <v>475</v>
      </c>
      <c r="D1211">
        <v>5</v>
      </c>
      <c r="E1211">
        <v>1</v>
      </c>
      <c r="F1211" s="17">
        <v>10</v>
      </c>
      <c r="G1211" s="55" t="s">
        <v>489</v>
      </c>
      <c r="H1211" s="66" t="str">
        <f>VLOOKUP(G1211,'Benthic Codes'!$A$1:$C$15,2,0)</f>
        <v>sand</v>
      </c>
      <c r="I1211" s="66" t="str">
        <f>VLOOKUP(G1211,'Benthic Codes'!$A$1:$C$15,3,0)</f>
        <v>sand</v>
      </c>
    </row>
    <row r="1212" spans="1:10">
      <c r="A1212" s="2">
        <v>42955</v>
      </c>
      <c r="B1212" t="s">
        <v>429</v>
      </c>
      <c r="C1212" t="s">
        <v>475</v>
      </c>
      <c r="D1212">
        <v>5</v>
      </c>
      <c r="E1212">
        <v>2</v>
      </c>
      <c r="F1212" s="17">
        <v>1</v>
      </c>
      <c r="G1212" s="55" t="s">
        <v>489</v>
      </c>
      <c r="H1212" s="66" t="str">
        <f>VLOOKUP(G1212,'Benthic Codes'!$A$1:$C$15,2,0)</f>
        <v>sand</v>
      </c>
      <c r="I1212" s="66" t="str">
        <f>VLOOKUP(G1212,'Benthic Codes'!$A$1:$C$15,3,0)</f>
        <v>sand</v>
      </c>
    </row>
    <row r="1213" spans="1:10">
      <c r="A1213" s="2">
        <v>42955</v>
      </c>
      <c r="B1213" t="s">
        <v>429</v>
      </c>
      <c r="C1213" t="s">
        <v>475</v>
      </c>
      <c r="D1213">
        <v>5</v>
      </c>
      <c r="E1213">
        <v>2</v>
      </c>
      <c r="F1213" s="17">
        <v>2</v>
      </c>
      <c r="G1213" s="55" t="s">
        <v>489</v>
      </c>
      <c r="H1213" s="66" t="str">
        <f>VLOOKUP(G1213,'Benthic Codes'!$A$1:$C$15,2,0)</f>
        <v>sand</v>
      </c>
      <c r="I1213" s="66" t="str">
        <f>VLOOKUP(G1213,'Benthic Codes'!$A$1:$C$15,3,0)</f>
        <v>sand</v>
      </c>
    </row>
    <row r="1214" spans="1:10">
      <c r="A1214" s="2">
        <v>42955</v>
      </c>
      <c r="B1214" t="s">
        <v>429</v>
      </c>
      <c r="C1214" t="s">
        <v>475</v>
      </c>
      <c r="D1214">
        <v>5</v>
      </c>
      <c r="E1214">
        <v>2</v>
      </c>
      <c r="F1214" s="17">
        <v>3</v>
      </c>
      <c r="G1214" s="55" t="s">
        <v>489</v>
      </c>
      <c r="H1214" s="66" t="str">
        <f>VLOOKUP(G1214,'Benthic Codes'!$A$1:$C$15,2,0)</f>
        <v>sand</v>
      </c>
      <c r="I1214" s="66" t="str">
        <f>VLOOKUP(G1214,'Benthic Codes'!$A$1:$C$15,3,0)</f>
        <v>sand</v>
      </c>
    </row>
    <row r="1215" spans="1:10">
      <c r="A1215" s="2">
        <v>42955</v>
      </c>
      <c r="B1215" t="s">
        <v>429</v>
      </c>
      <c r="C1215" t="s">
        <v>475</v>
      </c>
      <c r="D1215">
        <v>5</v>
      </c>
      <c r="E1215">
        <v>2</v>
      </c>
      <c r="F1215" s="17">
        <v>4</v>
      </c>
      <c r="G1215" s="55" t="s">
        <v>489</v>
      </c>
      <c r="H1215" s="66" t="str">
        <f>VLOOKUP(G1215,'Benthic Codes'!$A$1:$C$15,2,0)</f>
        <v>sand</v>
      </c>
      <c r="I1215" s="66" t="str">
        <f>VLOOKUP(G1215,'Benthic Codes'!$A$1:$C$15,3,0)</f>
        <v>sand</v>
      </c>
    </row>
    <row r="1216" spans="1:10">
      <c r="A1216" s="2">
        <v>42955</v>
      </c>
      <c r="B1216" t="s">
        <v>429</v>
      </c>
      <c r="C1216" t="s">
        <v>475</v>
      </c>
      <c r="D1216">
        <v>5</v>
      </c>
      <c r="E1216">
        <v>2</v>
      </c>
      <c r="F1216" s="17">
        <v>5</v>
      </c>
      <c r="G1216" s="55" t="s">
        <v>488</v>
      </c>
      <c r="H1216" s="66" t="str">
        <f>VLOOKUP(G1216,'Benthic Codes'!$A$1:$C$15,2,0)</f>
        <v>TA</v>
      </c>
      <c r="I1216" s="66" t="str">
        <f>VLOOKUP(G1216,'Benthic Codes'!$A$1:$C$15,3,0)</f>
        <v>turf algae</v>
      </c>
      <c r="J1216">
        <v>4</v>
      </c>
    </row>
    <row r="1217" spans="1:10">
      <c r="A1217" s="2">
        <v>42955</v>
      </c>
      <c r="B1217" t="s">
        <v>429</v>
      </c>
      <c r="C1217" t="s">
        <v>475</v>
      </c>
      <c r="D1217">
        <v>5</v>
      </c>
      <c r="E1217">
        <v>2</v>
      </c>
      <c r="F1217" s="17">
        <v>6</v>
      </c>
      <c r="G1217" s="55" t="s">
        <v>488</v>
      </c>
      <c r="H1217" s="66" t="str">
        <f>VLOOKUP(G1217,'Benthic Codes'!$A$1:$C$15,2,0)</f>
        <v>TA</v>
      </c>
      <c r="I1217" s="66" t="str">
        <f>VLOOKUP(G1217,'Benthic Codes'!$A$1:$C$15,3,0)</f>
        <v>turf algae</v>
      </c>
      <c r="J1217">
        <v>2</v>
      </c>
    </row>
    <row r="1218" spans="1:10">
      <c r="A1218" s="2">
        <v>42955</v>
      </c>
      <c r="B1218" t="s">
        <v>429</v>
      </c>
      <c r="C1218" t="s">
        <v>475</v>
      </c>
      <c r="D1218">
        <v>5</v>
      </c>
      <c r="E1218">
        <v>2</v>
      </c>
      <c r="F1218" s="17">
        <v>7</v>
      </c>
      <c r="G1218" s="55" t="s">
        <v>488</v>
      </c>
      <c r="H1218" s="66" t="str">
        <f>VLOOKUP(G1218,'Benthic Codes'!$A$1:$C$15,2,0)</f>
        <v>TA</v>
      </c>
      <c r="I1218" s="66" t="str">
        <f>VLOOKUP(G1218,'Benthic Codes'!$A$1:$C$15,3,0)</f>
        <v>turf algae</v>
      </c>
      <c r="J1218">
        <v>4</v>
      </c>
    </row>
    <row r="1219" spans="1:10">
      <c r="A1219" s="2">
        <v>42955</v>
      </c>
      <c r="B1219" t="s">
        <v>429</v>
      </c>
      <c r="C1219" t="s">
        <v>475</v>
      </c>
      <c r="D1219">
        <v>5</v>
      </c>
      <c r="E1219">
        <v>2</v>
      </c>
      <c r="F1219" s="17">
        <v>8</v>
      </c>
      <c r="G1219" s="55" t="s">
        <v>488</v>
      </c>
      <c r="H1219" s="66" t="str">
        <f>VLOOKUP(G1219,'Benthic Codes'!$A$1:$C$15,2,0)</f>
        <v>TA</v>
      </c>
      <c r="I1219" s="66" t="str">
        <f>VLOOKUP(G1219,'Benthic Codes'!$A$1:$C$15,3,0)</f>
        <v>turf algae</v>
      </c>
      <c r="J1219">
        <v>4</v>
      </c>
    </row>
    <row r="1220" spans="1:10">
      <c r="A1220" s="2">
        <v>42955</v>
      </c>
      <c r="B1220" t="s">
        <v>429</v>
      </c>
      <c r="C1220" t="s">
        <v>475</v>
      </c>
      <c r="D1220">
        <v>5</v>
      </c>
      <c r="E1220">
        <v>2</v>
      </c>
      <c r="F1220" s="17">
        <v>9</v>
      </c>
      <c r="G1220" s="55" t="s">
        <v>488</v>
      </c>
      <c r="H1220" s="66" t="str">
        <f>VLOOKUP(G1220,'Benthic Codes'!$A$1:$C$15,2,0)</f>
        <v>TA</v>
      </c>
      <c r="I1220" s="66" t="str">
        <f>VLOOKUP(G1220,'Benthic Codes'!$A$1:$C$15,3,0)</f>
        <v>turf algae</v>
      </c>
      <c r="J1220">
        <v>2</v>
      </c>
    </row>
    <row r="1221" spans="1:10">
      <c r="A1221" s="2">
        <v>42955</v>
      </c>
      <c r="B1221" t="s">
        <v>429</v>
      </c>
      <c r="C1221" t="s">
        <v>475</v>
      </c>
      <c r="D1221">
        <v>5</v>
      </c>
      <c r="E1221">
        <v>2</v>
      </c>
      <c r="F1221" s="17">
        <v>10</v>
      </c>
      <c r="G1221" s="55" t="s">
        <v>488</v>
      </c>
      <c r="H1221" s="66" t="str">
        <f>VLOOKUP(G1221,'Benthic Codes'!$A$1:$C$15,2,0)</f>
        <v>TA</v>
      </c>
      <c r="I1221" s="66" t="str">
        <f>VLOOKUP(G1221,'Benthic Codes'!$A$1:$C$15,3,0)</f>
        <v>turf algae</v>
      </c>
      <c r="J1221">
        <v>2</v>
      </c>
    </row>
    <row r="1222" spans="1:10">
      <c r="A1222" s="2">
        <v>42955</v>
      </c>
      <c r="B1222" t="s">
        <v>429</v>
      </c>
      <c r="C1222" t="s">
        <v>475</v>
      </c>
      <c r="D1222">
        <v>5</v>
      </c>
      <c r="E1222">
        <v>3</v>
      </c>
      <c r="F1222" s="17">
        <v>1</v>
      </c>
      <c r="G1222" s="55" t="s">
        <v>488</v>
      </c>
      <c r="H1222" s="66" t="str">
        <f>VLOOKUP(G1222,'Benthic Codes'!$A$1:$C$15,2,0)</f>
        <v>TA</v>
      </c>
      <c r="I1222" s="66" t="str">
        <f>VLOOKUP(G1222,'Benthic Codes'!$A$1:$C$15,3,0)</f>
        <v>turf algae</v>
      </c>
      <c r="J1222">
        <v>2</v>
      </c>
    </row>
    <row r="1223" spans="1:10">
      <c r="A1223" s="2">
        <v>42955</v>
      </c>
      <c r="B1223" t="s">
        <v>429</v>
      </c>
      <c r="C1223" t="s">
        <v>475</v>
      </c>
      <c r="D1223">
        <v>5</v>
      </c>
      <c r="E1223">
        <v>3</v>
      </c>
      <c r="F1223" s="17">
        <v>2</v>
      </c>
      <c r="G1223" s="55" t="s">
        <v>488</v>
      </c>
      <c r="H1223" s="66" t="str">
        <f>VLOOKUP(G1223,'Benthic Codes'!$A$1:$C$15,2,0)</f>
        <v>TA</v>
      </c>
      <c r="I1223" s="66" t="str">
        <f>VLOOKUP(G1223,'Benthic Codes'!$A$1:$C$15,3,0)</f>
        <v>turf algae</v>
      </c>
      <c r="J1223">
        <v>4</v>
      </c>
    </row>
    <row r="1224" spans="1:10">
      <c r="A1224" s="2">
        <v>42955</v>
      </c>
      <c r="B1224" t="s">
        <v>429</v>
      </c>
      <c r="C1224" t="s">
        <v>475</v>
      </c>
      <c r="D1224">
        <v>5</v>
      </c>
      <c r="E1224">
        <v>3</v>
      </c>
      <c r="F1224" s="17">
        <v>3</v>
      </c>
      <c r="G1224" s="55" t="s">
        <v>488</v>
      </c>
      <c r="H1224" s="66" t="str">
        <f>VLOOKUP(G1224,'Benthic Codes'!$A$1:$C$15,2,0)</f>
        <v>TA</v>
      </c>
      <c r="I1224" s="66" t="str">
        <f>VLOOKUP(G1224,'Benthic Codes'!$A$1:$C$15,3,0)</f>
        <v>turf algae</v>
      </c>
      <c r="J1224">
        <v>4</v>
      </c>
    </row>
    <row r="1225" spans="1:10">
      <c r="A1225" s="2">
        <v>42955</v>
      </c>
      <c r="B1225" t="s">
        <v>429</v>
      </c>
      <c r="C1225" t="s">
        <v>475</v>
      </c>
      <c r="D1225">
        <v>5</v>
      </c>
      <c r="E1225">
        <v>3</v>
      </c>
      <c r="F1225" s="17">
        <v>4</v>
      </c>
      <c r="G1225" s="55" t="s">
        <v>488</v>
      </c>
      <c r="H1225" s="66" t="str">
        <f>VLOOKUP(G1225,'Benthic Codes'!$A$1:$C$15,2,0)</f>
        <v>TA</v>
      </c>
      <c r="I1225" s="66" t="str">
        <f>VLOOKUP(G1225,'Benthic Codes'!$A$1:$C$15,3,0)</f>
        <v>turf algae</v>
      </c>
      <c r="J1225">
        <v>4</v>
      </c>
    </row>
    <row r="1226" spans="1:10">
      <c r="A1226" s="2">
        <v>42955</v>
      </c>
      <c r="B1226" t="s">
        <v>429</v>
      </c>
      <c r="C1226" t="s">
        <v>475</v>
      </c>
      <c r="D1226">
        <v>5</v>
      </c>
      <c r="E1226">
        <v>3</v>
      </c>
      <c r="F1226" s="17">
        <v>5</v>
      </c>
      <c r="G1226" s="55" t="s">
        <v>488</v>
      </c>
      <c r="H1226" s="66" t="str">
        <f>VLOOKUP(G1226,'Benthic Codes'!$A$1:$C$15,2,0)</f>
        <v>TA</v>
      </c>
      <c r="I1226" s="66" t="str">
        <f>VLOOKUP(G1226,'Benthic Codes'!$A$1:$C$15,3,0)</f>
        <v>turf algae</v>
      </c>
      <c r="J1226">
        <v>2</v>
      </c>
    </row>
    <row r="1227" spans="1:10">
      <c r="A1227" s="2">
        <v>42955</v>
      </c>
      <c r="B1227" t="s">
        <v>429</v>
      </c>
      <c r="C1227" t="s">
        <v>475</v>
      </c>
      <c r="D1227">
        <v>5</v>
      </c>
      <c r="E1227">
        <v>3</v>
      </c>
      <c r="F1227" s="17">
        <v>6</v>
      </c>
      <c r="G1227" s="55" t="s">
        <v>476</v>
      </c>
      <c r="H1227" s="66" t="str">
        <f>VLOOKUP(G1227,'Benthic Codes'!$A$1:$C$15,2,0)</f>
        <v>LC</v>
      </c>
      <c r="I1227" s="66" t="str">
        <f>VLOOKUP(G1227,'Benthic Codes'!$A$1:$C$15,3,0)</f>
        <v>coral</v>
      </c>
    </row>
    <row r="1228" spans="1:10">
      <c r="A1228" s="2">
        <v>42955</v>
      </c>
      <c r="B1228" t="s">
        <v>429</v>
      </c>
      <c r="C1228" t="s">
        <v>475</v>
      </c>
      <c r="D1228">
        <v>5</v>
      </c>
      <c r="E1228">
        <v>3</v>
      </c>
      <c r="F1228" s="17">
        <v>7</v>
      </c>
      <c r="G1228" s="55" t="s">
        <v>488</v>
      </c>
      <c r="H1228" s="66" t="str">
        <f>VLOOKUP(G1228,'Benthic Codes'!$A$1:$C$15,2,0)</f>
        <v>TA</v>
      </c>
      <c r="I1228" s="66" t="str">
        <f>VLOOKUP(G1228,'Benthic Codes'!$A$1:$C$15,3,0)</f>
        <v>turf algae</v>
      </c>
      <c r="J1228">
        <v>6</v>
      </c>
    </row>
    <row r="1229" spans="1:10">
      <c r="A1229" s="2">
        <v>42955</v>
      </c>
      <c r="B1229" t="s">
        <v>429</v>
      </c>
      <c r="C1229" t="s">
        <v>475</v>
      </c>
      <c r="D1229">
        <v>5</v>
      </c>
      <c r="E1229">
        <v>3</v>
      </c>
      <c r="F1229" s="17">
        <v>8</v>
      </c>
      <c r="G1229" s="55" t="s">
        <v>478</v>
      </c>
      <c r="H1229" s="66" t="str">
        <f>VLOOKUP(G1229,'Benthic Codes'!$A$1:$C$15,2,0)</f>
        <v>MA</v>
      </c>
      <c r="I1229" s="66" t="str">
        <f>VLOOKUP(G1229,'Benthic Codes'!$A$1:$C$15,3,0)</f>
        <v>macroalgae</v>
      </c>
      <c r="J1229">
        <v>4</v>
      </c>
    </row>
    <row r="1230" spans="1:10">
      <c r="A1230" s="2">
        <v>42955</v>
      </c>
      <c r="B1230" t="s">
        <v>429</v>
      </c>
      <c r="C1230" t="s">
        <v>475</v>
      </c>
      <c r="D1230">
        <v>5</v>
      </c>
      <c r="E1230">
        <v>3</v>
      </c>
      <c r="F1230" s="17">
        <v>9</v>
      </c>
      <c r="G1230" s="55" t="s">
        <v>488</v>
      </c>
      <c r="H1230" s="66" t="str">
        <f>VLOOKUP(G1230,'Benthic Codes'!$A$1:$C$15,2,0)</f>
        <v>TA</v>
      </c>
      <c r="I1230" s="66" t="str">
        <f>VLOOKUP(G1230,'Benthic Codes'!$A$1:$C$15,3,0)</f>
        <v>turf algae</v>
      </c>
      <c r="J1230">
        <v>2</v>
      </c>
    </row>
    <row r="1231" spans="1:10">
      <c r="A1231" s="2">
        <v>42955</v>
      </c>
      <c r="B1231" t="s">
        <v>429</v>
      </c>
      <c r="C1231" t="s">
        <v>475</v>
      </c>
      <c r="D1231">
        <v>5</v>
      </c>
      <c r="E1231">
        <v>3</v>
      </c>
      <c r="F1231" s="17">
        <v>10</v>
      </c>
      <c r="G1231" s="55" t="s">
        <v>488</v>
      </c>
      <c r="H1231" s="66" t="str">
        <f>VLOOKUP(G1231,'Benthic Codes'!$A$1:$C$15,2,0)</f>
        <v>TA</v>
      </c>
      <c r="I1231" s="66" t="str">
        <f>VLOOKUP(G1231,'Benthic Codes'!$A$1:$C$15,3,0)</f>
        <v>turf algae</v>
      </c>
      <c r="J1231">
        <v>4</v>
      </c>
    </row>
    <row r="1232" spans="1:10">
      <c r="A1232" s="2">
        <v>42955</v>
      </c>
      <c r="B1232" t="s">
        <v>429</v>
      </c>
      <c r="C1232" t="s">
        <v>475</v>
      </c>
      <c r="D1232">
        <v>5</v>
      </c>
      <c r="E1232">
        <v>4</v>
      </c>
      <c r="F1232" s="17">
        <v>1</v>
      </c>
      <c r="G1232" s="55" t="s">
        <v>478</v>
      </c>
      <c r="H1232" s="66" t="str">
        <f>VLOOKUP(G1232,'Benthic Codes'!$A$1:$C$15,2,0)</f>
        <v>MA</v>
      </c>
      <c r="I1232" s="66" t="str">
        <f>VLOOKUP(G1232,'Benthic Codes'!$A$1:$C$15,3,0)</f>
        <v>macroalgae</v>
      </c>
      <c r="J1232">
        <v>12</v>
      </c>
    </row>
    <row r="1233" spans="1:11">
      <c r="A1233" s="2">
        <v>42955</v>
      </c>
      <c r="B1233" t="s">
        <v>429</v>
      </c>
      <c r="C1233" t="s">
        <v>475</v>
      </c>
      <c r="D1233">
        <v>5</v>
      </c>
      <c r="E1233">
        <v>4</v>
      </c>
      <c r="F1233" s="17">
        <v>2</v>
      </c>
      <c r="G1233" s="55" t="s">
        <v>488</v>
      </c>
      <c r="H1233" s="66" t="str">
        <f>VLOOKUP(G1233,'Benthic Codes'!$A$1:$C$15,2,0)</f>
        <v>TA</v>
      </c>
      <c r="I1233" s="66" t="str">
        <f>VLOOKUP(G1233,'Benthic Codes'!$A$1:$C$15,3,0)</f>
        <v>turf algae</v>
      </c>
      <c r="J1233">
        <v>2</v>
      </c>
    </row>
    <row r="1234" spans="1:11">
      <c r="A1234" s="2">
        <v>42955</v>
      </c>
      <c r="B1234" t="s">
        <v>429</v>
      </c>
      <c r="C1234" t="s">
        <v>475</v>
      </c>
      <c r="D1234">
        <v>5</v>
      </c>
      <c r="E1234">
        <v>4</v>
      </c>
      <c r="F1234" s="17">
        <v>3</v>
      </c>
      <c r="G1234" s="55" t="s">
        <v>483</v>
      </c>
      <c r="H1234" s="66" t="str">
        <f>VLOOKUP(G1234,'Benthic Codes'!$A$1:$C$15,2,0)</f>
        <v>AINV</v>
      </c>
      <c r="I1234" s="66" t="str">
        <f>VLOOKUP(G1234,'Benthic Codes'!$A$1:$C$15,3,0)</f>
        <v>aggressive invert</v>
      </c>
      <c r="K1234" t="s">
        <v>485</v>
      </c>
    </row>
    <row r="1235" spans="1:11">
      <c r="A1235" s="2">
        <v>42955</v>
      </c>
      <c r="B1235" t="s">
        <v>429</v>
      </c>
      <c r="C1235" t="s">
        <v>475</v>
      </c>
      <c r="D1235">
        <v>5</v>
      </c>
      <c r="E1235">
        <v>4</v>
      </c>
      <c r="F1235" s="17">
        <v>4</v>
      </c>
      <c r="G1235" s="55" t="s">
        <v>488</v>
      </c>
      <c r="H1235" s="66" t="str">
        <f>VLOOKUP(G1235,'Benthic Codes'!$A$1:$C$15,2,0)</f>
        <v>TA</v>
      </c>
      <c r="I1235" s="66" t="str">
        <f>VLOOKUP(G1235,'Benthic Codes'!$A$1:$C$15,3,0)</f>
        <v>turf algae</v>
      </c>
      <c r="J1235">
        <v>4</v>
      </c>
    </row>
    <row r="1236" spans="1:11">
      <c r="A1236" s="2">
        <v>42955</v>
      </c>
      <c r="B1236" t="s">
        <v>429</v>
      </c>
      <c r="C1236" t="s">
        <v>475</v>
      </c>
      <c r="D1236">
        <v>5</v>
      </c>
      <c r="E1236">
        <v>4</v>
      </c>
      <c r="F1236" s="17">
        <v>5</v>
      </c>
      <c r="G1236" s="55" t="s">
        <v>488</v>
      </c>
      <c r="H1236" s="66" t="str">
        <f>VLOOKUP(G1236,'Benthic Codes'!$A$1:$C$15,2,0)</f>
        <v>TA</v>
      </c>
      <c r="I1236" s="66" t="str">
        <f>VLOOKUP(G1236,'Benthic Codes'!$A$1:$C$15,3,0)</f>
        <v>turf algae</v>
      </c>
      <c r="J1236">
        <v>4</v>
      </c>
    </row>
    <row r="1237" spans="1:11">
      <c r="A1237" s="2">
        <v>42955</v>
      </c>
      <c r="B1237" t="s">
        <v>429</v>
      </c>
      <c r="C1237" t="s">
        <v>475</v>
      </c>
      <c r="D1237">
        <v>5</v>
      </c>
      <c r="E1237">
        <v>4</v>
      </c>
      <c r="F1237" s="17">
        <v>6</v>
      </c>
      <c r="G1237" s="55" t="s">
        <v>483</v>
      </c>
      <c r="H1237" s="66" t="str">
        <f>VLOOKUP(G1237,'Benthic Codes'!$A$1:$C$15,2,0)</f>
        <v>AINV</v>
      </c>
      <c r="I1237" s="66" t="str">
        <f>VLOOKUP(G1237,'Benthic Codes'!$A$1:$C$15,3,0)</f>
        <v>aggressive invert</v>
      </c>
      <c r="K1237" t="s">
        <v>485</v>
      </c>
    </row>
    <row r="1238" spans="1:11">
      <c r="A1238" s="2">
        <v>42955</v>
      </c>
      <c r="B1238" t="s">
        <v>429</v>
      </c>
      <c r="C1238" t="s">
        <v>475</v>
      </c>
      <c r="D1238">
        <v>5</v>
      </c>
      <c r="E1238">
        <v>4</v>
      </c>
      <c r="F1238" s="17">
        <v>7</v>
      </c>
      <c r="G1238" s="55" t="s">
        <v>488</v>
      </c>
      <c r="H1238" s="66" t="str">
        <f>VLOOKUP(G1238,'Benthic Codes'!$A$1:$C$15,2,0)</f>
        <v>TA</v>
      </c>
      <c r="I1238" s="66" t="str">
        <f>VLOOKUP(G1238,'Benthic Codes'!$A$1:$C$15,3,0)</f>
        <v>turf algae</v>
      </c>
      <c r="J1238">
        <v>2</v>
      </c>
    </row>
    <row r="1239" spans="1:11">
      <c r="A1239" s="2">
        <v>42955</v>
      </c>
      <c r="B1239" t="s">
        <v>429</v>
      </c>
      <c r="C1239" t="s">
        <v>475</v>
      </c>
      <c r="D1239">
        <v>5</v>
      </c>
      <c r="E1239">
        <v>4</v>
      </c>
      <c r="F1239" s="17">
        <v>8</v>
      </c>
      <c r="G1239" s="55" t="s">
        <v>488</v>
      </c>
      <c r="H1239" s="66" t="str">
        <f>VLOOKUP(G1239,'Benthic Codes'!$A$1:$C$15,2,0)</f>
        <v>TA</v>
      </c>
      <c r="I1239" s="66" t="str">
        <f>VLOOKUP(G1239,'Benthic Codes'!$A$1:$C$15,3,0)</f>
        <v>turf algae</v>
      </c>
      <c r="J1239">
        <v>14</v>
      </c>
    </row>
    <row r="1240" spans="1:11">
      <c r="A1240" s="2">
        <v>42955</v>
      </c>
      <c r="B1240" t="s">
        <v>429</v>
      </c>
      <c r="C1240" t="s">
        <v>475</v>
      </c>
      <c r="D1240">
        <v>5</v>
      </c>
      <c r="E1240">
        <v>4</v>
      </c>
      <c r="F1240" s="17">
        <v>9</v>
      </c>
      <c r="G1240" s="55" t="s">
        <v>478</v>
      </c>
      <c r="H1240" s="66" t="str">
        <f>VLOOKUP(G1240,'Benthic Codes'!$A$1:$C$15,2,0)</f>
        <v>MA</v>
      </c>
      <c r="I1240" s="66" t="str">
        <f>VLOOKUP(G1240,'Benthic Codes'!$A$1:$C$15,3,0)</f>
        <v>macroalgae</v>
      </c>
      <c r="J1240">
        <v>16</v>
      </c>
    </row>
    <row r="1241" spans="1:11">
      <c r="A1241" s="2">
        <v>42955</v>
      </c>
      <c r="B1241" t="s">
        <v>429</v>
      </c>
      <c r="C1241" t="s">
        <v>475</v>
      </c>
      <c r="D1241">
        <v>5</v>
      </c>
      <c r="E1241">
        <v>4</v>
      </c>
      <c r="F1241" s="17">
        <v>10</v>
      </c>
      <c r="G1241" s="55" t="s">
        <v>488</v>
      </c>
      <c r="H1241" s="66" t="str">
        <f>VLOOKUP(G1241,'Benthic Codes'!$A$1:$C$15,2,0)</f>
        <v>TA</v>
      </c>
      <c r="I1241" s="66" t="str">
        <f>VLOOKUP(G1241,'Benthic Codes'!$A$1:$C$15,3,0)</f>
        <v>turf algae</v>
      </c>
      <c r="J1241">
        <v>2</v>
      </c>
    </row>
    <row r="1242" spans="1:11">
      <c r="A1242" s="2">
        <v>42955</v>
      </c>
      <c r="B1242" t="s">
        <v>429</v>
      </c>
      <c r="C1242" t="s">
        <v>475</v>
      </c>
      <c r="D1242">
        <v>5</v>
      </c>
      <c r="E1242">
        <v>5</v>
      </c>
      <c r="F1242" s="17">
        <v>1</v>
      </c>
      <c r="G1242" s="55" t="s">
        <v>488</v>
      </c>
      <c r="H1242" s="66" t="str">
        <f>VLOOKUP(G1242,'Benthic Codes'!$A$1:$C$15,2,0)</f>
        <v>TA</v>
      </c>
      <c r="I1242" s="66" t="str">
        <f>VLOOKUP(G1242,'Benthic Codes'!$A$1:$C$15,3,0)</f>
        <v>turf algae</v>
      </c>
      <c r="J1242">
        <v>4</v>
      </c>
    </row>
    <row r="1243" spans="1:11">
      <c r="A1243" s="2">
        <v>42955</v>
      </c>
      <c r="B1243" t="s">
        <v>429</v>
      </c>
      <c r="C1243" t="s">
        <v>475</v>
      </c>
      <c r="D1243">
        <v>5</v>
      </c>
      <c r="E1243">
        <v>5</v>
      </c>
      <c r="F1243" s="17">
        <v>2</v>
      </c>
      <c r="G1243" s="55" t="s">
        <v>488</v>
      </c>
      <c r="H1243" s="66" t="str">
        <f>VLOOKUP(G1243,'Benthic Codes'!$A$1:$C$15,2,0)</f>
        <v>TA</v>
      </c>
      <c r="I1243" s="66" t="str">
        <f>VLOOKUP(G1243,'Benthic Codes'!$A$1:$C$15,3,0)</f>
        <v>turf algae</v>
      </c>
      <c r="J1243">
        <v>2</v>
      </c>
    </row>
    <row r="1244" spans="1:11">
      <c r="A1244" s="2">
        <v>42955</v>
      </c>
      <c r="B1244" t="s">
        <v>429</v>
      </c>
      <c r="C1244" t="s">
        <v>475</v>
      </c>
      <c r="D1244">
        <v>5</v>
      </c>
      <c r="E1244">
        <v>5</v>
      </c>
      <c r="F1244" s="17">
        <v>3</v>
      </c>
      <c r="G1244" s="55" t="s">
        <v>488</v>
      </c>
      <c r="H1244" s="66" t="str">
        <f>VLOOKUP(G1244,'Benthic Codes'!$A$1:$C$15,2,0)</f>
        <v>TA</v>
      </c>
      <c r="I1244" s="66" t="str">
        <f>VLOOKUP(G1244,'Benthic Codes'!$A$1:$C$15,3,0)</f>
        <v>turf algae</v>
      </c>
      <c r="J1244">
        <v>6</v>
      </c>
    </row>
    <row r="1245" spans="1:11">
      <c r="A1245" s="2">
        <v>42955</v>
      </c>
      <c r="B1245" t="s">
        <v>429</v>
      </c>
      <c r="C1245" t="s">
        <v>475</v>
      </c>
      <c r="D1245">
        <v>5</v>
      </c>
      <c r="E1245">
        <v>5</v>
      </c>
      <c r="F1245" s="17">
        <v>4</v>
      </c>
      <c r="G1245" s="55" t="s">
        <v>488</v>
      </c>
      <c r="H1245" s="66" t="str">
        <f>VLOOKUP(G1245,'Benthic Codes'!$A$1:$C$15,2,0)</f>
        <v>TA</v>
      </c>
      <c r="I1245" s="66" t="str">
        <f>VLOOKUP(G1245,'Benthic Codes'!$A$1:$C$15,3,0)</f>
        <v>turf algae</v>
      </c>
      <c r="J1245">
        <v>2</v>
      </c>
    </row>
    <row r="1246" spans="1:11">
      <c r="A1246" s="2">
        <v>42955</v>
      </c>
      <c r="B1246" t="s">
        <v>429</v>
      </c>
      <c r="C1246" t="s">
        <v>475</v>
      </c>
      <c r="D1246">
        <v>5</v>
      </c>
      <c r="E1246">
        <v>5</v>
      </c>
      <c r="F1246" s="17">
        <v>5</v>
      </c>
      <c r="G1246" s="55" t="s">
        <v>480</v>
      </c>
      <c r="H1246" s="66" t="str">
        <f>VLOOKUP(G1246,'Benthic Codes'!$A$1:$C$15,2,0)</f>
        <v>OINV</v>
      </c>
      <c r="I1246" s="66" t="str">
        <f>VLOOKUP(G1246,'Benthic Codes'!$A$1:$C$15,3,0)</f>
        <v>non-aggressive invert</v>
      </c>
      <c r="K1246" t="s">
        <v>485</v>
      </c>
    </row>
    <row r="1247" spans="1:11">
      <c r="A1247" s="2">
        <v>42955</v>
      </c>
      <c r="B1247" t="s">
        <v>429</v>
      </c>
      <c r="C1247" t="s">
        <v>475</v>
      </c>
      <c r="D1247">
        <v>5</v>
      </c>
      <c r="E1247">
        <v>5</v>
      </c>
      <c r="F1247" s="17">
        <v>6</v>
      </c>
      <c r="G1247" s="55" t="s">
        <v>488</v>
      </c>
      <c r="H1247" s="66" t="str">
        <f>VLOOKUP(G1247,'Benthic Codes'!$A$1:$C$15,2,0)</f>
        <v>TA</v>
      </c>
      <c r="I1247" s="66" t="str">
        <f>VLOOKUP(G1247,'Benthic Codes'!$A$1:$C$15,3,0)</f>
        <v>turf algae</v>
      </c>
      <c r="J1247">
        <v>4</v>
      </c>
    </row>
    <row r="1248" spans="1:11">
      <c r="A1248" s="2">
        <v>42955</v>
      </c>
      <c r="B1248" t="s">
        <v>429</v>
      </c>
      <c r="C1248" t="s">
        <v>475</v>
      </c>
      <c r="D1248">
        <v>5</v>
      </c>
      <c r="E1248">
        <v>5</v>
      </c>
      <c r="F1248" s="17">
        <v>7</v>
      </c>
      <c r="G1248" s="55" t="s">
        <v>488</v>
      </c>
      <c r="H1248" s="66" t="str">
        <f>VLOOKUP(G1248,'Benthic Codes'!$A$1:$C$15,2,0)</f>
        <v>TA</v>
      </c>
      <c r="I1248" s="66" t="str">
        <f>VLOOKUP(G1248,'Benthic Codes'!$A$1:$C$15,3,0)</f>
        <v>turf algae</v>
      </c>
      <c r="J1248">
        <v>4</v>
      </c>
    </row>
    <row r="1249" spans="1:10">
      <c r="A1249" s="2">
        <v>42955</v>
      </c>
      <c r="B1249" t="s">
        <v>429</v>
      </c>
      <c r="C1249" t="s">
        <v>475</v>
      </c>
      <c r="D1249">
        <v>5</v>
      </c>
      <c r="E1249">
        <v>5</v>
      </c>
      <c r="F1249" s="17">
        <v>8</v>
      </c>
      <c r="G1249" s="55" t="s">
        <v>478</v>
      </c>
      <c r="H1249" s="66" t="str">
        <f>VLOOKUP(G1249,'Benthic Codes'!$A$1:$C$15,2,0)</f>
        <v>MA</v>
      </c>
      <c r="I1249" s="66" t="str">
        <f>VLOOKUP(G1249,'Benthic Codes'!$A$1:$C$15,3,0)</f>
        <v>macroalgae</v>
      </c>
      <c r="J1249">
        <v>18</v>
      </c>
    </row>
    <row r="1250" spans="1:10">
      <c r="A1250" s="2">
        <v>42955</v>
      </c>
      <c r="B1250" t="s">
        <v>429</v>
      </c>
      <c r="C1250" t="s">
        <v>475</v>
      </c>
      <c r="D1250">
        <v>5</v>
      </c>
      <c r="E1250">
        <v>5</v>
      </c>
      <c r="F1250" s="17">
        <v>9</v>
      </c>
      <c r="G1250" s="55" t="s">
        <v>478</v>
      </c>
      <c r="H1250" s="66" t="str">
        <f>VLOOKUP(G1250,'Benthic Codes'!$A$1:$C$15,2,0)</f>
        <v>MA</v>
      </c>
      <c r="I1250" s="66" t="str">
        <f>VLOOKUP(G1250,'Benthic Codes'!$A$1:$C$15,3,0)</f>
        <v>macroalgae</v>
      </c>
      <c r="J1250">
        <v>20</v>
      </c>
    </row>
    <row r="1251" spans="1:10">
      <c r="A1251" s="2">
        <v>42955</v>
      </c>
      <c r="B1251" t="s">
        <v>429</v>
      </c>
      <c r="C1251" t="s">
        <v>475</v>
      </c>
      <c r="D1251">
        <v>5</v>
      </c>
      <c r="E1251">
        <v>5</v>
      </c>
      <c r="F1251" s="17">
        <v>10</v>
      </c>
      <c r="G1251" s="55" t="s">
        <v>478</v>
      </c>
      <c r="H1251" s="66" t="str">
        <f>VLOOKUP(G1251,'Benthic Codes'!$A$1:$C$15,2,0)</f>
        <v>MA</v>
      </c>
      <c r="I1251" s="66" t="str">
        <f>VLOOKUP(G1251,'Benthic Codes'!$A$1:$C$15,3,0)</f>
        <v>macroalgae</v>
      </c>
      <c r="J1251">
        <v>16</v>
      </c>
    </row>
    <row r="1252" spans="1:10">
      <c r="A1252" s="2">
        <v>42955</v>
      </c>
      <c r="B1252" t="s">
        <v>429</v>
      </c>
      <c r="C1252" t="s">
        <v>475</v>
      </c>
      <c r="D1252">
        <v>5</v>
      </c>
      <c r="E1252">
        <v>6</v>
      </c>
      <c r="F1252" s="17">
        <v>1</v>
      </c>
      <c r="G1252" s="55" t="s">
        <v>478</v>
      </c>
      <c r="H1252" s="66" t="str">
        <f>VLOOKUP(G1252,'Benthic Codes'!$A$1:$C$15,2,0)</f>
        <v>MA</v>
      </c>
      <c r="I1252" s="66" t="str">
        <f>VLOOKUP(G1252,'Benthic Codes'!$A$1:$C$15,3,0)</f>
        <v>macroalgae</v>
      </c>
      <c r="J1252">
        <v>8</v>
      </c>
    </row>
    <row r="1253" spans="1:10">
      <c r="A1253" s="2">
        <v>42955</v>
      </c>
      <c r="B1253" t="s">
        <v>429</v>
      </c>
      <c r="C1253" t="s">
        <v>475</v>
      </c>
      <c r="D1253">
        <v>5</v>
      </c>
      <c r="E1253">
        <v>6</v>
      </c>
      <c r="F1253" s="17">
        <v>2</v>
      </c>
      <c r="G1253" s="55" t="s">
        <v>488</v>
      </c>
      <c r="H1253" s="66" t="str">
        <f>VLOOKUP(G1253,'Benthic Codes'!$A$1:$C$15,2,0)</f>
        <v>TA</v>
      </c>
      <c r="I1253" s="66" t="str">
        <f>VLOOKUP(G1253,'Benthic Codes'!$A$1:$C$15,3,0)</f>
        <v>turf algae</v>
      </c>
      <c r="J1253">
        <v>2</v>
      </c>
    </row>
    <row r="1254" spans="1:10">
      <c r="A1254" s="2">
        <v>42955</v>
      </c>
      <c r="B1254" t="s">
        <v>429</v>
      </c>
      <c r="C1254" t="s">
        <v>475</v>
      </c>
      <c r="D1254">
        <v>5</v>
      </c>
      <c r="E1254">
        <v>6</v>
      </c>
      <c r="F1254" s="17">
        <v>3</v>
      </c>
      <c r="G1254" s="55" t="s">
        <v>488</v>
      </c>
      <c r="H1254" s="66" t="str">
        <f>VLOOKUP(G1254,'Benthic Codes'!$A$1:$C$15,2,0)</f>
        <v>TA</v>
      </c>
      <c r="I1254" s="66" t="str">
        <f>VLOOKUP(G1254,'Benthic Codes'!$A$1:$C$15,3,0)</f>
        <v>turf algae</v>
      </c>
      <c r="J1254">
        <v>2</v>
      </c>
    </row>
    <row r="1255" spans="1:10">
      <c r="A1255" s="2">
        <v>42955</v>
      </c>
      <c r="B1255" t="s">
        <v>429</v>
      </c>
      <c r="C1255" t="s">
        <v>475</v>
      </c>
      <c r="D1255">
        <v>5</v>
      </c>
      <c r="E1255">
        <v>6</v>
      </c>
      <c r="F1255" s="17">
        <v>4</v>
      </c>
      <c r="G1255" s="55" t="s">
        <v>488</v>
      </c>
      <c r="H1255" s="66" t="str">
        <f>VLOOKUP(G1255,'Benthic Codes'!$A$1:$C$15,2,0)</f>
        <v>TA</v>
      </c>
      <c r="I1255" s="66" t="str">
        <f>VLOOKUP(G1255,'Benthic Codes'!$A$1:$C$15,3,0)</f>
        <v>turf algae</v>
      </c>
      <c r="J1255">
        <v>2</v>
      </c>
    </row>
    <row r="1256" spans="1:10">
      <c r="A1256" s="2">
        <v>42955</v>
      </c>
      <c r="B1256" t="s">
        <v>429</v>
      </c>
      <c r="C1256" t="s">
        <v>475</v>
      </c>
      <c r="D1256">
        <v>5</v>
      </c>
      <c r="E1256">
        <v>6</v>
      </c>
      <c r="F1256" s="17">
        <v>5</v>
      </c>
      <c r="G1256" s="55" t="s">
        <v>488</v>
      </c>
      <c r="H1256" s="66" t="str">
        <f>VLOOKUP(G1256,'Benthic Codes'!$A$1:$C$15,2,0)</f>
        <v>TA</v>
      </c>
      <c r="I1256" s="66" t="str">
        <f>VLOOKUP(G1256,'Benthic Codes'!$A$1:$C$15,3,0)</f>
        <v>turf algae</v>
      </c>
      <c r="J1256">
        <v>4</v>
      </c>
    </row>
    <row r="1257" spans="1:10">
      <c r="A1257" s="2">
        <v>42955</v>
      </c>
      <c r="B1257" t="s">
        <v>429</v>
      </c>
      <c r="C1257" t="s">
        <v>475</v>
      </c>
      <c r="D1257">
        <v>5</v>
      </c>
      <c r="E1257">
        <v>6</v>
      </c>
      <c r="F1257" s="17">
        <v>6</v>
      </c>
      <c r="G1257" s="55" t="s">
        <v>488</v>
      </c>
      <c r="H1257" s="66" t="str">
        <f>VLOOKUP(G1257,'Benthic Codes'!$A$1:$C$15,2,0)</f>
        <v>TA</v>
      </c>
      <c r="I1257" s="66" t="str">
        <f>VLOOKUP(G1257,'Benthic Codes'!$A$1:$C$15,3,0)</f>
        <v>turf algae</v>
      </c>
      <c r="J1257">
        <v>4</v>
      </c>
    </row>
    <row r="1258" spans="1:10">
      <c r="A1258" s="2">
        <v>42955</v>
      </c>
      <c r="B1258" t="s">
        <v>429</v>
      </c>
      <c r="C1258" t="s">
        <v>475</v>
      </c>
      <c r="D1258">
        <v>5</v>
      </c>
      <c r="E1258">
        <v>6</v>
      </c>
      <c r="F1258" s="17">
        <v>7</v>
      </c>
      <c r="G1258" s="55" t="s">
        <v>488</v>
      </c>
      <c r="H1258" s="66" t="str">
        <f>VLOOKUP(G1258,'Benthic Codes'!$A$1:$C$15,2,0)</f>
        <v>TA</v>
      </c>
      <c r="I1258" s="66" t="str">
        <f>VLOOKUP(G1258,'Benthic Codes'!$A$1:$C$15,3,0)</f>
        <v>turf algae</v>
      </c>
      <c r="J1258">
        <v>1</v>
      </c>
    </row>
    <row r="1259" spans="1:10">
      <c r="A1259" s="2">
        <v>42955</v>
      </c>
      <c r="B1259" t="s">
        <v>429</v>
      </c>
      <c r="C1259" t="s">
        <v>475</v>
      </c>
      <c r="D1259">
        <v>5</v>
      </c>
      <c r="E1259">
        <v>6</v>
      </c>
      <c r="F1259" s="17">
        <v>8</v>
      </c>
      <c r="G1259" s="55" t="s">
        <v>474</v>
      </c>
      <c r="H1259" s="66" t="str">
        <f>VLOOKUP(G1259,'Benthic Codes'!$A$1:$C$15,2,0)</f>
        <v>CY</v>
      </c>
      <c r="I1259" s="66" t="str">
        <f>VLOOKUP(G1259,'Benthic Codes'!$A$1:$C$15,3,0)</f>
        <v>cyanobacteria</v>
      </c>
    </row>
    <row r="1260" spans="1:10">
      <c r="A1260" s="2">
        <v>42955</v>
      </c>
      <c r="B1260" t="s">
        <v>429</v>
      </c>
      <c r="C1260" t="s">
        <v>475</v>
      </c>
      <c r="D1260">
        <v>5</v>
      </c>
      <c r="E1260">
        <v>6</v>
      </c>
      <c r="F1260" s="17">
        <v>9</v>
      </c>
      <c r="G1260" s="55" t="s">
        <v>478</v>
      </c>
      <c r="H1260" s="66" t="str">
        <f>VLOOKUP(G1260,'Benthic Codes'!$A$1:$C$15,2,0)</f>
        <v>MA</v>
      </c>
      <c r="I1260" s="66" t="str">
        <f>VLOOKUP(G1260,'Benthic Codes'!$A$1:$C$15,3,0)</f>
        <v>macroalgae</v>
      </c>
      <c r="J1260">
        <v>4</v>
      </c>
    </row>
    <row r="1261" spans="1:10">
      <c r="A1261" s="2">
        <v>42955</v>
      </c>
      <c r="B1261" t="s">
        <v>429</v>
      </c>
      <c r="C1261" t="s">
        <v>475</v>
      </c>
      <c r="D1261">
        <v>5</v>
      </c>
      <c r="E1261">
        <v>6</v>
      </c>
      <c r="F1261" s="17">
        <v>10</v>
      </c>
      <c r="G1261" s="55" t="s">
        <v>478</v>
      </c>
      <c r="H1261" s="66" t="str">
        <f>VLOOKUP(G1261,'Benthic Codes'!$A$1:$C$15,2,0)</f>
        <v>MA</v>
      </c>
      <c r="I1261" s="66" t="str">
        <f>VLOOKUP(G1261,'Benthic Codes'!$A$1:$C$15,3,0)</f>
        <v>macroalgae</v>
      </c>
      <c r="J1261">
        <v>4</v>
      </c>
    </row>
    <row r="1262" spans="1:10">
      <c r="A1262" s="2">
        <v>42955</v>
      </c>
      <c r="B1262" t="s">
        <v>429</v>
      </c>
      <c r="C1262" t="s">
        <v>475</v>
      </c>
      <c r="D1262">
        <v>5</v>
      </c>
      <c r="E1262">
        <v>7</v>
      </c>
      <c r="F1262" s="17">
        <v>1</v>
      </c>
      <c r="G1262" s="55" t="s">
        <v>488</v>
      </c>
      <c r="H1262" s="66" t="str">
        <f>VLOOKUP(G1262,'Benthic Codes'!$A$1:$C$15,2,0)</f>
        <v>TA</v>
      </c>
      <c r="I1262" s="66" t="str">
        <f>VLOOKUP(G1262,'Benthic Codes'!$A$1:$C$15,3,0)</f>
        <v>turf algae</v>
      </c>
      <c r="J1262">
        <v>2</v>
      </c>
    </row>
    <row r="1263" spans="1:10">
      <c r="A1263" s="2">
        <v>42955</v>
      </c>
      <c r="B1263" t="s">
        <v>429</v>
      </c>
      <c r="C1263" t="s">
        <v>475</v>
      </c>
      <c r="D1263">
        <v>5</v>
      </c>
      <c r="E1263">
        <v>7</v>
      </c>
      <c r="F1263" s="17">
        <v>2</v>
      </c>
      <c r="G1263" s="55" t="s">
        <v>488</v>
      </c>
      <c r="H1263" s="66" t="str">
        <f>VLOOKUP(G1263,'Benthic Codes'!$A$1:$C$15,2,0)</f>
        <v>TA</v>
      </c>
      <c r="I1263" s="66" t="str">
        <f>VLOOKUP(G1263,'Benthic Codes'!$A$1:$C$15,3,0)</f>
        <v>turf algae</v>
      </c>
      <c r="J1263">
        <v>2</v>
      </c>
    </row>
    <row r="1264" spans="1:10">
      <c r="A1264" s="2">
        <v>42955</v>
      </c>
      <c r="B1264" t="s">
        <v>429</v>
      </c>
      <c r="C1264" t="s">
        <v>475</v>
      </c>
      <c r="D1264">
        <v>5</v>
      </c>
      <c r="E1264">
        <v>7</v>
      </c>
      <c r="F1264" s="17">
        <v>3</v>
      </c>
      <c r="G1264" s="55" t="s">
        <v>488</v>
      </c>
      <c r="H1264" s="66" t="str">
        <f>VLOOKUP(G1264,'Benthic Codes'!$A$1:$C$15,2,0)</f>
        <v>TA</v>
      </c>
      <c r="I1264" s="66" t="str">
        <f>VLOOKUP(G1264,'Benthic Codes'!$A$1:$C$15,3,0)</f>
        <v>turf algae</v>
      </c>
      <c r="J1264">
        <v>3</v>
      </c>
    </row>
    <row r="1265" spans="1:11">
      <c r="A1265" s="2">
        <v>42955</v>
      </c>
      <c r="B1265" t="s">
        <v>429</v>
      </c>
      <c r="C1265" t="s">
        <v>475</v>
      </c>
      <c r="D1265">
        <v>5</v>
      </c>
      <c r="E1265">
        <v>7</v>
      </c>
      <c r="F1265" s="17">
        <v>4</v>
      </c>
      <c r="G1265" s="55" t="s">
        <v>488</v>
      </c>
      <c r="H1265" s="66" t="str">
        <f>VLOOKUP(G1265,'Benthic Codes'!$A$1:$C$15,2,0)</f>
        <v>TA</v>
      </c>
      <c r="I1265" s="66" t="str">
        <f>VLOOKUP(G1265,'Benthic Codes'!$A$1:$C$15,3,0)</f>
        <v>turf algae</v>
      </c>
      <c r="J1265">
        <v>4</v>
      </c>
    </row>
    <row r="1266" spans="1:11">
      <c r="A1266" s="2">
        <v>42955</v>
      </c>
      <c r="B1266" t="s">
        <v>429</v>
      </c>
      <c r="C1266" t="s">
        <v>475</v>
      </c>
      <c r="D1266">
        <v>5</v>
      </c>
      <c r="E1266">
        <v>7</v>
      </c>
      <c r="F1266" s="17">
        <v>5</v>
      </c>
      <c r="G1266" s="55" t="s">
        <v>488</v>
      </c>
      <c r="H1266" s="66" t="str">
        <f>VLOOKUP(G1266,'Benthic Codes'!$A$1:$C$15,2,0)</f>
        <v>TA</v>
      </c>
      <c r="I1266" s="66" t="str">
        <f>VLOOKUP(G1266,'Benthic Codes'!$A$1:$C$15,3,0)</f>
        <v>turf algae</v>
      </c>
      <c r="J1266">
        <v>2</v>
      </c>
    </row>
    <row r="1267" spans="1:11">
      <c r="A1267" s="2">
        <v>42955</v>
      </c>
      <c r="B1267" t="s">
        <v>429</v>
      </c>
      <c r="C1267" t="s">
        <v>475</v>
      </c>
      <c r="D1267">
        <v>5</v>
      </c>
      <c r="E1267">
        <v>7</v>
      </c>
      <c r="F1267" s="17">
        <v>6</v>
      </c>
      <c r="G1267" s="55" t="s">
        <v>488</v>
      </c>
      <c r="H1267" s="66" t="str">
        <f>VLOOKUP(G1267,'Benthic Codes'!$A$1:$C$15,2,0)</f>
        <v>TA</v>
      </c>
      <c r="I1267" s="66" t="str">
        <f>VLOOKUP(G1267,'Benthic Codes'!$A$1:$C$15,3,0)</f>
        <v>turf algae</v>
      </c>
      <c r="J1267">
        <v>2</v>
      </c>
    </row>
    <row r="1268" spans="1:11">
      <c r="A1268" s="2">
        <v>42955</v>
      </c>
      <c r="B1268" t="s">
        <v>429</v>
      </c>
      <c r="C1268" t="s">
        <v>475</v>
      </c>
      <c r="D1268">
        <v>5</v>
      </c>
      <c r="E1268">
        <v>7</v>
      </c>
      <c r="F1268" s="17">
        <v>7</v>
      </c>
      <c r="G1268" s="55" t="s">
        <v>478</v>
      </c>
      <c r="H1268" s="66" t="str">
        <f>VLOOKUP(G1268,'Benthic Codes'!$A$1:$C$15,2,0)</f>
        <v>MA</v>
      </c>
      <c r="I1268" s="66" t="str">
        <f>VLOOKUP(G1268,'Benthic Codes'!$A$1:$C$15,3,0)</f>
        <v>macroalgae</v>
      </c>
      <c r="J1268">
        <v>12</v>
      </c>
    </row>
    <row r="1269" spans="1:11">
      <c r="A1269" s="2">
        <v>42955</v>
      </c>
      <c r="B1269" t="s">
        <v>429</v>
      </c>
      <c r="C1269" t="s">
        <v>475</v>
      </c>
      <c r="D1269">
        <v>5</v>
      </c>
      <c r="E1269">
        <v>7</v>
      </c>
      <c r="F1269" s="17">
        <v>8</v>
      </c>
      <c r="G1269" s="55" t="s">
        <v>488</v>
      </c>
      <c r="H1269" s="66" t="str">
        <f>VLOOKUP(G1269,'Benthic Codes'!$A$1:$C$15,2,0)</f>
        <v>TA</v>
      </c>
      <c r="I1269" s="66" t="str">
        <f>VLOOKUP(G1269,'Benthic Codes'!$A$1:$C$15,3,0)</f>
        <v>turf algae</v>
      </c>
      <c r="J1269">
        <v>1</v>
      </c>
    </row>
    <row r="1270" spans="1:11">
      <c r="A1270" s="2">
        <v>42955</v>
      </c>
      <c r="B1270" t="s">
        <v>429</v>
      </c>
      <c r="C1270" t="s">
        <v>475</v>
      </c>
      <c r="D1270">
        <v>5</v>
      </c>
      <c r="E1270">
        <v>7</v>
      </c>
      <c r="F1270" s="17">
        <v>9</v>
      </c>
      <c r="G1270" s="55" t="s">
        <v>488</v>
      </c>
      <c r="H1270" s="66" t="str">
        <f>VLOOKUP(G1270,'Benthic Codes'!$A$1:$C$15,2,0)</f>
        <v>TA</v>
      </c>
      <c r="I1270" s="66" t="str">
        <f>VLOOKUP(G1270,'Benthic Codes'!$A$1:$C$15,3,0)</f>
        <v>turf algae</v>
      </c>
      <c r="J1270">
        <v>2</v>
      </c>
    </row>
    <row r="1271" spans="1:11">
      <c r="A1271" s="2">
        <v>42955</v>
      </c>
      <c r="B1271" t="s">
        <v>429</v>
      </c>
      <c r="C1271" t="s">
        <v>475</v>
      </c>
      <c r="D1271">
        <v>5</v>
      </c>
      <c r="E1271">
        <v>7</v>
      </c>
      <c r="F1271" s="17">
        <v>10</v>
      </c>
      <c r="G1271" s="55" t="s">
        <v>488</v>
      </c>
      <c r="H1271" s="66" t="str">
        <f>VLOOKUP(G1271,'Benthic Codes'!$A$1:$C$15,2,0)</f>
        <v>TA</v>
      </c>
      <c r="I1271" s="66" t="str">
        <f>VLOOKUP(G1271,'Benthic Codes'!$A$1:$C$15,3,0)</f>
        <v>turf algae</v>
      </c>
      <c r="J1271">
        <v>2</v>
      </c>
    </row>
    <row r="1272" spans="1:11">
      <c r="A1272" s="2">
        <v>42955</v>
      </c>
      <c r="B1272" t="s">
        <v>429</v>
      </c>
      <c r="C1272" t="s">
        <v>475</v>
      </c>
      <c r="D1272">
        <v>5</v>
      </c>
      <c r="E1272">
        <v>8</v>
      </c>
      <c r="F1272" s="17">
        <v>1</v>
      </c>
      <c r="G1272" s="55" t="s">
        <v>488</v>
      </c>
      <c r="H1272" s="66" t="str">
        <f>VLOOKUP(G1272,'Benthic Codes'!$A$1:$C$15,2,0)</f>
        <v>TA</v>
      </c>
      <c r="I1272" s="66" t="str">
        <f>VLOOKUP(G1272,'Benthic Codes'!$A$1:$C$15,3,0)</f>
        <v>turf algae</v>
      </c>
      <c r="J1272">
        <v>2</v>
      </c>
    </row>
    <row r="1273" spans="1:11">
      <c r="A1273" s="2">
        <v>42955</v>
      </c>
      <c r="B1273" t="s">
        <v>429</v>
      </c>
      <c r="C1273" t="s">
        <v>475</v>
      </c>
      <c r="D1273">
        <v>5</v>
      </c>
      <c r="E1273">
        <v>8</v>
      </c>
      <c r="F1273" s="17">
        <v>2</v>
      </c>
      <c r="G1273" s="55" t="s">
        <v>488</v>
      </c>
      <c r="H1273" s="66" t="str">
        <f>VLOOKUP(G1273,'Benthic Codes'!$A$1:$C$15,2,0)</f>
        <v>TA</v>
      </c>
      <c r="I1273" s="66" t="str">
        <f>VLOOKUP(G1273,'Benthic Codes'!$A$1:$C$15,3,0)</f>
        <v>turf algae</v>
      </c>
      <c r="J1273">
        <v>1</v>
      </c>
    </row>
    <row r="1274" spans="1:11">
      <c r="A1274" s="2">
        <v>42955</v>
      </c>
      <c r="B1274" t="s">
        <v>429</v>
      </c>
      <c r="C1274" t="s">
        <v>475</v>
      </c>
      <c r="D1274">
        <v>5</v>
      </c>
      <c r="E1274">
        <v>8</v>
      </c>
      <c r="F1274" s="17">
        <v>3</v>
      </c>
      <c r="G1274" s="55" t="s">
        <v>488</v>
      </c>
      <c r="H1274" s="66" t="str">
        <f>VLOOKUP(G1274,'Benthic Codes'!$A$1:$C$15,2,0)</f>
        <v>TA</v>
      </c>
      <c r="I1274" s="66" t="str">
        <f>VLOOKUP(G1274,'Benthic Codes'!$A$1:$C$15,3,0)</f>
        <v>turf algae</v>
      </c>
      <c r="J1274">
        <v>6</v>
      </c>
    </row>
    <row r="1275" spans="1:11">
      <c r="A1275" s="2">
        <v>42955</v>
      </c>
      <c r="B1275" t="s">
        <v>429</v>
      </c>
      <c r="C1275" t="s">
        <v>475</v>
      </c>
      <c r="D1275">
        <v>5</v>
      </c>
      <c r="E1275">
        <v>8</v>
      </c>
      <c r="F1275" s="17">
        <v>4</v>
      </c>
      <c r="G1275" s="55" t="s">
        <v>488</v>
      </c>
      <c r="H1275" s="66" t="str">
        <f>VLOOKUP(G1275,'Benthic Codes'!$A$1:$C$15,2,0)</f>
        <v>TA</v>
      </c>
      <c r="I1275" s="66" t="str">
        <f>VLOOKUP(G1275,'Benthic Codes'!$A$1:$C$15,3,0)</f>
        <v>turf algae</v>
      </c>
      <c r="J1275">
        <v>2</v>
      </c>
    </row>
    <row r="1276" spans="1:11">
      <c r="A1276" s="2">
        <v>42955</v>
      </c>
      <c r="B1276" t="s">
        <v>429</v>
      </c>
      <c r="C1276" t="s">
        <v>475</v>
      </c>
      <c r="D1276">
        <v>5</v>
      </c>
      <c r="E1276">
        <v>8</v>
      </c>
      <c r="F1276" s="17">
        <v>5</v>
      </c>
      <c r="G1276" s="55" t="s">
        <v>488</v>
      </c>
      <c r="H1276" s="66" t="str">
        <f>VLOOKUP(G1276,'Benthic Codes'!$A$1:$C$15,2,0)</f>
        <v>TA</v>
      </c>
      <c r="I1276" s="66" t="str">
        <f>VLOOKUP(G1276,'Benthic Codes'!$A$1:$C$15,3,0)</f>
        <v>turf algae</v>
      </c>
      <c r="J1276">
        <v>4</v>
      </c>
    </row>
    <row r="1277" spans="1:11">
      <c r="A1277" s="2">
        <v>42955</v>
      </c>
      <c r="B1277" t="s">
        <v>429</v>
      </c>
      <c r="C1277" t="s">
        <v>475</v>
      </c>
      <c r="D1277">
        <v>5</v>
      </c>
      <c r="E1277">
        <v>8</v>
      </c>
      <c r="F1277" s="17">
        <v>6</v>
      </c>
      <c r="G1277" s="55" t="s">
        <v>488</v>
      </c>
      <c r="H1277" s="66" t="str">
        <f>VLOOKUP(G1277,'Benthic Codes'!$A$1:$C$15,2,0)</f>
        <v>TA</v>
      </c>
      <c r="I1277" s="66" t="str">
        <f>VLOOKUP(G1277,'Benthic Codes'!$A$1:$C$15,3,0)</f>
        <v>turf algae</v>
      </c>
      <c r="J1277">
        <v>3</v>
      </c>
    </row>
    <row r="1278" spans="1:11">
      <c r="A1278" s="2">
        <v>42955</v>
      </c>
      <c r="B1278" t="s">
        <v>429</v>
      </c>
      <c r="C1278" t="s">
        <v>475</v>
      </c>
      <c r="D1278">
        <v>5</v>
      </c>
      <c r="E1278">
        <v>8</v>
      </c>
      <c r="F1278" s="17">
        <v>7</v>
      </c>
      <c r="G1278" s="55" t="s">
        <v>478</v>
      </c>
      <c r="H1278" s="66" t="str">
        <f>VLOOKUP(G1278,'Benthic Codes'!$A$1:$C$15,2,0)</f>
        <v>MA</v>
      </c>
      <c r="I1278" s="66" t="str">
        <f>VLOOKUP(G1278,'Benthic Codes'!$A$1:$C$15,3,0)</f>
        <v>macroalgae</v>
      </c>
      <c r="J1278">
        <v>9</v>
      </c>
    </row>
    <row r="1279" spans="1:11">
      <c r="A1279" s="2">
        <v>42955</v>
      </c>
      <c r="B1279" t="s">
        <v>429</v>
      </c>
      <c r="C1279" t="s">
        <v>475</v>
      </c>
      <c r="D1279">
        <v>5</v>
      </c>
      <c r="E1279">
        <v>8</v>
      </c>
      <c r="F1279" s="17">
        <v>8</v>
      </c>
      <c r="G1279" s="55" t="s">
        <v>483</v>
      </c>
      <c r="H1279" s="66" t="str">
        <f>VLOOKUP(G1279,'Benthic Codes'!$A$1:$C$15,2,0)</f>
        <v>AINV</v>
      </c>
      <c r="I1279" s="66" t="str">
        <f>VLOOKUP(G1279,'Benthic Codes'!$A$1:$C$15,3,0)</f>
        <v>aggressive invert</v>
      </c>
      <c r="K1279" t="s">
        <v>485</v>
      </c>
    </row>
    <row r="1280" spans="1:11">
      <c r="A1280" s="2">
        <v>42955</v>
      </c>
      <c r="B1280" t="s">
        <v>429</v>
      </c>
      <c r="C1280" t="s">
        <v>475</v>
      </c>
      <c r="D1280">
        <v>5</v>
      </c>
      <c r="E1280">
        <v>8</v>
      </c>
      <c r="F1280" s="17">
        <v>9</v>
      </c>
      <c r="G1280" s="55" t="s">
        <v>488</v>
      </c>
      <c r="H1280" s="66" t="str">
        <f>VLOOKUP(G1280,'Benthic Codes'!$A$1:$C$15,2,0)</f>
        <v>TA</v>
      </c>
      <c r="I1280" s="66" t="str">
        <f>VLOOKUP(G1280,'Benthic Codes'!$A$1:$C$15,3,0)</f>
        <v>turf algae</v>
      </c>
      <c r="J1280">
        <v>3</v>
      </c>
    </row>
    <row r="1281" spans="1:11">
      <c r="A1281" s="2">
        <v>42955</v>
      </c>
      <c r="B1281" t="s">
        <v>429</v>
      </c>
      <c r="C1281" t="s">
        <v>475</v>
      </c>
      <c r="D1281">
        <v>5</v>
      </c>
      <c r="E1281">
        <v>8</v>
      </c>
      <c r="F1281" s="17">
        <v>10</v>
      </c>
      <c r="G1281" s="55" t="s">
        <v>488</v>
      </c>
      <c r="H1281" s="66" t="str">
        <f>VLOOKUP(G1281,'Benthic Codes'!$A$1:$C$15,2,0)</f>
        <v>TA</v>
      </c>
      <c r="I1281" s="66" t="str">
        <f>VLOOKUP(G1281,'Benthic Codes'!$A$1:$C$15,3,0)</f>
        <v>turf algae</v>
      </c>
      <c r="J1281">
        <v>2</v>
      </c>
    </row>
    <row r="1282" spans="1:11">
      <c r="A1282" s="2">
        <v>42955</v>
      </c>
      <c r="B1282" t="s">
        <v>429</v>
      </c>
      <c r="C1282" t="s">
        <v>475</v>
      </c>
      <c r="D1282">
        <v>5</v>
      </c>
      <c r="E1282">
        <v>9</v>
      </c>
      <c r="F1282" s="17">
        <v>1</v>
      </c>
      <c r="G1282" s="55" t="s">
        <v>488</v>
      </c>
      <c r="H1282" s="66" t="str">
        <f>VLOOKUP(G1282,'Benthic Codes'!$A$1:$C$15,2,0)</f>
        <v>TA</v>
      </c>
      <c r="I1282" s="66" t="str">
        <f>VLOOKUP(G1282,'Benthic Codes'!$A$1:$C$15,3,0)</f>
        <v>turf algae</v>
      </c>
      <c r="J1282">
        <v>3</v>
      </c>
    </row>
    <row r="1283" spans="1:11">
      <c r="A1283" s="2">
        <v>42955</v>
      </c>
      <c r="B1283" t="s">
        <v>429</v>
      </c>
      <c r="C1283" t="s">
        <v>475</v>
      </c>
      <c r="D1283">
        <v>5</v>
      </c>
      <c r="E1283">
        <v>9</v>
      </c>
      <c r="F1283" s="17">
        <v>2</v>
      </c>
      <c r="G1283" s="55" t="s">
        <v>488</v>
      </c>
      <c r="H1283" s="66" t="str">
        <f>VLOOKUP(G1283,'Benthic Codes'!$A$1:$C$15,2,0)</f>
        <v>TA</v>
      </c>
      <c r="I1283" s="66" t="str">
        <f>VLOOKUP(G1283,'Benthic Codes'!$A$1:$C$15,3,0)</f>
        <v>turf algae</v>
      </c>
      <c r="J1283">
        <v>2</v>
      </c>
    </row>
    <row r="1284" spans="1:11">
      <c r="A1284" s="2">
        <v>42955</v>
      </c>
      <c r="B1284" t="s">
        <v>429</v>
      </c>
      <c r="C1284" t="s">
        <v>475</v>
      </c>
      <c r="D1284">
        <v>5</v>
      </c>
      <c r="E1284">
        <v>9</v>
      </c>
      <c r="F1284" s="17">
        <v>3</v>
      </c>
      <c r="G1284" s="55" t="s">
        <v>488</v>
      </c>
      <c r="H1284" s="66" t="str">
        <f>VLOOKUP(G1284,'Benthic Codes'!$A$1:$C$15,2,0)</f>
        <v>TA</v>
      </c>
      <c r="I1284" s="66" t="str">
        <f>VLOOKUP(G1284,'Benthic Codes'!$A$1:$C$15,3,0)</f>
        <v>turf algae</v>
      </c>
      <c r="J1284">
        <v>2</v>
      </c>
    </row>
    <row r="1285" spans="1:11">
      <c r="A1285" s="2">
        <v>42955</v>
      </c>
      <c r="B1285" t="s">
        <v>429</v>
      </c>
      <c r="C1285" t="s">
        <v>475</v>
      </c>
      <c r="D1285">
        <v>5</v>
      </c>
      <c r="E1285">
        <v>9</v>
      </c>
      <c r="F1285" s="17">
        <v>4</v>
      </c>
      <c r="G1285" s="55" t="s">
        <v>488</v>
      </c>
      <c r="H1285" s="66" t="str">
        <f>VLOOKUP(G1285,'Benthic Codes'!$A$1:$C$15,2,0)</f>
        <v>TA</v>
      </c>
      <c r="I1285" s="66" t="str">
        <f>VLOOKUP(G1285,'Benthic Codes'!$A$1:$C$15,3,0)</f>
        <v>turf algae</v>
      </c>
      <c r="J1285">
        <v>2</v>
      </c>
    </row>
    <row r="1286" spans="1:11">
      <c r="A1286" s="2">
        <v>42955</v>
      </c>
      <c r="B1286" t="s">
        <v>429</v>
      </c>
      <c r="C1286" t="s">
        <v>475</v>
      </c>
      <c r="D1286">
        <v>5</v>
      </c>
      <c r="E1286">
        <v>9</v>
      </c>
      <c r="F1286" s="17">
        <v>5</v>
      </c>
      <c r="G1286" s="55" t="s">
        <v>476</v>
      </c>
      <c r="H1286" s="66" t="str">
        <f>VLOOKUP(G1286,'Benthic Codes'!$A$1:$C$15,2,0)</f>
        <v>LC</v>
      </c>
      <c r="I1286" s="66" t="str">
        <f>VLOOKUP(G1286,'Benthic Codes'!$A$1:$C$15,3,0)</f>
        <v>coral</v>
      </c>
    </row>
    <row r="1287" spans="1:11">
      <c r="A1287" s="2">
        <v>42955</v>
      </c>
      <c r="B1287" t="s">
        <v>429</v>
      </c>
      <c r="C1287" t="s">
        <v>475</v>
      </c>
      <c r="D1287">
        <v>5</v>
      </c>
      <c r="E1287">
        <v>9</v>
      </c>
      <c r="F1287" s="17">
        <v>6</v>
      </c>
      <c r="G1287" s="55" t="s">
        <v>488</v>
      </c>
      <c r="H1287" s="66" t="str">
        <f>VLOOKUP(G1287,'Benthic Codes'!$A$1:$C$15,2,0)</f>
        <v>TA</v>
      </c>
      <c r="I1287" s="66" t="str">
        <f>VLOOKUP(G1287,'Benthic Codes'!$A$1:$C$15,3,0)</f>
        <v>turf algae</v>
      </c>
      <c r="J1287">
        <v>1</v>
      </c>
    </row>
    <row r="1288" spans="1:11">
      <c r="A1288" s="2">
        <v>42955</v>
      </c>
      <c r="B1288" t="s">
        <v>429</v>
      </c>
      <c r="C1288" t="s">
        <v>475</v>
      </c>
      <c r="D1288">
        <v>5</v>
      </c>
      <c r="E1288">
        <v>9</v>
      </c>
      <c r="F1288" s="17">
        <v>7</v>
      </c>
      <c r="G1288" s="55" t="s">
        <v>480</v>
      </c>
      <c r="H1288" s="66" t="str">
        <f>VLOOKUP(G1288,'Benthic Codes'!$A$1:$C$15,2,0)</f>
        <v>OINV</v>
      </c>
      <c r="I1288" s="66" t="str">
        <f>VLOOKUP(G1288,'Benthic Codes'!$A$1:$C$15,3,0)</f>
        <v>non-aggressive invert</v>
      </c>
      <c r="K1288" t="s">
        <v>479</v>
      </c>
    </row>
    <row r="1289" spans="1:11">
      <c r="A1289" s="2">
        <v>42955</v>
      </c>
      <c r="B1289" t="s">
        <v>429</v>
      </c>
      <c r="C1289" t="s">
        <v>475</v>
      </c>
      <c r="D1289">
        <v>5</v>
      </c>
      <c r="E1289">
        <v>9</v>
      </c>
      <c r="F1289" s="17">
        <v>8</v>
      </c>
      <c r="G1289" s="55" t="s">
        <v>488</v>
      </c>
      <c r="H1289" s="66" t="str">
        <f>VLOOKUP(G1289,'Benthic Codes'!$A$1:$C$15,2,0)</f>
        <v>TA</v>
      </c>
      <c r="I1289" s="66" t="str">
        <f>VLOOKUP(G1289,'Benthic Codes'!$A$1:$C$15,3,0)</f>
        <v>turf algae</v>
      </c>
      <c r="J1289">
        <v>2</v>
      </c>
    </row>
    <row r="1290" spans="1:11">
      <c r="A1290" s="2">
        <v>42955</v>
      </c>
      <c r="B1290" t="s">
        <v>429</v>
      </c>
      <c r="C1290" t="s">
        <v>475</v>
      </c>
      <c r="D1290">
        <v>5</v>
      </c>
      <c r="E1290">
        <v>9</v>
      </c>
      <c r="F1290" s="17">
        <v>9</v>
      </c>
      <c r="G1290" s="55" t="s">
        <v>488</v>
      </c>
      <c r="H1290" s="66" t="str">
        <f>VLOOKUP(G1290,'Benthic Codes'!$A$1:$C$15,2,0)</f>
        <v>TA</v>
      </c>
      <c r="I1290" s="66" t="str">
        <f>VLOOKUP(G1290,'Benthic Codes'!$A$1:$C$15,3,0)</f>
        <v>turf algae</v>
      </c>
      <c r="J1290">
        <v>2</v>
      </c>
    </row>
    <row r="1291" spans="1:11">
      <c r="A1291" s="2">
        <v>42955</v>
      </c>
      <c r="B1291" t="s">
        <v>429</v>
      </c>
      <c r="C1291" t="s">
        <v>475</v>
      </c>
      <c r="D1291">
        <v>5</v>
      </c>
      <c r="E1291">
        <v>9</v>
      </c>
      <c r="F1291" s="17">
        <v>10</v>
      </c>
      <c r="G1291" s="55" t="s">
        <v>483</v>
      </c>
      <c r="H1291" s="66" t="str">
        <f>VLOOKUP(G1291,'Benthic Codes'!$A$1:$C$15,2,0)</f>
        <v>AINV</v>
      </c>
      <c r="I1291" s="66" t="str">
        <f>VLOOKUP(G1291,'Benthic Codes'!$A$1:$C$15,3,0)</f>
        <v>aggressive invert</v>
      </c>
      <c r="K1291" t="s">
        <v>485</v>
      </c>
    </row>
    <row r="1292" spans="1:11">
      <c r="A1292" s="2">
        <v>42955</v>
      </c>
      <c r="B1292" t="s">
        <v>429</v>
      </c>
      <c r="C1292" t="s">
        <v>475</v>
      </c>
      <c r="D1292">
        <v>5</v>
      </c>
      <c r="E1292">
        <v>10</v>
      </c>
      <c r="F1292" s="17">
        <v>1</v>
      </c>
      <c r="G1292" s="55" t="s">
        <v>488</v>
      </c>
      <c r="H1292" s="66" t="str">
        <f>VLOOKUP(G1292,'Benthic Codes'!$A$1:$C$15,2,0)</f>
        <v>TA</v>
      </c>
      <c r="I1292" s="66" t="str">
        <f>VLOOKUP(G1292,'Benthic Codes'!$A$1:$C$15,3,0)</f>
        <v>turf algae</v>
      </c>
      <c r="J1292">
        <v>2</v>
      </c>
    </row>
    <row r="1293" spans="1:11">
      <c r="A1293" s="2">
        <v>42955</v>
      </c>
      <c r="B1293" t="s">
        <v>429</v>
      </c>
      <c r="C1293" t="s">
        <v>475</v>
      </c>
      <c r="D1293">
        <v>5</v>
      </c>
      <c r="E1293">
        <v>10</v>
      </c>
      <c r="F1293" s="17">
        <v>2</v>
      </c>
      <c r="G1293" s="55" t="s">
        <v>488</v>
      </c>
      <c r="H1293" s="66" t="str">
        <f>VLOOKUP(G1293,'Benthic Codes'!$A$1:$C$15,2,0)</f>
        <v>TA</v>
      </c>
      <c r="I1293" s="66" t="str">
        <f>VLOOKUP(G1293,'Benthic Codes'!$A$1:$C$15,3,0)</f>
        <v>turf algae</v>
      </c>
      <c r="J1293">
        <v>4</v>
      </c>
    </row>
    <row r="1294" spans="1:11">
      <c r="A1294" s="2">
        <v>42955</v>
      </c>
      <c r="B1294" t="s">
        <v>429</v>
      </c>
      <c r="C1294" t="s">
        <v>475</v>
      </c>
      <c r="D1294">
        <v>5</v>
      </c>
      <c r="E1294">
        <v>10</v>
      </c>
      <c r="F1294" s="17">
        <v>3</v>
      </c>
      <c r="G1294" s="55" t="s">
        <v>476</v>
      </c>
      <c r="H1294" s="66" t="str">
        <f>VLOOKUP(G1294,'Benthic Codes'!$A$1:$C$15,2,0)</f>
        <v>LC</v>
      </c>
      <c r="I1294" s="66" t="str">
        <f>VLOOKUP(G1294,'Benthic Codes'!$A$1:$C$15,3,0)</f>
        <v>coral</v>
      </c>
    </row>
    <row r="1295" spans="1:11">
      <c r="A1295" s="2">
        <v>42955</v>
      </c>
      <c r="B1295" t="s">
        <v>429</v>
      </c>
      <c r="C1295" t="s">
        <v>475</v>
      </c>
      <c r="D1295">
        <v>5</v>
      </c>
      <c r="E1295">
        <v>10</v>
      </c>
      <c r="F1295" s="17">
        <v>4</v>
      </c>
      <c r="G1295" s="55" t="s">
        <v>488</v>
      </c>
      <c r="H1295" s="66" t="str">
        <f>VLOOKUP(G1295,'Benthic Codes'!$A$1:$C$15,2,0)</f>
        <v>TA</v>
      </c>
      <c r="I1295" s="66" t="str">
        <f>VLOOKUP(G1295,'Benthic Codes'!$A$1:$C$15,3,0)</f>
        <v>turf algae</v>
      </c>
      <c r="J1295">
        <v>4</v>
      </c>
    </row>
    <row r="1296" spans="1:11">
      <c r="A1296" s="2">
        <v>42955</v>
      </c>
      <c r="B1296" t="s">
        <v>429</v>
      </c>
      <c r="C1296" t="s">
        <v>475</v>
      </c>
      <c r="D1296">
        <v>5</v>
      </c>
      <c r="E1296">
        <v>10</v>
      </c>
      <c r="F1296" s="17">
        <v>5</v>
      </c>
      <c r="G1296" s="55" t="s">
        <v>488</v>
      </c>
      <c r="H1296" s="66" t="str">
        <f>VLOOKUP(G1296,'Benthic Codes'!$A$1:$C$15,2,0)</f>
        <v>TA</v>
      </c>
      <c r="I1296" s="66" t="str">
        <f>VLOOKUP(G1296,'Benthic Codes'!$A$1:$C$15,3,0)</f>
        <v>turf algae</v>
      </c>
      <c r="J1296">
        <v>2</v>
      </c>
    </row>
    <row r="1297" spans="1:10">
      <c r="A1297" s="2">
        <v>42955</v>
      </c>
      <c r="B1297" t="s">
        <v>429</v>
      </c>
      <c r="C1297" t="s">
        <v>475</v>
      </c>
      <c r="D1297">
        <v>5</v>
      </c>
      <c r="E1297">
        <v>10</v>
      </c>
      <c r="F1297" s="17">
        <v>6</v>
      </c>
      <c r="G1297" s="55" t="s">
        <v>476</v>
      </c>
      <c r="H1297" s="66" t="str">
        <f>VLOOKUP(G1297,'Benthic Codes'!$A$1:$C$15,2,0)</f>
        <v>LC</v>
      </c>
      <c r="I1297" s="66" t="str">
        <f>VLOOKUP(G1297,'Benthic Codes'!$A$1:$C$15,3,0)</f>
        <v>coral</v>
      </c>
    </row>
    <row r="1298" spans="1:10">
      <c r="A1298" s="2">
        <v>42955</v>
      </c>
      <c r="B1298" t="s">
        <v>429</v>
      </c>
      <c r="C1298" t="s">
        <v>475</v>
      </c>
      <c r="D1298">
        <v>5</v>
      </c>
      <c r="E1298">
        <v>10</v>
      </c>
      <c r="F1298" s="17">
        <v>7</v>
      </c>
      <c r="G1298" s="55" t="s">
        <v>488</v>
      </c>
      <c r="H1298" s="66" t="str">
        <f>VLOOKUP(G1298,'Benthic Codes'!$A$1:$C$15,2,0)</f>
        <v>TA</v>
      </c>
      <c r="I1298" s="66" t="str">
        <f>VLOOKUP(G1298,'Benthic Codes'!$A$1:$C$15,3,0)</f>
        <v>turf algae</v>
      </c>
      <c r="J1298">
        <v>2</v>
      </c>
    </row>
    <row r="1299" spans="1:10">
      <c r="A1299" s="2">
        <v>42955</v>
      </c>
      <c r="B1299" t="s">
        <v>429</v>
      </c>
      <c r="C1299" t="s">
        <v>475</v>
      </c>
      <c r="D1299">
        <v>5</v>
      </c>
      <c r="E1299">
        <v>10</v>
      </c>
      <c r="F1299" s="17">
        <v>8</v>
      </c>
      <c r="G1299" s="55" t="s">
        <v>488</v>
      </c>
      <c r="H1299" s="66" t="str">
        <f>VLOOKUP(G1299,'Benthic Codes'!$A$1:$C$15,2,0)</f>
        <v>TA</v>
      </c>
      <c r="I1299" s="66" t="str">
        <f>VLOOKUP(G1299,'Benthic Codes'!$A$1:$C$15,3,0)</f>
        <v>turf algae</v>
      </c>
      <c r="J1299">
        <v>2</v>
      </c>
    </row>
    <row r="1300" spans="1:10">
      <c r="A1300" s="2">
        <v>42955</v>
      </c>
      <c r="B1300" t="s">
        <v>429</v>
      </c>
      <c r="C1300" t="s">
        <v>475</v>
      </c>
      <c r="D1300">
        <v>5</v>
      </c>
      <c r="E1300">
        <v>10</v>
      </c>
      <c r="F1300" s="17">
        <v>9</v>
      </c>
      <c r="G1300" s="55" t="s">
        <v>488</v>
      </c>
      <c r="H1300" s="66" t="str">
        <f>VLOOKUP(G1300,'Benthic Codes'!$A$1:$C$15,2,0)</f>
        <v>TA</v>
      </c>
      <c r="I1300" s="66" t="str">
        <f>VLOOKUP(G1300,'Benthic Codes'!$A$1:$C$15,3,0)</f>
        <v>turf algae</v>
      </c>
      <c r="J1300">
        <v>4</v>
      </c>
    </row>
    <row r="1301" spans="1:10">
      <c r="A1301" s="2">
        <v>42955</v>
      </c>
      <c r="B1301" t="s">
        <v>429</v>
      </c>
      <c r="C1301" t="s">
        <v>475</v>
      </c>
      <c r="D1301">
        <v>5</v>
      </c>
      <c r="E1301">
        <v>10</v>
      </c>
      <c r="F1301" s="17">
        <v>10</v>
      </c>
      <c r="G1301" s="55" t="s">
        <v>488</v>
      </c>
      <c r="H1301" s="66" t="str">
        <f>VLOOKUP(G1301,'Benthic Codes'!$A$1:$C$15,2,0)</f>
        <v>TA</v>
      </c>
      <c r="I1301" s="66" t="str">
        <f>VLOOKUP(G1301,'Benthic Codes'!$A$1:$C$15,3,0)</f>
        <v>turf algae</v>
      </c>
      <c r="J1301">
        <v>2</v>
      </c>
    </row>
    <row r="1302" spans="1:10">
      <c r="A1302" s="2">
        <v>42955</v>
      </c>
      <c r="B1302" t="s">
        <v>411</v>
      </c>
      <c r="C1302" t="s">
        <v>475</v>
      </c>
      <c r="D1302">
        <v>1</v>
      </c>
      <c r="E1302">
        <v>1</v>
      </c>
      <c r="F1302">
        <v>1</v>
      </c>
      <c r="G1302" s="55" t="s">
        <v>488</v>
      </c>
      <c r="H1302" s="66" t="str">
        <f>VLOOKUP(G1302,'Benthic Codes'!$A$1:$C$15,2,0)</f>
        <v>TA</v>
      </c>
      <c r="I1302" s="66" t="str">
        <f>VLOOKUP(G1302,'Benthic Codes'!$A$1:$C$15,3,0)</f>
        <v>turf algae</v>
      </c>
      <c r="J1302">
        <v>2</v>
      </c>
    </row>
    <row r="1303" spans="1:10">
      <c r="A1303" s="2">
        <v>42955</v>
      </c>
      <c r="B1303" t="s">
        <v>411</v>
      </c>
      <c r="C1303" t="s">
        <v>475</v>
      </c>
      <c r="D1303">
        <v>1</v>
      </c>
      <c r="E1303">
        <v>1</v>
      </c>
      <c r="F1303">
        <v>2</v>
      </c>
      <c r="G1303" s="55" t="s">
        <v>488</v>
      </c>
      <c r="H1303" s="66" t="str">
        <f>VLOOKUP(G1303,'Benthic Codes'!$A$1:$C$15,2,0)</f>
        <v>TA</v>
      </c>
      <c r="I1303" s="66" t="str">
        <f>VLOOKUP(G1303,'Benthic Codes'!$A$1:$C$15,3,0)</f>
        <v>turf algae</v>
      </c>
      <c r="J1303">
        <v>2</v>
      </c>
    </row>
    <row r="1304" spans="1:10">
      <c r="A1304" s="2">
        <v>42955</v>
      </c>
      <c r="B1304" t="s">
        <v>411</v>
      </c>
      <c r="C1304" t="s">
        <v>475</v>
      </c>
      <c r="D1304">
        <v>1</v>
      </c>
      <c r="E1304">
        <v>1</v>
      </c>
      <c r="F1304">
        <v>3</v>
      </c>
      <c r="G1304" s="55" t="s">
        <v>488</v>
      </c>
      <c r="H1304" s="66" t="str">
        <f>VLOOKUP(G1304,'Benthic Codes'!$A$1:$C$15,2,0)</f>
        <v>TA</v>
      </c>
      <c r="I1304" s="66" t="str">
        <f>VLOOKUP(G1304,'Benthic Codes'!$A$1:$C$15,3,0)</f>
        <v>turf algae</v>
      </c>
      <c r="J1304">
        <v>2</v>
      </c>
    </row>
    <row r="1305" spans="1:10">
      <c r="A1305" s="2">
        <v>42955</v>
      </c>
      <c r="B1305" t="s">
        <v>411</v>
      </c>
      <c r="C1305" t="s">
        <v>475</v>
      </c>
      <c r="D1305">
        <v>1</v>
      </c>
      <c r="E1305">
        <v>1</v>
      </c>
      <c r="F1305">
        <v>4</v>
      </c>
      <c r="G1305" s="55" t="s">
        <v>488</v>
      </c>
      <c r="H1305" s="66" t="str">
        <f>VLOOKUP(G1305,'Benthic Codes'!$A$1:$C$15,2,0)</f>
        <v>TA</v>
      </c>
      <c r="I1305" s="66" t="str">
        <f>VLOOKUP(G1305,'Benthic Codes'!$A$1:$C$15,3,0)</f>
        <v>turf algae</v>
      </c>
      <c r="J1305">
        <v>1</v>
      </c>
    </row>
    <row r="1306" spans="1:10">
      <c r="A1306" s="2">
        <v>42955</v>
      </c>
      <c r="B1306" t="s">
        <v>411</v>
      </c>
      <c r="C1306" t="s">
        <v>475</v>
      </c>
      <c r="D1306">
        <v>1</v>
      </c>
      <c r="E1306">
        <v>1</v>
      </c>
      <c r="F1306">
        <v>5</v>
      </c>
      <c r="G1306" s="55" t="s">
        <v>488</v>
      </c>
      <c r="H1306" s="66" t="str">
        <f>VLOOKUP(G1306,'Benthic Codes'!$A$1:$C$15,2,0)</f>
        <v>TA</v>
      </c>
      <c r="I1306" s="66" t="str">
        <f>VLOOKUP(G1306,'Benthic Codes'!$A$1:$C$15,3,0)</f>
        <v>turf algae</v>
      </c>
      <c r="J1306">
        <v>1</v>
      </c>
    </row>
    <row r="1307" spans="1:10">
      <c r="A1307" s="2">
        <v>42955</v>
      </c>
      <c r="B1307" t="s">
        <v>411</v>
      </c>
      <c r="C1307" t="s">
        <v>475</v>
      </c>
      <c r="D1307">
        <v>1</v>
      </c>
      <c r="E1307">
        <v>1</v>
      </c>
      <c r="F1307">
        <v>6</v>
      </c>
      <c r="G1307" s="55" t="s">
        <v>488</v>
      </c>
      <c r="H1307" s="66" t="str">
        <f>VLOOKUP(G1307,'Benthic Codes'!$A$1:$C$15,2,0)</f>
        <v>TA</v>
      </c>
      <c r="I1307" s="66" t="str">
        <f>VLOOKUP(G1307,'Benthic Codes'!$A$1:$C$15,3,0)</f>
        <v>turf algae</v>
      </c>
      <c r="J1307">
        <v>3</v>
      </c>
    </row>
    <row r="1308" spans="1:10">
      <c r="A1308" s="2">
        <v>42955</v>
      </c>
      <c r="B1308" t="s">
        <v>411</v>
      </c>
      <c r="C1308" t="s">
        <v>475</v>
      </c>
      <c r="D1308">
        <v>1</v>
      </c>
      <c r="E1308">
        <v>1</v>
      </c>
      <c r="F1308">
        <v>7</v>
      </c>
      <c r="G1308" s="55" t="s">
        <v>488</v>
      </c>
      <c r="H1308" s="66" t="str">
        <f>VLOOKUP(G1308,'Benthic Codes'!$A$1:$C$15,2,0)</f>
        <v>TA</v>
      </c>
      <c r="I1308" s="66" t="str">
        <f>VLOOKUP(G1308,'Benthic Codes'!$A$1:$C$15,3,0)</f>
        <v>turf algae</v>
      </c>
      <c r="J1308">
        <v>3</v>
      </c>
    </row>
    <row r="1309" spans="1:10">
      <c r="A1309" s="2">
        <v>42955</v>
      </c>
      <c r="B1309" t="s">
        <v>411</v>
      </c>
      <c r="C1309" t="s">
        <v>475</v>
      </c>
      <c r="D1309">
        <v>1</v>
      </c>
      <c r="E1309">
        <v>1</v>
      </c>
      <c r="F1309">
        <v>8</v>
      </c>
      <c r="G1309" s="55" t="s">
        <v>488</v>
      </c>
      <c r="H1309" s="66" t="str">
        <f>VLOOKUP(G1309,'Benthic Codes'!$A$1:$C$15,2,0)</f>
        <v>TA</v>
      </c>
      <c r="I1309" s="66" t="str">
        <f>VLOOKUP(G1309,'Benthic Codes'!$A$1:$C$15,3,0)</f>
        <v>turf algae</v>
      </c>
      <c r="J1309">
        <v>6</v>
      </c>
    </row>
    <row r="1310" spans="1:10">
      <c r="A1310" s="2">
        <v>42955</v>
      </c>
      <c r="B1310" t="s">
        <v>411</v>
      </c>
      <c r="C1310" t="s">
        <v>475</v>
      </c>
      <c r="D1310">
        <v>1</v>
      </c>
      <c r="E1310">
        <v>1</v>
      </c>
      <c r="F1310">
        <v>9</v>
      </c>
      <c r="G1310" s="55" t="s">
        <v>488</v>
      </c>
      <c r="H1310" s="66" t="str">
        <f>VLOOKUP(G1310,'Benthic Codes'!$A$1:$C$15,2,0)</f>
        <v>TA</v>
      </c>
      <c r="I1310" s="66" t="str">
        <f>VLOOKUP(G1310,'Benthic Codes'!$A$1:$C$15,3,0)</f>
        <v>turf algae</v>
      </c>
      <c r="J1310">
        <v>2</v>
      </c>
    </row>
    <row r="1311" spans="1:10">
      <c r="A1311" s="2">
        <v>42955</v>
      </c>
      <c r="B1311" t="s">
        <v>411</v>
      </c>
      <c r="C1311" t="s">
        <v>475</v>
      </c>
      <c r="D1311">
        <v>1</v>
      </c>
      <c r="E1311">
        <v>1</v>
      </c>
      <c r="F1311">
        <v>10</v>
      </c>
      <c r="G1311" s="55" t="s">
        <v>476</v>
      </c>
      <c r="H1311" s="66" t="str">
        <f>VLOOKUP(G1311,'Benthic Codes'!$A$1:$C$15,2,0)</f>
        <v>LC</v>
      </c>
      <c r="I1311" s="66" t="str">
        <f>VLOOKUP(G1311,'Benthic Codes'!$A$1:$C$15,3,0)</f>
        <v>coral</v>
      </c>
    </row>
    <row r="1312" spans="1:10">
      <c r="A1312" s="2">
        <v>42955</v>
      </c>
      <c r="B1312" t="s">
        <v>411</v>
      </c>
      <c r="C1312" t="s">
        <v>475</v>
      </c>
      <c r="D1312">
        <v>1</v>
      </c>
      <c r="E1312">
        <v>2</v>
      </c>
      <c r="F1312">
        <v>1</v>
      </c>
      <c r="G1312" s="55" t="s">
        <v>476</v>
      </c>
      <c r="H1312" s="66" t="str">
        <f>VLOOKUP(G1312,'Benthic Codes'!$A$1:$C$15,2,0)</f>
        <v>LC</v>
      </c>
      <c r="I1312" s="66" t="str">
        <f>VLOOKUP(G1312,'Benthic Codes'!$A$1:$C$15,3,0)</f>
        <v>coral</v>
      </c>
    </row>
    <row r="1313" spans="1:11">
      <c r="A1313" s="2">
        <v>42955</v>
      </c>
      <c r="B1313" t="s">
        <v>411</v>
      </c>
      <c r="C1313" t="s">
        <v>475</v>
      </c>
      <c r="D1313">
        <v>1</v>
      </c>
      <c r="E1313">
        <v>2</v>
      </c>
      <c r="F1313">
        <v>2</v>
      </c>
      <c r="G1313" s="55" t="s">
        <v>488</v>
      </c>
      <c r="H1313" s="66" t="str">
        <f>VLOOKUP(G1313,'Benthic Codes'!$A$1:$C$15,2,0)</f>
        <v>TA</v>
      </c>
      <c r="I1313" s="66" t="str">
        <f>VLOOKUP(G1313,'Benthic Codes'!$A$1:$C$15,3,0)</f>
        <v>turf algae</v>
      </c>
      <c r="J1313">
        <v>3</v>
      </c>
    </row>
    <row r="1314" spans="1:11">
      <c r="A1314" s="2">
        <v>42955</v>
      </c>
      <c r="B1314" t="s">
        <v>411</v>
      </c>
      <c r="C1314" t="s">
        <v>475</v>
      </c>
      <c r="D1314">
        <v>1</v>
      </c>
      <c r="E1314">
        <v>2</v>
      </c>
      <c r="F1314">
        <v>3</v>
      </c>
      <c r="G1314" s="55" t="s">
        <v>488</v>
      </c>
      <c r="H1314" s="66" t="str">
        <f>VLOOKUP(G1314,'Benthic Codes'!$A$1:$C$15,2,0)</f>
        <v>TA</v>
      </c>
      <c r="I1314" s="66" t="str">
        <f>VLOOKUP(G1314,'Benthic Codes'!$A$1:$C$15,3,0)</f>
        <v>turf algae</v>
      </c>
      <c r="J1314">
        <v>3</v>
      </c>
    </row>
    <row r="1315" spans="1:11">
      <c r="A1315" s="2">
        <v>42955</v>
      </c>
      <c r="B1315" t="s">
        <v>411</v>
      </c>
      <c r="C1315" t="s">
        <v>475</v>
      </c>
      <c r="D1315">
        <v>1</v>
      </c>
      <c r="E1315">
        <v>2</v>
      </c>
      <c r="F1315">
        <v>4</v>
      </c>
      <c r="G1315" s="55" t="s">
        <v>488</v>
      </c>
      <c r="H1315" s="66" t="str">
        <f>VLOOKUP(G1315,'Benthic Codes'!$A$1:$C$15,2,0)</f>
        <v>TA</v>
      </c>
      <c r="I1315" s="66" t="str">
        <f>VLOOKUP(G1315,'Benthic Codes'!$A$1:$C$15,3,0)</f>
        <v>turf algae</v>
      </c>
      <c r="J1315">
        <v>2</v>
      </c>
    </row>
    <row r="1316" spans="1:11">
      <c r="A1316" s="2">
        <v>42955</v>
      </c>
      <c r="B1316" t="s">
        <v>411</v>
      </c>
      <c r="C1316" t="s">
        <v>475</v>
      </c>
      <c r="D1316">
        <v>1</v>
      </c>
      <c r="E1316">
        <v>2</v>
      </c>
      <c r="F1316">
        <v>5</v>
      </c>
      <c r="G1316" s="55" t="s">
        <v>474</v>
      </c>
      <c r="H1316" s="66" t="str">
        <f>VLOOKUP(G1316,'Benthic Codes'!$A$1:$C$15,2,0)</f>
        <v>CY</v>
      </c>
      <c r="I1316" s="66" t="str">
        <f>VLOOKUP(G1316,'Benthic Codes'!$A$1:$C$15,3,0)</f>
        <v>cyanobacteria</v>
      </c>
    </row>
    <row r="1317" spans="1:11">
      <c r="A1317" s="2">
        <v>42955</v>
      </c>
      <c r="B1317" t="s">
        <v>411</v>
      </c>
      <c r="C1317" t="s">
        <v>475</v>
      </c>
      <c r="D1317">
        <v>1</v>
      </c>
      <c r="E1317">
        <v>2</v>
      </c>
      <c r="F1317">
        <v>6</v>
      </c>
      <c r="G1317" s="55" t="s">
        <v>488</v>
      </c>
      <c r="H1317" s="66" t="str">
        <f>VLOOKUP(G1317,'Benthic Codes'!$A$1:$C$15,2,0)</f>
        <v>TA</v>
      </c>
      <c r="I1317" s="66" t="str">
        <f>VLOOKUP(G1317,'Benthic Codes'!$A$1:$C$15,3,0)</f>
        <v>turf algae</v>
      </c>
      <c r="J1317">
        <v>3</v>
      </c>
    </row>
    <row r="1318" spans="1:11">
      <c r="A1318" s="2">
        <v>42955</v>
      </c>
      <c r="B1318" t="s">
        <v>411</v>
      </c>
      <c r="C1318" t="s">
        <v>475</v>
      </c>
      <c r="D1318">
        <v>1</v>
      </c>
      <c r="E1318">
        <v>2</v>
      </c>
      <c r="F1318">
        <v>7</v>
      </c>
      <c r="G1318" s="55" t="s">
        <v>488</v>
      </c>
      <c r="H1318" s="66" t="str">
        <f>VLOOKUP(G1318,'Benthic Codes'!$A$1:$C$15,2,0)</f>
        <v>TA</v>
      </c>
      <c r="I1318" s="66" t="str">
        <f>VLOOKUP(G1318,'Benthic Codes'!$A$1:$C$15,3,0)</f>
        <v>turf algae</v>
      </c>
      <c r="J1318">
        <v>2</v>
      </c>
    </row>
    <row r="1319" spans="1:11">
      <c r="A1319" s="2">
        <v>42955</v>
      </c>
      <c r="B1319" t="s">
        <v>411</v>
      </c>
      <c r="C1319" t="s">
        <v>475</v>
      </c>
      <c r="D1319">
        <v>1</v>
      </c>
      <c r="E1319">
        <v>2</v>
      </c>
      <c r="F1319">
        <v>8</v>
      </c>
      <c r="G1319" s="55" t="s">
        <v>488</v>
      </c>
      <c r="H1319" s="66" t="str">
        <f>VLOOKUP(G1319,'Benthic Codes'!$A$1:$C$15,2,0)</f>
        <v>TA</v>
      </c>
      <c r="I1319" s="66" t="str">
        <f>VLOOKUP(G1319,'Benthic Codes'!$A$1:$C$15,3,0)</f>
        <v>turf algae</v>
      </c>
      <c r="J1319">
        <v>3</v>
      </c>
    </row>
    <row r="1320" spans="1:11">
      <c r="A1320" s="2">
        <v>42955</v>
      </c>
      <c r="B1320" t="s">
        <v>411</v>
      </c>
      <c r="C1320" t="s">
        <v>475</v>
      </c>
      <c r="D1320">
        <v>1</v>
      </c>
      <c r="E1320">
        <v>2</v>
      </c>
      <c r="F1320">
        <v>9</v>
      </c>
      <c r="G1320" s="55" t="s">
        <v>488</v>
      </c>
      <c r="H1320" s="66" t="str">
        <f>VLOOKUP(G1320,'Benthic Codes'!$A$1:$C$15,2,0)</f>
        <v>TA</v>
      </c>
      <c r="I1320" s="66" t="str">
        <f>VLOOKUP(G1320,'Benthic Codes'!$A$1:$C$15,3,0)</f>
        <v>turf algae</v>
      </c>
      <c r="J1320">
        <v>5</v>
      </c>
    </row>
    <row r="1321" spans="1:11">
      <c r="A1321" s="2">
        <v>42955</v>
      </c>
      <c r="B1321" t="s">
        <v>411</v>
      </c>
      <c r="C1321" t="s">
        <v>475</v>
      </c>
      <c r="D1321">
        <v>1</v>
      </c>
      <c r="E1321">
        <v>2</v>
      </c>
      <c r="F1321">
        <v>10</v>
      </c>
      <c r="G1321" s="55" t="s">
        <v>488</v>
      </c>
      <c r="H1321" s="66" t="str">
        <f>VLOOKUP(G1321,'Benthic Codes'!$A$1:$C$15,2,0)</f>
        <v>TA</v>
      </c>
      <c r="I1321" s="66" t="str">
        <f>VLOOKUP(G1321,'Benthic Codes'!$A$1:$C$15,3,0)</f>
        <v>turf algae</v>
      </c>
      <c r="J1321">
        <v>2</v>
      </c>
    </row>
    <row r="1322" spans="1:11">
      <c r="A1322" s="2">
        <v>42955</v>
      </c>
      <c r="B1322" t="s">
        <v>411</v>
      </c>
      <c r="C1322" t="s">
        <v>475</v>
      </c>
      <c r="D1322">
        <v>1</v>
      </c>
      <c r="E1322">
        <v>3</v>
      </c>
      <c r="F1322">
        <v>1</v>
      </c>
      <c r="G1322" s="55" t="s">
        <v>488</v>
      </c>
      <c r="H1322" s="66" t="str">
        <f>VLOOKUP(G1322,'Benthic Codes'!$A$1:$C$15,2,0)</f>
        <v>TA</v>
      </c>
      <c r="I1322" s="66" t="str">
        <f>VLOOKUP(G1322,'Benthic Codes'!$A$1:$C$15,3,0)</f>
        <v>turf algae</v>
      </c>
      <c r="J1322">
        <v>4</v>
      </c>
    </row>
    <row r="1323" spans="1:11">
      <c r="A1323" s="2">
        <v>42955</v>
      </c>
      <c r="B1323" t="s">
        <v>411</v>
      </c>
      <c r="C1323" t="s">
        <v>475</v>
      </c>
      <c r="D1323">
        <v>1</v>
      </c>
      <c r="E1323">
        <v>3</v>
      </c>
      <c r="F1323">
        <v>2</v>
      </c>
      <c r="G1323" s="55" t="s">
        <v>483</v>
      </c>
      <c r="H1323" s="66" t="str">
        <f>VLOOKUP(G1323,'Benthic Codes'!$A$1:$C$15,2,0)</f>
        <v>AINV</v>
      </c>
      <c r="I1323" s="66" t="str">
        <f>VLOOKUP(G1323,'Benthic Codes'!$A$1:$C$15,3,0)</f>
        <v>aggressive invert</v>
      </c>
      <c r="K1323" t="s">
        <v>484</v>
      </c>
    </row>
    <row r="1324" spans="1:11">
      <c r="A1324" s="2">
        <v>42955</v>
      </c>
      <c r="B1324" t="s">
        <v>411</v>
      </c>
      <c r="C1324" t="s">
        <v>475</v>
      </c>
      <c r="D1324">
        <v>1</v>
      </c>
      <c r="E1324">
        <v>3</v>
      </c>
      <c r="F1324">
        <v>3</v>
      </c>
      <c r="G1324" s="55" t="s">
        <v>483</v>
      </c>
      <c r="H1324" s="66" t="str">
        <f>VLOOKUP(G1324,'Benthic Codes'!$A$1:$C$15,2,0)</f>
        <v>AINV</v>
      </c>
      <c r="I1324" s="66" t="str">
        <f>VLOOKUP(G1324,'Benthic Codes'!$A$1:$C$15,3,0)</f>
        <v>aggressive invert</v>
      </c>
      <c r="K1324" t="s">
        <v>484</v>
      </c>
    </row>
    <row r="1325" spans="1:11">
      <c r="A1325" s="2">
        <v>42955</v>
      </c>
      <c r="B1325" t="s">
        <v>411</v>
      </c>
      <c r="C1325" t="s">
        <v>475</v>
      </c>
      <c r="D1325">
        <v>1</v>
      </c>
      <c r="E1325">
        <v>3</v>
      </c>
      <c r="F1325">
        <v>4</v>
      </c>
      <c r="G1325" s="55" t="s">
        <v>480</v>
      </c>
      <c r="H1325" s="66" t="str">
        <f>VLOOKUP(G1325,'Benthic Codes'!$A$1:$C$15,2,0)</f>
        <v>OINV</v>
      </c>
      <c r="I1325" s="66" t="str">
        <f>VLOOKUP(G1325,'Benthic Codes'!$A$1:$C$15,3,0)</f>
        <v>non-aggressive invert</v>
      </c>
      <c r="K1325" t="s">
        <v>485</v>
      </c>
    </row>
    <row r="1326" spans="1:11">
      <c r="A1326" s="2">
        <v>42955</v>
      </c>
      <c r="B1326" t="s">
        <v>411</v>
      </c>
      <c r="C1326" t="s">
        <v>475</v>
      </c>
      <c r="D1326">
        <v>1</v>
      </c>
      <c r="E1326">
        <v>3</v>
      </c>
      <c r="F1326">
        <v>5</v>
      </c>
      <c r="G1326" s="55" t="s">
        <v>478</v>
      </c>
      <c r="H1326" s="66" t="str">
        <f>VLOOKUP(G1326,'Benthic Codes'!$A$1:$C$15,2,0)</f>
        <v>MA</v>
      </c>
      <c r="I1326" s="66" t="str">
        <f>VLOOKUP(G1326,'Benthic Codes'!$A$1:$C$15,3,0)</f>
        <v>macroalgae</v>
      </c>
      <c r="J1326">
        <v>23</v>
      </c>
    </row>
    <row r="1327" spans="1:11">
      <c r="A1327" s="2">
        <v>42955</v>
      </c>
      <c r="B1327" t="s">
        <v>411</v>
      </c>
      <c r="C1327" t="s">
        <v>475</v>
      </c>
      <c r="D1327">
        <v>1</v>
      </c>
      <c r="E1327">
        <v>3</v>
      </c>
      <c r="F1327">
        <v>6</v>
      </c>
      <c r="G1327" s="55" t="s">
        <v>480</v>
      </c>
      <c r="H1327" s="66" t="str">
        <f>VLOOKUP(G1327,'Benthic Codes'!$A$1:$C$15,2,0)</f>
        <v>OINV</v>
      </c>
      <c r="I1327" s="66" t="str">
        <f>VLOOKUP(G1327,'Benthic Codes'!$A$1:$C$15,3,0)</f>
        <v>non-aggressive invert</v>
      </c>
      <c r="K1327" t="s">
        <v>485</v>
      </c>
    </row>
    <row r="1328" spans="1:11">
      <c r="A1328" s="2">
        <v>42955</v>
      </c>
      <c r="B1328" t="s">
        <v>411</v>
      </c>
      <c r="C1328" t="s">
        <v>475</v>
      </c>
      <c r="D1328">
        <v>1</v>
      </c>
      <c r="E1328">
        <v>3</v>
      </c>
      <c r="F1328">
        <v>7</v>
      </c>
      <c r="G1328" s="55" t="s">
        <v>488</v>
      </c>
      <c r="H1328" s="66" t="str">
        <f>VLOOKUP(G1328,'Benthic Codes'!$A$1:$C$15,2,0)</f>
        <v>TA</v>
      </c>
      <c r="I1328" s="66" t="str">
        <f>VLOOKUP(G1328,'Benthic Codes'!$A$1:$C$15,3,0)</f>
        <v>turf algae</v>
      </c>
      <c r="J1328">
        <v>4</v>
      </c>
    </row>
    <row r="1329" spans="1:10">
      <c r="A1329" s="2">
        <v>42955</v>
      </c>
      <c r="B1329" t="s">
        <v>411</v>
      </c>
      <c r="C1329" t="s">
        <v>475</v>
      </c>
      <c r="D1329">
        <v>1</v>
      </c>
      <c r="E1329">
        <v>3</v>
      </c>
      <c r="F1329">
        <v>8</v>
      </c>
      <c r="G1329" s="55" t="s">
        <v>488</v>
      </c>
      <c r="H1329" s="66" t="str">
        <f>VLOOKUP(G1329,'Benthic Codes'!$A$1:$C$15,2,0)</f>
        <v>TA</v>
      </c>
      <c r="I1329" s="66" t="str">
        <f>VLOOKUP(G1329,'Benthic Codes'!$A$1:$C$15,3,0)</f>
        <v>turf algae</v>
      </c>
      <c r="J1329">
        <v>2</v>
      </c>
    </row>
    <row r="1330" spans="1:10">
      <c r="A1330" s="2">
        <v>42955</v>
      </c>
      <c r="B1330" t="s">
        <v>411</v>
      </c>
      <c r="C1330" t="s">
        <v>475</v>
      </c>
      <c r="D1330">
        <v>1</v>
      </c>
      <c r="E1330">
        <v>3</v>
      </c>
      <c r="F1330">
        <v>9</v>
      </c>
      <c r="G1330" s="55" t="s">
        <v>488</v>
      </c>
      <c r="H1330" s="66" t="str">
        <f>VLOOKUP(G1330,'Benthic Codes'!$A$1:$C$15,2,0)</f>
        <v>TA</v>
      </c>
      <c r="I1330" s="66" t="str">
        <f>VLOOKUP(G1330,'Benthic Codes'!$A$1:$C$15,3,0)</f>
        <v>turf algae</v>
      </c>
      <c r="J1330">
        <v>2</v>
      </c>
    </row>
    <row r="1331" spans="1:10">
      <c r="A1331" s="2">
        <v>42955</v>
      </c>
      <c r="B1331" t="s">
        <v>411</v>
      </c>
      <c r="C1331" t="s">
        <v>475</v>
      </c>
      <c r="D1331">
        <v>1</v>
      </c>
      <c r="E1331">
        <v>3</v>
      </c>
      <c r="F1331">
        <v>10</v>
      </c>
      <c r="G1331" s="55" t="s">
        <v>488</v>
      </c>
      <c r="H1331" s="66" t="str">
        <f>VLOOKUP(G1331,'Benthic Codes'!$A$1:$C$15,2,0)</f>
        <v>TA</v>
      </c>
      <c r="I1331" s="66" t="str">
        <f>VLOOKUP(G1331,'Benthic Codes'!$A$1:$C$15,3,0)</f>
        <v>turf algae</v>
      </c>
      <c r="J1331">
        <v>6</v>
      </c>
    </row>
    <row r="1332" spans="1:10">
      <c r="A1332" s="2">
        <v>42955</v>
      </c>
      <c r="B1332" t="s">
        <v>411</v>
      </c>
      <c r="C1332" t="s">
        <v>475</v>
      </c>
      <c r="D1332">
        <v>1</v>
      </c>
      <c r="E1332">
        <v>4</v>
      </c>
      <c r="F1332">
        <v>1</v>
      </c>
      <c r="G1332" s="55" t="s">
        <v>488</v>
      </c>
      <c r="H1332" s="66" t="str">
        <f>VLOOKUP(G1332,'Benthic Codes'!$A$1:$C$15,2,0)</f>
        <v>TA</v>
      </c>
      <c r="I1332" s="66" t="str">
        <f>VLOOKUP(G1332,'Benthic Codes'!$A$1:$C$15,3,0)</f>
        <v>turf algae</v>
      </c>
      <c r="J1332">
        <v>4</v>
      </c>
    </row>
    <row r="1333" spans="1:10">
      <c r="A1333" s="2">
        <v>42955</v>
      </c>
      <c r="B1333" t="s">
        <v>411</v>
      </c>
      <c r="C1333" t="s">
        <v>475</v>
      </c>
      <c r="D1333">
        <v>1</v>
      </c>
      <c r="E1333">
        <v>4</v>
      </c>
      <c r="F1333">
        <v>2</v>
      </c>
      <c r="G1333" s="55" t="s">
        <v>488</v>
      </c>
      <c r="H1333" s="66" t="str">
        <f>VLOOKUP(G1333,'Benthic Codes'!$A$1:$C$15,2,0)</f>
        <v>TA</v>
      </c>
      <c r="I1333" s="66" t="str">
        <f>VLOOKUP(G1333,'Benthic Codes'!$A$1:$C$15,3,0)</f>
        <v>turf algae</v>
      </c>
      <c r="J1333">
        <v>2</v>
      </c>
    </row>
    <row r="1334" spans="1:10">
      <c r="A1334" s="2">
        <v>42955</v>
      </c>
      <c r="B1334" t="s">
        <v>411</v>
      </c>
      <c r="C1334" t="s">
        <v>475</v>
      </c>
      <c r="D1334">
        <v>1</v>
      </c>
      <c r="E1334">
        <v>4</v>
      </c>
      <c r="F1334">
        <v>3</v>
      </c>
      <c r="G1334" s="55" t="s">
        <v>488</v>
      </c>
      <c r="H1334" s="66" t="str">
        <f>VLOOKUP(G1334,'Benthic Codes'!$A$1:$C$15,2,0)</f>
        <v>TA</v>
      </c>
      <c r="I1334" s="66" t="str">
        <f>VLOOKUP(G1334,'Benthic Codes'!$A$1:$C$15,3,0)</f>
        <v>turf algae</v>
      </c>
      <c r="J1334">
        <v>2</v>
      </c>
    </row>
    <row r="1335" spans="1:10">
      <c r="A1335" s="2">
        <v>42955</v>
      </c>
      <c r="B1335" t="s">
        <v>411</v>
      </c>
      <c r="C1335" t="s">
        <v>475</v>
      </c>
      <c r="D1335">
        <v>1</v>
      </c>
      <c r="E1335">
        <v>4</v>
      </c>
      <c r="F1335">
        <v>4</v>
      </c>
      <c r="G1335" s="55" t="s">
        <v>474</v>
      </c>
      <c r="H1335" s="66" t="str">
        <f>VLOOKUP(G1335,'Benthic Codes'!$A$1:$C$15,2,0)</f>
        <v>CY</v>
      </c>
      <c r="I1335" s="66" t="str">
        <f>VLOOKUP(G1335,'Benthic Codes'!$A$1:$C$15,3,0)</f>
        <v>cyanobacteria</v>
      </c>
    </row>
    <row r="1336" spans="1:10">
      <c r="A1336" s="2">
        <v>42955</v>
      </c>
      <c r="B1336" t="s">
        <v>411</v>
      </c>
      <c r="C1336" t="s">
        <v>475</v>
      </c>
      <c r="D1336">
        <v>1</v>
      </c>
      <c r="E1336">
        <v>4</v>
      </c>
      <c r="F1336">
        <v>5</v>
      </c>
      <c r="G1336" s="55" t="s">
        <v>488</v>
      </c>
      <c r="H1336" s="66" t="str">
        <f>VLOOKUP(G1336,'Benthic Codes'!$A$1:$C$15,2,0)</f>
        <v>TA</v>
      </c>
      <c r="I1336" s="66" t="str">
        <f>VLOOKUP(G1336,'Benthic Codes'!$A$1:$C$15,3,0)</f>
        <v>turf algae</v>
      </c>
      <c r="J1336">
        <v>4</v>
      </c>
    </row>
    <row r="1337" spans="1:10">
      <c r="A1337" s="2">
        <v>42955</v>
      </c>
      <c r="B1337" t="s">
        <v>411</v>
      </c>
      <c r="C1337" t="s">
        <v>475</v>
      </c>
      <c r="D1337">
        <v>1</v>
      </c>
      <c r="E1337">
        <v>4</v>
      </c>
      <c r="F1337">
        <v>6</v>
      </c>
      <c r="G1337" s="55" t="s">
        <v>488</v>
      </c>
      <c r="H1337" s="66" t="str">
        <f>VLOOKUP(G1337,'Benthic Codes'!$A$1:$C$15,2,0)</f>
        <v>TA</v>
      </c>
      <c r="I1337" s="66" t="str">
        <f>VLOOKUP(G1337,'Benthic Codes'!$A$1:$C$15,3,0)</f>
        <v>turf algae</v>
      </c>
      <c r="J1337">
        <v>4</v>
      </c>
    </row>
    <row r="1338" spans="1:10">
      <c r="A1338" s="2">
        <v>42955</v>
      </c>
      <c r="B1338" t="s">
        <v>411</v>
      </c>
      <c r="C1338" t="s">
        <v>475</v>
      </c>
      <c r="D1338">
        <v>1</v>
      </c>
      <c r="E1338">
        <v>4</v>
      </c>
      <c r="F1338">
        <v>7</v>
      </c>
      <c r="G1338" s="55" t="s">
        <v>488</v>
      </c>
      <c r="H1338" s="66" t="str">
        <f>VLOOKUP(G1338,'Benthic Codes'!$A$1:$C$15,2,0)</f>
        <v>TA</v>
      </c>
      <c r="I1338" s="66" t="str">
        <f>VLOOKUP(G1338,'Benthic Codes'!$A$1:$C$15,3,0)</f>
        <v>turf algae</v>
      </c>
      <c r="J1338">
        <v>6</v>
      </c>
    </row>
    <row r="1339" spans="1:10">
      <c r="A1339" s="2">
        <v>42955</v>
      </c>
      <c r="B1339" t="s">
        <v>411</v>
      </c>
      <c r="C1339" t="s">
        <v>475</v>
      </c>
      <c r="D1339">
        <v>1</v>
      </c>
      <c r="E1339">
        <v>4</v>
      </c>
      <c r="F1339">
        <v>8</v>
      </c>
      <c r="G1339" s="55" t="s">
        <v>488</v>
      </c>
      <c r="H1339" s="66" t="str">
        <f>VLOOKUP(G1339,'Benthic Codes'!$A$1:$C$15,2,0)</f>
        <v>TA</v>
      </c>
      <c r="I1339" s="66" t="str">
        <f>VLOOKUP(G1339,'Benthic Codes'!$A$1:$C$15,3,0)</f>
        <v>turf algae</v>
      </c>
      <c r="J1339">
        <v>4</v>
      </c>
    </row>
    <row r="1340" spans="1:10">
      <c r="A1340" s="2">
        <v>42955</v>
      </c>
      <c r="B1340" t="s">
        <v>411</v>
      </c>
      <c r="C1340" t="s">
        <v>475</v>
      </c>
      <c r="D1340">
        <v>1</v>
      </c>
      <c r="E1340">
        <v>4</v>
      </c>
      <c r="F1340">
        <v>9</v>
      </c>
      <c r="G1340" s="55" t="s">
        <v>488</v>
      </c>
      <c r="H1340" s="66" t="str">
        <f>VLOOKUP(G1340,'Benthic Codes'!$A$1:$C$15,2,0)</f>
        <v>TA</v>
      </c>
      <c r="I1340" s="66" t="str">
        <f>VLOOKUP(G1340,'Benthic Codes'!$A$1:$C$15,3,0)</f>
        <v>turf algae</v>
      </c>
      <c r="J1340">
        <v>2</v>
      </c>
    </row>
    <row r="1341" spans="1:10">
      <c r="A1341" s="2">
        <v>42955</v>
      </c>
      <c r="B1341" t="s">
        <v>411</v>
      </c>
      <c r="C1341" t="s">
        <v>475</v>
      </c>
      <c r="D1341">
        <v>1</v>
      </c>
      <c r="E1341">
        <v>4</v>
      </c>
      <c r="F1341">
        <v>10</v>
      </c>
      <c r="G1341" s="55" t="s">
        <v>488</v>
      </c>
      <c r="H1341" s="66" t="str">
        <f>VLOOKUP(G1341,'Benthic Codes'!$A$1:$C$15,2,0)</f>
        <v>TA</v>
      </c>
      <c r="I1341" s="66" t="str">
        <f>VLOOKUP(G1341,'Benthic Codes'!$A$1:$C$15,3,0)</f>
        <v>turf algae</v>
      </c>
      <c r="J1341">
        <v>2</v>
      </c>
    </row>
    <row r="1342" spans="1:10">
      <c r="A1342" s="2">
        <v>42955</v>
      </c>
      <c r="B1342" t="s">
        <v>411</v>
      </c>
      <c r="C1342" t="s">
        <v>475</v>
      </c>
      <c r="D1342">
        <v>1</v>
      </c>
      <c r="E1342">
        <v>5</v>
      </c>
      <c r="F1342">
        <v>1</v>
      </c>
      <c r="G1342" s="55" t="s">
        <v>488</v>
      </c>
      <c r="H1342" s="66" t="str">
        <f>VLOOKUP(G1342,'Benthic Codes'!$A$1:$C$15,2,0)</f>
        <v>TA</v>
      </c>
      <c r="I1342" s="66" t="str">
        <f>VLOOKUP(G1342,'Benthic Codes'!$A$1:$C$15,3,0)</f>
        <v>turf algae</v>
      </c>
      <c r="J1342">
        <v>4</v>
      </c>
    </row>
    <row r="1343" spans="1:10">
      <c r="A1343" s="2">
        <v>42955</v>
      </c>
      <c r="B1343" t="s">
        <v>411</v>
      </c>
      <c r="C1343" t="s">
        <v>475</v>
      </c>
      <c r="D1343">
        <v>1</v>
      </c>
      <c r="E1343">
        <v>5</v>
      </c>
      <c r="F1343">
        <v>2</v>
      </c>
      <c r="G1343" s="55" t="s">
        <v>488</v>
      </c>
      <c r="H1343" s="66" t="str">
        <f>VLOOKUP(G1343,'Benthic Codes'!$A$1:$C$15,2,0)</f>
        <v>TA</v>
      </c>
      <c r="I1343" s="66" t="str">
        <f>VLOOKUP(G1343,'Benthic Codes'!$A$1:$C$15,3,0)</f>
        <v>turf algae</v>
      </c>
      <c r="J1343">
        <v>10</v>
      </c>
    </row>
    <row r="1344" spans="1:10">
      <c r="A1344" s="2">
        <v>42955</v>
      </c>
      <c r="B1344" t="s">
        <v>411</v>
      </c>
      <c r="C1344" t="s">
        <v>475</v>
      </c>
      <c r="D1344">
        <v>1</v>
      </c>
      <c r="E1344">
        <v>5</v>
      </c>
      <c r="F1344">
        <v>3</v>
      </c>
      <c r="G1344" s="55" t="s">
        <v>488</v>
      </c>
      <c r="H1344" s="66" t="str">
        <f>VLOOKUP(G1344,'Benthic Codes'!$A$1:$C$15,2,0)</f>
        <v>TA</v>
      </c>
      <c r="I1344" s="66" t="str">
        <f>VLOOKUP(G1344,'Benthic Codes'!$A$1:$C$15,3,0)</f>
        <v>turf algae</v>
      </c>
      <c r="J1344">
        <v>8</v>
      </c>
    </row>
    <row r="1345" spans="1:11">
      <c r="A1345" s="2">
        <v>42955</v>
      </c>
      <c r="B1345" t="s">
        <v>411</v>
      </c>
      <c r="C1345" t="s">
        <v>475</v>
      </c>
      <c r="D1345">
        <v>1</v>
      </c>
      <c r="E1345">
        <v>5</v>
      </c>
      <c r="F1345">
        <v>4</v>
      </c>
      <c r="G1345" s="55" t="s">
        <v>488</v>
      </c>
      <c r="H1345" s="66" t="str">
        <f>VLOOKUP(G1345,'Benthic Codes'!$A$1:$C$15,2,0)</f>
        <v>TA</v>
      </c>
      <c r="I1345" s="66" t="str">
        <f>VLOOKUP(G1345,'Benthic Codes'!$A$1:$C$15,3,0)</f>
        <v>turf algae</v>
      </c>
      <c r="J1345">
        <v>2</v>
      </c>
    </row>
    <row r="1346" spans="1:11">
      <c r="A1346" s="2">
        <v>42955</v>
      </c>
      <c r="B1346" t="s">
        <v>411</v>
      </c>
      <c r="C1346" t="s">
        <v>475</v>
      </c>
      <c r="D1346">
        <v>1</v>
      </c>
      <c r="E1346">
        <v>5</v>
      </c>
      <c r="F1346">
        <v>5</v>
      </c>
      <c r="G1346" s="55" t="s">
        <v>488</v>
      </c>
      <c r="H1346" s="66" t="str">
        <f>VLOOKUP(G1346,'Benthic Codes'!$A$1:$C$15,2,0)</f>
        <v>TA</v>
      </c>
      <c r="I1346" s="66" t="str">
        <f>VLOOKUP(G1346,'Benthic Codes'!$A$1:$C$15,3,0)</f>
        <v>turf algae</v>
      </c>
      <c r="J1346">
        <v>2</v>
      </c>
    </row>
    <row r="1347" spans="1:11">
      <c r="A1347" s="2">
        <v>42955</v>
      </c>
      <c r="B1347" t="s">
        <v>411</v>
      </c>
      <c r="C1347" t="s">
        <v>475</v>
      </c>
      <c r="D1347">
        <v>1</v>
      </c>
      <c r="E1347">
        <v>5</v>
      </c>
      <c r="F1347">
        <v>6</v>
      </c>
      <c r="G1347" s="55" t="s">
        <v>488</v>
      </c>
      <c r="H1347" s="66" t="str">
        <f>VLOOKUP(G1347,'Benthic Codes'!$A$1:$C$15,2,0)</f>
        <v>TA</v>
      </c>
      <c r="I1347" s="66" t="str">
        <f>VLOOKUP(G1347,'Benthic Codes'!$A$1:$C$15,3,0)</f>
        <v>turf algae</v>
      </c>
      <c r="J1347">
        <v>6</v>
      </c>
    </row>
    <row r="1348" spans="1:11">
      <c r="A1348" s="2">
        <v>42955</v>
      </c>
      <c r="B1348" t="s">
        <v>411</v>
      </c>
      <c r="C1348" t="s">
        <v>475</v>
      </c>
      <c r="D1348">
        <v>1</v>
      </c>
      <c r="E1348">
        <v>5</v>
      </c>
      <c r="F1348">
        <v>7</v>
      </c>
      <c r="G1348" s="55" t="s">
        <v>488</v>
      </c>
      <c r="H1348" s="66" t="str">
        <f>VLOOKUP(G1348,'Benthic Codes'!$A$1:$C$15,2,0)</f>
        <v>TA</v>
      </c>
      <c r="I1348" s="66" t="str">
        <f>VLOOKUP(G1348,'Benthic Codes'!$A$1:$C$15,3,0)</f>
        <v>turf algae</v>
      </c>
      <c r="J1348">
        <v>4</v>
      </c>
    </row>
    <row r="1349" spans="1:11">
      <c r="A1349" s="2">
        <v>42955</v>
      </c>
      <c r="B1349" t="s">
        <v>411</v>
      </c>
      <c r="C1349" t="s">
        <v>475</v>
      </c>
      <c r="D1349">
        <v>1</v>
      </c>
      <c r="E1349">
        <v>5</v>
      </c>
      <c r="F1349">
        <v>8</v>
      </c>
      <c r="G1349" s="55" t="s">
        <v>488</v>
      </c>
      <c r="H1349" s="66" t="str">
        <f>VLOOKUP(G1349,'Benthic Codes'!$A$1:$C$15,2,0)</f>
        <v>TA</v>
      </c>
      <c r="I1349" s="66" t="str">
        <f>VLOOKUP(G1349,'Benthic Codes'!$A$1:$C$15,3,0)</f>
        <v>turf algae</v>
      </c>
      <c r="J1349">
        <v>4</v>
      </c>
    </row>
    <row r="1350" spans="1:11">
      <c r="A1350" s="2">
        <v>42955</v>
      </c>
      <c r="B1350" t="s">
        <v>411</v>
      </c>
      <c r="C1350" t="s">
        <v>475</v>
      </c>
      <c r="D1350">
        <v>1</v>
      </c>
      <c r="E1350">
        <v>5</v>
      </c>
      <c r="F1350">
        <v>9</v>
      </c>
      <c r="G1350" s="55" t="s">
        <v>488</v>
      </c>
      <c r="H1350" s="66" t="str">
        <f>VLOOKUP(G1350,'Benthic Codes'!$A$1:$C$15,2,0)</f>
        <v>TA</v>
      </c>
      <c r="I1350" s="66" t="str">
        <f>VLOOKUP(G1350,'Benthic Codes'!$A$1:$C$15,3,0)</f>
        <v>turf algae</v>
      </c>
      <c r="J1350">
        <v>4</v>
      </c>
    </row>
    <row r="1351" spans="1:11">
      <c r="A1351" s="2">
        <v>42955</v>
      </c>
      <c r="B1351" t="s">
        <v>411</v>
      </c>
      <c r="C1351" t="s">
        <v>475</v>
      </c>
      <c r="D1351">
        <v>1</v>
      </c>
      <c r="E1351">
        <v>5</v>
      </c>
      <c r="F1351">
        <v>10</v>
      </c>
      <c r="G1351" s="55" t="s">
        <v>488</v>
      </c>
      <c r="H1351" s="66" t="str">
        <f>VLOOKUP(G1351,'Benthic Codes'!$A$1:$C$15,2,0)</f>
        <v>TA</v>
      </c>
      <c r="I1351" s="66" t="str">
        <f>VLOOKUP(G1351,'Benthic Codes'!$A$1:$C$15,3,0)</f>
        <v>turf algae</v>
      </c>
      <c r="J1351">
        <v>2</v>
      </c>
    </row>
    <row r="1352" spans="1:11">
      <c r="A1352" s="2">
        <v>42955</v>
      </c>
      <c r="B1352" t="s">
        <v>411</v>
      </c>
      <c r="C1352" t="s">
        <v>475</v>
      </c>
      <c r="D1352">
        <v>1</v>
      </c>
      <c r="E1352">
        <v>6</v>
      </c>
      <c r="F1352">
        <v>1</v>
      </c>
      <c r="G1352" s="55" t="s">
        <v>488</v>
      </c>
      <c r="H1352" s="66" t="str">
        <f>VLOOKUP(G1352,'Benthic Codes'!$A$1:$C$15,2,0)</f>
        <v>TA</v>
      </c>
      <c r="I1352" s="66" t="str">
        <f>VLOOKUP(G1352,'Benthic Codes'!$A$1:$C$15,3,0)</f>
        <v>turf algae</v>
      </c>
      <c r="J1352">
        <v>6</v>
      </c>
    </row>
    <row r="1353" spans="1:11">
      <c r="A1353" s="2">
        <v>42955</v>
      </c>
      <c r="B1353" t="s">
        <v>411</v>
      </c>
      <c r="C1353" t="s">
        <v>475</v>
      </c>
      <c r="D1353">
        <v>1</v>
      </c>
      <c r="E1353">
        <v>6</v>
      </c>
      <c r="F1353">
        <v>2</v>
      </c>
      <c r="G1353" s="55" t="s">
        <v>488</v>
      </c>
      <c r="H1353" s="66" t="str">
        <f>VLOOKUP(G1353,'Benthic Codes'!$A$1:$C$15,2,0)</f>
        <v>TA</v>
      </c>
      <c r="I1353" s="66" t="str">
        <f>VLOOKUP(G1353,'Benthic Codes'!$A$1:$C$15,3,0)</f>
        <v>turf algae</v>
      </c>
      <c r="J1353">
        <v>4</v>
      </c>
    </row>
    <row r="1354" spans="1:11">
      <c r="A1354" s="2">
        <v>42955</v>
      </c>
      <c r="B1354" t="s">
        <v>411</v>
      </c>
      <c r="C1354" t="s">
        <v>475</v>
      </c>
      <c r="D1354">
        <v>1</v>
      </c>
      <c r="E1354">
        <v>6</v>
      </c>
      <c r="F1354">
        <v>3</v>
      </c>
      <c r="G1354" s="55" t="s">
        <v>488</v>
      </c>
      <c r="H1354" s="66" t="str">
        <f>VLOOKUP(G1354,'Benthic Codes'!$A$1:$C$15,2,0)</f>
        <v>TA</v>
      </c>
      <c r="I1354" s="66" t="str">
        <f>VLOOKUP(G1354,'Benthic Codes'!$A$1:$C$15,3,0)</f>
        <v>turf algae</v>
      </c>
      <c r="J1354">
        <v>4</v>
      </c>
    </row>
    <row r="1355" spans="1:11">
      <c r="A1355" s="2">
        <v>42955</v>
      </c>
      <c r="B1355" t="s">
        <v>411</v>
      </c>
      <c r="C1355" t="s">
        <v>475</v>
      </c>
      <c r="D1355">
        <v>1</v>
      </c>
      <c r="E1355">
        <v>6</v>
      </c>
      <c r="F1355">
        <v>4</v>
      </c>
      <c r="G1355" s="55" t="s">
        <v>483</v>
      </c>
      <c r="H1355" s="66" t="str">
        <f>VLOOKUP(G1355,'Benthic Codes'!$A$1:$C$15,2,0)</f>
        <v>AINV</v>
      </c>
      <c r="I1355" s="66" t="str">
        <f>VLOOKUP(G1355,'Benthic Codes'!$A$1:$C$15,3,0)</f>
        <v>aggressive invert</v>
      </c>
      <c r="K1355" t="s">
        <v>485</v>
      </c>
    </row>
    <row r="1356" spans="1:11">
      <c r="A1356" s="2">
        <v>42955</v>
      </c>
      <c r="B1356" t="s">
        <v>411</v>
      </c>
      <c r="C1356" t="s">
        <v>475</v>
      </c>
      <c r="D1356">
        <v>1</v>
      </c>
      <c r="E1356">
        <v>6</v>
      </c>
      <c r="F1356">
        <v>5</v>
      </c>
      <c r="G1356" s="55" t="s">
        <v>488</v>
      </c>
      <c r="H1356" s="66" t="str">
        <f>VLOOKUP(G1356,'Benthic Codes'!$A$1:$C$15,2,0)</f>
        <v>TA</v>
      </c>
      <c r="I1356" s="66" t="str">
        <f>VLOOKUP(G1356,'Benthic Codes'!$A$1:$C$15,3,0)</f>
        <v>turf algae</v>
      </c>
      <c r="J1356">
        <v>6</v>
      </c>
    </row>
    <row r="1357" spans="1:11">
      <c r="A1357" s="2">
        <v>42955</v>
      </c>
      <c r="B1357" t="s">
        <v>411</v>
      </c>
      <c r="C1357" t="s">
        <v>475</v>
      </c>
      <c r="D1357">
        <v>1</v>
      </c>
      <c r="E1357">
        <v>6</v>
      </c>
      <c r="F1357">
        <v>6</v>
      </c>
      <c r="G1357" s="55" t="s">
        <v>483</v>
      </c>
      <c r="H1357" s="66" t="str">
        <f>VLOOKUP(G1357,'Benthic Codes'!$A$1:$C$15,2,0)</f>
        <v>AINV</v>
      </c>
      <c r="I1357" s="66" t="str">
        <f>VLOOKUP(G1357,'Benthic Codes'!$A$1:$C$15,3,0)</f>
        <v>aggressive invert</v>
      </c>
      <c r="K1357" t="s">
        <v>485</v>
      </c>
    </row>
    <row r="1358" spans="1:11">
      <c r="A1358" s="2">
        <v>42955</v>
      </c>
      <c r="B1358" t="s">
        <v>411</v>
      </c>
      <c r="C1358" t="s">
        <v>475</v>
      </c>
      <c r="D1358">
        <v>1</v>
      </c>
      <c r="E1358">
        <v>6</v>
      </c>
      <c r="F1358">
        <v>7</v>
      </c>
      <c r="G1358" s="55" t="s">
        <v>476</v>
      </c>
      <c r="H1358" s="66" t="str">
        <f>VLOOKUP(G1358,'Benthic Codes'!$A$1:$C$15,2,0)</f>
        <v>LC</v>
      </c>
      <c r="I1358" s="66" t="str">
        <f>VLOOKUP(G1358,'Benthic Codes'!$A$1:$C$15,3,0)</f>
        <v>coral</v>
      </c>
    </row>
    <row r="1359" spans="1:11">
      <c r="A1359" s="2">
        <v>42955</v>
      </c>
      <c r="B1359" t="s">
        <v>411</v>
      </c>
      <c r="C1359" t="s">
        <v>475</v>
      </c>
      <c r="D1359">
        <v>1</v>
      </c>
      <c r="E1359">
        <v>6</v>
      </c>
      <c r="F1359">
        <v>8</v>
      </c>
      <c r="G1359" s="55" t="s">
        <v>488</v>
      </c>
      <c r="H1359" s="66" t="str">
        <f>VLOOKUP(G1359,'Benthic Codes'!$A$1:$C$15,2,0)</f>
        <v>TA</v>
      </c>
      <c r="I1359" s="66" t="str">
        <f>VLOOKUP(G1359,'Benthic Codes'!$A$1:$C$15,3,0)</f>
        <v>turf algae</v>
      </c>
      <c r="J1359">
        <v>4</v>
      </c>
    </row>
    <row r="1360" spans="1:11">
      <c r="A1360" s="2">
        <v>42955</v>
      </c>
      <c r="B1360" t="s">
        <v>411</v>
      </c>
      <c r="C1360" t="s">
        <v>475</v>
      </c>
      <c r="D1360">
        <v>1</v>
      </c>
      <c r="E1360">
        <v>6</v>
      </c>
      <c r="F1360">
        <v>9</v>
      </c>
      <c r="G1360" s="55" t="s">
        <v>488</v>
      </c>
      <c r="H1360" s="66" t="str">
        <f>VLOOKUP(G1360,'Benthic Codes'!$A$1:$C$15,2,0)</f>
        <v>TA</v>
      </c>
      <c r="I1360" s="66" t="str">
        <f>VLOOKUP(G1360,'Benthic Codes'!$A$1:$C$15,3,0)</f>
        <v>turf algae</v>
      </c>
      <c r="J1360">
        <v>6</v>
      </c>
    </row>
    <row r="1361" spans="1:11">
      <c r="A1361" s="2">
        <v>42955</v>
      </c>
      <c r="B1361" t="s">
        <v>411</v>
      </c>
      <c r="C1361" t="s">
        <v>475</v>
      </c>
      <c r="D1361">
        <v>1</v>
      </c>
      <c r="E1361">
        <v>6</v>
      </c>
      <c r="F1361">
        <v>10</v>
      </c>
      <c r="G1361" s="55" t="s">
        <v>476</v>
      </c>
      <c r="H1361" s="66" t="str">
        <f>VLOOKUP(G1361,'Benthic Codes'!$A$1:$C$15,2,0)</f>
        <v>LC</v>
      </c>
      <c r="I1361" s="66" t="str">
        <f>VLOOKUP(G1361,'Benthic Codes'!$A$1:$C$15,3,0)</f>
        <v>coral</v>
      </c>
    </row>
    <row r="1362" spans="1:11">
      <c r="A1362" s="2">
        <v>42955</v>
      </c>
      <c r="B1362" t="s">
        <v>411</v>
      </c>
      <c r="C1362" t="s">
        <v>475</v>
      </c>
      <c r="D1362">
        <v>1</v>
      </c>
      <c r="E1362">
        <v>7</v>
      </c>
      <c r="F1362">
        <v>1</v>
      </c>
      <c r="G1362" s="55" t="s">
        <v>480</v>
      </c>
      <c r="H1362" s="66" t="str">
        <f>VLOOKUP(G1362,'Benthic Codes'!$A$1:$C$15,2,0)</f>
        <v>OINV</v>
      </c>
      <c r="I1362" s="66" t="str">
        <f>VLOOKUP(G1362,'Benthic Codes'!$A$1:$C$15,3,0)</f>
        <v>non-aggressive invert</v>
      </c>
      <c r="K1362" t="s">
        <v>479</v>
      </c>
    </row>
    <row r="1363" spans="1:11">
      <c r="A1363" s="2">
        <v>42955</v>
      </c>
      <c r="B1363" t="s">
        <v>411</v>
      </c>
      <c r="C1363" t="s">
        <v>475</v>
      </c>
      <c r="D1363">
        <v>1</v>
      </c>
      <c r="E1363">
        <v>7</v>
      </c>
      <c r="F1363">
        <v>2</v>
      </c>
      <c r="G1363" s="55" t="s">
        <v>488</v>
      </c>
      <c r="H1363" s="66" t="str">
        <f>VLOOKUP(G1363,'Benthic Codes'!$A$1:$C$15,2,0)</f>
        <v>TA</v>
      </c>
      <c r="I1363" s="66" t="str">
        <f>VLOOKUP(G1363,'Benthic Codes'!$A$1:$C$15,3,0)</f>
        <v>turf algae</v>
      </c>
      <c r="J1363">
        <v>1</v>
      </c>
    </row>
    <row r="1364" spans="1:11">
      <c r="A1364" s="2">
        <v>42955</v>
      </c>
      <c r="B1364" t="s">
        <v>411</v>
      </c>
      <c r="C1364" t="s">
        <v>475</v>
      </c>
      <c r="D1364">
        <v>1</v>
      </c>
      <c r="E1364">
        <v>7</v>
      </c>
      <c r="F1364">
        <v>3</v>
      </c>
      <c r="G1364" s="55" t="s">
        <v>488</v>
      </c>
      <c r="H1364" s="66" t="str">
        <f>VLOOKUP(G1364,'Benthic Codes'!$A$1:$C$15,2,0)</f>
        <v>TA</v>
      </c>
      <c r="I1364" s="66" t="str">
        <f>VLOOKUP(G1364,'Benthic Codes'!$A$1:$C$15,3,0)</f>
        <v>turf algae</v>
      </c>
      <c r="J1364">
        <v>2</v>
      </c>
    </row>
    <row r="1365" spans="1:11">
      <c r="A1365" s="2">
        <v>42955</v>
      </c>
      <c r="B1365" t="s">
        <v>411</v>
      </c>
      <c r="C1365" t="s">
        <v>475</v>
      </c>
      <c r="D1365">
        <v>1</v>
      </c>
      <c r="E1365">
        <v>7</v>
      </c>
      <c r="F1365">
        <v>4</v>
      </c>
      <c r="G1365" s="55" t="s">
        <v>488</v>
      </c>
      <c r="H1365" s="66" t="str">
        <f>VLOOKUP(G1365,'Benthic Codes'!$A$1:$C$15,2,0)</f>
        <v>TA</v>
      </c>
      <c r="I1365" s="66" t="str">
        <f>VLOOKUP(G1365,'Benthic Codes'!$A$1:$C$15,3,0)</f>
        <v>turf algae</v>
      </c>
      <c r="J1365">
        <v>2</v>
      </c>
    </row>
    <row r="1366" spans="1:11">
      <c r="A1366" s="2">
        <v>42955</v>
      </c>
      <c r="B1366" t="s">
        <v>411</v>
      </c>
      <c r="C1366" t="s">
        <v>475</v>
      </c>
      <c r="D1366">
        <v>1</v>
      </c>
      <c r="E1366">
        <v>7</v>
      </c>
      <c r="F1366">
        <v>5</v>
      </c>
      <c r="G1366" s="55" t="s">
        <v>474</v>
      </c>
      <c r="H1366" s="66" t="str">
        <f>VLOOKUP(G1366,'Benthic Codes'!$A$1:$C$15,2,0)</f>
        <v>CY</v>
      </c>
      <c r="I1366" s="66" t="str">
        <f>VLOOKUP(G1366,'Benthic Codes'!$A$1:$C$15,3,0)</f>
        <v>cyanobacteria</v>
      </c>
    </row>
    <row r="1367" spans="1:11">
      <c r="A1367" s="2">
        <v>42955</v>
      </c>
      <c r="B1367" t="s">
        <v>411</v>
      </c>
      <c r="C1367" t="s">
        <v>475</v>
      </c>
      <c r="D1367">
        <v>1</v>
      </c>
      <c r="E1367">
        <v>7</v>
      </c>
      <c r="F1367">
        <v>6</v>
      </c>
      <c r="G1367" s="55" t="s">
        <v>488</v>
      </c>
      <c r="H1367" s="66" t="str">
        <f>VLOOKUP(G1367,'Benthic Codes'!$A$1:$C$15,2,0)</f>
        <v>TA</v>
      </c>
      <c r="I1367" s="66" t="str">
        <f>VLOOKUP(G1367,'Benthic Codes'!$A$1:$C$15,3,0)</f>
        <v>turf algae</v>
      </c>
      <c r="J1367">
        <v>2</v>
      </c>
    </row>
    <row r="1368" spans="1:11">
      <c r="A1368" s="2">
        <v>42955</v>
      </c>
      <c r="B1368" t="s">
        <v>411</v>
      </c>
      <c r="C1368" t="s">
        <v>475</v>
      </c>
      <c r="D1368">
        <v>1</v>
      </c>
      <c r="E1368">
        <v>7</v>
      </c>
      <c r="F1368">
        <v>7</v>
      </c>
      <c r="G1368" s="55" t="s">
        <v>474</v>
      </c>
      <c r="H1368" s="66" t="str">
        <f>VLOOKUP(G1368,'Benthic Codes'!$A$1:$C$15,2,0)</f>
        <v>CY</v>
      </c>
      <c r="I1368" s="66" t="str">
        <f>VLOOKUP(G1368,'Benthic Codes'!$A$1:$C$15,3,0)</f>
        <v>cyanobacteria</v>
      </c>
    </row>
    <row r="1369" spans="1:11">
      <c r="A1369" s="2">
        <v>42955</v>
      </c>
      <c r="B1369" t="s">
        <v>411</v>
      </c>
      <c r="C1369" t="s">
        <v>475</v>
      </c>
      <c r="D1369">
        <v>1</v>
      </c>
      <c r="E1369">
        <v>7</v>
      </c>
      <c r="F1369">
        <v>8</v>
      </c>
      <c r="G1369" s="55" t="s">
        <v>488</v>
      </c>
      <c r="H1369" s="66" t="str">
        <f>VLOOKUP(G1369,'Benthic Codes'!$A$1:$C$15,2,0)</f>
        <v>TA</v>
      </c>
      <c r="I1369" s="66" t="str">
        <f>VLOOKUP(G1369,'Benthic Codes'!$A$1:$C$15,3,0)</f>
        <v>turf algae</v>
      </c>
      <c r="J1369">
        <v>3</v>
      </c>
    </row>
    <row r="1370" spans="1:11">
      <c r="A1370" s="2">
        <v>42955</v>
      </c>
      <c r="B1370" t="s">
        <v>411</v>
      </c>
      <c r="C1370" t="s">
        <v>475</v>
      </c>
      <c r="D1370">
        <v>1</v>
      </c>
      <c r="E1370">
        <v>7</v>
      </c>
      <c r="F1370">
        <v>9</v>
      </c>
      <c r="G1370" s="55" t="s">
        <v>478</v>
      </c>
      <c r="H1370" s="66" t="str">
        <f>VLOOKUP(G1370,'Benthic Codes'!$A$1:$C$15,2,0)</f>
        <v>MA</v>
      </c>
      <c r="I1370" s="66" t="str">
        <f>VLOOKUP(G1370,'Benthic Codes'!$A$1:$C$15,3,0)</f>
        <v>macroalgae</v>
      </c>
      <c r="J1370">
        <v>38</v>
      </c>
    </row>
    <row r="1371" spans="1:11">
      <c r="A1371" s="2">
        <v>42955</v>
      </c>
      <c r="B1371" t="s">
        <v>411</v>
      </c>
      <c r="C1371" t="s">
        <v>475</v>
      </c>
      <c r="D1371">
        <v>1</v>
      </c>
      <c r="E1371">
        <v>7</v>
      </c>
      <c r="F1371">
        <v>10</v>
      </c>
      <c r="G1371" s="55" t="s">
        <v>488</v>
      </c>
      <c r="H1371" s="66" t="str">
        <f>VLOOKUP(G1371,'Benthic Codes'!$A$1:$C$15,2,0)</f>
        <v>TA</v>
      </c>
      <c r="I1371" s="66" t="str">
        <f>VLOOKUP(G1371,'Benthic Codes'!$A$1:$C$15,3,0)</f>
        <v>turf algae</v>
      </c>
      <c r="J1371">
        <v>3</v>
      </c>
    </row>
    <row r="1372" spans="1:11">
      <c r="A1372" s="2">
        <v>42955</v>
      </c>
      <c r="B1372" t="s">
        <v>411</v>
      </c>
      <c r="C1372" t="s">
        <v>475</v>
      </c>
      <c r="D1372">
        <v>1</v>
      </c>
      <c r="E1372">
        <v>8</v>
      </c>
      <c r="F1372">
        <v>1</v>
      </c>
      <c r="G1372" s="55" t="s">
        <v>488</v>
      </c>
      <c r="H1372" s="66" t="str">
        <f>VLOOKUP(G1372,'Benthic Codes'!$A$1:$C$15,2,0)</f>
        <v>TA</v>
      </c>
      <c r="I1372" s="66" t="str">
        <f>VLOOKUP(G1372,'Benthic Codes'!$A$1:$C$15,3,0)</f>
        <v>turf algae</v>
      </c>
      <c r="J1372">
        <v>3</v>
      </c>
    </row>
    <row r="1373" spans="1:11">
      <c r="A1373" s="2">
        <v>42955</v>
      </c>
      <c r="B1373" t="s">
        <v>411</v>
      </c>
      <c r="C1373" t="s">
        <v>475</v>
      </c>
      <c r="D1373">
        <v>1</v>
      </c>
      <c r="E1373">
        <v>8</v>
      </c>
      <c r="F1373">
        <v>2</v>
      </c>
      <c r="G1373" s="55" t="s">
        <v>488</v>
      </c>
      <c r="H1373" s="66" t="str">
        <f>VLOOKUP(G1373,'Benthic Codes'!$A$1:$C$15,2,0)</f>
        <v>TA</v>
      </c>
      <c r="I1373" s="66" t="str">
        <f>VLOOKUP(G1373,'Benthic Codes'!$A$1:$C$15,3,0)</f>
        <v>turf algae</v>
      </c>
      <c r="J1373">
        <v>6</v>
      </c>
    </row>
    <row r="1374" spans="1:11">
      <c r="A1374" s="2">
        <v>42955</v>
      </c>
      <c r="B1374" t="s">
        <v>411</v>
      </c>
      <c r="C1374" t="s">
        <v>475</v>
      </c>
      <c r="D1374">
        <v>1</v>
      </c>
      <c r="E1374">
        <v>8</v>
      </c>
      <c r="F1374">
        <v>3</v>
      </c>
      <c r="G1374" s="55" t="s">
        <v>488</v>
      </c>
      <c r="H1374" s="66" t="str">
        <f>VLOOKUP(G1374,'Benthic Codes'!$A$1:$C$15,2,0)</f>
        <v>TA</v>
      </c>
      <c r="I1374" s="66" t="str">
        <f>VLOOKUP(G1374,'Benthic Codes'!$A$1:$C$15,3,0)</f>
        <v>turf algae</v>
      </c>
      <c r="J1374">
        <v>3</v>
      </c>
    </row>
    <row r="1375" spans="1:11">
      <c r="A1375" s="2">
        <v>42955</v>
      </c>
      <c r="B1375" t="s">
        <v>411</v>
      </c>
      <c r="C1375" t="s">
        <v>475</v>
      </c>
      <c r="D1375">
        <v>1</v>
      </c>
      <c r="E1375">
        <v>8</v>
      </c>
      <c r="F1375">
        <v>4</v>
      </c>
      <c r="G1375" s="55" t="s">
        <v>488</v>
      </c>
      <c r="H1375" s="66" t="str">
        <f>VLOOKUP(G1375,'Benthic Codes'!$A$1:$C$15,2,0)</f>
        <v>TA</v>
      </c>
      <c r="I1375" s="66" t="str">
        <f>VLOOKUP(G1375,'Benthic Codes'!$A$1:$C$15,3,0)</f>
        <v>turf algae</v>
      </c>
      <c r="J1375">
        <v>3</v>
      </c>
    </row>
    <row r="1376" spans="1:11">
      <c r="A1376" s="2">
        <v>42955</v>
      </c>
      <c r="B1376" t="s">
        <v>411</v>
      </c>
      <c r="C1376" t="s">
        <v>475</v>
      </c>
      <c r="D1376">
        <v>1</v>
      </c>
      <c r="E1376">
        <v>8</v>
      </c>
      <c r="F1376">
        <v>5</v>
      </c>
      <c r="G1376" s="55" t="s">
        <v>488</v>
      </c>
      <c r="H1376" s="66" t="str">
        <f>VLOOKUP(G1376,'Benthic Codes'!$A$1:$C$15,2,0)</f>
        <v>TA</v>
      </c>
      <c r="I1376" s="66" t="str">
        <f>VLOOKUP(G1376,'Benthic Codes'!$A$1:$C$15,3,0)</f>
        <v>turf algae</v>
      </c>
      <c r="J1376">
        <v>2</v>
      </c>
    </row>
    <row r="1377" spans="1:10">
      <c r="A1377" s="2">
        <v>42955</v>
      </c>
      <c r="B1377" t="s">
        <v>411</v>
      </c>
      <c r="C1377" t="s">
        <v>475</v>
      </c>
      <c r="D1377">
        <v>1</v>
      </c>
      <c r="E1377">
        <v>8</v>
      </c>
      <c r="F1377">
        <v>6</v>
      </c>
      <c r="G1377" s="55" t="s">
        <v>488</v>
      </c>
      <c r="H1377" s="66" t="str">
        <f>VLOOKUP(G1377,'Benthic Codes'!$A$1:$C$15,2,0)</f>
        <v>TA</v>
      </c>
      <c r="I1377" s="66" t="str">
        <f>VLOOKUP(G1377,'Benthic Codes'!$A$1:$C$15,3,0)</f>
        <v>turf algae</v>
      </c>
      <c r="J1377">
        <v>2</v>
      </c>
    </row>
    <row r="1378" spans="1:10">
      <c r="A1378" s="2">
        <v>42955</v>
      </c>
      <c r="B1378" t="s">
        <v>411</v>
      </c>
      <c r="C1378" t="s">
        <v>475</v>
      </c>
      <c r="D1378">
        <v>1</v>
      </c>
      <c r="E1378">
        <v>8</v>
      </c>
      <c r="F1378">
        <v>7</v>
      </c>
      <c r="G1378" s="55" t="s">
        <v>474</v>
      </c>
      <c r="H1378" s="66" t="str">
        <f>VLOOKUP(G1378,'Benthic Codes'!$A$1:$C$15,2,0)</f>
        <v>CY</v>
      </c>
      <c r="I1378" s="66" t="str">
        <f>VLOOKUP(G1378,'Benthic Codes'!$A$1:$C$15,3,0)</f>
        <v>cyanobacteria</v>
      </c>
    </row>
    <row r="1379" spans="1:10">
      <c r="A1379" s="2">
        <v>42955</v>
      </c>
      <c r="B1379" t="s">
        <v>411</v>
      </c>
      <c r="C1379" t="s">
        <v>475</v>
      </c>
      <c r="D1379">
        <v>1</v>
      </c>
      <c r="E1379">
        <v>8</v>
      </c>
      <c r="F1379">
        <v>8</v>
      </c>
      <c r="G1379" s="55" t="s">
        <v>488</v>
      </c>
      <c r="H1379" s="66" t="str">
        <f>VLOOKUP(G1379,'Benthic Codes'!$A$1:$C$15,2,0)</f>
        <v>TA</v>
      </c>
      <c r="I1379" s="66" t="str">
        <f>VLOOKUP(G1379,'Benthic Codes'!$A$1:$C$15,3,0)</f>
        <v>turf algae</v>
      </c>
      <c r="J1379">
        <v>7</v>
      </c>
    </row>
    <row r="1380" spans="1:10">
      <c r="A1380" s="2">
        <v>42955</v>
      </c>
      <c r="B1380" t="s">
        <v>411</v>
      </c>
      <c r="C1380" t="s">
        <v>475</v>
      </c>
      <c r="D1380">
        <v>1</v>
      </c>
      <c r="E1380">
        <v>8</v>
      </c>
      <c r="F1380">
        <v>9</v>
      </c>
      <c r="G1380" s="55" t="s">
        <v>488</v>
      </c>
      <c r="H1380" s="66" t="str">
        <f>VLOOKUP(G1380,'Benthic Codes'!$A$1:$C$15,2,0)</f>
        <v>TA</v>
      </c>
      <c r="I1380" s="66" t="str">
        <f>VLOOKUP(G1380,'Benthic Codes'!$A$1:$C$15,3,0)</f>
        <v>turf algae</v>
      </c>
      <c r="J1380">
        <v>3</v>
      </c>
    </row>
    <row r="1381" spans="1:10">
      <c r="A1381" s="2">
        <v>42955</v>
      </c>
      <c r="B1381" t="s">
        <v>411</v>
      </c>
      <c r="C1381" t="s">
        <v>475</v>
      </c>
      <c r="D1381">
        <v>1</v>
      </c>
      <c r="E1381">
        <v>8</v>
      </c>
      <c r="F1381">
        <v>10</v>
      </c>
      <c r="G1381" s="55" t="s">
        <v>478</v>
      </c>
      <c r="H1381" s="66" t="str">
        <f>VLOOKUP(G1381,'Benthic Codes'!$A$1:$C$15,2,0)</f>
        <v>MA</v>
      </c>
      <c r="I1381" s="66" t="str">
        <f>VLOOKUP(G1381,'Benthic Codes'!$A$1:$C$15,3,0)</f>
        <v>macroalgae</v>
      </c>
      <c r="J1381">
        <v>8</v>
      </c>
    </row>
    <row r="1382" spans="1:10">
      <c r="A1382" s="2">
        <v>42955</v>
      </c>
      <c r="B1382" t="s">
        <v>411</v>
      </c>
      <c r="C1382" t="s">
        <v>475</v>
      </c>
      <c r="D1382">
        <v>1</v>
      </c>
      <c r="E1382">
        <v>9</v>
      </c>
      <c r="F1382">
        <v>1</v>
      </c>
      <c r="G1382" s="55" t="s">
        <v>488</v>
      </c>
      <c r="H1382" s="66" t="str">
        <f>VLOOKUP(G1382,'Benthic Codes'!$A$1:$C$15,2,0)</f>
        <v>TA</v>
      </c>
      <c r="I1382" s="66" t="str">
        <f>VLOOKUP(G1382,'Benthic Codes'!$A$1:$C$15,3,0)</f>
        <v>turf algae</v>
      </c>
      <c r="J1382">
        <v>2</v>
      </c>
    </row>
    <row r="1383" spans="1:10">
      <c r="A1383" s="2">
        <v>42955</v>
      </c>
      <c r="B1383" t="s">
        <v>411</v>
      </c>
      <c r="C1383" t="s">
        <v>475</v>
      </c>
      <c r="D1383">
        <v>1</v>
      </c>
      <c r="E1383">
        <v>9</v>
      </c>
      <c r="F1383">
        <v>2</v>
      </c>
      <c r="G1383" s="55" t="s">
        <v>488</v>
      </c>
      <c r="H1383" s="66" t="str">
        <f>VLOOKUP(G1383,'Benthic Codes'!$A$1:$C$15,2,0)</f>
        <v>TA</v>
      </c>
      <c r="I1383" s="66" t="str">
        <f>VLOOKUP(G1383,'Benthic Codes'!$A$1:$C$15,3,0)</f>
        <v>turf algae</v>
      </c>
      <c r="J1383">
        <v>3</v>
      </c>
    </row>
    <row r="1384" spans="1:10">
      <c r="A1384" s="2">
        <v>42955</v>
      </c>
      <c r="B1384" t="s">
        <v>411</v>
      </c>
      <c r="C1384" t="s">
        <v>475</v>
      </c>
      <c r="D1384">
        <v>1</v>
      </c>
      <c r="E1384">
        <v>9</v>
      </c>
      <c r="F1384">
        <v>3</v>
      </c>
      <c r="G1384" s="55" t="s">
        <v>476</v>
      </c>
      <c r="H1384" s="66" t="str">
        <f>VLOOKUP(G1384,'Benthic Codes'!$A$1:$C$15,2,0)</f>
        <v>LC</v>
      </c>
      <c r="I1384" s="66" t="str">
        <f>VLOOKUP(G1384,'Benthic Codes'!$A$1:$C$15,3,0)</f>
        <v>coral</v>
      </c>
    </row>
    <row r="1385" spans="1:10">
      <c r="A1385" s="2">
        <v>42955</v>
      </c>
      <c r="B1385" t="s">
        <v>411</v>
      </c>
      <c r="C1385" t="s">
        <v>475</v>
      </c>
      <c r="D1385">
        <v>1</v>
      </c>
      <c r="E1385">
        <v>9</v>
      </c>
      <c r="F1385">
        <v>4</v>
      </c>
      <c r="G1385" s="55" t="s">
        <v>488</v>
      </c>
      <c r="H1385" s="66" t="str">
        <f>VLOOKUP(G1385,'Benthic Codes'!$A$1:$C$15,2,0)</f>
        <v>TA</v>
      </c>
      <c r="I1385" s="66" t="str">
        <f>VLOOKUP(G1385,'Benthic Codes'!$A$1:$C$15,3,0)</f>
        <v>turf algae</v>
      </c>
      <c r="J1385">
        <v>2</v>
      </c>
    </row>
    <row r="1386" spans="1:10">
      <c r="A1386" s="2">
        <v>42955</v>
      </c>
      <c r="B1386" t="s">
        <v>411</v>
      </c>
      <c r="C1386" t="s">
        <v>475</v>
      </c>
      <c r="D1386">
        <v>1</v>
      </c>
      <c r="E1386">
        <v>9</v>
      </c>
      <c r="F1386">
        <v>5</v>
      </c>
      <c r="G1386" s="55" t="s">
        <v>489</v>
      </c>
      <c r="H1386" s="66" t="str">
        <f>VLOOKUP(G1386,'Benthic Codes'!$A$1:$C$15,2,0)</f>
        <v>sand</v>
      </c>
      <c r="I1386" s="66" t="str">
        <f>VLOOKUP(G1386,'Benthic Codes'!$A$1:$C$15,3,0)</f>
        <v>sand</v>
      </c>
    </row>
    <row r="1387" spans="1:10">
      <c r="A1387" s="2">
        <v>42955</v>
      </c>
      <c r="B1387" t="s">
        <v>411</v>
      </c>
      <c r="C1387" t="s">
        <v>475</v>
      </c>
      <c r="D1387">
        <v>1</v>
      </c>
      <c r="E1387">
        <v>9</v>
      </c>
      <c r="F1387">
        <v>6</v>
      </c>
      <c r="G1387" s="55" t="s">
        <v>488</v>
      </c>
      <c r="H1387" s="66" t="str">
        <f>VLOOKUP(G1387,'Benthic Codes'!$A$1:$C$15,2,0)</f>
        <v>TA</v>
      </c>
      <c r="I1387" s="66" t="str">
        <f>VLOOKUP(G1387,'Benthic Codes'!$A$1:$C$15,3,0)</f>
        <v>turf algae</v>
      </c>
      <c r="J1387">
        <v>3</v>
      </c>
    </row>
    <row r="1388" spans="1:10">
      <c r="A1388" s="2">
        <v>42955</v>
      </c>
      <c r="B1388" t="s">
        <v>411</v>
      </c>
      <c r="C1388" t="s">
        <v>475</v>
      </c>
      <c r="D1388">
        <v>1</v>
      </c>
      <c r="E1388">
        <v>9</v>
      </c>
      <c r="F1388">
        <v>7</v>
      </c>
      <c r="G1388" s="55" t="s">
        <v>488</v>
      </c>
      <c r="H1388" s="66" t="str">
        <f>VLOOKUP(G1388,'Benthic Codes'!$A$1:$C$15,2,0)</f>
        <v>TA</v>
      </c>
      <c r="I1388" s="66" t="str">
        <f>VLOOKUP(G1388,'Benthic Codes'!$A$1:$C$15,3,0)</f>
        <v>turf algae</v>
      </c>
      <c r="J1388">
        <v>6</v>
      </c>
    </row>
    <row r="1389" spans="1:10">
      <c r="A1389" s="2">
        <v>42955</v>
      </c>
      <c r="B1389" t="s">
        <v>411</v>
      </c>
      <c r="C1389" t="s">
        <v>475</v>
      </c>
      <c r="D1389">
        <v>1</v>
      </c>
      <c r="E1389">
        <v>9</v>
      </c>
      <c r="F1389">
        <v>8</v>
      </c>
      <c r="G1389" s="55" t="s">
        <v>488</v>
      </c>
      <c r="H1389" s="66" t="str">
        <f>VLOOKUP(G1389,'Benthic Codes'!$A$1:$C$15,2,0)</f>
        <v>TA</v>
      </c>
      <c r="I1389" s="66" t="str">
        <f>VLOOKUP(G1389,'Benthic Codes'!$A$1:$C$15,3,0)</f>
        <v>turf algae</v>
      </c>
      <c r="J1389">
        <v>6</v>
      </c>
    </row>
    <row r="1390" spans="1:10">
      <c r="A1390" s="2">
        <v>42955</v>
      </c>
      <c r="B1390" t="s">
        <v>411</v>
      </c>
      <c r="C1390" t="s">
        <v>475</v>
      </c>
      <c r="D1390">
        <v>1</v>
      </c>
      <c r="E1390">
        <v>9</v>
      </c>
      <c r="F1390">
        <v>9</v>
      </c>
      <c r="G1390" s="55" t="s">
        <v>488</v>
      </c>
      <c r="H1390" s="66" t="str">
        <f>VLOOKUP(G1390,'Benthic Codes'!$A$1:$C$15,2,0)</f>
        <v>TA</v>
      </c>
      <c r="I1390" s="66" t="str">
        <f>VLOOKUP(G1390,'Benthic Codes'!$A$1:$C$15,3,0)</f>
        <v>turf algae</v>
      </c>
      <c r="J1390">
        <v>5</v>
      </c>
    </row>
    <row r="1391" spans="1:10">
      <c r="A1391" s="2">
        <v>42955</v>
      </c>
      <c r="B1391" t="s">
        <v>411</v>
      </c>
      <c r="C1391" t="s">
        <v>475</v>
      </c>
      <c r="D1391">
        <v>1</v>
      </c>
      <c r="E1391">
        <v>9</v>
      </c>
      <c r="F1391">
        <v>10</v>
      </c>
      <c r="G1391" s="55" t="s">
        <v>488</v>
      </c>
      <c r="H1391" s="66" t="str">
        <f>VLOOKUP(G1391,'Benthic Codes'!$A$1:$C$15,2,0)</f>
        <v>TA</v>
      </c>
      <c r="I1391" s="66" t="str">
        <f>VLOOKUP(G1391,'Benthic Codes'!$A$1:$C$15,3,0)</f>
        <v>turf algae</v>
      </c>
      <c r="J1391">
        <v>4</v>
      </c>
    </row>
    <row r="1392" spans="1:10">
      <c r="A1392" s="2">
        <v>42955</v>
      </c>
      <c r="B1392" t="s">
        <v>411</v>
      </c>
      <c r="C1392" t="s">
        <v>475</v>
      </c>
      <c r="D1392">
        <v>1</v>
      </c>
      <c r="E1392">
        <v>10</v>
      </c>
      <c r="F1392" s="17">
        <v>1</v>
      </c>
      <c r="G1392" s="55" t="s">
        <v>488</v>
      </c>
      <c r="H1392" s="66" t="str">
        <f>VLOOKUP(G1392,'Benthic Codes'!$A$1:$C$15,2,0)</f>
        <v>TA</v>
      </c>
      <c r="I1392" s="66" t="str">
        <f>VLOOKUP(G1392,'Benthic Codes'!$A$1:$C$15,3,0)</f>
        <v>turf algae</v>
      </c>
      <c r="J1392">
        <v>3</v>
      </c>
    </row>
    <row r="1393" spans="1:11">
      <c r="A1393" s="2">
        <v>42955</v>
      </c>
      <c r="B1393" t="s">
        <v>411</v>
      </c>
      <c r="C1393" t="s">
        <v>475</v>
      </c>
      <c r="D1393">
        <v>1</v>
      </c>
      <c r="E1393">
        <v>10</v>
      </c>
      <c r="F1393" s="17">
        <v>2</v>
      </c>
      <c r="G1393" s="55" t="s">
        <v>488</v>
      </c>
      <c r="H1393" s="66" t="str">
        <f>VLOOKUP(G1393,'Benthic Codes'!$A$1:$C$15,2,0)</f>
        <v>TA</v>
      </c>
      <c r="I1393" s="66" t="str">
        <f>VLOOKUP(G1393,'Benthic Codes'!$A$1:$C$15,3,0)</f>
        <v>turf algae</v>
      </c>
      <c r="J1393">
        <v>4</v>
      </c>
    </row>
    <row r="1394" spans="1:11">
      <c r="A1394" s="2">
        <v>42955</v>
      </c>
      <c r="B1394" t="s">
        <v>411</v>
      </c>
      <c r="C1394" t="s">
        <v>475</v>
      </c>
      <c r="D1394">
        <v>1</v>
      </c>
      <c r="E1394">
        <v>10</v>
      </c>
      <c r="F1394" s="17">
        <v>3</v>
      </c>
      <c r="G1394" s="55" t="s">
        <v>477</v>
      </c>
      <c r="H1394" s="66" t="str">
        <f>VLOOKUP(G1394,'Benthic Codes'!$A$1:$C$15,2,0)</f>
        <v>LC</v>
      </c>
      <c r="I1394" s="66" t="str">
        <f>VLOOKUP(G1394,'Benthic Codes'!$A$1:$C$15,3,0)</f>
        <v>coral</v>
      </c>
    </row>
    <row r="1395" spans="1:11">
      <c r="A1395" s="2">
        <v>42955</v>
      </c>
      <c r="B1395" t="s">
        <v>411</v>
      </c>
      <c r="C1395" t="s">
        <v>475</v>
      </c>
      <c r="D1395">
        <v>1</v>
      </c>
      <c r="E1395">
        <v>10</v>
      </c>
      <c r="F1395" s="17">
        <v>4</v>
      </c>
      <c r="G1395" s="55" t="s">
        <v>488</v>
      </c>
      <c r="H1395" s="66" t="str">
        <f>VLOOKUP(G1395,'Benthic Codes'!$A$1:$C$15,2,0)</f>
        <v>TA</v>
      </c>
      <c r="I1395" s="66" t="str">
        <f>VLOOKUP(G1395,'Benthic Codes'!$A$1:$C$15,3,0)</f>
        <v>turf algae</v>
      </c>
      <c r="J1395">
        <v>3</v>
      </c>
    </row>
    <row r="1396" spans="1:11">
      <c r="A1396" s="2">
        <v>42955</v>
      </c>
      <c r="B1396" t="s">
        <v>411</v>
      </c>
      <c r="C1396" t="s">
        <v>475</v>
      </c>
      <c r="D1396">
        <v>1</v>
      </c>
      <c r="E1396">
        <v>10</v>
      </c>
      <c r="F1396" s="17">
        <v>5</v>
      </c>
      <c r="G1396" s="55" t="s">
        <v>488</v>
      </c>
      <c r="H1396" s="66" t="str">
        <f>VLOOKUP(G1396,'Benthic Codes'!$A$1:$C$15,2,0)</f>
        <v>TA</v>
      </c>
      <c r="I1396" s="66" t="str">
        <f>VLOOKUP(G1396,'Benthic Codes'!$A$1:$C$15,3,0)</f>
        <v>turf algae</v>
      </c>
      <c r="J1396">
        <v>4</v>
      </c>
    </row>
    <row r="1397" spans="1:11">
      <c r="A1397" s="2">
        <v>42955</v>
      </c>
      <c r="B1397" t="s">
        <v>411</v>
      </c>
      <c r="C1397" t="s">
        <v>475</v>
      </c>
      <c r="D1397">
        <v>1</v>
      </c>
      <c r="E1397">
        <v>10</v>
      </c>
      <c r="F1397" s="17">
        <v>6</v>
      </c>
      <c r="G1397" s="55" t="s">
        <v>476</v>
      </c>
      <c r="H1397" s="66" t="str">
        <f>VLOOKUP(G1397,'Benthic Codes'!$A$1:$C$15,2,0)</f>
        <v>LC</v>
      </c>
      <c r="I1397" s="66" t="str">
        <f>VLOOKUP(G1397,'Benthic Codes'!$A$1:$C$15,3,0)</f>
        <v>coral</v>
      </c>
    </row>
    <row r="1398" spans="1:11">
      <c r="A1398" s="2">
        <v>42955</v>
      </c>
      <c r="B1398" t="s">
        <v>411</v>
      </c>
      <c r="C1398" t="s">
        <v>475</v>
      </c>
      <c r="D1398">
        <v>1</v>
      </c>
      <c r="E1398">
        <v>10</v>
      </c>
      <c r="F1398" s="17">
        <v>7</v>
      </c>
      <c r="G1398" s="55" t="s">
        <v>488</v>
      </c>
      <c r="H1398" s="66" t="str">
        <f>VLOOKUP(G1398,'Benthic Codes'!$A$1:$C$15,2,0)</f>
        <v>TA</v>
      </c>
      <c r="I1398" s="66" t="str">
        <f>VLOOKUP(G1398,'Benthic Codes'!$A$1:$C$15,3,0)</f>
        <v>turf algae</v>
      </c>
      <c r="J1398">
        <v>6</v>
      </c>
    </row>
    <row r="1399" spans="1:11">
      <c r="A1399" s="2">
        <v>42955</v>
      </c>
      <c r="B1399" t="s">
        <v>411</v>
      </c>
      <c r="C1399" t="s">
        <v>475</v>
      </c>
      <c r="D1399">
        <v>1</v>
      </c>
      <c r="E1399">
        <v>10</v>
      </c>
      <c r="F1399" s="17">
        <v>8</v>
      </c>
      <c r="G1399" s="55" t="s">
        <v>483</v>
      </c>
      <c r="H1399" s="66" t="str">
        <f>VLOOKUP(G1399,'Benthic Codes'!$A$1:$C$15,2,0)</f>
        <v>AINV</v>
      </c>
      <c r="I1399" s="66" t="str">
        <f>VLOOKUP(G1399,'Benthic Codes'!$A$1:$C$15,3,0)</f>
        <v>aggressive invert</v>
      </c>
      <c r="K1399" t="s">
        <v>485</v>
      </c>
    </row>
    <row r="1400" spans="1:11">
      <c r="A1400" s="2">
        <v>42955</v>
      </c>
      <c r="B1400" t="s">
        <v>411</v>
      </c>
      <c r="C1400" t="s">
        <v>475</v>
      </c>
      <c r="D1400">
        <v>1</v>
      </c>
      <c r="E1400">
        <v>10</v>
      </c>
      <c r="F1400" s="17">
        <v>9</v>
      </c>
      <c r="G1400" s="55" t="s">
        <v>488</v>
      </c>
      <c r="H1400" s="66" t="str">
        <f>VLOOKUP(G1400,'Benthic Codes'!$A$1:$C$15,2,0)</f>
        <v>TA</v>
      </c>
      <c r="I1400" s="66" t="str">
        <f>VLOOKUP(G1400,'Benthic Codes'!$A$1:$C$15,3,0)</f>
        <v>turf algae</v>
      </c>
      <c r="J1400">
        <v>8</v>
      </c>
    </row>
    <row r="1401" spans="1:11">
      <c r="A1401" s="2">
        <v>42955</v>
      </c>
      <c r="B1401" t="s">
        <v>411</v>
      </c>
      <c r="C1401" t="s">
        <v>475</v>
      </c>
      <c r="D1401">
        <v>1</v>
      </c>
      <c r="E1401">
        <v>10</v>
      </c>
      <c r="F1401" s="17">
        <v>10</v>
      </c>
      <c r="G1401" s="55" t="s">
        <v>488</v>
      </c>
      <c r="H1401" s="66" t="str">
        <f>VLOOKUP(G1401,'Benthic Codes'!$A$1:$C$15,2,0)</f>
        <v>TA</v>
      </c>
      <c r="I1401" s="66" t="str">
        <f>VLOOKUP(G1401,'Benthic Codes'!$A$1:$C$15,3,0)</f>
        <v>turf algae</v>
      </c>
      <c r="J1401">
        <v>8</v>
      </c>
    </row>
    <row r="1402" spans="1:11">
      <c r="A1402" s="2">
        <v>42955</v>
      </c>
      <c r="B1402" t="s">
        <v>411</v>
      </c>
      <c r="C1402" t="s">
        <v>475</v>
      </c>
      <c r="D1402">
        <v>2</v>
      </c>
      <c r="E1402">
        <v>1</v>
      </c>
      <c r="F1402">
        <v>1</v>
      </c>
      <c r="G1402" s="55" t="s">
        <v>474</v>
      </c>
      <c r="H1402" s="66" t="str">
        <f>VLOOKUP(G1402,'Benthic Codes'!$A$1:$C$15,2,0)</f>
        <v>CY</v>
      </c>
      <c r="I1402" s="66" t="str">
        <f>VLOOKUP(G1402,'Benthic Codes'!$A$1:$C$15,3,0)</f>
        <v>cyanobacteria</v>
      </c>
    </row>
    <row r="1403" spans="1:11">
      <c r="A1403" s="2">
        <v>42955</v>
      </c>
      <c r="B1403" t="s">
        <v>411</v>
      </c>
      <c r="C1403" t="s">
        <v>475</v>
      </c>
      <c r="D1403">
        <v>2</v>
      </c>
      <c r="E1403">
        <v>1</v>
      </c>
      <c r="F1403">
        <v>2</v>
      </c>
      <c r="G1403" s="55" t="s">
        <v>488</v>
      </c>
      <c r="H1403" s="66" t="str">
        <f>VLOOKUP(G1403,'Benthic Codes'!$A$1:$C$15,2,0)</f>
        <v>TA</v>
      </c>
      <c r="I1403" s="66" t="str">
        <f>VLOOKUP(G1403,'Benthic Codes'!$A$1:$C$15,3,0)</f>
        <v>turf algae</v>
      </c>
      <c r="J1403">
        <v>1</v>
      </c>
    </row>
    <row r="1404" spans="1:11">
      <c r="A1404" s="2">
        <v>42955</v>
      </c>
      <c r="B1404" t="s">
        <v>411</v>
      </c>
      <c r="C1404" t="s">
        <v>475</v>
      </c>
      <c r="D1404">
        <v>2</v>
      </c>
      <c r="E1404">
        <v>1</v>
      </c>
      <c r="F1404">
        <v>3</v>
      </c>
      <c r="G1404" s="55" t="s">
        <v>488</v>
      </c>
      <c r="H1404" s="66" t="str">
        <f>VLOOKUP(G1404,'Benthic Codes'!$A$1:$C$15,2,0)</f>
        <v>TA</v>
      </c>
      <c r="I1404" s="66" t="str">
        <f>VLOOKUP(G1404,'Benthic Codes'!$A$1:$C$15,3,0)</f>
        <v>turf algae</v>
      </c>
      <c r="J1404">
        <v>2</v>
      </c>
    </row>
    <row r="1405" spans="1:11">
      <c r="A1405" s="2">
        <v>42955</v>
      </c>
      <c r="B1405" t="s">
        <v>411</v>
      </c>
      <c r="C1405" t="s">
        <v>475</v>
      </c>
      <c r="D1405">
        <v>2</v>
      </c>
      <c r="E1405">
        <v>1</v>
      </c>
      <c r="F1405">
        <v>4</v>
      </c>
      <c r="G1405" s="55" t="s">
        <v>488</v>
      </c>
      <c r="H1405" s="66" t="str">
        <f>VLOOKUP(G1405,'Benthic Codes'!$A$1:$C$15,2,0)</f>
        <v>TA</v>
      </c>
      <c r="I1405" s="66" t="str">
        <f>VLOOKUP(G1405,'Benthic Codes'!$A$1:$C$15,3,0)</f>
        <v>turf algae</v>
      </c>
      <c r="J1405">
        <v>1</v>
      </c>
    </row>
    <row r="1406" spans="1:11">
      <c r="A1406" s="2">
        <v>42955</v>
      </c>
      <c r="B1406" t="s">
        <v>411</v>
      </c>
      <c r="C1406" t="s">
        <v>475</v>
      </c>
      <c r="D1406">
        <v>2</v>
      </c>
      <c r="E1406">
        <v>1</v>
      </c>
      <c r="F1406">
        <v>5</v>
      </c>
      <c r="G1406" s="55" t="s">
        <v>478</v>
      </c>
      <c r="H1406" s="66" t="str">
        <f>VLOOKUP(G1406,'Benthic Codes'!$A$1:$C$15,2,0)</f>
        <v>MA</v>
      </c>
      <c r="I1406" s="66" t="str">
        <f>VLOOKUP(G1406,'Benthic Codes'!$A$1:$C$15,3,0)</f>
        <v>macroalgae</v>
      </c>
      <c r="J1406">
        <v>15</v>
      </c>
    </row>
    <row r="1407" spans="1:11">
      <c r="A1407" s="2">
        <v>42955</v>
      </c>
      <c r="B1407" t="s">
        <v>411</v>
      </c>
      <c r="C1407" t="s">
        <v>475</v>
      </c>
      <c r="D1407">
        <v>2</v>
      </c>
      <c r="E1407">
        <v>1</v>
      </c>
      <c r="F1407">
        <v>6</v>
      </c>
      <c r="G1407" s="55" t="s">
        <v>478</v>
      </c>
      <c r="H1407" s="66" t="str">
        <f>VLOOKUP(G1407,'Benthic Codes'!$A$1:$C$15,2,0)</f>
        <v>MA</v>
      </c>
      <c r="I1407" s="66" t="str">
        <f>VLOOKUP(G1407,'Benthic Codes'!$A$1:$C$15,3,0)</f>
        <v>macroalgae</v>
      </c>
      <c r="J1407">
        <v>12</v>
      </c>
    </row>
    <row r="1408" spans="1:11">
      <c r="A1408" s="2">
        <v>42955</v>
      </c>
      <c r="B1408" t="s">
        <v>411</v>
      </c>
      <c r="C1408" t="s">
        <v>475</v>
      </c>
      <c r="D1408">
        <v>2</v>
      </c>
      <c r="E1408">
        <v>1</v>
      </c>
      <c r="F1408">
        <v>7</v>
      </c>
      <c r="G1408" s="55" t="s">
        <v>488</v>
      </c>
      <c r="H1408" s="66" t="str">
        <f>VLOOKUP(G1408,'Benthic Codes'!$A$1:$C$15,2,0)</f>
        <v>TA</v>
      </c>
      <c r="I1408" s="66" t="str">
        <f>VLOOKUP(G1408,'Benthic Codes'!$A$1:$C$15,3,0)</f>
        <v>turf algae</v>
      </c>
      <c r="J1408">
        <v>4</v>
      </c>
    </row>
    <row r="1409" spans="1:11">
      <c r="A1409" s="2">
        <v>42955</v>
      </c>
      <c r="B1409" t="s">
        <v>411</v>
      </c>
      <c r="C1409" t="s">
        <v>475</v>
      </c>
      <c r="D1409">
        <v>2</v>
      </c>
      <c r="E1409">
        <v>1</v>
      </c>
      <c r="F1409">
        <v>8</v>
      </c>
      <c r="G1409" s="55" t="s">
        <v>488</v>
      </c>
      <c r="H1409" s="66" t="str">
        <f>VLOOKUP(G1409,'Benthic Codes'!$A$1:$C$15,2,0)</f>
        <v>TA</v>
      </c>
      <c r="I1409" s="66" t="str">
        <f>VLOOKUP(G1409,'Benthic Codes'!$A$1:$C$15,3,0)</f>
        <v>turf algae</v>
      </c>
      <c r="J1409">
        <v>6</v>
      </c>
    </row>
    <row r="1410" spans="1:11">
      <c r="A1410" s="2">
        <v>42955</v>
      </c>
      <c r="B1410" t="s">
        <v>411</v>
      </c>
      <c r="C1410" t="s">
        <v>475</v>
      </c>
      <c r="D1410">
        <v>2</v>
      </c>
      <c r="E1410">
        <v>1</v>
      </c>
      <c r="F1410">
        <v>9</v>
      </c>
      <c r="G1410" s="55" t="s">
        <v>478</v>
      </c>
      <c r="H1410" s="66" t="str">
        <f>VLOOKUP(G1410,'Benthic Codes'!$A$1:$C$15,2,0)</f>
        <v>MA</v>
      </c>
      <c r="I1410" s="66" t="str">
        <f>VLOOKUP(G1410,'Benthic Codes'!$A$1:$C$15,3,0)</f>
        <v>macroalgae</v>
      </c>
      <c r="J1410">
        <v>8</v>
      </c>
    </row>
    <row r="1411" spans="1:11">
      <c r="A1411" s="2">
        <v>42955</v>
      </c>
      <c r="B1411" t="s">
        <v>411</v>
      </c>
      <c r="C1411" t="s">
        <v>475</v>
      </c>
      <c r="D1411">
        <v>2</v>
      </c>
      <c r="E1411">
        <v>1</v>
      </c>
      <c r="F1411">
        <v>10</v>
      </c>
      <c r="G1411" s="55" t="s">
        <v>488</v>
      </c>
      <c r="H1411" s="66" t="str">
        <f>VLOOKUP(G1411,'Benthic Codes'!$A$1:$C$15,2,0)</f>
        <v>TA</v>
      </c>
      <c r="I1411" s="66" t="str">
        <f>VLOOKUP(G1411,'Benthic Codes'!$A$1:$C$15,3,0)</f>
        <v>turf algae</v>
      </c>
    </row>
    <row r="1412" spans="1:11">
      <c r="A1412" s="2">
        <v>42955</v>
      </c>
      <c r="B1412" t="s">
        <v>411</v>
      </c>
      <c r="C1412" t="s">
        <v>475</v>
      </c>
      <c r="D1412">
        <v>2</v>
      </c>
      <c r="E1412">
        <v>2</v>
      </c>
      <c r="F1412">
        <v>1</v>
      </c>
      <c r="G1412" s="55" t="s">
        <v>478</v>
      </c>
      <c r="H1412" s="66" t="str">
        <f>VLOOKUP(G1412,'Benthic Codes'!$A$1:$C$15,2,0)</f>
        <v>MA</v>
      </c>
      <c r="I1412" s="66" t="str">
        <f>VLOOKUP(G1412,'Benthic Codes'!$A$1:$C$15,3,0)</f>
        <v>macroalgae</v>
      </c>
      <c r="J1412">
        <v>3</v>
      </c>
    </row>
    <row r="1413" spans="1:11">
      <c r="A1413" s="2">
        <v>42955</v>
      </c>
      <c r="B1413" t="s">
        <v>411</v>
      </c>
      <c r="C1413" t="s">
        <v>475</v>
      </c>
      <c r="D1413">
        <v>2</v>
      </c>
      <c r="E1413">
        <v>2</v>
      </c>
      <c r="F1413">
        <v>2</v>
      </c>
      <c r="G1413" s="55" t="s">
        <v>474</v>
      </c>
      <c r="H1413" s="66" t="str">
        <f>VLOOKUP(G1413,'Benthic Codes'!$A$1:$C$15,2,0)</f>
        <v>CY</v>
      </c>
      <c r="I1413" s="66" t="str">
        <f>VLOOKUP(G1413,'Benthic Codes'!$A$1:$C$15,3,0)</f>
        <v>cyanobacteria</v>
      </c>
    </row>
    <row r="1414" spans="1:11">
      <c r="A1414" s="2">
        <v>42955</v>
      </c>
      <c r="B1414" t="s">
        <v>411</v>
      </c>
      <c r="C1414" t="s">
        <v>475</v>
      </c>
      <c r="D1414">
        <v>2</v>
      </c>
      <c r="E1414">
        <v>2</v>
      </c>
      <c r="F1414">
        <v>3</v>
      </c>
      <c r="G1414" s="55" t="s">
        <v>483</v>
      </c>
      <c r="H1414" s="66" t="str">
        <f>VLOOKUP(G1414,'Benthic Codes'!$A$1:$C$15,2,0)</f>
        <v>AINV</v>
      </c>
      <c r="I1414" s="66" t="str">
        <f>VLOOKUP(G1414,'Benthic Codes'!$A$1:$C$15,3,0)</f>
        <v>aggressive invert</v>
      </c>
      <c r="K1414" t="s">
        <v>479</v>
      </c>
    </row>
    <row r="1415" spans="1:11">
      <c r="A1415" s="2">
        <v>42955</v>
      </c>
      <c r="B1415" t="s">
        <v>411</v>
      </c>
      <c r="C1415" t="s">
        <v>475</v>
      </c>
      <c r="D1415">
        <v>2</v>
      </c>
      <c r="E1415">
        <v>2</v>
      </c>
      <c r="F1415">
        <v>4</v>
      </c>
      <c r="G1415" s="55" t="s">
        <v>483</v>
      </c>
      <c r="H1415" s="66" t="str">
        <f>VLOOKUP(G1415,'Benthic Codes'!$A$1:$C$15,2,0)</f>
        <v>AINV</v>
      </c>
      <c r="I1415" s="66" t="str">
        <f>VLOOKUP(G1415,'Benthic Codes'!$A$1:$C$15,3,0)</f>
        <v>aggressive invert</v>
      </c>
      <c r="K1415" t="s">
        <v>479</v>
      </c>
    </row>
    <row r="1416" spans="1:11">
      <c r="A1416" s="2">
        <v>42955</v>
      </c>
      <c r="B1416" t="s">
        <v>411</v>
      </c>
      <c r="C1416" t="s">
        <v>475</v>
      </c>
      <c r="D1416">
        <v>2</v>
      </c>
      <c r="E1416">
        <v>2</v>
      </c>
      <c r="F1416">
        <v>5</v>
      </c>
      <c r="G1416" s="55" t="s">
        <v>488</v>
      </c>
      <c r="H1416" s="66" t="str">
        <f>VLOOKUP(G1416,'Benthic Codes'!$A$1:$C$15,2,0)</f>
        <v>TA</v>
      </c>
      <c r="I1416" s="66" t="str">
        <f>VLOOKUP(G1416,'Benthic Codes'!$A$1:$C$15,3,0)</f>
        <v>turf algae</v>
      </c>
      <c r="J1416">
        <v>2</v>
      </c>
    </row>
    <row r="1417" spans="1:11">
      <c r="A1417" s="2">
        <v>42955</v>
      </c>
      <c r="B1417" t="s">
        <v>411</v>
      </c>
      <c r="C1417" t="s">
        <v>475</v>
      </c>
      <c r="D1417">
        <v>2</v>
      </c>
      <c r="E1417">
        <v>2</v>
      </c>
      <c r="F1417">
        <v>6</v>
      </c>
      <c r="G1417" s="55" t="s">
        <v>478</v>
      </c>
      <c r="H1417" s="66" t="str">
        <f>VLOOKUP(G1417,'Benthic Codes'!$A$1:$C$15,2,0)</f>
        <v>MA</v>
      </c>
      <c r="I1417" s="66" t="str">
        <f>VLOOKUP(G1417,'Benthic Codes'!$A$1:$C$15,3,0)</f>
        <v>macroalgae</v>
      </c>
      <c r="J1417">
        <v>18</v>
      </c>
    </row>
    <row r="1418" spans="1:11">
      <c r="A1418" s="2">
        <v>42955</v>
      </c>
      <c r="B1418" t="s">
        <v>411</v>
      </c>
      <c r="C1418" t="s">
        <v>475</v>
      </c>
      <c r="D1418">
        <v>2</v>
      </c>
      <c r="E1418">
        <v>2</v>
      </c>
      <c r="F1418">
        <v>7</v>
      </c>
      <c r="G1418" s="55" t="s">
        <v>488</v>
      </c>
      <c r="H1418" s="66" t="str">
        <f>VLOOKUP(G1418,'Benthic Codes'!$A$1:$C$15,2,0)</f>
        <v>TA</v>
      </c>
      <c r="I1418" s="66" t="str">
        <f>VLOOKUP(G1418,'Benthic Codes'!$A$1:$C$15,3,0)</f>
        <v>turf algae</v>
      </c>
      <c r="J1418">
        <v>2</v>
      </c>
    </row>
    <row r="1419" spans="1:11">
      <c r="A1419" s="2">
        <v>42955</v>
      </c>
      <c r="B1419" t="s">
        <v>411</v>
      </c>
      <c r="C1419" t="s">
        <v>475</v>
      </c>
      <c r="D1419">
        <v>2</v>
      </c>
      <c r="E1419">
        <v>2</v>
      </c>
      <c r="F1419">
        <v>8</v>
      </c>
      <c r="G1419" s="55" t="s">
        <v>488</v>
      </c>
      <c r="H1419" s="66" t="str">
        <f>VLOOKUP(G1419,'Benthic Codes'!$A$1:$C$15,2,0)</f>
        <v>TA</v>
      </c>
      <c r="I1419" s="66" t="str">
        <f>VLOOKUP(G1419,'Benthic Codes'!$A$1:$C$15,3,0)</f>
        <v>turf algae</v>
      </c>
      <c r="J1419">
        <v>2</v>
      </c>
    </row>
    <row r="1420" spans="1:11">
      <c r="A1420" s="2">
        <v>42955</v>
      </c>
      <c r="B1420" t="s">
        <v>411</v>
      </c>
      <c r="C1420" t="s">
        <v>475</v>
      </c>
      <c r="D1420">
        <v>2</v>
      </c>
      <c r="E1420">
        <v>2</v>
      </c>
      <c r="F1420">
        <v>9</v>
      </c>
      <c r="G1420" s="55" t="s">
        <v>476</v>
      </c>
      <c r="H1420" s="66" t="str">
        <f>VLOOKUP(G1420,'Benthic Codes'!$A$1:$C$15,2,0)</f>
        <v>LC</v>
      </c>
      <c r="I1420" s="66" t="str">
        <f>VLOOKUP(G1420,'Benthic Codes'!$A$1:$C$15,3,0)</f>
        <v>coral</v>
      </c>
    </row>
    <row r="1421" spans="1:11">
      <c r="A1421" s="2">
        <v>42955</v>
      </c>
      <c r="B1421" t="s">
        <v>411</v>
      </c>
      <c r="C1421" t="s">
        <v>475</v>
      </c>
      <c r="D1421">
        <v>2</v>
      </c>
      <c r="E1421">
        <v>2</v>
      </c>
      <c r="F1421">
        <v>10</v>
      </c>
      <c r="G1421" s="55" t="s">
        <v>478</v>
      </c>
      <c r="H1421" s="66" t="str">
        <f>VLOOKUP(G1421,'Benthic Codes'!$A$1:$C$15,2,0)</f>
        <v>MA</v>
      </c>
      <c r="I1421" s="66" t="str">
        <f>VLOOKUP(G1421,'Benthic Codes'!$A$1:$C$15,3,0)</f>
        <v>macroalgae</v>
      </c>
      <c r="J1421">
        <v>22</v>
      </c>
    </row>
    <row r="1422" spans="1:11">
      <c r="A1422" s="2">
        <v>42955</v>
      </c>
      <c r="B1422" t="s">
        <v>411</v>
      </c>
      <c r="C1422" t="s">
        <v>475</v>
      </c>
      <c r="D1422">
        <v>2</v>
      </c>
      <c r="E1422">
        <v>3</v>
      </c>
      <c r="F1422">
        <v>1</v>
      </c>
      <c r="G1422" s="55" t="s">
        <v>476</v>
      </c>
      <c r="H1422" s="66" t="str">
        <f>VLOOKUP(G1422,'Benthic Codes'!$A$1:$C$15,2,0)</f>
        <v>LC</v>
      </c>
      <c r="I1422" s="66" t="str">
        <f>VLOOKUP(G1422,'Benthic Codes'!$A$1:$C$15,3,0)</f>
        <v>coral</v>
      </c>
    </row>
    <row r="1423" spans="1:11">
      <c r="A1423" s="2">
        <v>42955</v>
      </c>
      <c r="B1423" t="s">
        <v>411</v>
      </c>
      <c r="C1423" t="s">
        <v>475</v>
      </c>
      <c r="D1423">
        <v>2</v>
      </c>
      <c r="E1423">
        <v>3</v>
      </c>
      <c r="F1423">
        <v>2</v>
      </c>
      <c r="G1423" s="55" t="s">
        <v>478</v>
      </c>
      <c r="H1423" s="66" t="str">
        <f>VLOOKUP(G1423,'Benthic Codes'!$A$1:$C$15,2,0)</f>
        <v>MA</v>
      </c>
      <c r="I1423" s="66" t="str">
        <f>VLOOKUP(G1423,'Benthic Codes'!$A$1:$C$15,3,0)</f>
        <v>macroalgae</v>
      </c>
      <c r="J1423">
        <v>22</v>
      </c>
    </row>
    <row r="1424" spans="1:11">
      <c r="A1424" s="2">
        <v>42955</v>
      </c>
      <c r="B1424" t="s">
        <v>411</v>
      </c>
      <c r="C1424" t="s">
        <v>475</v>
      </c>
      <c r="D1424">
        <v>2</v>
      </c>
      <c r="E1424">
        <v>3</v>
      </c>
      <c r="F1424">
        <v>3</v>
      </c>
      <c r="G1424" s="55" t="s">
        <v>478</v>
      </c>
      <c r="H1424" s="66" t="str">
        <f>VLOOKUP(G1424,'Benthic Codes'!$A$1:$C$15,2,0)</f>
        <v>MA</v>
      </c>
      <c r="I1424" s="66" t="str">
        <f>VLOOKUP(G1424,'Benthic Codes'!$A$1:$C$15,3,0)</f>
        <v>macroalgae</v>
      </c>
      <c r="J1424">
        <v>23</v>
      </c>
    </row>
    <row r="1425" spans="1:11">
      <c r="A1425" s="2">
        <v>42955</v>
      </c>
      <c r="B1425" t="s">
        <v>411</v>
      </c>
      <c r="C1425" t="s">
        <v>475</v>
      </c>
      <c r="D1425">
        <v>2</v>
      </c>
      <c r="E1425">
        <v>3</v>
      </c>
      <c r="F1425">
        <v>4</v>
      </c>
      <c r="G1425" s="55" t="s">
        <v>478</v>
      </c>
      <c r="H1425" s="66" t="str">
        <f>VLOOKUP(G1425,'Benthic Codes'!$A$1:$C$15,2,0)</f>
        <v>MA</v>
      </c>
      <c r="I1425" s="66" t="str">
        <f>VLOOKUP(G1425,'Benthic Codes'!$A$1:$C$15,3,0)</f>
        <v>macroalgae</v>
      </c>
      <c r="J1425">
        <v>4</v>
      </c>
    </row>
    <row r="1426" spans="1:11">
      <c r="A1426" s="2">
        <v>42955</v>
      </c>
      <c r="B1426" t="s">
        <v>411</v>
      </c>
      <c r="C1426" t="s">
        <v>475</v>
      </c>
      <c r="D1426">
        <v>2</v>
      </c>
      <c r="E1426">
        <v>3</v>
      </c>
      <c r="F1426">
        <v>5</v>
      </c>
      <c r="G1426" s="55" t="s">
        <v>488</v>
      </c>
      <c r="H1426" s="66" t="str">
        <f>VLOOKUP(G1426,'Benthic Codes'!$A$1:$C$15,2,0)</f>
        <v>TA</v>
      </c>
      <c r="I1426" s="66" t="str">
        <f>VLOOKUP(G1426,'Benthic Codes'!$A$1:$C$15,3,0)</f>
        <v>turf algae</v>
      </c>
      <c r="J1426">
        <v>2</v>
      </c>
    </row>
    <row r="1427" spans="1:11">
      <c r="A1427" s="2">
        <v>42955</v>
      </c>
      <c r="B1427" t="s">
        <v>411</v>
      </c>
      <c r="C1427" t="s">
        <v>475</v>
      </c>
      <c r="D1427">
        <v>2</v>
      </c>
      <c r="E1427">
        <v>3</v>
      </c>
      <c r="F1427">
        <v>6</v>
      </c>
      <c r="G1427" s="55" t="s">
        <v>488</v>
      </c>
      <c r="H1427" s="66" t="str">
        <f>VLOOKUP(G1427,'Benthic Codes'!$A$1:$C$15,2,0)</f>
        <v>TA</v>
      </c>
      <c r="I1427" s="66" t="str">
        <f>VLOOKUP(G1427,'Benthic Codes'!$A$1:$C$15,3,0)</f>
        <v>turf algae</v>
      </c>
      <c r="J1427">
        <v>2</v>
      </c>
    </row>
    <row r="1428" spans="1:11">
      <c r="A1428" s="2">
        <v>42955</v>
      </c>
      <c r="B1428" t="s">
        <v>411</v>
      </c>
      <c r="C1428" t="s">
        <v>475</v>
      </c>
      <c r="D1428">
        <v>2</v>
      </c>
      <c r="E1428">
        <v>3</v>
      </c>
      <c r="F1428">
        <v>7</v>
      </c>
      <c r="G1428" s="55" t="s">
        <v>488</v>
      </c>
      <c r="H1428" s="66" t="str">
        <f>VLOOKUP(G1428,'Benthic Codes'!$A$1:$C$15,2,0)</f>
        <v>TA</v>
      </c>
      <c r="I1428" s="66" t="str">
        <f>VLOOKUP(G1428,'Benthic Codes'!$A$1:$C$15,3,0)</f>
        <v>turf algae</v>
      </c>
      <c r="J1428">
        <v>3</v>
      </c>
    </row>
    <row r="1429" spans="1:11">
      <c r="A1429" s="2">
        <v>42955</v>
      </c>
      <c r="B1429" t="s">
        <v>411</v>
      </c>
      <c r="C1429" t="s">
        <v>475</v>
      </c>
      <c r="D1429">
        <v>2</v>
      </c>
      <c r="E1429">
        <v>3</v>
      </c>
      <c r="F1429">
        <v>8</v>
      </c>
      <c r="G1429" s="55" t="s">
        <v>488</v>
      </c>
      <c r="H1429" s="66" t="str">
        <f>VLOOKUP(G1429,'Benthic Codes'!$A$1:$C$15,2,0)</f>
        <v>TA</v>
      </c>
      <c r="I1429" s="66" t="str">
        <f>VLOOKUP(G1429,'Benthic Codes'!$A$1:$C$15,3,0)</f>
        <v>turf algae</v>
      </c>
      <c r="J1429">
        <v>3</v>
      </c>
    </row>
    <row r="1430" spans="1:11">
      <c r="A1430" s="2">
        <v>42955</v>
      </c>
      <c r="B1430" t="s">
        <v>411</v>
      </c>
      <c r="C1430" t="s">
        <v>475</v>
      </c>
      <c r="D1430">
        <v>2</v>
      </c>
      <c r="E1430">
        <v>3</v>
      </c>
      <c r="F1430">
        <v>9</v>
      </c>
      <c r="G1430" s="55" t="s">
        <v>476</v>
      </c>
      <c r="H1430" s="66" t="str">
        <f>VLOOKUP(G1430,'Benthic Codes'!$A$1:$C$15,2,0)</f>
        <v>LC</v>
      </c>
      <c r="I1430" s="66" t="str">
        <f>VLOOKUP(G1430,'Benthic Codes'!$A$1:$C$15,3,0)</f>
        <v>coral</v>
      </c>
    </row>
    <row r="1431" spans="1:11">
      <c r="A1431" s="2">
        <v>42955</v>
      </c>
      <c r="B1431" t="s">
        <v>411</v>
      </c>
      <c r="C1431" t="s">
        <v>475</v>
      </c>
      <c r="D1431">
        <v>2</v>
      </c>
      <c r="E1431">
        <v>3</v>
      </c>
      <c r="F1431">
        <v>10</v>
      </c>
      <c r="G1431" s="55" t="s">
        <v>488</v>
      </c>
      <c r="H1431" s="66" t="str">
        <f>VLOOKUP(G1431,'Benthic Codes'!$A$1:$C$15,2,0)</f>
        <v>TA</v>
      </c>
      <c r="I1431" s="66" t="str">
        <f>VLOOKUP(G1431,'Benthic Codes'!$A$1:$C$15,3,0)</f>
        <v>turf algae</v>
      </c>
      <c r="J1431">
        <v>2</v>
      </c>
    </row>
    <row r="1432" spans="1:11">
      <c r="A1432" s="2">
        <v>42955</v>
      </c>
      <c r="B1432" t="s">
        <v>411</v>
      </c>
      <c r="C1432" t="s">
        <v>475</v>
      </c>
      <c r="D1432">
        <v>2</v>
      </c>
      <c r="E1432">
        <v>4</v>
      </c>
      <c r="F1432">
        <v>1</v>
      </c>
      <c r="G1432" s="55" t="s">
        <v>488</v>
      </c>
      <c r="H1432" s="66" t="str">
        <f>VLOOKUP(G1432,'Benthic Codes'!$A$1:$C$15,2,0)</f>
        <v>TA</v>
      </c>
      <c r="I1432" s="66" t="str">
        <f>VLOOKUP(G1432,'Benthic Codes'!$A$1:$C$15,3,0)</f>
        <v>turf algae</v>
      </c>
      <c r="J1432">
        <v>2</v>
      </c>
    </row>
    <row r="1433" spans="1:11">
      <c r="A1433" s="2">
        <v>42955</v>
      </c>
      <c r="B1433" t="s">
        <v>411</v>
      </c>
      <c r="C1433" t="s">
        <v>475</v>
      </c>
      <c r="D1433">
        <v>2</v>
      </c>
      <c r="E1433">
        <v>4</v>
      </c>
      <c r="F1433">
        <v>2</v>
      </c>
      <c r="G1433" s="55" t="s">
        <v>483</v>
      </c>
      <c r="H1433" s="66" t="str">
        <f>VLOOKUP(G1433,'Benthic Codes'!$A$1:$C$15,2,0)</f>
        <v>AINV</v>
      </c>
      <c r="I1433" s="66" t="str">
        <f>VLOOKUP(G1433,'Benthic Codes'!$A$1:$C$15,3,0)</f>
        <v>aggressive invert</v>
      </c>
      <c r="K1433" t="s">
        <v>485</v>
      </c>
    </row>
    <row r="1434" spans="1:11">
      <c r="A1434" s="2">
        <v>42955</v>
      </c>
      <c r="B1434" t="s">
        <v>411</v>
      </c>
      <c r="C1434" t="s">
        <v>475</v>
      </c>
      <c r="D1434">
        <v>2</v>
      </c>
      <c r="E1434">
        <v>4</v>
      </c>
      <c r="F1434">
        <v>3</v>
      </c>
      <c r="G1434" s="55" t="s">
        <v>488</v>
      </c>
      <c r="H1434" s="66" t="str">
        <f>VLOOKUP(G1434,'Benthic Codes'!$A$1:$C$15,2,0)</f>
        <v>TA</v>
      </c>
      <c r="I1434" s="66" t="str">
        <f>VLOOKUP(G1434,'Benthic Codes'!$A$1:$C$15,3,0)</f>
        <v>turf algae</v>
      </c>
      <c r="J1434">
        <v>2</v>
      </c>
    </row>
    <row r="1435" spans="1:11">
      <c r="A1435" s="2">
        <v>42955</v>
      </c>
      <c r="B1435" t="s">
        <v>411</v>
      </c>
      <c r="C1435" t="s">
        <v>475</v>
      </c>
      <c r="D1435">
        <v>2</v>
      </c>
      <c r="E1435">
        <v>4</v>
      </c>
      <c r="F1435">
        <v>4</v>
      </c>
      <c r="G1435" s="55" t="s">
        <v>488</v>
      </c>
      <c r="H1435" s="66" t="str">
        <f>VLOOKUP(G1435,'Benthic Codes'!$A$1:$C$15,2,0)</f>
        <v>TA</v>
      </c>
      <c r="I1435" s="66" t="str">
        <f>VLOOKUP(G1435,'Benthic Codes'!$A$1:$C$15,3,0)</f>
        <v>turf algae</v>
      </c>
      <c r="J1435">
        <v>2</v>
      </c>
    </row>
    <row r="1436" spans="1:11">
      <c r="A1436" s="2">
        <v>42955</v>
      </c>
      <c r="B1436" t="s">
        <v>411</v>
      </c>
      <c r="C1436" t="s">
        <v>475</v>
      </c>
      <c r="D1436">
        <v>2</v>
      </c>
      <c r="E1436">
        <v>4</v>
      </c>
      <c r="F1436">
        <v>5</v>
      </c>
      <c r="G1436" s="55" t="s">
        <v>488</v>
      </c>
      <c r="H1436" s="66" t="str">
        <f>VLOOKUP(G1436,'Benthic Codes'!$A$1:$C$15,2,0)</f>
        <v>TA</v>
      </c>
      <c r="I1436" s="66" t="str">
        <f>VLOOKUP(G1436,'Benthic Codes'!$A$1:$C$15,3,0)</f>
        <v>turf algae</v>
      </c>
      <c r="J1436">
        <v>2</v>
      </c>
    </row>
    <row r="1437" spans="1:11">
      <c r="A1437" s="2">
        <v>42955</v>
      </c>
      <c r="B1437" t="s">
        <v>411</v>
      </c>
      <c r="C1437" t="s">
        <v>475</v>
      </c>
      <c r="D1437">
        <v>2</v>
      </c>
      <c r="E1437">
        <v>4</v>
      </c>
      <c r="F1437">
        <v>6</v>
      </c>
      <c r="G1437" s="55" t="s">
        <v>474</v>
      </c>
      <c r="H1437" s="66" t="str">
        <f>VLOOKUP(G1437,'Benthic Codes'!$A$1:$C$15,2,0)</f>
        <v>CY</v>
      </c>
      <c r="I1437" s="66" t="str">
        <f>VLOOKUP(G1437,'Benthic Codes'!$A$1:$C$15,3,0)</f>
        <v>cyanobacteria</v>
      </c>
    </row>
    <row r="1438" spans="1:11">
      <c r="A1438" s="2">
        <v>42955</v>
      </c>
      <c r="B1438" t="s">
        <v>411</v>
      </c>
      <c r="C1438" t="s">
        <v>475</v>
      </c>
      <c r="D1438">
        <v>2</v>
      </c>
      <c r="E1438">
        <v>4</v>
      </c>
      <c r="F1438">
        <v>7</v>
      </c>
      <c r="G1438" s="55" t="s">
        <v>478</v>
      </c>
      <c r="H1438" s="66" t="str">
        <f>VLOOKUP(G1438,'Benthic Codes'!$A$1:$C$15,2,0)</f>
        <v>MA</v>
      </c>
      <c r="I1438" s="66" t="str">
        <f>VLOOKUP(G1438,'Benthic Codes'!$A$1:$C$15,3,0)</f>
        <v>macroalgae</v>
      </c>
      <c r="J1438">
        <v>6</v>
      </c>
    </row>
    <row r="1439" spans="1:11">
      <c r="A1439" s="2">
        <v>42955</v>
      </c>
      <c r="B1439" t="s">
        <v>411</v>
      </c>
      <c r="C1439" t="s">
        <v>475</v>
      </c>
      <c r="D1439">
        <v>2</v>
      </c>
      <c r="E1439">
        <v>4</v>
      </c>
      <c r="F1439">
        <v>8</v>
      </c>
      <c r="G1439" s="55" t="s">
        <v>478</v>
      </c>
      <c r="H1439" s="66" t="str">
        <f>VLOOKUP(G1439,'Benthic Codes'!$A$1:$C$15,2,0)</f>
        <v>MA</v>
      </c>
      <c r="I1439" s="66" t="str">
        <f>VLOOKUP(G1439,'Benthic Codes'!$A$1:$C$15,3,0)</f>
        <v>macroalgae</v>
      </c>
      <c r="J1439">
        <v>22</v>
      </c>
    </row>
    <row r="1440" spans="1:11">
      <c r="A1440" s="2">
        <v>42955</v>
      </c>
      <c r="B1440" t="s">
        <v>411</v>
      </c>
      <c r="C1440" t="s">
        <v>475</v>
      </c>
      <c r="D1440">
        <v>2</v>
      </c>
      <c r="E1440">
        <v>4</v>
      </c>
      <c r="F1440">
        <v>9</v>
      </c>
      <c r="G1440" s="55" t="s">
        <v>478</v>
      </c>
      <c r="H1440" s="66" t="str">
        <f>VLOOKUP(G1440,'Benthic Codes'!$A$1:$C$15,2,0)</f>
        <v>MA</v>
      </c>
      <c r="I1440" s="66" t="str">
        <f>VLOOKUP(G1440,'Benthic Codes'!$A$1:$C$15,3,0)</f>
        <v>macroalgae</v>
      </c>
      <c r="J1440">
        <v>9</v>
      </c>
    </row>
    <row r="1441" spans="1:11">
      <c r="A1441" s="2">
        <v>42955</v>
      </c>
      <c r="B1441" t="s">
        <v>411</v>
      </c>
      <c r="C1441" t="s">
        <v>475</v>
      </c>
      <c r="D1441">
        <v>2</v>
      </c>
      <c r="E1441">
        <v>4</v>
      </c>
      <c r="F1441">
        <v>10</v>
      </c>
      <c r="G1441" s="55" t="s">
        <v>488</v>
      </c>
      <c r="H1441" s="66" t="str">
        <f>VLOOKUP(G1441,'Benthic Codes'!$A$1:$C$15,2,0)</f>
        <v>TA</v>
      </c>
      <c r="I1441" s="66" t="str">
        <f>VLOOKUP(G1441,'Benthic Codes'!$A$1:$C$15,3,0)</f>
        <v>turf algae</v>
      </c>
      <c r="J1441">
        <v>3</v>
      </c>
    </row>
    <row r="1442" spans="1:11">
      <c r="A1442" s="2">
        <v>42955</v>
      </c>
      <c r="B1442" t="s">
        <v>411</v>
      </c>
      <c r="C1442" t="s">
        <v>475</v>
      </c>
      <c r="D1442">
        <v>2</v>
      </c>
      <c r="E1442">
        <v>5</v>
      </c>
      <c r="F1442">
        <v>1</v>
      </c>
      <c r="G1442" s="55" t="s">
        <v>488</v>
      </c>
      <c r="H1442" s="66" t="str">
        <f>VLOOKUP(G1442,'Benthic Codes'!$A$1:$C$15,2,0)</f>
        <v>TA</v>
      </c>
      <c r="I1442" s="66" t="str">
        <f>VLOOKUP(G1442,'Benthic Codes'!$A$1:$C$15,3,0)</f>
        <v>turf algae</v>
      </c>
      <c r="J1442">
        <v>6</v>
      </c>
    </row>
    <row r="1443" spans="1:11">
      <c r="A1443" s="2">
        <v>42955</v>
      </c>
      <c r="B1443" t="s">
        <v>411</v>
      </c>
      <c r="C1443" t="s">
        <v>475</v>
      </c>
      <c r="D1443">
        <v>2</v>
      </c>
      <c r="E1443">
        <v>5</v>
      </c>
      <c r="F1443">
        <v>2</v>
      </c>
      <c r="G1443" s="55" t="s">
        <v>488</v>
      </c>
      <c r="H1443" s="66" t="str">
        <f>VLOOKUP(G1443,'Benthic Codes'!$A$1:$C$15,2,0)</f>
        <v>TA</v>
      </c>
      <c r="I1443" s="66" t="str">
        <f>VLOOKUP(G1443,'Benthic Codes'!$A$1:$C$15,3,0)</f>
        <v>turf algae</v>
      </c>
      <c r="J1443">
        <v>4</v>
      </c>
    </row>
    <row r="1444" spans="1:11">
      <c r="A1444" s="2">
        <v>42955</v>
      </c>
      <c r="B1444" t="s">
        <v>411</v>
      </c>
      <c r="C1444" t="s">
        <v>475</v>
      </c>
      <c r="D1444">
        <v>2</v>
      </c>
      <c r="E1444">
        <v>5</v>
      </c>
      <c r="F1444">
        <v>3</v>
      </c>
      <c r="G1444" s="55" t="s">
        <v>488</v>
      </c>
      <c r="H1444" s="66" t="str">
        <f>VLOOKUP(G1444,'Benthic Codes'!$A$1:$C$15,2,0)</f>
        <v>TA</v>
      </c>
      <c r="I1444" s="66" t="str">
        <f>VLOOKUP(G1444,'Benthic Codes'!$A$1:$C$15,3,0)</f>
        <v>turf algae</v>
      </c>
      <c r="J1444">
        <v>5</v>
      </c>
    </row>
    <row r="1445" spans="1:11">
      <c r="A1445" s="2">
        <v>42955</v>
      </c>
      <c r="B1445" t="s">
        <v>411</v>
      </c>
      <c r="C1445" t="s">
        <v>475</v>
      </c>
      <c r="D1445">
        <v>2</v>
      </c>
      <c r="E1445">
        <v>5</v>
      </c>
      <c r="F1445">
        <v>4</v>
      </c>
      <c r="G1445" s="55" t="s">
        <v>488</v>
      </c>
      <c r="H1445" s="66" t="str">
        <f>VLOOKUP(G1445,'Benthic Codes'!$A$1:$C$15,2,0)</f>
        <v>TA</v>
      </c>
      <c r="I1445" s="66" t="str">
        <f>VLOOKUP(G1445,'Benthic Codes'!$A$1:$C$15,3,0)</f>
        <v>turf algae</v>
      </c>
      <c r="J1445">
        <v>5</v>
      </c>
    </row>
    <row r="1446" spans="1:11">
      <c r="A1446" s="2">
        <v>42955</v>
      </c>
      <c r="B1446" t="s">
        <v>411</v>
      </c>
      <c r="C1446" t="s">
        <v>475</v>
      </c>
      <c r="D1446">
        <v>2</v>
      </c>
      <c r="E1446">
        <v>5</v>
      </c>
      <c r="F1446">
        <v>5</v>
      </c>
      <c r="G1446" s="55" t="s">
        <v>488</v>
      </c>
      <c r="H1446" s="66" t="str">
        <f>VLOOKUP(G1446,'Benthic Codes'!$A$1:$C$15,2,0)</f>
        <v>TA</v>
      </c>
      <c r="I1446" s="66" t="str">
        <f>VLOOKUP(G1446,'Benthic Codes'!$A$1:$C$15,3,0)</f>
        <v>turf algae</v>
      </c>
      <c r="J1446">
        <v>4</v>
      </c>
    </row>
    <row r="1447" spans="1:11">
      <c r="A1447" s="2">
        <v>42955</v>
      </c>
      <c r="B1447" t="s">
        <v>411</v>
      </c>
      <c r="C1447" t="s">
        <v>475</v>
      </c>
      <c r="D1447">
        <v>2</v>
      </c>
      <c r="E1447">
        <v>5</v>
      </c>
      <c r="F1447">
        <v>6</v>
      </c>
      <c r="G1447" s="55" t="s">
        <v>478</v>
      </c>
      <c r="H1447" s="66" t="str">
        <f>VLOOKUP(G1447,'Benthic Codes'!$A$1:$C$15,2,0)</f>
        <v>MA</v>
      </c>
      <c r="I1447" s="66" t="str">
        <f>VLOOKUP(G1447,'Benthic Codes'!$A$1:$C$15,3,0)</f>
        <v>macroalgae</v>
      </c>
      <c r="J1447">
        <v>8</v>
      </c>
    </row>
    <row r="1448" spans="1:11">
      <c r="A1448" s="2">
        <v>42955</v>
      </c>
      <c r="B1448" t="s">
        <v>411</v>
      </c>
      <c r="C1448" t="s">
        <v>475</v>
      </c>
      <c r="D1448">
        <v>2</v>
      </c>
      <c r="E1448">
        <v>5</v>
      </c>
      <c r="F1448">
        <v>7</v>
      </c>
      <c r="G1448" s="55" t="s">
        <v>478</v>
      </c>
      <c r="H1448" s="66" t="str">
        <f>VLOOKUP(G1448,'Benthic Codes'!$A$1:$C$15,2,0)</f>
        <v>MA</v>
      </c>
      <c r="I1448" s="66" t="str">
        <f>VLOOKUP(G1448,'Benthic Codes'!$A$1:$C$15,3,0)</f>
        <v>macroalgae</v>
      </c>
      <c r="J1448">
        <v>9</v>
      </c>
    </row>
    <row r="1449" spans="1:11">
      <c r="A1449" s="2">
        <v>42955</v>
      </c>
      <c r="B1449" t="s">
        <v>411</v>
      </c>
      <c r="C1449" t="s">
        <v>475</v>
      </c>
      <c r="D1449">
        <v>2</v>
      </c>
      <c r="E1449">
        <v>5</v>
      </c>
      <c r="F1449">
        <v>8</v>
      </c>
      <c r="G1449" s="55" t="s">
        <v>478</v>
      </c>
      <c r="H1449" s="66" t="str">
        <f>VLOOKUP(G1449,'Benthic Codes'!$A$1:$C$15,2,0)</f>
        <v>MA</v>
      </c>
      <c r="I1449" s="66" t="str">
        <f>VLOOKUP(G1449,'Benthic Codes'!$A$1:$C$15,3,0)</f>
        <v>macroalgae</v>
      </c>
      <c r="J1449">
        <v>5</v>
      </c>
    </row>
    <row r="1450" spans="1:11">
      <c r="A1450" s="2">
        <v>42955</v>
      </c>
      <c r="B1450" t="s">
        <v>411</v>
      </c>
      <c r="C1450" t="s">
        <v>475</v>
      </c>
      <c r="D1450">
        <v>2</v>
      </c>
      <c r="E1450">
        <v>5</v>
      </c>
      <c r="F1450">
        <v>9</v>
      </c>
      <c r="G1450" s="55" t="s">
        <v>483</v>
      </c>
      <c r="H1450" s="66" t="str">
        <f>VLOOKUP(G1450,'Benthic Codes'!$A$1:$C$15,2,0)</f>
        <v>AINV</v>
      </c>
      <c r="I1450" s="66" t="str">
        <f>VLOOKUP(G1450,'Benthic Codes'!$A$1:$C$15,3,0)</f>
        <v>aggressive invert</v>
      </c>
      <c r="K1450" t="s">
        <v>484</v>
      </c>
    </row>
    <row r="1451" spans="1:11">
      <c r="A1451" s="2">
        <v>42955</v>
      </c>
      <c r="B1451" t="s">
        <v>411</v>
      </c>
      <c r="C1451" t="s">
        <v>475</v>
      </c>
      <c r="D1451">
        <v>2</v>
      </c>
      <c r="E1451">
        <v>5</v>
      </c>
      <c r="F1451">
        <v>10</v>
      </c>
      <c r="G1451" s="55" t="s">
        <v>488</v>
      </c>
      <c r="H1451" s="66" t="str">
        <f>VLOOKUP(G1451,'Benthic Codes'!$A$1:$C$15,2,0)</f>
        <v>TA</v>
      </c>
      <c r="I1451" s="66" t="str">
        <f>VLOOKUP(G1451,'Benthic Codes'!$A$1:$C$15,3,0)</f>
        <v>turf algae</v>
      </c>
      <c r="J1451">
        <v>3</v>
      </c>
    </row>
    <row r="1452" spans="1:11">
      <c r="A1452" s="2">
        <v>42955</v>
      </c>
      <c r="B1452" t="s">
        <v>411</v>
      </c>
      <c r="C1452" t="s">
        <v>475</v>
      </c>
      <c r="D1452">
        <v>2</v>
      </c>
      <c r="E1452">
        <v>6</v>
      </c>
      <c r="F1452">
        <v>1</v>
      </c>
      <c r="G1452" s="55" t="s">
        <v>488</v>
      </c>
      <c r="H1452" s="66" t="str">
        <f>VLOOKUP(G1452,'Benthic Codes'!$A$1:$C$15,2,0)</f>
        <v>TA</v>
      </c>
      <c r="I1452" s="66" t="str">
        <f>VLOOKUP(G1452,'Benthic Codes'!$A$1:$C$15,3,0)</f>
        <v>turf algae</v>
      </c>
      <c r="J1452">
        <v>3</v>
      </c>
    </row>
    <row r="1453" spans="1:11">
      <c r="A1453" s="2">
        <v>42955</v>
      </c>
      <c r="B1453" t="s">
        <v>411</v>
      </c>
      <c r="C1453" t="s">
        <v>475</v>
      </c>
      <c r="D1453">
        <v>2</v>
      </c>
      <c r="E1453">
        <v>6</v>
      </c>
      <c r="F1453">
        <v>2</v>
      </c>
      <c r="G1453" s="55" t="s">
        <v>478</v>
      </c>
      <c r="H1453" s="66" t="str">
        <f>VLOOKUP(G1453,'Benthic Codes'!$A$1:$C$15,2,0)</f>
        <v>MA</v>
      </c>
      <c r="I1453" s="66" t="str">
        <f>VLOOKUP(G1453,'Benthic Codes'!$A$1:$C$15,3,0)</f>
        <v>macroalgae</v>
      </c>
      <c r="J1453">
        <v>12</v>
      </c>
    </row>
    <row r="1454" spans="1:11">
      <c r="A1454" s="2">
        <v>42955</v>
      </c>
      <c r="B1454" t="s">
        <v>411</v>
      </c>
      <c r="C1454" t="s">
        <v>475</v>
      </c>
      <c r="D1454">
        <v>2</v>
      </c>
      <c r="E1454">
        <v>6</v>
      </c>
      <c r="F1454">
        <v>3</v>
      </c>
      <c r="G1454" s="55" t="s">
        <v>488</v>
      </c>
      <c r="H1454" s="66" t="str">
        <f>VLOOKUP(G1454,'Benthic Codes'!$A$1:$C$15,2,0)</f>
        <v>TA</v>
      </c>
      <c r="I1454" s="66" t="str">
        <f>VLOOKUP(G1454,'Benthic Codes'!$A$1:$C$15,3,0)</f>
        <v>turf algae</v>
      </c>
      <c r="J1454">
        <v>2</v>
      </c>
    </row>
    <row r="1455" spans="1:11">
      <c r="A1455" s="2">
        <v>42955</v>
      </c>
      <c r="B1455" t="s">
        <v>411</v>
      </c>
      <c r="C1455" t="s">
        <v>475</v>
      </c>
      <c r="D1455">
        <v>2</v>
      </c>
      <c r="E1455">
        <v>6</v>
      </c>
      <c r="F1455">
        <v>4</v>
      </c>
      <c r="G1455" s="55" t="s">
        <v>474</v>
      </c>
      <c r="H1455" s="66" t="str">
        <f>VLOOKUP(G1455,'Benthic Codes'!$A$1:$C$15,2,0)</f>
        <v>CY</v>
      </c>
      <c r="I1455" s="66" t="str">
        <f>VLOOKUP(G1455,'Benthic Codes'!$A$1:$C$15,3,0)</f>
        <v>cyanobacteria</v>
      </c>
    </row>
    <row r="1456" spans="1:11">
      <c r="A1456" s="2">
        <v>42955</v>
      </c>
      <c r="B1456" t="s">
        <v>411</v>
      </c>
      <c r="C1456" t="s">
        <v>475</v>
      </c>
      <c r="D1456">
        <v>2</v>
      </c>
      <c r="E1456">
        <v>6</v>
      </c>
      <c r="F1456">
        <v>5</v>
      </c>
      <c r="G1456" s="55" t="s">
        <v>488</v>
      </c>
      <c r="H1456" s="66" t="str">
        <f>VLOOKUP(G1456,'Benthic Codes'!$A$1:$C$15,2,0)</f>
        <v>TA</v>
      </c>
      <c r="I1456" s="66" t="str">
        <f>VLOOKUP(G1456,'Benthic Codes'!$A$1:$C$15,3,0)</f>
        <v>turf algae</v>
      </c>
      <c r="J1456">
        <v>2</v>
      </c>
    </row>
    <row r="1457" spans="1:10">
      <c r="A1457" s="2">
        <v>42955</v>
      </c>
      <c r="B1457" t="s">
        <v>411</v>
      </c>
      <c r="C1457" t="s">
        <v>475</v>
      </c>
      <c r="D1457">
        <v>2</v>
      </c>
      <c r="E1457">
        <v>6</v>
      </c>
      <c r="F1457">
        <v>6</v>
      </c>
      <c r="G1457" s="55" t="s">
        <v>488</v>
      </c>
      <c r="H1457" s="66" t="str">
        <f>VLOOKUP(G1457,'Benthic Codes'!$A$1:$C$15,2,0)</f>
        <v>TA</v>
      </c>
      <c r="I1457" s="66" t="str">
        <f>VLOOKUP(G1457,'Benthic Codes'!$A$1:$C$15,3,0)</f>
        <v>turf algae</v>
      </c>
      <c r="J1457">
        <v>3</v>
      </c>
    </row>
    <row r="1458" spans="1:10">
      <c r="A1458" s="2">
        <v>42955</v>
      </c>
      <c r="B1458" t="s">
        <v>411</v>
      </c>
      <c r="C1458" t="s">
        <v>475</v>
      </c>
      <c r="D1458">
        <v>2</v>
      </c>
      <c r="E1458">
        <v>6</v>
      </c>
      <c r="F1458">
        <v>7</v>
      </c>
      <c r="G1458" s="55" t="s">
        <v>478</v>
      </c>
      <c r="H1458" s="66" t="str">
        <f>VLOOKUP(G1458,'Benthic Codes'!$A$1:$C$15,2,0)</f>
        <v>MA</v>
      </c>
      <c r="I1458" s="66" t="str">
        <f>VLOOKUP(G1458,'Benthic Codes'!$A$1:$C$15,3,0)</f>
        <v>macroalgae</v>
      </c>
      <c r="J1458">
        <v>27</v>
      </c>
    </row>
    <row r="1459" spans="1:10">
      <c r="A1459" s="2">
        <v>42955</v>
      </c>
      <c r="B1459" t="s">
        <v>411</v>
      </c>
      <c r="C1459" t="s">
        <v>475</v>
      </c>
      <c r="D1459">
        <v>2</v>
      </c>
      <c r="E1459">
        <v>6</v>
      </c>
      <c r="F1459">
        <v>8</v>
      </c>
      <c r="G1459" s="55" t="s">
        <v>476</v>
      </c>
      <c r="H1459" s="66" t="str">
        <f>VLOOKUP(G1459,'Benthic Codes'!$A$1:$C$15,2,0)</f>
        <v>LC</v>
      </c>
      <c r="I1459" s="66" t="str">
        <f>VLOOKUP(G1459,'Benthic Codes'!$A$1:$C$15,3,0)</f>
        <v>coral</v>
      </c>
    </row>
    <row r="1460" spans="1:10">
      <c r="A1460" s="2">
        <v>42955</v>
      </c>
      <c r="B1460" t="s">
        <v>411</v>
      </c>
      <c r="C1460" t="s">
        <v>475</v>
      </c>
      <c r="D1460">
        <v>2</v>
      </c>
      <c r="E1460">
        <v>6</v>
      </c>
      <c r="F1460">
        <v>9</v>
      </c>
      <c r="G1460" s="55" t="s">
        <v>488</v>
      </c>
      <c r="H1460" s="66" t="str">
        <f>VLOOKUP(G1460,'Benthic Codes'!$A$1:$C$15,2,0)</f>
        <v>TA</v>
      </c>
      <c r="I1460" s="66" t="str">
        <f>VLOOKUP(G1460,'Benthic Codes'!$A$1:$C$15,3,0)</f>
        <v>turf algae</v>
      </c>
      <c r="J1460">
        <v>2</v>
      </c>
    </row>
    <row r="1461" spans="1:10">
      <c r="A1461" s="2">
        <v>42955</v>
      </c>
      <c r="B1461" t="s">
        <v>411</v>
      </c>
      <c r="C1461" t="s">
        <v>475</v>
      </c>
      <c r="D1461">
        <v>2</v>
      </c>
      <c r="E1461">
        <v>6</v>
      </c>
      <c r="F1461">
        <v>10</v>
      </c>
      <c r="G1461" s="55" t="s">
        <v>488</v>
      </c>
      <c r="H1461" s="66" t="str">
        <f>VLOOKUP(G1461,'Benthic Codes'!$A$1:$C$15,2,0)</f>
        <v>TA</v>
      </c>
      <c r="I1461" s="66" t="str">
        <f>VLOOKUP(G1461,'Benthic Codes'!$A$1:$C$15,3,0)</f>
        <v>turf algae</v>
      </c>
      <c r="J1461">
        <v>4</v>
      </c>
    </row>
    <row r="1462" spans="1:10">
      <c r="A1462" s="2">
        <v>42955</v>
      </c>
      <c r="B1462" t="s">
        <v>411</v>
      </c>
      <c r="C1462" t="s">
        <v>475</v>
      </c>
      <c r="D1462">
        <v>2</v>
      </c>
      <c r="E1462">
        <v>7</v>
      </c>
      <c r="F1462">
        <v>1</v>
      </c>
      <c r="G1462" s="55" t="s">
        <v>474</v>
      </c>
      <c r="H1462" s="66" t="str">
        <f>VLOOKUP(G1462,'Benthic Codes'!$A$1:$C$15,2,0)</f>
        <v>CY</v>
      </c>
      <c r="I1462" s="66" t="str">
        <f>VLOOKUP(G1462,'Benthic Codes'!$A$1:$C$15,3,0)</f>
        <v>cyanobacteria</v>
      </c>
    </row>
    <row r="1463" spans="1:10">
      <c r="A1463" s="2">
        <v>42955</v>
      </c>
      <c r="B1463" t="s">
        <v>411</v>
      </c>
      <c r="C1463" t="s">
        <v>475</v>
      </c>
      <c r="D1463">
        <v>2</v>
      </c>
      <c r="E1463">
        <v>7</v>
      </c>
      <c r="F1463">
        <v>2</v>
      </c>
      <c r="G1463" s="55" t="s">
        <v>488</v>
      </c>
      <c r="H1463" s="66" t="str">
        <f>VLOOKUP(G1463,'Benthic Codes'!$A$1:$C$15,2,0)</f>
        <v>TA</v>
      </c>
      <c r="I1463" s="66" t="str">
        <f>VLOOKUP(G1463,'Benthic Codes'!$A$1:$C$15,3,0)</f>
        <v>turf algae</v>
      </c>
      <c r="J1463">
        <v>3</v>
      </c>
    </row>
    <row r="1464" spans="1:10">
      <c r="A1464" s="2">
        <v>42955</v>
      </c>
      <c r="B1464" t="s">
        <v>411</v>
      </c>
      <c r="C1464" t="s">
        <v>475</v>
      </c>
      <c r="D1464">
        <v>2</v>
      </c>
      <c r="E1464">
        <v>7</v>
      </c>
      <c r="F1464">
        <v>3</v>
      </c>
      <c r="G1464" s="55" t="s">
        <v>488</v>
      </c>
      <c r="H1464" s="66" t="str">
        <f>VLOOKUP(G1464,'Benthic Codes'!$A$1:$C$15,2,0)</f>
        <v>TA</v>
      </c>
      <c r="I1464" s="66" t="str">
        <f>VLOOKUP(G1464,'Benthic Codes'!$A$1:$C$15,3,0)</f>
        <v>turf algae</v>
      </c>
      <c r="J1464">
        <v>4</v>
      </c>
    </row>
    <row r="1465" spans="1:10">
      <c r="A1465" s="2">
        <v>42955</v>
      </c>
      <c r="B1465" t="s">
        <v>411</v>
      </c>
      <c r="C1465" t="s">
        <v>475</v>
      </c>
      <c r="D1465">
        <v>2</v>
      </c>
      <c r="E1465">
        <v>7</v>
      </c>
      <c r="F1465">
        <v>4</v>
      </c>
      <c r="G1465" s="55" t="s">
        <v>476</v>
      </c>
      <c r="H1465" s="66" t="str">
        <f>VLOOKUP(G1465,'Benthic Codes'!$A$1:$C$15,2,0)</f>
        <v>LC</v>
      </c>
      <c r="I1465" s="66" t="str">
        <f>VLOOKUP(G1465,'Benthic Codes'!$A$1:$C$15,3,0)</f>
        <v>coral</v>
      </c>
    </row>
    <row r="1466" spans="1:10">
      <c r="A1466" s="2">
        <v>42955</v>
      </c>
      <c r="B1466" t="s">
        <v>411</v>
      </c>
      <c r="C1466" t="s">
        <v>475</v>
      </c>
      <c r="D1466">
        <v>2</v>
      </c>
      <c r="E1466">
        <v>7</v>
      </c>
      <c r="F1466">
        <v>5</v>
      </c>
      <c r="G1466" s="55" t="s">
        <v>488</v>
      </c>
      <c r="H1466" s="66" t="str">
        <f>VLOOKUP(G1466,'Benthic Codes'!$A$1:$C$15,2,0)</f>
        <v>TA</v>
      </c>
      <c r="I1466" s="66" t="str">
        <f>VLOOKUP(G1466,'Benthic Codes'!$A$1:$C$15,3,0)</f>
        <v>turf algae</v>
      </c>
      <c r="J1466">
        <v>3</v>
      </c>
    </row>
    <row r="1467" spans="1:10">
      <c r="A1467" s="2">
        <v>42955</v>
      </c>
      <c r="B1467" t="s">
        <v>411</v>
      </c>
      <c r="C1467" t="s">
        <v>475</v>
      </c>
      <c r="D1467">
        <v>2</v>
      </c>
      <c r="E1467">
        <v>7</v>
      </c>
      <c r="F1467">
        <v>6</v>
      </c>
      <c r="G1467" s="55" t="s">
        <v>488</v>
      </c>
      <c r="H1467" s="66" t="str">
        <f>VLOOKUP(G1467,'Benthic Codes'!$A$1:$C$15,2,0)</f>
        <v>TA</v>
      </c>
      <c r="I1467" s="66" t="str">
        <f>VLOOKUP(G1467,'Benthic Codes'!$A$1:$C$15,3,0)</f>
        <v>turf algae</v>
      </c>
      <c r="J1467">
        <v>5</v>
      </c>
    </row>
    <row r="1468" spans="1:10">
      <c r="A1468" s="2">
        <v>42955</v>
      </c>
      <c r="B1468" t="s">
        <v>411</v>
      </c>
      <c r="C1468" t="s">
        <v>475</v>
      </c>
      <c r="D1468">
        <v>2</v>
      </c>
      <c r="E1468">
        <v>7</v>
      </c>
      <c r="F1468">
        <v>7</v>
      </c>
      <c r="G1468" s="55" t="s">
        <v>488</v>
      </c>
      <c r="H1468" s="66" t="str">
        <f>VLOOKUP(G1468,'Benthic Codes'!$A$1:$C$15,2,0)</f>
        <v>TA</v>
      </c>
      <c r="I1468" s="66" t="str">
        <f>VLOOKUP(G1468,'Benthic Codes'!$A$1:$C$15,3,0)</f>
        <v>turf algae</v>
      </c>
      <c r="J1468">
        <v>8</v>
      </c>
    </row>
    <row r="1469" spans="1:10">
      <c r="A1469" s="2">
        <v>42955</v>
      </c>
      <c r="B1469" t="s">
        <v>411</v>
      </c>
      <c r="C1469" t="s">
        <v>475</v>
      </c>
      <c r="D1469">
        <v>2</v>
      </c>
      <c r="E1469">
        <v>7</v>
      </c>
      <c r="F1469">
        <v>8</v>
      </c>
      <c r="G1469" s="55" t="s">
        <v>488</v>
      </c>
      <c r="H1469" s="66" t="str">
        <f>VLOOKUP(G1469,'Benthic Codes'!$A$1:$C$15,2,0)</f>
        <v>TA</v>
      </c>
      <c r="I1469" s="66" t="str">
        <f>VLOOKUP(G1469,'Benthic Codes'!$A$1:$C$15,3,0)</f>
        <v>turf algae</v>
      </c>
      <c r="J1469">
        <v>3</v>
      </c>
    </row>
    <row r="1470" spans="1:10">
      <c r="A1470" s="2">
        <v>42955</v>
      </c>
      <c r="B1470" t="s">
        <v>411</v>
      </c>
      <c r="C1470" t="s">
        <v>475</v>
      </c>
      <c r="D1470">
        <v>2</v>
      </c>
      <c r="E1470">
        <v>7</v>
      </c>
      <c r="F1470">
        <v>9</v>
      </c>
      <c r="G1470" s="55" t="s">
        <v>488</v>
      </c>
      <c r="H1470" s="66" t="str">
        <f>VLOOKUP(G1470,'Benthic Codes'!$A$1:$C$15,2,0)</f>
        <v>TA</v>
      </c>
      <c r="I1470" s="66" t="str">
        <f>VLOOKUP(G1470,'Benthic Codes'!$A$1:$C$15,3,0)</f>
        <v>turf algae</v>
      </c>
      <c r="J1470">
        <v>6</v>
      </c>
    </row>
    <row r="1471" spans="1:10">
      <c r="A1471" s="2">
        <v>42955</v>
      </c>
      <c r="B1471" t="s">
        <v>411</v>
      </c>
      <c r="C1471" t="s">
        <v>475</v>
      </c>
      <c r="D1471">
        <v>2</v>
      </c>
      <c r="E1471">
        <v>7</v>
      </c>
      <c r="F1471">
        <v>10</v>
      </c>
      <c r="G1471" s="55" t="s">
        <v>488</v>
      </c>
      <c r="H1471" s="66" t="str">
        <f>VLOOKUP(G1471,'Benthic Codes'!$A$1:$C$15,2,0)</f>
        <v>TA</v>
      </c>
      <c r="I1471" s="66" t="str">
        <f>VLOOKUP(G1471,'Benthic Codes'!$A$1:$C$15,3,0)</f>
        <v>turf algae</v>
      </c>
      <c r="J1471">
        <v>2</v>
      </c>
    </row>
    <row r="1472" spans="1:10">
      <c r="A1472" s="2">
        <v>42955</v>
      </c>
      <c r="B1472" t="s">
        <v>411</v>
      </c>
      <c r="C1472" t="s">
        <v>475</v>
      </c>
      <c r="D1472">
        <v>2</v>
      </c>
      <c r="E1472">
        <v>8</v>
      </c>
      <c r="F1472">
        <v>1</v>
      </c>
      <c r="G1472" s="55" t="s">
        <v>488</v>
      </c>
      <c r="H1472" s="66" t="str">
        <f>VLOOKUP(G1472,'Benthic Codes'!$A$1:$C$15,2,0)</f>
        <v>TA</v>
      </c>
      <c r="I1472" s="66" t="str">
        <f>VLOOKUP(G1472,'Benthic Codes'!$A$1:$C$15,3,0)</f>
        <v>turf algae</v>
      </c>
      <c r="J1472">
        <v>3</v>
      </c>
    </row>
    <row r="1473" spans="1:10">
      <c r="A1473" s="2">
        <v>42955</v>
      </c>
      <c r="B1473" t="s">
        <v>411</v>
      </c>
      <c r="C1473" t="s">
        <v>475</v>
      </c>
      <c r="D1473">
        <v>2</v>
      </c>
      <c r="E1473">
        <v>8</v>
      </c>
      <c r="F1473">
        <v>2</v>
      </c>
      <c r="G1473" s="55" t="s">
        <v>488</v>
      </c>
      <c r="H1473" s="66" t="str">
        <f>VLOOKUP(G1473,'Benthic Codes'!$A$1:$C$15,2,0)</f>
        <v>TA</v>
      </c>
      <c r="I1473" s="66" t="str">
        <f>VLOOKUP(G1473,'Benthic Codes'!$A$1:$C$15,3,0)</f>
        <v>turf algae</v>
      </c>
      <c r="J1473">
        <v>6</v>
      </c>
    </row>
    <row r="1474" spans="1:10">
      <c r="A1474" s="2">
        <v>42955</v>
      </c>
      <c r="B1474" t="s">
        <v>411</v>
      </c>
      <c r="C1474" t="s">
        <v>475</v>
      </c>
      <c r="D1474">
        <v>2</v>
      </c>
      <c r="E1474">
        <v>8</v>
      </c>
      <c r="F1474">
        <v>3</v>
      </c>
      <c r="G1474" s="55" t="s">
        <v>488</v>
      </c>
      <c r="H1474" s="66" t="str">
        <f>VLOOKUP(G1474,'Benthic Codes'!$A$1:$C$15,2,0)</f>
        <v>TA</v>
      </c>
      <c r="I1474" s="66" t="str">
        <f>VLOOKUP(G1474,'Benthic Codes'!$A$1:$C$15,3,0)</f>
        <v>turf algae</v>
      </c>
      <c r="J1474">
        <v>10</v>
      </c>
    </row>
    <row r="1475" spans="1:10">
      <c r="A1475" s="2">
        <v>42955</v>
      </c>
      <c r="B1475" t="s">
        <v>411</v>
      </c>
      <c r="C1475" t="s">
        <v>475</v>
      </c>
      <c r="D1475">
        <v>2</v>
      </c>
      <c r="E1475">
        <v>8</v>
      </c>
      <c r="F1475">
        <v>4</v>
      </c>
      <c r="G1475" s="55" t="s">
        <v>488</v>
      </c>
      <c r="H1475" s="66" t="str">
        <f>VLOOKUP(G1475,'Benthic Codes'!$A$1:$C$15,2,0)</f>
        <v>TA</v>
      </c>
      <c r="I1475" s="66" t="str">
        <f>VLOOKUP(G1475,'Benthic Codes'!$A$1:$C$15,3,0)</f>
        <v>turf algae</v>
      </c>
      <c r="J1475">
        <v>6</v>
      </c>
    </row>
    <row r="1476" spans="1:10">
      <c r="A1476" s="2">
        <v>42955</v>
      </c>
      <c r="B1476" t="s">
        <v>411</v>
      </c>
      <c r="C1476" t="s">
        <v>475</v>
      </c>
      <c r="D1476">
        <v>2</v>
      </c>
      <c r="E1476">
        <v>8</v>
      </c>
      <c r="F1476">
        <v>5</v>
      </c>
      <c r="G1476" s="55" t="s">
        <v>478</v>
      </c>
      <c r="H1476" s="66" t="str">
        <f>VLOOKUP(G1476,'Benthic Codes'!$A$1:$C$15,2,0)</f>
        <v>MA</v>
      </c>
      <c r="I1476" s="66" t="str">
        <f>VLOOKUP(G1476,'Benthic Codes'!$A$1:$C$15,3,0)</f>
        <v>macroalgae</v>
      </c>
      <c r="J1476">
        <v>32</v>
      </c>
    </row>
    <row r="1477" spans="1:10">
      <c r="A1477" s="2">
        <v>42955</v>
      </c>
      <c r="B1477" t="s">
        <v>411</v>
      </c>
      <c r="C1477" t="s">
        <v>475</v>
      </c>
      <c r="D1477">
        <v>2</v>
      </c>
      <c r="E1477">
        <v>8</v>
      </c>
      <c r="F1477">
        <v>6</v>
      </c>
      <c r="G1477" s="55" t="s">
        <v>476</v>
      </c>
      <c r="H1477" s="66" t="str">
        <f>VLOOKUP(G1477,'Benthic Codes'!$A$1:$C$15,2,0)</f>
        <v>LC</v>
      </c>
      <c r="I1477" s="66" t="str">
        <f>VLOOKUP(G1477,'Benthic Codes'!$A$1:$C$15,3,0)</f>
        <v>coral</v>
      </c>
    </row>
    <row r="1478" spans="1:10">
      <c r="A1478" s="2">
        <v>42955</v>
      </c>
      <c r="B1478" t="s">
        <v>411</v>
      </c>
      <c r="C1478" t="s">
        <v>475</v>
      </c>
      <c r="D1478">
        <v>2</v>
      </c>
      <c r="E1478">
        <v>8</v>
      </c>
      <c r="F1478">
        <v>7</v>
      </c>
      <c r="G1478" s="55" t="s">
        <v>476</v>
      </c>
      <c r="H1478" s="66" t="str">
        <f>VLOOKUP(G1478,'Benthic Codes'!$A$1:$C$15,2,0)</f>
        <v>LC</v>
      </c>
      <c r="I1478" s="66" t="str">
        <f>VLOOKUP(G1478,'Benthic Codes'!$A$1:$C$15,3,0)</f>
        <v>coral</v>
      </c>
    </row>
    <row r="1479" spans="1:10">
      <c r="A1479" s="2">
        <v>42955</v>
      </c>
      <c r="B1479" t="s">
        <v>411</v>
      </c>
      <c r="C1479" t="s">
        <v>475</v>
      </c>
      <c r="D1479">
        <v>2</v>
      </c>
      <c r="E1479">
        <v>8</v>
      </c>
      <c r="F1479">
        <v>8</v>
      </c>
      <c r="G1479" s="55" t="s">
        <v>476</v>
      </c>
      <c r="H1479" s="66" t="str">
        <f>VLOOKUP(G1479,'Benthic Codes'!$A$1:$C$15,2,0)</f>
        <v>LC</v>
      </c>
      <c r="I1479" s="66" t="str">
        <f>VLOOKUP(G1479,'Benthic Codes'!$A$1:$C$15,3,0)</f>
        <v>coral</v>
      </c>
    </row>
    <row r="1480" spans="1:10">
      <c r="A1480" s="2">
        <v>42955</v>
      </c>
      <c r="B1480" t="s">
        <v>411</v>
      </c>
      <c r="C1480" t="s">
        <v>475</v>
      </c>
      <c r="D1480">
        <v>2</v>
      </c>
      <c r="E1480">
        <v>8</v>
      </c>
      <c r="F1480">
        <v>9</v>
      </c>
      <c r="G1480" s="55" t="s">
        <v>488</v>
      </c>
      <c r="H1480" s="66" t="str">
        <f>VLOOKUP(G1480,'Benthic Codes'!$A$1:$C$15,2,0)</f>
        <v>TA</v>
      </c>
      <c r="I1480" s="66" t="str">
        <f>VLOOKUP(G1480,'Benthic Codes'!$A$1:$C$15,3,0)</f>
        <v>turf algae</v>
      </c>
      <c r="J1480">
        <v>4</v>
      </c>
    </row>
    <row r="1481" spans="1:10">
      <c r="A1481" s="2">
        <v>42955</v>
      </c>
      <c r="B1481" t="s">
        <v>411</v>
      </c>
      <c r="C1481" t="s">
        <v>475</v>
      </c>
      <c r="D1481">
        <v>2</v>
      </c>
      <c r="E1481">
        <v>8</v>
      </c>
      <c r="F1481">
        <v>10</v>
      </c>
      <c r="G1481" s="55" t="s">
        <v>488</v>
      </c>
      <c r="H1481" s="66" t="str">
        <f>VLOOKUP(G1481,'Benthic Codes'!$A$1:$C$15,2,0)</f>
        <v>TA</v>
      </c>
      <c r="I1481" s="66" t="str">
        <f>VLOOKUP(G1481,'Benthic Codes'!$A$1:$C$15,3,0)</f>
        <v>turf algae</v>
      </c>
      <c r="J1481">
        <v>5</v>
      </c>
    </row>
    <row r="1482" spans="1:10">
      <c r="A1482" s="2">
        <v>42955</v>
      </c>
      <c r="B1482" t="s">
        <v>411</v>
      </c>
      <c r="C1482" t="s">
        <v>475</v>
      </c>
      <c r="D1482">
        <v>2</v>
      </c>
      <c r="E1482">
        <v>9</v>
      </c>
      <c r="F1482">
        <v>1</v>
      </c>
      <c r="G1482" s="55" t="s">
        <v>488</v>
      </c>
      <c r="H1482" s="66" t="str">
        <f>VLOOKUP(G1482,'Benthic Codes'!$A$1:$C$15,2,0)</f>
        <v>TA</v>
      </c>
      <c r="I1482" s="66" t="str">
        <f>VLOOKUP(G1482,'Benthic Codes'!$A$1:$C$15,3,0)</f>
        <v>turf algae</v>
      </c>
      <c r="J1482">
        <v>6</v>
      </c>
    </row>
    <row r="1483" spans="1:10">
      <c r="A1483" s="2">
        <v>42955</v>
      </c>
      <c r="B1483" t="s">
        <v>411</v>
      </c>
      <c r="C1483" t="s">
        <v>475</v>
      </c>
      <c r="D1483">
        <v>2</v>
      </c>
      <c r="E1483">
        <v>9</v>
      </c>
      <c r="F1483">
        <v>2</v>
      </c>
      <c r="G1483" s="55" t="s">
        <v>488</v>
      </c>
      <c r="H1483" s="66" t="str">
        <f>VLOOKUP(G1483,'Benthic Codes'!$A$1:$C$15,2,0)</f>
        <v>TA</v>
      </c>
      <c r="I1483" s="66" t="str">
        <f>VLOOKUP(G1483,'Benthic Codes'!$A$1:$C$15,3,0)</f>
        <v>turf algae</v>
      </c>
      <c r="J1483">
        <v>3</v>
      </c>
    </row>
    <row r="1484" spans="1:10">
      <c r="A1484" s="2">
        <v>42955</v>
      </c>
      <c r="B1484" t="s">
        <v>411</v>
      </c>
      <c r="C1484" t="s">
        <v>475</v>
      </c>
      <c r="D1484">
        <v>2</v>
      </c>
      <c r="E1484">
        <v>9</v>
      </c>
      <c r="F1484">
        <v>3</v>
      </c>
      <c r="G1484" s="55" t="s">
        <v>488</v>
      </c>
      <c r="H1484" s="66" t="str">
        <f>VLOOKUP(G1484,'Benthic Codes'!$A$1:$C$15,2,0)</f>
        <v>TA</v>
      </c>
      <c r="I1484" s="66" t="str">
        <f>VLOOKUP(G1484,'Benthic Codes'!$A$1:$C$15,3,0)</f>
        <v>turf algae</v>
      </c>
      <c r="J1484">
        <v>2</v>
      </c>
    </row>
    <row r="1485" spans="1:10">
      <c r="A1485" s="2">
        <v>42955</v>
      </c>
      <c r="B1485" t="s">
        <v>411</v>
      </c>
      <c r="C1485" t="s">
        <v>475</v>
      </c>
      <c r="D1485">
        <v>2</v>
      </c>
      <c r="E1485">
        <v>9</v>
      </c>
      <c r="F1485">
        <v>4</v>
      </c>
      <c r="G1485" s="55" t="s">
        <v>488</v>
      </c>
      <c r="H1485" s="66" t="str">
        <f>VLOOKUP(G1485,'Benthic Codes'!$A$1:$C$15,2,0)</f>
        <v>TA</v>
      </c>
      <c r="I1485" s="66" t="str">
        <f>VLOOKUP(G1485,'Benthic Codes'!$A$1:$C$15,3,0)</f>
        <v>turf algae</v>
      </c>
      <c r="J1485">
        <v>2</v>
      </c>
    </row>
    <row r="1486" spans="1:10">
      <c r="A1486" s="2">
        <v>42955</v>
      </c>
      <c r="B1486" t="s">
        <v>411</v>
      </c>
      <c r="C1486" t="s">
        <v>475</v>
      </c>
      <c r="D1486">
        <v>2</v>
      </c>
      <c r="E1486">
        <v>9</v>
      </c>
      <c r="F1486">
        <v>5</v>
      </c>
      <c r="G1486" s="55" t="s">
        <v>488</v>
      </c>
      <c r="H1486" s="66" t="str">
        <f>VLOOKUP(G1486,'Benthic Codes'!$A$1:$C$15,2,0)</f>
        <v>TA</v>
      </c>
      <c r="I1486" s="66" t="str">
        <f>VLOOKUP(G1486,'Benthic Codes'!$A$1:$C$15,3,0)</f>
        <v>turf algae</v>
      </c>
      <c r="J1486">
        <v>4</v>
      </c>
    </row>
    <row r="1487" spans="1:10">
      <c r="A1487" s="2">
        <v>42955</v>
      </c>
      <c r="B1487" t="s">
        <v>411</v>
      </c>
      <c r="C1487" t="s">
        <v>475</v>
      </c>
      <c r="D1487">
        <v>2</v>
      </c>
      <c r="E1487">
        <v>9</v>
      </c>
      <c r="F1487">
        <v>6</v>
      </c>
      <c r="G1487" s="55" t="s">
        <v>488</v>
      </c>
      <c r="H1487" s="66" t="str">
        <f>VLOOKUP(G1487,'Benthic Codes'!$A$1:$C$15,2,0)</f>
        <v>TA</v>
      </c>
      <c r="I1487" s="66" t="str">
        <f>VLOOKUP(G1487,'Benthic Codes'!$A$1:$C$15,3,0)</f>
        <v>turf algae</v>
      </c>
      <c r="J1487">
        <v>1</v>
      </c>
    </row>
    <row r="1488" spans="1:10">
      <c r="A1488" s="2">
        <v>42955</v>
      </c>
      <c r="B1488" t="s">
        <v>411</v>
      </c>
      <c r="C1488" t="s">
        <v>475</v>
      </c>
      <c r="D1488">
        <v>2</v>
      </c>
      <c r="E1488">
        <v>9</v>
      </c>
      <c r="F1488">
        <v>7</v>
      </c>
      <c r="G1488" s="55" t="s">
        <v>488</v>
      </c>
      <c r="H1488" s="66" t="str">
        <f>VLOOKUP(G1488,'Benthic Codes'!$A$1:$C$15,2,0)</f>
        <v>TA</v>
      </c>
      <c r="I1488" s="66" t="str">
        <f>VLOOKUP(G1488,'Benthic Codes'!$A$1:$C$15,3,0)</f>
        <v>turf algae</v>
      </c>
      <c r="J1488">
        <v>2</v>
      </c>
    </row>
    <row r="1489" spans="1:10">
      <c r="A1489" s="2">
        <v>42955</v>
      </c>
      <c r="B1489" t="s">
        <v>411</v>
      </c>
      <c r="C1489" t="s">
        <v>475</v>
      </c>
      <c r="D1489">
        <v>2</v>
      </c>
      <c r="E1489">
        <v>9</v>
      </c>
      <c r="F1489">
        <v>8</v>
      </c>
      <c r="G1489" s="55" t="s">
        <v>488</v>
      </c>
      <c r="H1489" s="66" t="str">
        <f>VLOOKUP(G1489,'Benthic Codes'!$A$1:$C$15,2,0)</f>
        <v>TA</v>
      </c>
      <c r="I1489" s="66" t="str">
        <f>VLOOKUP(G1489,'Benthic Codes'!$A$1:$C$15,3,0)</f>
        <v>turf algae</v>
      </c>
      <c r="J1489">
        <v>4</v>
      </c>
    </row>
    <row r="1490" spans="1:10">
      <c r="A1490" s="2">
        <v>42955</v>
      </c>
      <c r="B1490" t="s">
        <v>411</v>
      </c>
      <c r="C1490" t="s">
        <v>475</v>
      </c>
      <c r="D1490">
        <v>2</v>
      </c>
      <c r="E1490">
        <v>9</v>
      </c>
      <c r="F1490">
        <v>9</v>
      </c>
      <c r="G1490" s="55" t="s">
        <v>488</v>
      </c>
      <c r="H1490" s="66" t="str">
        <f>VLOOKUP(G1490,'Benthic Codes'!$A$1:$C$15,2,0)</f>
        <v>TA</v>
      </c>
      <c r="I1490" s="66" t="str">
        <f>VLOOKUP(G1490,'Benthic Codes'!$A$1:$C$15,3,0)</f>
        <v>turf algae</v>
      </c>
      <c r="J1490">
        <v>3</v>
      </c>
    </row>
    <row r="1491" spans="1:10">
      <c r="A1491" s="2">
        <v>42955</v>
      </c>
      <c r="B1491" t="s">
        <v>411</v>
      </c>
      <c r="C1491" t="s">
        <v>475</v>
      </c>
      <c r="D1491">
        <v>2</v>
      </c>
      <c r="E1491">
        <v>9</v>
      </c>
      <c r="F1491">
        <v>10</v>
      </c>
      <c r="G1491" s="55" t="s">
        <v>488</v>
      </c>
      <c r="H1491" s="66" t="str">
        <f>VLOOKUP(G1491,'Benthic Codes'!$A$1:$C$15,2,0)</f>
        <v>TA</v>
      </c>
      <c r="I1491" s="66" t="str">
        <f>VLOOKUP(G1491,'Benthic Codes'!$A$1:$C$15,3,0)</f>
        <v>turf algae</v>
      </c>
      <c r="J1491">
        <v>6</v>
      </c>
    </row>
    <row r="1492" spans="1:10">
      <c r="A1492" s="2">
        <v>42955</v>
      </c>
      <c r="B1492" t="s">
        <v>411</v>
      </c>
      <c r="C1492" t="s">
        <v>475</v>
      </c>
      <c r="D1492">
        <v>2</v>
      </c>
      <c r="E1492">
        <v>10</v>
      </c>
      <c r="F1492" s="17">
        <v>1</v>
      </c>
      <c r="G1492" s="55" t="s">
        <v>488</v>
      </c>
      <c r="H1492" s="66" t="str">
        <f>VLOOKUP(G1492,'Benthic Codes'!$A$1:$C$15,2,0)</f>
        <v>TA</v>
      </c>
      <c r="I1492" s="66" t="str">
        <f>VLOOKUP(G1492,'Benthic Codes'!$A$1:$C$15,3,0)</f>
        <v>turf algae</v>
      </c>
      <c r="J1492">
        <v>6</v>
      </c>
    </row>
    <row r="1493" spans="1:10">
      <c r="A1493" s="2">
        <v>42955</v>
      </c>
      <c r="B1493" t="s">
        <v>411</v>
      </c>
      <c r="C1493" t="s">
        <v>475</v>
      </c>
      <c r="D1493">
        <v>2</v>
      </c>
      <c r="E1493">
        <v>10</v>
      </c>
      <c r="F1493" s="17">
        <v>2</v>
      </c>
      <c r="G1493" s="55" t="s">
        <v>474</v>
      </c>
      <c r="H1493" s="66" t="str">
        <f>VLOOKUP(G1493,'Benthic Codes'!$A$1:$C$15,2,0)</f>
        <v>CY</v>
      </c>
      <c r="I1493" s="66" t="str">
        <f>VLOOKUP(G1493,'Benthic Codes'!$A$1:$C$15,3,0)</f>
        <v>cyanobacteria</v>
      </c>
    </row>
    <row r="1494" spans="1:10">
      <c r="A1494" s="2">
        <v>42955</v>
      </c>
      <c r="B1494" t="s">
        <v>411</v>
      </c>
      <c r="C1494" t="s">
        <v>475</v>
      </c>
      <c r="D1494">
        <v>2</v>
      </c>
      <c r="E1494">
        <v>10</v>
      </c>
      <c r="F1494" s="17">
        <v>3</v>
      </c>
      <c r="G1494" s="55" t="s">
        <v>488</v>
      </c>
      <c r="H1494" s="66" t="str">
        <f>VLOOKUP(G1494,'Benthic Codes'!$A$1:$C$15,2,0)</f>
        <v>TA</v>
      </c>
      <c r="I1494" s="66" t="str">
        <f>VLOOKUP(G1494,'Benthic Codes'!$A$1:$C$15,3,0)</f>
        <v>turf algae</v>
      </c>
      <c r="J1494">
        <v>6</v>
      </c>
    </row>
    <row r="1495" spans="1:10">
      <c r="A1495" s="2">
        <v>42955</v>
      </c>
      <c r="B1495" t="s">
        <v>411</v>
      </c>
      <c r="C1495" t="s">
        <v>475</v>
      </c>
      <c r="D1495">
        <v>2</v>
      </c>
      <c r="E1495">
        <v>10</v>
      </c>
      <c r="F1495" s="17">
        <v>4</v>
      </c>
      <c r="G1495" s="55" t="s">
        <v>488</v>
      </c>
      <c r="H1495" s="66" t="str">
        <f>VLOOKUP(G1495,'Benthic Codes'!$A$1:$C$15,2,0)</f>
        <v>TA</v>
      </c>
      <c r="I1495" s="66" t="str">
        <f>VLOOKUP(G1495,'Benthic Codes'!$A$1:$C$15,3,0)</f>
        <v>turf algae</v>
      </c>
      <c r="J1495">
        <v>2</v>
      </c>
    </row>
    <row r="1496" spans="1:10">
      <c r="A1496" s="2">
        <v>42955</v>
      </c>
      <c r="B1496" t="s">
        <v>411</v>
      </c>
      <c r="C1496" t="s">
        <v>475</v>
      </c>
      <c r="D1496">
        <v>2</v>
      </c>
      <c r="E1496">
        <v>10</v>
      </c>
      <c r="F1496" s="17">
        <v>5</v>
      </c>
      <c r="G1496" s="55" t="s">
        <v>488</v>
      </c>
      <c r="H1496" s="66" t="str">
        <f>VLOOKUP(G1496,'Benthic Codes'!$A$1:$C$15,2,0)</f>
        <v>TA</v>
      </c>
      <c r="I1496" s="66" t="str">
        <f>VLOOKUP(G1496,'Benthic Codes'!$A$1:$C$15,3,0)</f>
        <v>turf algae</v>
      </c>
      <c r="J1496">
        <v>3</v>
      </c>
    </row>
    <row r="1497" spans="1:10">
      <c r="A1497" s="2">
        <v>42955</v>
      </c>
      <c r="B1497" t="s">
        <v>411</v>
      </c>
      <c r="C1497" t="s">
        <v>475</v>
      </c>
      <c r="D1497">
        <v>2</v>
      </c>
      <c r="E1497">
        <v>10</v>
      </c>
      <c r="F1497" s="17">
        <v>6</v>
      </c>
      <c r="G1497" s="55" t="s">
        <v>488</v>
      </c>
      <c r="H1497" s="66" t="str">
        <f>VLOOKUP(G1497,'Benthic Codes'!$A$1:$C$15,2,0)</f>
        <v>TA</v>
      </c>
      <c r="I1497" s="66" t="str">
        <f>VLOOKUP(G1497,'Benthic Codes'!$A$1:$C$15,3,0)</f>
        <v>turf algae</v>
      </c>
      <c r="J1497">
        <v>6</v>
      </c>
    </row>
    <row r="1498" spans="1:10">
      <c r="A1498" s="2">
        <v>42955</v>
      </c>
      <c r="B1498" t="s">
        <v>411</v>
      </c>
      <c r="C1498" t="s">
        <v>475</v>
      </c>
      <c r="D1498">
        <v>2</v>
      </c>
      <c r="E1498">
        <v>10</v>
      </c>
      <c r="F1498" s="17">
        <v>7</v>
      </c>
      <c r="G1498" s="55" t="s">
        <v>488</v>
      </c>
      <c r="H1498" s="66" t="str">
        <f>VLOOKUP(G1498,'Benthic Codes'!$A$1:$C$15,2,0)</f>
        <v>TA</v>
      </c>
      <c r="I1498" s="66" t="str">
        <f>VLOOKUP(G1498,'Benthic Codes'!$A$1:$C$15,3,0)</f>
        <v>turf algae</v>
      </c>
      <c r="J1498">
        <v>2</v>
      </c>
    </row>
    <row r="1499" spans="1:10">
      <c r="A1499" s="2">
        <v>42955</v>
      </c>
      <c r="B1499" t="s">
        <v>411</v>
      </c>
      <c r="C1499" t="s">
        <v>475</v>
      </c>
      <c r="D1499">
        <v>2</v>
      </c>
      <c r="E1499">
        <v>10</v>
      </c>
      <c r="F1499" s="17">
        <v>8</v>
      </c>
      <c r="G1499" s="55" t="s">
        <v>488</v>
      </c>
      <c r="H1499" s="66" t="str">
        <f>VLOOKUP(G1499,'Benthic Codes'!$A$1:$C$15,2,0)</f>
        <v>TA</v>
      </c>
      <c r="I1499" s="66" t="str">
        <f>VLOOKUP(G1499,'Benthic Codes'!$A$1:$C$15,3,0)</f>
        <v>turf algae</v>
      </c>
      <c r="J1499">
        <v>2</v>
      </c>
    </row>
    <row r="1500" spans="1:10">
      <c r="A1500" s="2">
        <v>42955</v>
      </c>
      <c r="B1500" t="s">
        <v>411</v>
      </c>
      <c r="C1500" t="s">
        <v>475</v>
      </c>
      <c r="D1500">
        <v>2</v>
      </c>
      <c r="E1500">
        <v>10</v>
      </c>
      <c r="F1500" s="17">
        <v>9</v>
      </c>
      <c r="G1500" s="55" t="s">
        <v>488</v>
      </c>
      <c r="H1500" s="66" t="str">
        <f>VLOOKUP(G1500,'Benthic Codes'!$A$1:$C$15,2,0)</f>
        <v>TA</v>
      </c>
      <c r="I1500" s="66" t="str">
        <f>VLOOKUP(G1500,'Benthic Codes'!$A$1:$C$15,3,0)</f>
        <v>turf algae</v>
      </c>
      <c r="J1500">
        <v>1</v>
      </c>
    </row>
    <row r="1501" spans="1:10">
      <c r="A1501" s="2">
        <v>42955</v>
      </c>
      <c r="B1501" t="s">
        <v>411</v>
      </c>
      <c r="C1501" t="s">
        <v>475</v>
      </c>
      <c r="D1501">
        <v>2</v>
      </c>
      <c r="E1501">
        <v>10</v>
      </c>
      <c r="F1501" s="17">
        <v>10</v>
      </c>
      <c r="G1501" s="55" t="s">
        <v>488</v>
      </c>
      <c r="H1501" s="66" t="str">
        <f>VLOOKUP(G1501,'Benthic Codes'!$A$1:$C$15,2,0)</f>
        <v>TA</v>
      </c>
      <c r="I1501" s="66" t="str">
        <f>VLOOKUP(G1501,'Benthic Codes'!$A$1:$C$15,3,0)</f>
        <v>turf algae</v>
      </c>
      <c r="J1501">
        <v>2</v>
      </c>
    </row>
    <row r="1502" spans="1:10">
      <c r="A1502" s="2">
        <v>42955</v>
      </c>
      <c r="B1502" t="s">
        <v>411</v>
      </c>
      <c r="C1502" t="s">
        <v>475</v>
      </c>
      <c r="D1502">
        <v>3</v>
      </c>
      <c r="E1502">
        <v>1</v>
      </c>
      <c r="F1502" s="17">
        <v>1</v>
      </c>
      <c r="G1502" s="55" t="s">
        <v>488</v>
      </c>
      <c r="H1502" s="66" t="str">
        <f>VLOOKUP(G1502,'Benthic Codes'!$A$1:$C$15,2,0)</f>
        <v>TA</v>
      </c>
      <c r="I1502" s="66" t="str">
        <f>VLOOKUP(G1502,'Benthic Codes'!$A$1:$C$15,3,0)</f>
        <v>turf algae</v>
      </c>
      <c r="J1502">
        <v>4</v>
      </c>
    </row>
    <row r="1503" spans="1:10">
      <c r="A1503" s="2">
        <v>42955</v>
      </c>
      <c r="B1503" t="s">
        <v>411</v>
      </c>
      <c r="C1503" t="s">
        <v>475</v>
      </c>
      <c r="D1503">
        <v>3</v>
      </c>
      <c r="E1503">
        <v>1</v>
      </c>
      <c r="F1503" s="17">
        <v>2</v>
      </c>
      <c r="G1503" s="55" t="s">
        <v>488</v>
      </c>
      <c r="H1503" s="66" t="str">
        <f>VLOOKUP(G1503,'Benthic Codes'!$A$1:$C$15,2,0)</f>
        <v>TA</v>
      </c>
      <c r="I1503" s="66" t="str">
        <f>VLOOKUP(G1503,'Benthic Codes'!$A$1:$C$15,3,0)</f>
        <v>turf algae</v>
      </c>
      <c r="J1503">
        <v>6</v>
      </c>
    </row>
    <row r="1504" spans="1:10">
      <c r="A1504" s="2">
        <v>42955</v>
      </c>
      <c r="B1504" t="s">
        <v>411</v>
      </c>
      <c r="C1504" t="s">
        <v>475</v>
      </c>
      <c r="D1504">
        <v>3</v>
      </c>
      <c r="E1504">
        <v>1</v>
      </c>
      <c r="F1504" s="17">
        <v>3</v>
      </c>
      <c r="G1504" s="55" t="s">
        <v>478</v>
      </c>
      <c r="H1504" s="66" t="str">
        <f>VLOOKUP(G1504,'Benthic Codes'!$A$1:$C$15,2,0)</f>
        <v>MA</v>
      </c>
      <c r="I1504" s="66" t="str">
        <f>VLOOKUP(G1504,'Benthic Codes'!$A$1:$C$15,3,0)</f>
        <v>macroalgae</v>
      </c>
      <c r="J1504">
        <v>26</v>
      </c>
    </row>
    <row r="1505" spans="1:10">
      <c r="A1505" s="2">
        <v>42955</v>
      </c>
      <c r="B1505" t="s">
        <v>411</v>
      </c>
      <c r="C1505" t="s">
        <v>475</v>
      </c>
      <c r="D1505">
        <v>3</v>
      </c>
      <c r="E1505">
        <v>1</v>
      </c>
      <c r="F1505" s="17">
        <v>4</v>
      </c>
      <c r="G1505" s="55" t="s">
        <v>488</v>
      </c>
      <c r="H1505" s="66" t="str">
        <f>VLOOKUP(G1505,'Benthic Codes'!$A$1:$C$15,2,0)</f>
        <v>TA</v>
      </c>
      <c r="I1505" s="66" t="str">
        <f>VLOOKUP(G1505,'Benthic Codes'!$A$1:$C$15,3,0)</f>
        <v>turf algae</v>
      </c>
      <c r="J1505">
        <v>2</v>
      </c>
    </row>
    <row r="1506" spans="1:10">
      <c r="A1506" s="2">
        <v>42955</v>
      </c>
      <c r="B1506" t="s">
        <v>411</v>
      </c>
      <c r="C1506" t="s">
        <v>475</v>
      </c>
      <c r="D1506">
        <v>3</v>
      </c>
      <c r="E1506">
        <v>1</v>
      </c>
      <c r="F1506" s="17">
        <v>5</v>
      </c>
      <c r="G1506" s="55" t="s">
        <v>488</v>
      </c>
      <c r="H1506" s="66" t="str">
        <f>VLOOKUP(G1506,'Benthic Codes'!$A$1:$C$15,2,0)</f>
        <v>TA</v>
      </c>
      <c r="I1506" s="66" t="str">
        <f>VLOOKUP(G1506,'Benthic Codes'!$A$1:$C$15,3,0)</f>
        <v>turf algae</v>
      </c>
      <c r="J1506">
        <v>2</v>
      </c>
    </row>
    <row r="1507" spans="1:10">
      <c r="A1507" s="2">
        <v>42955</v>
      </c>
      <c r="B1507" t="s">
        <v>411</v>
      </c>
      <c r="C1507" t="s">
        <v>475</v>
      </c>
      <c r="D1507">
        <v>3</v>
      </c>
      <c r="E1507">
        <v>1</v>
      </c>
      <c r="F1507" s="17">
        <v>6</v>
      </c>
      <c r="G1507" s="55" t="s">
        <v>488</v>
      </c>
      <c r="H1507" s="66" t="str">
        <f>VLOOKUP(G1507,'Benthic Codes'!$A$1:$C$15,2,0)</f>
        <v>TA</v>
      </c>
      <c r="I1507" s="66" t="str">
        <f>VLOOKUP(G1507,'Benthic Codes'!$A$1:$C$15,3,0)</f>
        <v>turf algae</v>
      </c>
      <c r="J1507">
        <v>2</v>
      </c>
    </row>
    <row r="1508" spans="1:10">
      <c r="A1508" s="2">
        <v>42955</v>
      </c>
      <c r="B1508" t="s">
        <v>411</v>
      </c>
      <c r="C1508" t="s">
        <v>475</v>
      </c>
      <c r="D1508">
        <v>3</v>
      </c>
      <c r="E1508">
        <v>1</v>
      </c>
      <c r="F1508" s="17">
        <v>7</v>
      </c>
      <c r="G1508" s="55" t="s">
        <v>488</v>
      </c>
      <c r="H1508" s="66" t="str">
        <f>VLOOKUP(G1508,'Benthic Codes'!$A$1:$C$15,2,0)</f>
        <v>TA</v>
      </c>
      <c r="I1508" s="66" t="str">
        <f>VLOOKUP(G1508,'Benthic Codes'!$A$1:$C$15,3,0)</f>
        <v>turf algae</v>
      </c>
      <c r="J1508">
        <v>2</v>
      </c>
    </row>
    <row r="1509" spans="1:10">
      <c r="A1509" s="2">
        <v>42955</v>
      </c>
      <c r="B1509" t="s">
        <v>411</v>
      </c>
      <c r="C1509" t="s">
        <v>475</v>
      </c>
      <c r="D1509">
        <v>3</v>
      </c>
      <c r="E1509">
        <v>1</v>
      </c>
      <c r="F1509" s="17">
        <v>8</v>
      </c>
      <c r="G1509" s="55" t="s">
        <v>488</v>
      </c>
      <c r="H1509" s="66" t="str">
        <f>VLOOKUP(G1509,'Benthic Codes'!$A$1:$C$15,2,0)</f>
        <v>TA</v>
      </c>
      <c r="I1509" s="66" t="str">
        <f>VLOOKUP(G1509,'Benthic Codes'!$A$1:$C$15,3,0)</f>
        <v>turf algae</v>
      </c>
      <c r="J1509">
        <v>4</v>
      </c>
    </row>
    <row r="1510" spans="1:10">
      <c r="A1510" s="2">
        <v>42955</v>
      </c>
      <c r="B1510" t="s">
        <v>411</v>
      </c>
      <c r="C1510" t="s">
        <v>475</v>
      </c>
      <c r="D1510">
        <v>3</v>
      </c>
      <c r="E1510">
        <v>1</v>
      </c>
      <c r="F1510" s="17">
        <v>9</v>
      </c>
      <c r="G1510" s="55" t="s">
        <v>488</v>
      </c>
      <c r="H1510" s="66" t="str">
        <f>VLOOKUP(G1510,'Benthic Codes'!$A$1:$C$15,2,0)</f>
        <v>TA</v>
      </c>
      <c r="I1510" s="66" t="str">
        <f>VLOOKUP(G1510,'Benthic Codes'!$A$1:$C$15,3,0)</f>
        <v>turf algae</v>
      </c>
      <c r="J1510">
        <v>2</v>
      </c>
    </row>
    <row r="1511" spans="1:10">
      <c r="A1511" s="2">
        <v>42955</v>
      </c>
      <c r="B1511" t="s">
        <v>411</v>
      </c>
      <c r="C1511" t="s">
        <v>475</v>
      </c>
      <c r="D1511">
        <v>3</v>
      </c>
      <c r="E1511">
        <v>1</v>
      </c>
      <c r="F1511" s="17">
        <v>10</v>
      </c>
      <c r="G1511" s="55" t="s">
        <v>478</v>
      </c>
      <c r="H1511" s="66" t="str">
        <f>VLOOKUP(G1511,'Benthic Codes'!$A$1:$C$15,2,0)</f>
        <v>MA</v>
      </c>
      <c r="I1511" s="66" t="str">
        <f>VLOOKUP(G1511,'Benthic Codes'!$A$1:$C$15,3,0)</f>
        <v>macroalgae</v>
      </c>
      <c r="J1511">
        <v>12</v>
      </c>
    </row>
    <row r="1512" spans="1:10">
      <c r="A1512" s="2">
        <v>42955</v>
      </c>
      <c r="B1512" t="s">
        <v>411</v>
      </c>
      <c r="C1512" t="s">
        <v>475</v>
      </c>
      <c r="D1512">
        <v>3</v>
      </c>
      <c r="E1512">
        <v>2</v>
      </c>
      <c r="F1512" s="17">
        <v>1</v>
      </c>
      <c r="G1512" s="55" t="s">
        <v>477</v>
      </c>
      <c r="H1512" s="66" t="str">
        <f>VLOOKUP(G1512,'Benthic Codes'!$A$1:$C$15,2,0)</f>
        <v>LC</v>
      </c>
      <c r="I1512" s="66" t="str">
        <f>VLOOKUP(G1512,'Benthic Codes'!$A$1:$C$15,3,0)</f>
        <v>coral</v>
      </c>
    </row>
    <row r="1513" spans="1:10">
      <c r="A1513" s="2">
        <v>42955</v>
      </c>
      <c r="B1513" t="s">
        <v>411</v>
      </c>
      <c r="C1513" t="s">
        <v>475</v>
      </c>
      <c r="D1513">
        <v>3</v>
      </c>
      <c r="E1513">
        <v>2</v>
      </c>
      <c r="F1513" s="17">
        <v>2</v>
      </c>
      <c r="G1513" s="55" t="s">
        <v>478</v>
      </c>
      <c r="H1513" s="66" t="str">
        <f>VLOOKUP(G1513,'Benthic Codes'!$A$1:$C$15,2,0)</f>
        <v>MA</v>
      </c>
      <c r="I1513" s="66" t="str">
        <f>VLOOKUP(G1513,'Benthic Codes'!$A$1:$C$15,3,0)</f>
        <v>macroalgae</v>
      </c>
      <c r="J1513">
        <v>14</v>
      </c>
    </row>
    <row r="1514" spans="1:10">
      <c r="A1514" s="2">
        <v>42955</v>
      </c>
      <c r="B1514" t="s">
        <v>411</v>
      </c>
      <c r="C1514" t="s">
        <v>475</v>
      </c>
      <c r="D1514">
        <v>3</v>
      </c>
      <c r="E1514">
        <v>2</v>
      </c>
      <c r="F1514" s="17">
        <v>3</v>
      </c>
      <c r="G1514" s="55" t="s">
        <v>488</v>
      </c>
      <c r="H1514" s="66" t="str">
        <f>VLOOKUP(G1514,'Benthic Codes'!$A$1:$C$15,2,0)</f>
        <v>TA</v>
      </c>
      <c r="I1514" s="66" t="str">
        <f>VLOOKUP(G1514,'Benthic Codes'!$A$1:$C$15,3,0)</f>
        <v>turf algae</v>
      </c>
      <c r="J1514">
        <v>2</v>
      </c>
    </row>
    <row r="1515" spans="1:10">
      <c r="A1515" s="2">
        <v>42955</v>
      </c>
      <c r="B1515" t="s">
        <v>411</v>
      </c>
      <c r="C1515" t="s">
        <v>475</v>
      </c>
      <c r="D1515">
        <v>3</v>
      </c>
      <c r="E1515">
        <v>2</v>
      </c>
      <c r="F1515" s="17">
        <v>4</v>
      </c>
      <c r="G1515" s="55" t="s">
        <v>476</v>
      </c>
      <c r="H1515" s="66" t="str">
        <f>VLOOKUP(G1515,'Benthic Codes'!$A$1:$C$15,2,0)</f>
        <v>LC</v>
      </c>
      <c r="I1515" s="66" t="str">
        <f>VLOOKUP(G1515,'Benthic Codes'!$A$1:$C$15,3,0)</f>
        <v>coral</v>
      </c>
    </row>
    <row r="1516" spans="1:10">
      <c r="A1516" s="2">
        <v>42955</v>
      </c>
      <c r="B1516" t="s">
        <v>411</v>
      </c>
      <c r="C1516" t="s">
        <v>475</v>
      </c>
      <c r="D1516">
        <v>3</v>
      </c>
      <c r="E1516">
        <v>2</v>
      </c>
      <c r="F1516" s="17">
        <v>5</v>
      </c>
      <c r="G1516" s="55" t="s">
        <v>476</v>
      </c>
      <c r="H1516" s="66" t="str">
        <f>VLOOKUP(G1516,'Benthic Codes'!$A$1:$C$15,2,0)</f>
        <v>LC</v>
      </c>
      <c r="I1516" s="66" t="str">
        <f>VLOOKUP(G1516,'Benthic Codes'!$A$1:$C$15,3,0)</f>
        <v>coral</v>
      </c>
    </row>
    <row r="1517" spans="1:10">
      <c r="A1517" s="2">
        <v>42955</v>
      </c>
      <c r="B1517" t="s">
        <v>411</v>
      </c>
      <c r="C1517" t="s">
        <v>475</v>
      </c>
      <c r="D1517">
        <v>3</v>
      </c>
      <c r="E1517">
        <v>2</v>
      </c>
      <c r="F1517" s="17">
        <v>6</v>
      </c>
      <c r="G1517" s="55" t="s">
        <v>476</v>
      </c>
      <c r="H1517" s="66" t="str">
        <f>VLOOKUP(G1517,'Benthic Codes'!$A$1:$C$15,2,0)</f>
        <v>LC</v>
      </c>
      <c r="I1517" s="66" t="str">
        <f>VLOOKUP(G1517,'Benthic Codes'!$A$1:$C$15,3,0)</f>
        <v>coral</v>
      </c>
    </row>
    <row r="1518" spans="1:10">
      <c r="A1518" s="2">
        <v>42955</v>
      </c>
      <c r="B1518" t="s">
        <v>411</v>
      </c>
      <c r="C1518" t="s">
        <v>475</v>
      </c>
      <c r="D1518">
        <v>3</v>
      </c>
      <c r="E1518">
        <v>2</v>
      </c>
      <c r="F1518" s="17">
        <v>7</v>
      </c>
      <c r="G1518" s="55" t="s">
        <v>488</v>
      </c>
      <c r="H1518" s="66" t="str">
        <f>VLOOKUP(G1518,'Benthic Codes'!$A$1:$C$15,2,0)</f>
        <v>TA</v>
      </c>
      <c r="I1518" s="66" t="str">
        <f>VLOOKUP(G1518,'Benthic Codes'!$A$1:$C$15,3,0)</f>
        <v>turf algae</v>
      </c>
      <c r="J1518">
        <v>8</v>
      </c>
    </row>
    <row r="1519" spans="1:10">
      <c r="A1519" s="2">
        <v>42955</v>
      </c>
      <c r="B1519" t="s">
        <v>411</v>
      </c>
      <c r="C1519" t="s">
        <v>475</v>
      </c>
      <c r="D1519">
        <v>3</v>
      </c>
      <c r="E1519">
        <v>2</v>
      </c>
      <c r="F1519" s="17">
        <v>8</v>
      </c>
      <c r="G1519" s="55" t="s">
        <v>488</v>
      </c>
      <c r="H1519" s="66" t="str">
        <f>VLOOKUP(G1519,'Benthic Codes'!$A$1:$C$15,2,0)</f>
        <v>TA</v>
      </c>
      <c r="I1519" s="66" t="str">
        <f>VLOOKUP(G1519,'Benthic Codes'!$A$1:$C$15,3,0)</f>
        <v>turf algae</v>
      </c>
      <c r="J1519">
        <v>2</v>
      </c>
    </row>
    <row r="1520" spans="1:10">
      <c r="A1520" s="2">
        <v>42955</v>
      </c>
      <c r="B1520" t="s">
        <v>411</v>
      </c>
      <c r="C1520" t="s">
        <v>475</v>
      </c>
      <c r="D1520">
        <v>3</v>
      </c>
      <c r="E1520">
        <v>2</v>
      </c>
      <c r="F1520" s="17">
        <v>9</v>
      </c>
      <c r="G1520" s="55" t="s">
        <v>488</v>
      </c>
      <c r="H1520" s="66" t="str">
        <f>VLOOKUP(G1520,'Benthic Codes'!$A$1:$C$15,2,0)</f>
        <v>TA</v>
      </c>
      <c r="I1520" s="66" t="str">
        <f>VLOOKUP(G1520,'Benthic Codes'!$A$1:$C$15,3,0)</f>
        <v>turf algae</v>
      </c>
      <c r="J1520">
        <v>2</v>
      </c>
    </row>
    <row r="1521" spans="1:11">
      <c r="A1521" s="2">
        <v>42955</v>
      </c>
      <c r="B1521" t="s">
        <v>411</v>
      </c>
      <c r="C1521" t="s">
        <v>475</v>
      </c>
      <c r="D1521">
        <v>3</v>
      </c>
      <c r="E1521">
        <v>2</v>
      </c>
      <c r="F1521" s="17">
        <v>10</v>
      </c>
      <c r="G1521" s="55" t="s">
        <v>476</v>
      </c>
      <c r="H1521" s="66" t="str">
        <f>VLOOKUP(G1521,'Benthic Codes'!$A$1:$C$15,2,0)</f>
        <v>LC</v>
      </c>
      <c r="I1521" s="66" t="str">
        <f>VLOOKUP(G1521,'Benthic Codes'!$A$1:$C$15,3,0)</f>
        <v>coral</v>
      </c>
    </row>
    <row r="1522" spans="1:11">
      <c r="A1522" s="2">
        <v>42955</v>
      </c>
      <c r="B1522" t="s">
        <v>411</v>
      </c>
      <c r="C1522" t="s">
        <v>475</v>
      </c>
      <c r="D1522">
        <v>3</v>
      </c>
      <c r="E1522">
        <v>3</v>
      </c>
      <c r="F1522" s="17">
        <v>1</v>
      </c>
      <c r="G1522" s="55" t="s">
        <v>476</v>
      </c>
      <c r="H1522" s="66" t="str">
        <f>VLOOKUP(G1522,'Benthic Codes'!$A$1:$C$15,2,0)</f>
        <v>LC</v>
      </c>
      <c r="I1522" s="66" t="str">
        <f>VLOOKUP(G1522,'Benthic Codes'!$A$1:$C$15,3,0)</f>
        <v>coral</v>
      </c>
    </row>
    <row r="1523" spans="1:11">
      <c r="A1523" s="2">
        <v>42955</v>
      </c>
      <c r="B1523" t="s">
        <v>411</v>
      </c>
      <c r="C1523" t="s">
        <v>475</v>
      </c>
      <c r="D1523">
        <v>3</v>
      </c>
      <c r="E1523">
        <v>3</v>
      </c>
      <c r="F1523" s="17">
        <v>2</v>
      </c>
      <c r="G1523" s="55" t="s">
        <v>488</v>
      </c>
      <c r="H1523" s="66" t="str">
        <f>VLOOKUP(G1523,'Benthic Codes'!$A$1:$C$15,2,0)</f>
        <v>TA</v>
      </c>
      <c r="I1523" s="66" t="str">
        <f>VLOOKUP(G1523,'Benthic Codes'!$A$1:$C$15,3,0)</f>
        <v>turf algae</v>
      </c>
      <c r="J1523">
        <v>3</v>
      </c>
    </row>
    <row r="1524" spans="1:11">
      <c r="A1524" s="2">
        <v>42955</v>
      </c>
      <c r="B1524" t="s">
        <v>411</v>
      </c>
      <c r="C1524" t="s">
        <v>475</v>
      </c>
      <c r="D1524">
        <v>3</v>
      </c>
      <c r="E1524">
        <v>3</v>
      </c>
      <c r="F1524" s="17">
        <v>3</v>
      </c>
      <c r="G1524" s="55" t="s">
        <v>488</v>
      </c>
      <c r="H1524" s="66" t="str">
        <f>VLOOKUP(G1524,'Benthic Codes'!$A$1:$C$15,2,0)</f>
        <v>TA</v>
      </c>
      <c r="I1524" s="66" t="str">
        <f>VLOOKUP(G1524,'Benthic Codes'!$A$1:$C$15,3,0)</f>
        <v>turf algae</v>
      </c>
      <c r="J1524">
        <v>4</v>
      </c>
    </row>
    <row r="1525" spans="1:11">
      <c r="A1525" s="2">
        <v>42955</v>
      </c>
      <c r="B1525" t="s">
        <v>411</v>
      </c>
      <c r="C1525" t="s">
        <v>475</v>
      </c>
      <c r="D1525">
        <v>3</v>
      </c>
      <c r="E1525">
        <v>3</v>
      </c>
      <c r="F1525" s="17">
        <v>4</v>
      </c>
      <c r="G1525" s="55" t="s">
        <v>478</v>
      </c>
      <c r="H1525" s="66" t="str">
        <f>VLOOKUP(G1525,'Benthic Codes'!$A$1:$C$15,2,0)</f>
        <v>MA</v>
      </c>
      <c r="I1525" s="66" t="str">
        <f>VLOOKUP(G1525,'Benthic Codes'!$A$1:$C$15,3,0)</f>
        <v>macroalgae</v>
      </c>
      <c r="J1525">
        <v>8</v>
      </c>
    </row>
    <row r="1526" spans="1:11">
      <c r="A1526" s="2">
        <v>42955</v>
      </c>
      <c r="B1526" t="s">
        <v>411</v>
      </c>
      <c r="C1526" t="s">
        <v>475</v>
      </c>
      <c r="D1526">
        <v>3</v>
      </c>
      <c r="E1526">
        <v>3</v>
      </c>
      <c r="F1526" s="17">
        <v>5</v>
      </c>
      <c r="G1526" s="55" t="s">
        <v>488</v>
      </c>
      <c r="H1526" s="66" t="str">
        <f>VLOOKUP(G1526,'Benthic Codes'!$A$1:$C$15,2,0)</f>
        <v>TA</v>
      </c>
      <c r="I1526" s="66" t="str">
        <f>VLOOKUP(G1526,'Benthic Codes'!$A$1:$C$15,3,0)</f>
        <v>turf algae</v>
      </c>
      <c r="J1526">
        <v>6</v>
      </c>
    </row>
    <row r="1527" spans="1:11">
      <c r="A1527" s="2">
        <v>42955</v>
      </c>
      <c r="B1527" t="s">
        <v>411</v>
      </c>
      <c r="C1527" t="s">
        <v>475</v>
      </c>
      <c r="D1527">
        <v>3</v>
      </c>
      <c r="E1527">
        <v>3</v>
      </c>
      <c r="F1527" s="17">
        <v>6</v>
      </c>
      <c r="G1527" s="55" t="s">
        <v>488</v>
      </c>
      <c r="H1527" s="66" t="str">
        <f>VLOOKUP(G1527,'Benthic Codes'!$A$1:$C$15,2,0)</f>
        <v>TA</v>
      </c>
      <c r="I1527" s="66" t="str">
        <f>VLOOKUP(G1527,'Benthic Codes'!$A$1:$C$15,3,0)</f>
        <v>turf algae</v>
      </c>
      <c r="J1527">
        <v>3</v>
      </c>
    </row>
    <row r="1528" spans="1:11">
      <c r="A1528" s="2">
        <v>42955</v>
      </c>
      <c r="B1528" t="s">
        <v>411</v>
      </c>
      <c r="C1528" t="s">
        <v>475</v>
      </c>
      <c r="D1528">
        <v>3</v>
      </c>
      <c r="E1528">
        <v>3</v>
      </c>
      <c r="F1528" s="17">
        <v>7</v>
      </c>
      <c r="G1528" s="55" t="s">
        <v>488</v>
      </c>
      <c r="H1528" s="66" t="str">
        <f>VLOOKUP(G1528,'Benthic Codes'!$A$1:$C$15,2,0)</f>
        <v>TA</v>
      </c>
      <c r="I1528" s="66" t="str">
        <f>VLOOKUP(G1528,'Benthic Codes'!$A$1:$C$15,3,0)</f>
        <v>turf algae</v>
      </c>
      <c r="J1528">
        <v>2</v>
      </c>
    </row>
    <row r="1529" spans="1:11">
      <c r="A1529" s="2">
        <v>42955</v>
      </c>
      <c r="B1529" t="s">
        <v>411</v>
      </c>
      <c r="C1529" t="s">
        <v>475</v>
      </c>
      <c r="D1529">
        <v>3</v>
      </c>
      <c r="E1529">
        <v>3</v>
      </c>
      <c r="F1529" s="17">
        <v>8</v>
      </c>
      <c r="G1529" s="55" t="s">
        <v>488</v>
      </c>
      <c r="H1529" s="66" t="str">
        <f>VLOOKUP(G1529,'Benthic Codes'!$A$1:$C$15,2,0)</f>
        <v>TA</v>
      </c>
      <c r="I1529" s="66" t="str">
        <f>VLOOKUP(G1529,'Benthic Codes'!$A$1:$C$15,3,0)</f>
        <v>turf algae</v>
      </c>
      <c r="J1529">
        <v>2</v>
      </c>
    </row>
    <row r="1530" spans="1:11">
      <c r="A1530" s="2">
        <v>42955</v>
      </c>
      <c r="B1530" t="s">
        <v>411</v>
      </c>
      <c r="C1530" t="s">
        <v>475</v>
      </c>
      <c r="D1530">
        <v>3</v>
      </c>
      <c r="E1530">
        <v>3</v>
      </c>
      <c r="F1530" s="17">
        <v>9</v>
      </c>
      <c r="G1530" s="55" t="s">
        <v>488</v>
      </c>
      <c r="H1530" s="66" t="str">
        <f>VLOOKUP(G1530,'Benthic Codes'!$A$1:$C$15,2,0)</f>
        <v>TA</v>
      </c>
      <c r="I1530" s="66" t="str">
        <f>VLOOKUP(G1530,'Benthic Codes'!$A$1:$C$15,3,0)</f>
        <v>turf algae</v>
      </c>
      <c r="J1530">
        <v>2</v>
      </c>
    </row>
    <row r="1531" spans="1:11">
      <c r="A1531" s="2">
        <v>42955</v>
      </c>
      <c r="B1531" t="s">
        <v>411</v>
      </c>
      <c r="C1531" t="s">
        <v>475</v>
      </c>
      <c r="D1531">
        <v>3</v>
      </c>
      <c r="E1531">
        <v>3</v>
      </c>
      <c r="F1531" s="17">
        <v>10</v>
      </c>
      <c r="G1531" s="55" t="s">
        <v>488</v>
      </c>
      <c r="H1531" s="66" t="str">
        <f>VLOOKUP(G1531,'Benthic Codes'!$A$1:$C$15,2,0)</f>
        <v>TA</v>
      </c>
      <c r="I1531" s="66" t="str">
        <f>VLOOKUP(G1531,'Benthic Codes'!$A$1:$C$15,3,0)</f>
        <v>turf algae</v>
      </c>
      <c r="J1531">
        <v>4</v>
      </c>
    </row>
    <row r="1532" spans="1:11">
      <c r="A1532" s="2">
        <v>42955</v>
      </c>
      <c r="B1532" t="s">
        <v>411</v>
      </c>
      <c r="C1532" t="s">
        <v>475</v>
      </c>
      <c r="D1532">
        <v>3</v>
      </c>
      <c r="E1532">
        <v>4</v>
      </c>
      <c r="F1532" s="17">
        <v>1</v>
      </c>
      <c r="G1532" s="55" t="s">
        <v>488</v>
      </c>
      <c r="H1532" s="66" t="str">
        <f>VLOOKUP(G1532,'Benthic Codes'!$A$1:$C$15,2,0)</f>
        <v>TA</v>
      </c>
      <c r="I1532" s="66" t="str">
        <f>VLOOKUP(G1532,'Benthic Codes'!$A$1:$C$15,3,0)</f>
        <v>turf algae</v>
      </c>
      <c r="J1532">
        <v>3</v>
      </c>
    </row>
    <row r="1533" spans="1:11">
      <c r="A1533" s="2">
        <v>42955</v>
      </c>
      <c r="B1533" t="s">
        <v>411</v>
      </c>
      <c r="C1533" t="s">
        <v>475</v>
      </c>
      <c r="D1533">
        <v>3</v>
      </c>
      <c r="E1533">
        <v>4</v>
      </c>
      <c r="F1533" s="17">
        <v>2</v>
      </c>
      <c r="G1533" s="55" t="s">
        <v>488</v>
      </c>
      <c r="H1533" s="66" t="str">
        <f>VLOOKUP(G1533,'Benthic Codes'!$A$1:$C$15,2,0)</f>
        <v>TA</v>
      </c>
      <c r="I1533" s="66" t="str">
        <f>VLOOKUP(G1533,'Benthic Codes'!$A$1:$C$15,3,0)</f>
        <v>turf algae</v>
      </c>
      <c r="J1533">
        <v>3</v>
      </c>
    </row>
    <row r="1534" spans="1:11">
      <c r="A1534" s="2">
        <v>42955</v>
      </c>
      <c r="B1534" t="s">
        <v>411</v>
      </c>
      <c r="C1534" t="s">
        <v>475</v>
      </c>
      <c r="D1534">
        <v>3</v>
      </c>
      <c r="E1534">
        <v>4</v>
      </c>
      <c r="F1534" s="17">
        <v>3</v>
      </c>
      <c r="G1534" s="55" t="s">
        <v>488</v>
      </c>
      <c r="H1534" s="66" t="str">
        <f>VLOOKUP(G1534,'Benthic Codes'!$A$1:$C$15,2,0)</f>
        <v>TA</v>
      </c>
      <c r="I1534" s="66" t="str">
        <f>VLOOKUP(G1534,'Benthic Codes'!$A$1:$C$15,3,0)</f>
        <v>turf algae</v>
      </c>
      <c r="J1534">
        <v>2</v>
      </c>
    </row>
    <row r="1535" spans="1:11">
      <c r="A1535" s="2">
        <v>42955</v>
      </c>
      <c r="B1535" t="s">
        <v>411</v>
      </c>
      <c r="C1535" t="s">
        <v>475</v>
      </c>
      <c r="D1535">
        <v>3</v>
      </c>
      <c r="E1535">
        <v>4</v>
      </c>
      <c r="F1535" s="17">
        <v>4</v>
      </c>
      <c r="G1535" s="55" t="s">
        <v>480</v>
      </c>
      <c r="H1535" s="66" t="str">
        <f>VLOOKUP(G1535,'Benthic Codes'!$A$1:$C$15,2,0)</f>
        <v>OINV</v>
      </c>
      <c r="I1535" s="66" t="str">
        <f>VLOOKUP(G1535,'Benthic Codes'!$A$1:$C$15,3,0)</f>
        <v>non-aggressive invert</v>
      </c>
      <c r="K1535" t="s">
        <v>485</v>
      </c>
    </row>
    <row r="1536" spans="1:11">
      <c r="A1536" s="2">
        <v>42955</v>
      </c>
      <c r="B1536" t="s">
        <v>411</v>
      </c>
      <c r="C1536" t="s">
        <v>475</v>
      </c>
      <c r="D1536">
        <v>3</v>
      </c>
      <c r="E1536">
        <v>4</v>
      </c>
      <c r="F1536" s="17">
        <v>5</v>
      </c>
      <c r="G1536" s="55" t="s">
        <v>488</v>
      </c>
      <c r="H1536" s="66" t="str">
        <f>VLOOKUP(G1536,'Benthic Codes'!$A$1:$C$15,2,0)</f>
        <v>TA</v>
      </c>
      <c r="I1536" s="66" t="str">
        <f>VLOOKUP(G1536,'Benthic Codes'!$A$1:$C$15,3,0)</f>
        <v>turf algae</v>
      </c>
      <c r="J1536">
        <v>2</v>
      </c>
    </row>
    <row r="1537" spans="1:10">
      <c r="A1537" s="2">
        <v>42955</v>
      </c>
      <c r="B1537" t="s">
        <v>411</v>
      </c>
      <c r="C1537" t="s">
        <v>475</v>
      </c>
      <c r="D1537">
        <v>3</v>
      </c>
      <c r="E1537">
        <v>4</v>
      </c>
      <c r="F1537" s="17">
        <v>6</v>
      </c>
      <c r="G1537" s="55" t="s">
        <v>488</v>
      </c>
      <c r="H1537" s="66" t="str">
        <f>VLOOKUP(G1537,'Benthic Codes'!$A$1:$C$15,2,0)</f>
        <v>TA</v>
      </c>
      <c r="I1537" s="66" t="str">
        <f>VLOOKUP(G1537,'Benthic Codes'!$A$1:$C$15,3,0)</f>
        <v>turf algae</v>
      </c>
      <c r="J1537">
        <v>2</v>
      </c>
    </row>
    <row r="1538" spans="1:10">
      <c r="A1538" s="2">
        <v>42955</v>
      </c>
      <c r="B1538" t="s">
        <v>411</v>
      </c>
      <c r="C1538" t="s">
        <v>475</v>
      </c>
      <c r="D1538">
        <v>3</v>
      </c>
      <c r="E1538">
        <v>4</v>
      </c>
      <c r="F1538" s="17">
        <v>7</v>
      </c>
      <c r="G1538" s="55" t="s">
        <v>488</v>
      </c>
      <c r="H1538" s="66" t="str">
        <f>VLOOKUP(G1538,'Benthic Codes'!$A$1:$C$15,2,0)</f>
        <v>TA</v>
      </c>
      <c r="I1538" s="66" t="str">
        <f>VLOOKUP(G1538,'Benthic Codes'!$A$1:$C$15,3,0)</f>
        <v>turf algae</v>
      </c>
      <c r="J1538">
        <v>4</v>
      </c>
    </row>
    <row r="1539" spans="1:10">
      <c r="A1539" s="2">
        <v>42955</v>
      </c>
      <c r="B1539" t="s">
        <v>411</v>
      </c>
      <c r="C1539" t="s">
        <v>475</v>
      </c>
      <c r="D1539">
        <v>3</v>
      </c>
      <c r="E1539">
        <v>4</v>
      </c>
      <c r="F1539" s="17">
        <v>8</v>
      </c>
      <c r="G1539" s="55" t="s">
        <v>478</v>
      </c>
      <c r="H1539" s="66" t="str">
        <f>VLOOKUP(G1539,'Benthic Codes'!$A$1:$C$15,2,0)</f>
        <v>MA</v>
      </c>
      <c r="I1539" s="66" t="str">
        <f>VLOOKUP(G1539,'Benthic Codes'!$A$1:$C$15,3,0)</f>
        <v>macroalgae</v>
      </c>
      <c r="J1539">
        <v>14</v>
      </c>
    </row>
    <row r="1540" spans="1:10">
      <c r="A1540" s="2">
        <v>42955</v>
      </c>
      <c r="B1540" t="s">
        <v>411</v>
      </c>
      <c r="C1540" t="s">
        <v>475</v>
      </c>
      <c r="D1540">
        <v>3</v>
      </c>
      <c r="E1540">
        <v>4</v>
      </c>
      <c r="F1540" s="17">
        <v>9</v>
      </c>
      <c r="G1540" s="55" t="s">
        <v>488</v>
      </c>
      <c r="H1540" s="66" t="str">
        <f>VLOOKUP(G1540,'Benthic Codes'!$A$1:$C$15,2,0)</f>
        <v>TA</v>
      </c>
      <c r="I1540" s="66" t="str">
        <f>VLOOKUP(G1540,'Benthic Codes'!$A$1:$C$15,3,0)</f>
        <v>turf algae</v>
      </c>
      <c r="J1540">
        <v>6</v>
      </c>
    </row>
    <row r="1541" spans="1:10">
      <c r="A1541" s="2">
        <v>42955</v>
      </c>
      <c r="B1541" t="s">
        <v>411</v>
      </c>
      <c r="C1541" t="s">
        <v>475</v>
      </c>
      <c r="D1541">
        <v>3</v>
      </c>
      <c r="E1541">
        <v>4</v>
      </c>
      <c r="F1541" s="17">
        <v>10</v>
      </c>
      <c r="G1541" s="55" t="s">
        <v>476</v>
      </c>
      <c r="H1541" s="66" t="str">
        <f>VLOOKUP(G1541,'Benthic Codes'!$A$1:$C$15,2,0)</f>
        <v>LC</v>
      </c>
      <c r="I1541" s="66" t="str">
        <f>VLOOKUP(G1541,'Benthic Codes'!$A$1:$C$15,3,0)</f>
        <v>coral</v>
      </c>
    </row>
    <row r="1542" spans="1:10">
      <c r="A1542" s="2">
        <v>42955</v>
      </c>
      <c r="B1542" t="s">
        <v>411</v>
      </c>
      <c r="C1542" t="s">
        <v>475</v>
      </c>
      <c r="D1542">
        <v>3</v>
      </c>
      <c r="E1542">
        <v>5</v>
      </c>
      <c r="F1542" s="17">
        <v>1</v>
      </c>
      <c r="G1542" s="55" t="s">
        <v>488</v>
      </c>
      <c r="H1542" s="66" t="str">
        <f>VLOOKUP(G1542,'Benthic Codes'!$A$1:$C$15,2,0)</f>
        <v>TA</v>
      </c>
      <c r="I1542" s="66" t="str">
        <f>VLOOKUP(G1542,'Benthic Codes'!$A$1:$C$15,3,0)</f>
        <v>turf algae</v>
      </c>
      <c r="J1542">
        <v>3</v>
      </c>
    </row>
    <row r="1543" spans="1:10">
      <c r="A1543" s="2">
        <v>42955</v>
      </c>
      <c r="B1543" t="s">
        <v>411</v>
      </c>
      <c r="C1543" t="s">
        <v>475</v>
      </c>
      <c r="D1543">
        <v>3</v>
      </c>
      <c r="E1543">
        <v>5</v>
      </c>
      <c r="F1543" s="17">
        <v>2</v>
      </c>
      <c r="G1543" s="55" t="s">
        <v>478</v>
      </c>
      <c r="H1543" s="66" t="str">
        <f>VLOOKUP(G1543,'Benthic Codes'!$A$1:$C$15,2,0)</f>
        <v>MA</v>
      </c>
      <c r="I1543" s="66" t="str">
        <f>VLOOKUP(G1543,'Benthic Codes'!$A$1:$C$15,3,0)</f>
        <v>macroalgae</v>
      </c>
      <c r="J1543">
        <v>23</v>
      </c>
    </row>
    <row r="1544" spans="1:10">
      <c r="A1544" s="2">
        <v>42955</v>
      </c>
      <c r="B1544" t="s">
        <v>411</v>
      </c>
      <c r="C1544" t="s">
        <v>475</v>
      </c>
      <c r="D1544">
        <v>3</v>
      </c>
      <c r="E1544">
        <v>5</v>
      </c>
      <c r="F1544" s="17">
        <v>3</v>
      </c>
      <c r="G1544" s="55" t="s">
        <v>488</v>
      </c>
      <c r="H1544" s="66" t="str">
        <f>VLOOKUP(G1544,'Benthic Codes'!$A$1:$C$15,2,0)</f>
        <v>TA</v>
      </c>
      <c r="I1544" s="66" t="str">
        <f>VLOOKUP(G1544,'Benthic Codes'!$A$1:$C$15,3,0)</f>
        <v>turf algae</v>
      </c>
      <c r="J1544">
        <v>2</v>
      </c>
    </row>
    <row r="1545" spans="1:10">
      <c r="A1545" s="2">
        <v>42955</v>
      </c>
      <c r="B1545" t="s">
        <v>411</v>
      </c>
      <c r="C1545" t="s">
        <v>475</v>
      </c>
      <c r="D1545">
        <v>3</v>
      </c>
      <c r="E1545">
        <v>5</v>
      </c>
      <c r="F1545" s="17">
        <v>4</v>
      </c>
      <c r="G1545" s="55" t="s">
        <v>488</v>
      </c>
      <c r="H1545" s="66" t="str">
        <f>VLOOKUP(G1545,'Benthic Codes'!$A$1:$C$15,2,0)</f>
        <v>TA</v>
      </c>
      <c r="I1545" s="66" t="str">
        <f>VLOOKUP(G1545,'Benthic Codes'!$A$1:$C$15,3,0)</f>
        <v>turf algae</v>
      </c>
      <c r="J1545">
        <v>2</v>
      </c>
    </row>
    <row r="1546" spans="1:10">
      <c r="A1546" s="2">
        <v>42955</v>
      </c>
      <c r="B1546" t="s">
        <v>411</v>
      </c>
      <c r="C1546" t="s">
        <v>475</v>
      </c>
      <c r="D1546">
        <v>3</v>
      </c>
      <c r="E1546">
        <v>5</v>
      </c>
      <c r="F1546" s="17">
        <v>5</v>
      </c>
      <c r="G1546" s="55" t="s">
        <v>488</v>
      </c>
      <c r="H1546" s="66" t="str">
        <f>VLOOKUP(G1546,'Benthic Codes'!$A$1:$C$15,2,0)</f>
        <v>TA</v>
      </c>
      <c r="I1546" s="66" t="str">
        <f>VLOOKUP(G1546,'Benthic Codes'!$A$1:$C$15,3,0)</f>
        <v>turf algae</v>
      </c>
      <c r="J1546">
        <v>2</v>
      </c>
    </row>
    <row r="1547" spans="1:10">
      <c r="A1547" s="2">
        <v>42955</v>
      </c>
      <c r="B1547" t="s">
        <v>411</v>
      </c>
      <c r="C1547" t="s">
        <v>475</v>
      </c>
      <c r="D1547">
        <v>3</v>
      </c>
      <c r="E1547">
        <v>5</v>
      </c>
      <c r="F1547" s="17">
        <v>6</v>
      </c>
      <c r="G1547" s="55" t="s">
        <v>488</v>
      </c>
      <c r="H1547" s="66" t="str">
        <f>VLOOKUP(G1547,'Benthic Codes'!$A$1:$C$15,2,0)</f>
        <v>TA</v>
      </c>
      <c r="I1547" s="66" t="str">
        <f>VLOOKUP(G1547,'Benthic Codes'!$A$1:$C$15,3,0)</f>
        <v>turf algae</v>
      </c>
      <c r="J1547">
        <v>3</v>
      </c>
    </row>
    <row r="1548" spans="1:10">
      <c r="A1548" s="2">
        <v>42955</v>
      </c>
      <c r="B1548" t="s">
        <v>411</v>
      </c>
      <c r="C1548" t="s">
        <v>475</v>
      </c>
      <c r="D1548">
        <v>3</v>
      </c>
      <c r="E1548">
        <v>5</v>
      </c>
      <c r="F1548" s="17">
        <v>7</v>
      </c>
      <c r="G1548" s="55" t="s">
        <v>488</v>
      </c>
      <c r="H1548" s="66" t="str">
        <f>VLOOKUP(G1548,'Benthic Codes'!$A$1:$C$15,2,0)</f>
        <v>TA</v>
      </c>
      <c r="I1548" s="66" t="str">
        <f>VLOOKUP(G1548,'Benthic Codes'!$A$1:$C$15,3,0)</f>
        <v>turf algae</v>
      </c>
      <c r="J1548">
        <v>2</v>
      </c>
    </row>
    <row r="1549" spans="1:10">
      <c r="A1549" s="2">
        <v>42955</v>
      </c>
      <c r="B1549" t="s">
        <v>411</v>
      </c>
      <c r="C1549" t="s">
        <v>475</v>
      </c>
      <c r="D1549">
        <v>3</v>
      </c>
      <c r="E1549">
        <v>5</v>
      </c>
      <c r="F1549" s="17">
        <v>8</v>
      </c>
      <c r="G1549" s="55" t="s">
        <v>488</v>
      </c>
      <c r="H1549" s="66" t="str">
        <f>VLOOKUP(G1549,'Benthic Codes'!$A$1:$C$15,2,0)</f>
        <v>TA</v>
      </c>
      <c r="I1549" s="66" t="str">
        <f>VLOOKUP(G1549,'Benthic Codes'!$A$1:$C$15,3,0)</f>
        <v>turf algae</v>
      </c>
      <c r="J1549">
        <v>4</v>
      </c>
    </row>
    <row r="1550" spans="1:10">
      <c r="A1550" s="2">
        <v>42955</v>
      </c>
      <c r="B1550" t="s">
        <v>411</v>
      </c>
      <c r="C1550" t="s">
        <v>475</v>
      </c>
      <c r="D1550">
        <v>3</v>
      </c>
      <c r="E1550">
        <v>5</v>
      </c>
      <c r="F1550" s="17">
        <v>9</v>
      </c>
      <c r="G1550" s="55" t="s">
        <v>488</v>
      </c>
      <c r="H1550" s="66" t="str">
        <f>VLOOKUP(G1550,'Benthic Codes'!$A$1:$C$15,2,0)</f>
        <v>TA</v>
      </c>
      <c r="I1550" s="66" t="str">
        <f>VLOOKUP(G1550,'Benthic Codes'!$A$1:$C$15,3,0)</f>
        <v>turf algae</v>
      </c>
      <c r="J1550">
        <v>2</v>
      </c>
    </row>
    <row r="1551" spans="1:10">
      <c r="A1551" s="2">
        <v>42955</v>
      </c>
      <c r="B1551" t="s">
        <v>411</v>
      </c>
      <c r="C1551" t="s">
        <v>475</v>
      </c>
      <c r="D1551">
        <v>3</v>
      </c>
      <c r="E1551">
        <v>5</v>
      </c>
      <c r="F1551" s="17">
        <v>10</v>
      </c>
      <c r="G1551" s="55" t="s">
        <v>478</v>
      </c>
      <c r="H1551" s="66" t="str">
        <f>VLOOKUP(G1551,'Benthic Codes'!$A$1:$C$15,2,0)</f>
        <v>MA</v>
      </c>
      <c r="I1551" s="66" t="str">
        <f>VLOOKUP(G1551,'Benthic Codes'!$A$1:$C$15,3,0)</f>
        <v>macroalgae</v>
      </c>
      <c r="J1551">
        <v>14</v>
      </c>
    </row>
    <row r="1552" spans="1:10">
      <c r="A1552" s="2">
        <v>42955</v>
      </c>
      <c r="B1552" t="s">
        <v>411</v>
      </c>
      <c r="C1552" t="s">
        <v>475</v>
      </c>
      <c r="D1552">
        <v>3</v>
      </c>
      <c r="E1552">
        <v>6</v>
      </c>
      <c r="F1552" s="17">
        <v>1</v>
      </c>
      <c r="G1552" s="55" t="s">
        <v>478</v>
      </c>
      <c r="H1552" s="66" t="str">
        <f>VLOOKUP(G1552,'Benthic Codes'!$A$1:$C$15,2,0)</f>
        <v>MA</v>
      </c>
      <c r="I1552" s="66" t="str">
        <f>VLOOKUP(G1552,'Benthic Codes'!$A$1:$C$15,3,0)</f>
        <v>macroalgae</v>
      </c>
      <c r="J1552">
        <v>29</v>
      </c>
    </row>
    <row r="1553" spans="1:11">
      <c r="A1553" s="2">
        <v>42955</v>
      </c>
      <c r="B1553" t="s">
        <v>411</v>
      </c>
      <c r="C1553" t="s">
        <v>475</v>
      </c>
      <c r="D1553">
        <v>3</v>
      </c>
      <c r="E1553">
        <v>6</v>
      </c>
      <c r="F1553" s="17">
        <v>2</v>
      </c>
      <c r="G1553" s="55" t="s">
        <v>488</v>
      </c>
      <c r="H1553" s="66" t="str">
        <f>VLOOKUP(G1553,'Benthic Codes'!$A$1:$C$15,2,0)</f>
        <v>TA</v>
      </c>
      <c r="I1553" s="66" t="str">
        <f>VLOOKUP(G1553,'Benthic Codes'!$A$1:$C$15,3,0)</f>
        <v>turf algae</v>
      </c>
      <c r="J1553">
        <v>3</v>
      </c>
    </row>
    <row r="1554" spans="1:11">
      <c r="A1554" s="2">
        <v>42955</v>
      </c>
      <c r="B1554" t="s">
        <v>411</v>
      </c>
      <c r="C1554" t="s">
        <v>475</v>
      </c>
      <c r="D1554">
        <v>3</v>
      </c>
      <c r="E1554">
        <v>6</v>
      </c>
      <c r="F1554" s="17">
        <v>3</v>
      </c>
      <c r="G1554" s="55" t="s">
        <v>488</v>
      </c>
      <c r="H1554" s="66" t="str">
        <f>VLOOKUP(G1554,'Benthic Codes'!$A$1:$C$15,2,0)</f>
        <v>TA</v>
      </c>
      <c r="I1554" s="66" t="str">
        <f>VLOOKUP(G1554,'Benthic Codes'!$A$1:$C$15,3,0)</f>
        <v>turf algae</v>
      </c>
      <c r="J1554">
        <v>2</v>
      </c>
    </row>
    <row r="1555" spans="1:11">
      <c r="A1555" s="2">
        <v>42955</v>
      </c>
      <c r="B1555" t="s">
        <v>411</v>
      </c>
      <c r="C1555" t="s">
        <v>475</v>
      </c>
      <c r="D1555">
        <v>3</v>
      </c>
      <c r="E1555">
        <v>6</v>
      </c>
      <c r="F1555" s="17">
        <v>4</v>
      </c>
      <c r="G1555" s="55" t="s">
        <v>488</v>
      </c>
      <c r="H1555" s="66" t="str">
        <f>VLOOKUP(G1555,'Benthic Codes'!$A$1:$C$15,2,0)</f>
        <v>TA</v>
      </c>
      <c r="I1555" s="66" t="str">
        <f>VLOOKUP(G1555,'Benthic Codes'!$A$1:$C$15,3,0)</f>
        <v>turf algae</v>
      </c>
      <c r="J1555">
        <v>3</v>
      </c>
    </row>
    <row r="1556" spans="1:11">
      <c r="A1556" s="2">
        <v>42955</v>
      </c>
      <c r="B1556" t="s">
        <v>411</v>
      </c>
      <c r="C1556" t="s">
        <v>475</v>
      </c>
      <c r="D1556">
        <v>3</v>
      </c>
      <c r="E1556">
        <v>6</v>
      </c>
      <c r="F1556" s="17">
        <v>5</v>
      </c>
      <c r="G1556" s="55" t="s">
        <v>488</v>
      </c>
      <c r="H1556" s="66" t="str">
        <f>VLOOKUP(G1556,'Benthic Codes'!$A$1:$C$15,2,0)</f>
        <v>TA</v>
      </c>
      <c r="I1556" s="66" t="str">
        <f>VLOOKUP(G1556,'Benthic Codes'!$A$1:$C$15,3,0)</f>
        <v>turf algae</v>
      </c>
      <c r="J1556">
        <v>2</v>
      </c>
    </row>
    <row r="1557" spans="1:11">
      <c r="A1557" s="2">
        <v>42955</v>
      </c>
      <c r="B1557" t="s">
        <v>411</v>
      </c>
      <c r="C1557" t="s">
        <v>475</v>
      </c>
      <c r="D1557">
        <v>3</v>
      </c>
      <c r="E1557">
        <v>6</v>
      </c>
      <c r="F1557" s="17">
        <v>6</v>
      </c>
      <c r="G1557" s="55" t="s">
        <v>488</v>
      </c>
      <c r="H1557" s="66" t="str">
        <f>VLOOKUP(G1557,'Benthic Codes'!$A$1:$C$15,2,0)</f>
        <v>TA</v>
      </c>
      <c r="I1557" s="66" t="str">
        <f>VLOOKUP(G1557,'Benthic Codes'!$A$1:$C$15,3,0)</f>
        <v>turf algae</v>
      </c>
      <c r="J1557">
        <v>1</v>
      </c>
    </row>
    <row r="1558" spans="1:11">
      <c r="A1558" s="2">
        <v>42955</v>
      </c>
      <c r="B1558" t="s">
        <v>411</v>
      </c>
      <c r="C1558" t="s">
        <v>475</v>
      </c>
      <c r="D1558">
        <v>3</v>
      </c>
      <c r="E1558">
        <v>6</v>
      </c>
      <c r="F1558" s="17">
        <v>7</v>
      </c>
      <c r="G1558" s="55" t="s">
        <v>488</v>
      </c>
      <c r="H1558" s="66" t="str">
        <f>VLOOKUP(G1558,'Benthic Codes'!$A$1:$C$15,2,0)</f>
        <v>TA</v>
      </c>
      <c r="I1558" s="66" t="str">
        <f>VLOOKUP(G1558,'Benthic Codes'!$A$1:$C$15,3,0)</f>
        <v>turf algae</v>
      </c>
      <c r="J1558">
        <v>6</v>
      </c>
    </row>
    <row r="1559" spans="1:11">
      <c r="A1559" s="2">
        <v>42955</v>
      </c>
      <c r="B1559" t="s">
        <v>411</v>
      </c>
      <c r="C1559" t="s">
        <v>475</v>
      </c>
      <c r="D1559">
        <v>3</v>
      </c>
      <c r="E1559">
        <v>6</v>
      </c>
      <c r="F1559" s="17">
        <v>8</v>
      </c>
      <c r="G1559" s="55" t="s">
        <v>480</v>
      </c>
      <c r="H1559" s="66" t="str">
        <f>VLOOKUP(G1559,'Benthic Codes'!$A$1:$C$15,2,0)</f>
        <v>OINV</v>
      </c>
      <c r="I1559" s="66" t="str">
        <f>VLOOKUP(G1559,'Benthic Codes'!$A$1:$C$15,3,0)</f>
        <v>non-aggressive invert</v>
      </c>
      <c r="K1559" t="s">
        <v>479</v>
      </c>
    </row>
    <row r="1560" spans="1:11">
      <c r="A1560" s="2">
        <v>42955</v>
      </c>
      <c r="B1560" t="s">
        <v>411</v>
      </c>
      <c r="C1560" t="s">
        <v>475</v>
      </c>
      <c r="D1560">
        <v>3</v>
      </c>
      <c r="E1560">
        <v>6</v>
      </c>
      <c r="F1560" s="17">
        <v>9</v>
      </c>
      <c r="G1560" s="55" t="s">
        <v>488</v>
      </c>
      <c r="H1560" s="66" t="str">
        <f>VLOOKUP(G1560,'Benthic Codes'!$A$1:$C$15,2,0)</f>
        <v>TA</v>
      </c>
      <c r="I1560" s="66" t="str">
        <f>VLOOKUP(G1560,'Benthic Codes'!$A$1:$C$15,3,0)</f>
        <v>turf algae</v>
      </c>
      <c r="J1560">
        <v>2</v>
      </c>
    </row>
    <row r="1561" spans="1:11">
      <c r="A1561" s="2">
        <v>42955</v>
      </c>
      <c r="B1561" t="s">
        <v>411</v>
      </c>
      <c r="C1561" t="s">
        <v>475</v>
      </c>
      <c r="D1561">
        <v>3</v>
      </c>
      <c r="E1561">
        <v>6</v>
      </c>
      <c r="F1561" s="17">
        <v>10</v>
      </c>
      <c r="G1561" s="55" t="s">
        <v>488</v>
      </c>
      <c r="H1561" s="66" t="str">
        <f>VLOOKUP(G1561,'Benthic Codes'!$A$1:$C$15,2,0)</f>
        <v>TA</v>
      </c>
      <c r="I1561" s="66" t="str">
        <f>VLOOKUP(G1561,'Benthic Codes'!$A$1:$C$15,3,0)</f>
        <v>turf algae</v>
      </c>
      <c r="J1561">
        <v>2</v>
      </c>
    </row>
    <row r="1562" spans="1:11">
      <c r="A1562" s="2">
        <v>42955</v>
      </c>
      <c r="B1562" t="s">
        <v>411</v>
      </c>
      <c r="C1562" t="s">
        <v>475</v>
      </c>
      <c r="D1562">
        <v>3</v>
      </c>
      <c r="E1562">
        <v>7</v>
      </c>
      <c r="F1562" s="17">
        <v>1</v>
      </c>
      <c r="G1562" s="55" t="s">
        <v>478</v>
      </c>
      <c r="H1562" s="66" t="str">
        <f>VLOOKUP(G1562,'Benthic Codes'!$A$1:$C$15,2,0)</f>
        <v>MA</v>
      </c>
      <c r="I1562" s="66" t="str">
        <f>VLOOKUP(G1562,'Benthic Codes'!$A$1:$C$15,3,0)</f>
        <v>macroalgae</v>
      </c>
      <c r="J1562">
        <v>10</v>
      </c>
    </row>
    <row r="1563" spans="1:11">
      <c r="A1563" s="2">
        <v>42955</v>
      </c>
      <c r="B1563" t="s">
        <v>411</v>
      </c>
      <c r="C1563" t="s">
        <v>475</v>
      </c>
      <c r="D1563">
        <v>3</v>
      </c>
      <c r="E1563">
        <v>7</v>
      </c>
      <c r="F1563" s="17">
        <v>2</v>
      </c>
      <c r="G1563" s="55" t="s">
        <v>480</v>
      </c>
      <c r="H1563" s="66" t="str">
        <f>VLOOKUP(G1563,'Benthic Codes'!$A$1:$C$15,2,0)</f>
        <v>OINV</v>
      </c>
      <c r="I1563" s="66" t="str">
        <f>VLOOKUP(G1563,'Benthic Codes'!$A$1:$C$15,3,0)</f>
        <v>non-aggressive invert</v>
      </c>
      <c r="K1563" t="s">
        <v>485</v>
      </c>
    </row>
    <row r="1564" spans="1:11">
      <c r="A1564" s="2">
        <v>42955</v>
      </c>
      <c r="B1564" t="s">
        <v>411</v>
      </c>
      <c r="C1564" t="s">
        <v>475</v>
      </c>
      <c r="D1564">
        <v>3</v>
      </c>
      <c r="E1564">
        <v>7</v>
      </c>
      <c r="F1564" s="17">
        <v>3</v>
      </c>
      <c r="G1564" s="55" t="s">
        <v>488</v>
      </c>
      <c r="H1564" s="66" t="str">
        <f>VLOOKUP(G1564,'Benthic Codes'!$A$1:$C$15,2,0)</f>
        <v>TA</v>
      </c>
      <c r="I1564" s="66" t="str">
        <f>VLOOKUP(G1564,'Benthic Codes'!$A$1:$C$15,3,0)</f>
        <v>turf algae</v>
      </c>
      <c r="J1564">
        <v>4</v>
      </c>
    </row>
    <row r="1565" spans="1:11">
      <c r="A1565" s="2">
        <v>42955</v>
      </c>
      <c r="B1565" t="s">
        <v>411</v>
      </c>
      <c r="C1565" t="s">
        <v>475</v>
      </c>
      <c r="D1565">
        <v>3</v>
      </c>
      <c r="E1565">
        <v>7</v>
      </c>
      <c r="F1565" s="17">
        <v>4</v>
      </c>
      <c r="G1565" s="55" t="s">
        <v>478</v>
      </c>
      <c r="H1565" s="66" t="str">
        <f>VLOOKUP(G1565,'Benthic Codes'!$A$1:$C$15,2,0)</f>
        <v>MA</v>
      </c>
      <c r="I1565" s="66" t="str">
        <f>VLOOKUP(G1565,'Benthic Codes'!$A$1:$C$15,3,0)</f>
        <v>macroalgae</v>
      </c>
      <c r="J1565">
        <v>31</v>
      </c>
    </row>
    <row r="1566" spans="1:11">
      <c r="A1566" s="2">
        <v>42955</v>
      </c>
      <c r="B1566" t="s">
        <v>411</v>
      </c>
      <c r="C1566" t="s">
        <v>475</v>
      </c>
      <c r="D1566">
        <v>3</v>
      </c>
      <c r="E1566">
        <v>7</v>
      </c>
      <c r="F1566" s="17">
        <v>5</v>
      </c>
      <c r="G1566" s="55" t="s">
        <v>488</v>
      </c>
      <c r="H1566" s="66" t="str">
        <f>VLOOKUP(G1566,'Benthic Codes'!$A$1:$C$15,2,0)</f>
        <v>TA</v>
      </c>
      <c r="I1566" s="66" t="str">
        <f>VLOOKUP(G1566,'Benthic Codes'!$A$1:$C$15,3,0)</f>
        <v>turf algae</v>
      </c>
      <c r="J1566">
        <v>2</v>
      </c>
    </row>
    <row r="1567" spans="1:11">
      <c r="A1567" s="2">
        <v>42955</v>
      </c>
      <c r="B1567" t="s">
        <v>411</v>
      </c>
      <c r="C1567" t="s">
        <v>475</v>
      </c>
      <c r="D1567">
        <v>3</v>
      </c>
      <c r="E1567">
        <v>7</v>
      </c>
      <c r="F1567" s="17">
        <v>6</v>
      </c>
      <c r="G1567" s="55" t="s">
        <v>488</v>
      </c>
      <c r="H1567" s="66" t="str">
        <f>VLOOKUP(G1567,'Benthic Codes'!$A$1:$C$15,2,0)</f>
        <v>TA</v>
      </c>
      <c r="I1567" s="66" t="str">
        <f>VLOOKUP(G1567,'Benthic Codes'!$A$1:$C$15,3,0)</f>
        <v>turf algae</v>
      </c>
      <c r="J1567">
        <v>2</v>
      </c>
    </row>
    <row r="1568" spans="1:11">
      <c r="A1568" s="2">
        <v>42955</v>
      </c>
      <c r="B1568" t="s">
        <v>411</v>
      </c>
      <c r="C1568" t="s">
        <v>475</v>
      </c>
      <c r="D1568">
        <v>3</v>
      </c>
      <c r="E1568">
        <v>7</v>
      </c>
      <c r="F1568" s="17">
        <v>7</v>
      </c>
      <c r="G1568" s="55" t="s">
        <v>488</v>
      </c>
      <c r="H1568" s="66" t="str">
        <f>VLOOKUP(G1568,'Benthic Codes'!$A$1:$C$15,2,0)</f>
        <v>TA</v>
      </c>
      <c r="I1568" s="66" t="str">
        <f>VLOOKUP(G1568,'Benthic Codes'!$A$1:$C$15,3,0)</f>
        <v>turf algae</v>
      </c>
      <c r="J1568">
        <v>1</v>
      </c>
    </row>
    <row r="1569" spans="1:11">
      <c r="A1569" s="2">
        <v>42955</v>
      </c>
      <c r="B1569" t="s">
        <v>411</v>
      </c>
      <c r="C1569" t="s">
        <v>475</v>
      </c>
      <c r="D1569">
        <v>3</v>
      </c>
      <c r="E1569">
        <v>7</v>
      </c>
      <c r="F1569" s="17">
        <v>8</v>
      </c>
      <c r="G1569" s="55" t="s">
        <v>488</v>
      </c>
      <c r="H1569" s="66" t="str">
        <f>VLOOKUP(G1569,'Benthic Codes'!$A$1:$C$15,2,0)</f>
        <v>TA</v>
      </c>
      <c r="I1569" s="66" t="str">
        <f>VLOOKUP(G1569,'Benthic Codes'!$A$1:$C$15,3,0)</f>
        <v>turf algae</v>
      </c>
      <c r="J1569">
        <v>3</v>
      </c>
    </row>
    <row r="1570" spans="1:11">
      <c r="A1570" s="2">
        <v>42955</v>
      </c>
      <c r="B1570" t="s">
        <v>411</v>
      </c>
      <c r="C1570" t="s">
        <v>475</v>
      </c>
      <c r="D1570">
        <v>3</v>
      </c>
      <c r="E1570">
        <v>7</v>
      </c>
      <c r="F1570" s="17">
        <v>9</v>
      </c>
      <c r="G1570" s="55" t="s">
        <v>488</v>
      </c>
      <c r="H1570" s="66" t="str">
        <f>VLOOKUP(G1570,'Benthic Codes'!$A$1:$C$15,2,0)</f>
        <v>TA</v>
      </c>
      <c r="I1570" s="66" t="str">
        <f>VLOOKUP(G1570,'Benthic Codes'!$A$1:$C$15,3,0)</f>
        <v>turf algae</v>
      </c>
      <c r="J1570">
        <v>2</v>
      </c>
    </row>
    <row r="1571" spans="1:11">
      <c r="A1571" s="2">
        <v>42955</v>
      </c>
      <c r="B1571" t="s">
        <v>411</v>
      </c>
      <c r="C1571" t="s">
        <v>475</v>
      </c>
      <c r="D1571">
        <v>3</v>
      </c>
      <c r="E1571">
        <v>7</v>
      </c>
      <c r="F1571" s="17">
        <v>10</v>
      </c>
      <c r="G1571" s="55" t="s">
        <v>483</v>
      </c>
      <c r="H1571" s="66" t="str">
        <f>VLOOKUP(G1571,'Benthic Codes'!$A$1:$C$15,2,0)</f>
        <v>AINV</v>
      </c>
      <c r="I1571" s="66" t="str">
        <f>VLOOKUP(G1571,'Benthic Codes'!$A$1:$C$15,3,0)</f>
        <v>aggressive invert</v>
      </c>
      <c r="K1571" t="s">
        <v>484</v>
      </c>
    </row>
    <row r="1572" spans="1:11">
      <c r="A1572" s="2">
        <v>42955</v>
      </c>
      <c r="B1572" t="s">
        <v>411</v>
      </c>
      <c r="C1572" t="s">
        <v>475</v>
      </c>
      <c r="D1572">
        <v>3</v>
      </c>
      <c r="E1572">
        <v>8</v>
      </c>
      <c r="F1572" s="17">
        <v>1</v>
      </c>
      <c r="G1572" s="55" t="s">
        <v>478</v>
      </c>
      <c r="H1572" s="66" t="str">
        <f>VLOOKUP(G1572,'Benthic Codes'!$A$1:$C$15,2,0)</f>
        <v>MA</v>
      </c>
      <c r="I1572" s="66" t="str">
        <f>VLOOKUP(G1572,'Benthic Codes'!$A$1:$C$15,3,0)</f>
        <v>macroalgae</v>
      </c>
      <c r="J1572">
        <v>5</v>
      </c>
    </row>
    <row r="1573" spans="1:11">
      <c r="A1573" s="2">
        <v>42955</v>
      </c>
      <c r="B1573" t="s">
        <v>411</v>
      </c>
      <c r="C1573" t="s">
        <v>475</v>
      </c>
      <c r="D1573">
        <v>3</v>
      </c>
      <c r="E1573">
        <v>8</v>
      </c>
      <c r="F1573" s="17">
        <v>2</v>
      </c>
      <c r="G1573" s="55" t="s">
        <v>478</v>
      </c>
      <c r="H1573" s="66" t="str">
        <f>VLOOKUP(G1573,'Benthic Codes'!$A$1:$C$15,2,0)</f>
        <v>MA</v>
      </c>
      <c r="I1573" s="66" t="str">
        <f>VLOOKUP(G1573,'Benthic Codes'!$A$1:$C$15,3,0)</f>
        <v>macroalgae</v>
      </c>
      <c r="J1573">
        <v>19</v>
      </c>
    </row>
    <row r="1574" spans="1:11">
      <c r="A1574" s="2">
        <v>42955</v>
      </c>
      <c r="B1574" t="s">
        <v>411</v>
      </c>
      <c r="C1574" t="s">
        <v>475</v>
      </c>
      <c r="D1574">
        <v>3</v>
      </c>
      <c r="E1574">
        <v>8</v>
      </c>
      <c r="F1574" s="17">
        <v>3</v>
      </c>
      <c r="G1574" s="55" t="s">
        <v>483</v>
      </c>
      <c r="H1574" s="66" t="str">
        <f>VLOOKUP(G1574,'Benthic Codes'!$A$1:$C$15,2,0)</f>
        <v>AINV</v>
      </c>
      <c r="I1574" s="66" t="str">
        <f>VLOOKUP(G1574,'Benthic Codes'!$A$1:$C$15,3,0)</f>
        <v>aggressive invert</v>
      </c>
      <c r="K1574" t="s">
        <v>484</v>
      </c>
    </row>
    <row r="1575" spans="1:11">
      <c r="A1575" s="2">
        <v>42955</v>
      </c>
      <c r="B1575" t="s">
        <v>411</v>
      </c>
      <c r="C1575" t="s">
        <v>475</v>
      </c>
      <c r="D1575">
        <v>3</v>
      </c>
      <c r="E1575">
        <v>8</v>
      </c>
      <c r="F1575" s="17">
        <v>4</v>
      </c>
      <c r="G1575" s="55" t="s">
        <v>488</v>
      </c>
      <c r="H1575" s="66" t="str">
        <f>VLOOKUP(G1575,'Benthic Codes'!$A$1:$C$15,2,0)</f>
        <v>TA</v>
      </c>
      <c r="I1575" s="66" t="str">
        <f>VLOOKUP(G1575,'Benthic Codes'!$A$1:$C$15,3,0)</f>
        <v>turf algae</v>
      </c>
      <c r="J1575">
        <v>4</v>
      </c>
    </row>
    <row r="1576" spans="1:11">
      <c r="A1576" s="2">
        <v>42955</v>
      </c>
      <c r="B1576" t="s">
        <v>411</v>
      </c>
      <c r="C1576" t="s">
        <v>475</v>
      </c>
      <c r="D1576">
        <v>3</v>
      </c>
      <c r="E1576">
        <v>8</v>
      </c>
      <c r="F1576" s="17">
        <v>5</v>
      </c>
      <c r="G1576" s="55" t="s">
        <v>488</v>
      </c>
      <c r="H1576" s="66" t="str">
        <f>VLOOKUP(G1576,'Benthic Codes'!$A$1:$C$15,2,0)</f>
        <v>TA</v>
      </c>
      <c r="I1576" s="66" t="str">
        <f>VLOOKUP(G1576,'Benthic Codes'!$A$1:$C$15,3,0)</f>
        <v>turf algae</v>
      </c>
      <c r="J1576">
        <v>2</v>
      </c>
    </row>
    <row r="1577" spans="1:11">
      <c r="A1577" s="2">
        <v>42955</v>
      </c>
      <c r="B1577" t="s">
        <v>411</v>
      </c>
      <c r="C1577" t="s">
        <v>475</v>
      </c>
      <c r="D1577">
        <v>3</v>
      </c>
      <c r="E1577">
        <v>8</v>
      </c>
      <c r="F1577" s="17">
        <v>6</v>
      </c>
      <c r="G1577" s="55" t="s">
        <v>477</v>
      </c>
      <c r="H1577" s="66" t="str">
        <f>VLOOKUP(G1577,'Benthic Codes'!$A$1:$C$15,2,0)</f>
        <v>LC</v>
      </c>
      <c r="I1577" s="66" t="str">
        <f>VLOOKUP(G1577,'Benthic Codes'!$A$1:$C$15,3,0)</f>
        <v>coral</v>
      </c>
    </row>
    <row r="1578" spans="1:11">
      <c r="A1578" s="2">
        <v>42955</v>
      </c>
      <c r="B1578" t="s">
        <v>411</v>
      </c>
      <c r="C1578" t="s">
        <v>475</v>
      </c>
      <c r="D1578">
        <v>3</v>
      </c>
      <c r="E1578">
        <v>8</v>
      </c>
      <c r="F1578" s="17">
        <v>7</v>
      </c>
      <c r="G1578" s="55" t="s">
        <v>488</v>
      </c>
      <c r="H1578" s="66" t="str">
        <f>VLOOKUP(G1578,'Benthic Codes'!$A$1:$C$15,2,0)</f>
        <v>TA</v>
      </c>
      <c r="I1578" s="66" t="str">
        <f>VLOOKUP(G1578,'Benthic Codes'!$A$1:$C$15,3,0)</f>
        <v>turf algae</v>
      </c>
      <c r="J1578">
        <v>2</v>
      </c>
    </row>
    <row r="1579" spans="1:11">
      <c r="A1579" s="2">
        <v>42955</v>
      </c>
      <c r="B1579" t="s">
        <v>411</v>
      </c>
      <c r="C1579" t="s">
        <v>475</v>
      </c>
      <c r="D1579">
        <v>3</v>
      </c>
      <c r="E1579">
        <v>8</v>
      </c>
      <c r="F1579" s="17">
        <v>8</v>
      </c>
      <c r="G1579" s="55" t="s">
        <v>488</v>
      </c>
      <c r="H1579" s="66" t="str">
        <f>VLOOKUP(G1579,'Benthic Codes'!$A$1:$C$15,2,0)</f>
        <v>TA</v>
      </c>
      <c r="I1579" s="66" t="str">
        <f>VLOOKUP(G1579,'Benthic Codes'!$A$1:$C$15,3,0)</f>
        <v>turf algae</v>
      </c>
      <c r="J1579">
        <v>4</v>
      </c>
    </row>
    <row r="1580" spans="1:11">
      <c r="A1580" s="2">
        <v>42955</v>
      </c>
      <c r="B1580" t="s">
        <v>411</v>
      </c>
      <c r="C1580" t="s">
        <v>475</v>
      </c>
      <c r="D1580">
        <v>3</v>
      </c>
      <c r="E1580">
        <v>8</v>
      </c>
      <c r="F1580" s="17">
        <v>9</v>
      </c>
      <c r="G1580" s="55" t="s">
        <v>474</v>
      </c>
      <c r="H1580" s="66" t="str">
        <f>VLOOKUP(G1580,'Benthic Codes'!$A$1:$C$15,2,0)</f>
        <v>CY</v>
      </c>
      <c r="I1580" s="66" t="str">
        <f>VLOOKUP(G1580,'Benthic Codes'!$A$1:$C$15,3,0)</f>
        <v>cyanobacteria</v>
      </c>
    </row>
    <row r="1581" spans="1:11">
      <c r="A1581" s="2">
        <v>42955</v>
      </c>
      <c r="B1581" t="s">
        <v>411</v>
      </c>
      <c r="C1581" t="s">
        <v>475</v>
      </c>
      <c r="D1581">
        <v>3</v>
      </c>
      <c r="E1581">
        <v>8</v>
      </c>
      <c r="F1581" s="17">
        <v>10</v>
      </c>
      <c r="G1581" s="55" t="s">
        <v>488</v>
      </c>
      <c r="H1581" s="66" t="str">
        <f>VLOOKUP(G1581,'Benthic Codes'!$A$1:$C$15,2,0)</f>
        <v>TA</v>
      </c>
      <c r="I1581" s="66" t="str">
        <f>VLOOKUP(G1581,'Benthic Codes'!$A$1:$C$15,3,0)</f>
        <v>turf algae</v>
      </c>
      <c r="J1581">
        <v>2</v>
      </c>
    </row>
    <row r="1582" spans="1:11">
      <c r="A1582" s="2">
        <v>42955</v>
      </c>
      <c r="B1582" t="s">
        <v>411</v>
      </c>
      <c r="C1582" t="s">
        <v>475</v>
      </c>
      <c r="D1582">
        <v>3</v>
      </c>
      <c r="E1582">
        <v>9</v>
      </c>
      <c r="F1582" s="17">
        <v>1</v>
      </c>
      <c r="G1582" s="55" t="s">
        <v>478</v>
      </c>
      <c r="H1582" s="66" t="str">
        <f>VLOOKUP(G1582,'Benthic Codes'!$A$1:$C$15,2,0)</f>
        <v>MA</v>
      </c>
      <c r="I1582" s="66" t="str">
        <f>VLOOKUP(G1582,'Benthic Codes'!$A$1:$C$15,3,0)</f>
        <v>macroalgae</v>
      </c>
      <c r="J1582">
        <v>8</v>
      </c>
    </row>
    <row r="1583" spans="1:11">
      <c r="A1583" s="2">
        <v>42955</v>
      </c>
      <c r="B1583" t="s">
        <v>411</v>
      </c>
      <c r="C1583" t="s">
        <v>475</v>
      </c>
      <c r="D1583">
        <v>3</v>
      </c>
      <c r="E1583">
        <v>9</v>
      </c>
      <c r="F1583" s="17">
        <v>2</v>
      </c>
      <c r="G1583" s="55" t="s">
        <v>488</v>
      </c>
      <c r="H1583" s="66" t="str">
        <f>VLOOKUP(G1583,'Benthic Codes'!$A$1:$C$15,2,0)</f>
        <v>TA</v>
      </c>
      <c r="I1583" s="66" t="str">
        <f>VLOOKUP(G1583,'Benthic Codes'!$A$1:$C$15,3,0)</f>
        <v>turf algae</v>
      </c>
      <c r="J1583">
        <v>3</v>
      </c>
    </row>
    <row r="1584" spans="1:11">
      <c r="A1584" s="2">
        <v>42955</v>
      </c>
      <c r="B1584" t="s">
        <v>411</v>
      </c>
      <c r="C1584" t="s">
        <v>475</v>
      </c>
      <c r="D1584">
        <v>3</v>
      </c>
      <c r="E1584">
        <v>9</v>
      </c>
      <c r="F1584" s="17">
        <v>3</v>
      </c>
      <c r="G1584" s="55" t="s">
        <v>488</v>
      </c>
      <c r="H1584" s="66" t="str">
        <f>VLOOKUP(G1584,'Benthic Codes'!$A$1:$C$15,2,0)</f>
        <v>TA</v>
      </c>
      <c r="I1584" s="66" t="str">
        <f>VLOOKUP(G1584,'Benthic Codes'!$A$1:$C$15,3,0)</f>
        <v>turf algae</v>
      </c>
      <c r="J1584">
        <v>2</v>
      </c>
    </row>
    <row r="1585" spans="1:11">
      <c r="A1585" s="2">
        <v>42955</v>
      </c>
      <c r="B1585" t="s">
        <v>411</v>
      </c>
      <c r="C1585" t="s">
        <v>475</v>
      </c>
      <c r="D1585">
        <v>3</v>
      </c>
      <c r="E1585">
        <v>9</v>
      </c>
      <c r="F1585" s="17">
        <v>4</v>
      </c>
      <c r="G1585" s="55" t="s">
        <v>488</v>
      </c>
      <c r="H1585" s="66" t="str">
        <f>VLOOKUP(G1585,'Benthic Codes'!$A$1:$C$15,2,0)</f>
        <v>TA</v>
      </c>
      <c r="I1585" s="66" t="str">
        <f>VLOOKUP(G1585,'Benthic Codes'!$A$1:$C$15,3,0)</f>
        <v>turf algae</v>
      </c>
      <c r="J1585">
        <v>2</v>
      </c>
    </row>
    <row r="1586" spans="1:11">
      <c r="A1586" s="2">
        <v>42955</v>
      </c>
      <c r="B1586" t="s">
        <v>411</v>
      </c>
      <c r="C1586" t="s">
        <v>475</v>
      </c>
      <c r="D1586">
        <v>3</v>
      </c>
      <c r="E1586">
        <v>9</v>
      </c>
      <c r="F1586" s="17">
        <v>5</v>
      </c>
      <c r="G1586" s="55" t="s">
        <v>478</v>
      </c>
      <c r="H1586" s="66" t="str">
        <f>VLOOKUP(G1586,'Benthic Codes'!$A$1:$C$15,2,0)</f>
        <v>MA</v>
      </c>
      <c r="I1586" s="66" t="str">
        <f>VLOOKUP(G1586,'Benthic Codes'!$A$1:$C$15,3,0)</f>
        <v>macroalgae</v>
      </c>
      <c r="J1586">
        <v>8</v>
      </c>
    </row>
    <row r="1587" spans="1:11">
      <c r="A1587" s="2">
        <v>42955</v>
      </c>
      <c r="B1587" t="s">
        <v>411</v>
      </c>
      <c r="C1587" t="s">
        <v>475</v>
      </c>
      <c r="D1587">
        <v>3</v>
      </c>
      <c r="E1587">
        <v>9</v>
      </c>
      <c r="F1587" s="17">
        <v>6</v>
      </c>
      <c r="G1587" s="55" t="s">
        <v>488</v>
      </c>
      <c r="H1587" s="66" t="str">
        <f>VLOOKUP(G1587,'Benthic Codes'!$A$1:$C$15,2,0)</f>
        <v>TA</v>
      </c>
      <c r="I1587" s="66" t="str">
        <f>VLOOKUP(G1587,'Benthic Codes'!$A$1:$C$15,3,0)</f>
        <v>turf algae</v>
      </c>
      <c r="J1587">
        <v>2</v>
      </c>
    </row>
    <row r="1588" spans="1:11">
      <c r="A1588" s="2">
        <v>42955</v>
      </c>
      <c r="B1588" t="s">
        <v>411</v>
      </c>
      <c r="C1588" t="s">
        <v>475</v>
      </c>
      <c r="D1588">
        <v>3</v>
      </c>
      <c r="E1588">
        <v>9</v>
      </c>
      <c r="F1588" s="17">
        <v>7</v>
      </c>
      <c r="G1588" s="55" t="s">
        <v>488</v>
      </c>
      <c r="H1588" s="66" t="str">
        <f>VLOOKUP(G1588,'Benthic Codes'!$A$1:$C$15,2,0)</f>
        <v>TA</v>
      </c>
      <c r="I1588" s="66" t="str">
        <f>VLOOKUP(G1588,'Benthic Codes'!$A$1:$C$15,3,0)</f>
        <v>turf algae</v>
      </c>
      <c r="J1588">
        <v>2</v>
      </c>
    </row>
    <row r="1589" spans="1:11">
      <c r="A1589" s="2">
        <v>42955</v>
      </c>
      <c r="B1589" t="s">
        <v>411</v>
      </c>
      <c r="C1589" t="s">
        <v>475</v>
      </c>
      <c r="D1589">
        <v>3</v>
      </c>
      <c r="E1589">
        <v>9</v>
      </c>
      <c r="F1589" s="17">
        <v>8</v>
      </c>
      <c r="G1589" s="55" t="s">
        <v>488</v>
      </c>
      <c r="H1589" s="66" t="str">
        <f>VLOOKUP(G1589,'Benthic Codes'!$A$1:$C$15,2,0)</f>
        <v>TA</v>
      </c>
      <c r="I1589" s="66" t="str">
        <f>VLOOKUP(G1589,'Benthic Codes'!$A$1:$C$15,3,0)</f>
        <v>turf algae</v>
      </c>
      <c r="J1589">
        <v>1</v>
      </c>
    </row>
    <row r="1590" spans="1:11">
      <c r="A1590" s="2">
        <v>42955</v>
      </c>
      <c r="B1590" t="s">
        <v>411</v>
      </c>
      <c r="C1590" t="s">
        <v>475</v>
      </c>
      <c r="D1590">
        <v>3</v>
      </c>
      <c r="E1590">
        <v>9</v>
      </c>
      <c r="F1590" s="17">
        <v>9</v>
      </c>
      <c r="G1590" s="55" t="s">
        <v>488</v>
      </c>
      <c r="H1590" s="66" t="str">
        <f>VLOOKUP(G1590,'Benthic Codes'!$A$1:$C$15,2,0)</f>
        <v>TA</v>
      </c>
      <c r="I1590" s="66" t="str">
        <f>VLOOKUP(G1590,'Benthic Codes'!$A$1:$C$15,3,0)</f>
        <v>turf algae</v>
      </c>
      <c r="J1590">
        <v>3</v>
      </c>
    </row>
    <row r="1591" spans="1:11">
      <c r="A1591" s="2">
        <v>42955</v>
      </c>
      <c r="B1591" t="s">
        <v>411</v>
      </c>
      <c r="C1591" t="s">
        <v>475</v>
      </c>
      <c r="D1591">
        <v>3</v>
      </c>
      <c r="E1591">
        <v>9</v>
      </c>
      <c r="F1591" s="17">
        <v>10</v>
      </c>
      <c r="G1591" s="55" t="s">
        <v>488</v>
      </c>
      <c r="H1591" s="66" t="str">
        <f>VLOOKUP(G1591,'Benthic Codes'!$A$1:$C$15,2,0)</f>
        <v>TA</v>
      </c>
      <c r="I1591" s="66" t="str">
        <f>VLOOKUP(G1591,'Benthic Codes'!$A$1:$C$15,3,0)</f>
        <v>turf algae</v>
      </c>
      <c r="J1591">
        <v>2</v>
      </c>
    </row>
    <row r="1592" spans="1:11">
      <c r="A1592" s="2">
        <v>42955</v>
      </c>
      <c r="B1592" t="s">
        <v>411</v>
      </c>
      <c r="C1592" t="s">
        <v>475</v>
      </c>
      <c r="D1592">
        <v>3</v>
      </c>
      <c r="E1592">
        <v>10</v>
      </c>
      <c r="F1592" s="17">
        <v>1</v>
      </c>
      <c r="G1592" s="55" t="s">
        <v>488</v>
      </c>
      <c r="H1592" s="66" t="str">
        <f>VLOOKUP(G1592,'Benthic Codes'!$A$1:$C$15,2,0)</f>
        <v>TA</v>
      </c>
      <c r="I1592" s="66" t="str">
        <f>VLOOKUP(G1592,'Benthic Codes'!$A$1:$C$15,3,0)</f>
        <v>turf algae</v>
      </c>
      <c r="J1592">
        <v>3</v>
      </c>
    </row>
    <row r="1593" spans="1:11">
      <c r="A1593" s="2">
        <v>42955</v>
      </c>
      <c r="B1593" t="s">
        <v>411</v>
      </c>
      <c r="C1593" t="s">
        <v>475</v>
      </c>
      <c r="D1593">
        <v>3</v>
      </c>
      <c r="E1593">
        <v>10</v>
      </c>
      <c r="F1593" s="17">
        <v>2</v>
      </c>
      <c r="G1593" s="55" t="s">
        <v>488</v>
      </c>
      <c r="H1593" s="66" t="str">
        <f>VLOOKUP(G1593,'Benthic Codes'!$A$1:$C$15,2,0)</f>
        <v>TA</v>
      </c>
      <c r="I1593" s="66" t="str">
        <f>VLOOKUP(G1593,'Benthic Codes'!$A$1:$C$15,3,0)</f>
        <v>turf algae</v>
      </c>
      <c r="J1593">
        <v>6</v>
      </c>
    </row>
    <row r="1594" spans="1:11">
      <c r="A1594" s="2">
        <v>42955</v>
      </c>
      <c r="B1594" t="s">
        <v>411</v>
      </c>
      <c r="C1594" t="s">
        <v>475</v>
      </c>
      <c r="D1594">
        <v>3</v>
      </c>
      <c r="E1594">
        <v>10</v>
      </c>
      <c r="F1594" s="17">
        <v>3</v>
      </c>
      <c r="G1594" s="55" t="s">
        <v>488</v>
      </c>
      <c r="H1594" s="66" t="str">
        <f>VLOOKUP(G1594,'Benthic Codes'!$A$1:$C$15,2,0)</f>
        <v>TA</v>
      </c>
      <c r="I1594" s="66" t="str">
        <f>VLOOKUP(G1594,'Benthic Codes'!$A$1:$C$15,3,0)</f>
        <v>turf algae</v>
      </c>
      <c r="J1594">
        <v>2</v>
      </c>
    </row>
    <row r="1595" spans="1:11">
      <c r="A1595" s="2">
        <v>42955</v>
      </c>
      <c r="B1595" t="s">
        <v>411</v>
      </c>
      <c r="C1595" t="s">
        <v>475</v>
      </c>
      <c r="D1595">
        <v>3</v>
      </c>
      <c r="E1595">
        <v>10</v>
      </c>
      <c r="F1595" s="17">
        <v>4</v>
      </c>
      <c r="G1595" s="55" t="s">
        <v>488</v>
      </c>
      <c r="H1595" s="66" t="str">
        <f>VLOOKUP(G1595,'Benthic Codes'!$A$1:$C$15,2,0)</f>
        <v>TA</v>
      </c>
      <c r="I1595" s="66" t="str">
        <f>VLOOKUP(G1595,'Benthic Codes'!$A$1:$C$15,3,0)</f>
        <v>turf algae</v>
      </c>
      <c r="J1595">
        <v>3</v>
      </c>
    </row>
    <row r="1596" spans="1:11">
      <c r="A1596" s="2">
        <v>42955</v>
      </c>
      <c r="B1596" t="s">
        <v>411</v>
      </c>
      <c r="C1596" t="s">
        <v>475</v>
      </c>
      <c r="D1596">
        <v>3</v>
      </c>
      <c r="E1596">
        <v>10</v>
      </c>
      <c r="F1596" s="17">
        <v>5</v>
      </c>
      <c r="G1596" s="55" t="s">
        <v>488</v>
      </c>
      <c r="H1596" s="66" t="str">
        <f>VLOOKUP(G1596,'Benthic Codes'!$A$1:$C$15,2,0)</f>
        <v>TA</v>
      </c>
      <c r="I1596" s="66" t="str">
        <f>VLOOKUP(G1596,'Benthic Codes'!$A$1:$C$15,3,0)</f>
        <v>turf algae</v>
      </c>
      <c r="J1596">
        <v>2</v>
      </c>
    </row>
    <row r="1597" spans="1:11">
      <c r="A1597" s="2">
        <v>42955</v>
      </c>
      <c r="B1597" t="s">
        <v>411</v>
      </c>
      <c r="C1597" t="s">
        <v>475</v>
      </c>
      <c r="D1597">
        <v>3</v>
      </c>
      <c r="E1597">
        <v>10</v>
      </c>
      <c r="F1597" s="17">
        <v>6</v>
      </c>
      <c r="G1597" s="55" t="s">
        <v>483</v>
      </c>
      <c r="H1597" s="66" t="str">
        <f>VLOOKUP(G1597,'Benthic Codes'!$A$1:$C$15,2,0)</f>
        <v>AINV</v>
      </c>
      <c r="I1597" s="66" t="str">
        <f>VLOOKUP(G1597,'Benthic Codes'!$A$1:$C$15,3,0)</f>
        <v>aggressive invert</v>
      </c>
      <c r="K1597" t="s">
        <v>485</v>
      </c>
    </row>
    <row r="1598" spans="1:11">
      <c r="A1598" s="2">
        <v>42955</v>
      </c>
      <c r="B1598" t="s">
        <v>411</v>
      </c>
      <c r="C1598" t="s">
        <v>475</v>
      </c>
      <c r="D1598">
        <v>3</v>
      </c>
      <c r="E1598">
        <v>10</v>
      </c>
      <c r="F1598" s="17">
        <v>7</v>
      </c>
      <c r="G1598" s="55" t="s">
        <v>488</v>
      </c>
      <c r="H1598" s="66" t="str">
        <f>VLOOKUP(G1598,'Benthic Codes'!$A$1:$C$15,2,0)</f>
        <v>TA</v>
      </c>
      <c r="I1598" s="66" t="str">
        <f>VLOOKUP(G1598,'Benthic Codes'!$A$1:$C$15,3,0)</f>
        <v>turf algae</v>
      </c>
      <c r="J1598" t="s">
        <v>494</v>
      </c>
    </row>
    <row r="1599" spans="1:11">
      <c r="A1599" s="2">
        <v>42955</v>
      </c>
      <c r="B1599" t="s">
        <v>411</v>
      </c>
      <c r="C1599" t="s">
        <v>475</v>
      </c>
      <c r="D1599">
        <v>3</v>
      </c>
      <c r="E1599">
        <v>10</v>
      </c>
      <c r="F1599" s="17">
        <v>8</v>
      </c>
      <c r="G1599" s="55" t="s">
        <v>480</v>
      </c>
      <c r="H1599" s="66" t="str">
        <f>VLOOKUP(G1599,'Benthic Codes'!$A$1:$C$15,2,0)</f>
        <v>OINV</v>
      </c>
      <c r="I1599" s="66" t="str">
        <f>VLOOKUP(G1599,'Benthic Codes'!$A$1:$C$15,3,0)</f>
        <v>non-aggressive invert</v>
      </c>
      <c r="K1599" t="s">
        <v>479</v>
      </c>
    </row>
    <row r="1600" spans="1:11">
      <c r="A1600" s="2">
        <v>42955</v>
      </c>
      <c r="B1600" t="s">
        <v>411</v>
      </c>
      <c r="C1600" t="s">
        <v>475</v>
      </c>
      <c r="D1600">
        <v>3</v>
      </c>
      <c r="E1600">
        <v>10</v>
      </c>
      <c r="F1600" s="17">
        <v>9</v>
      </c>
      <c r="G1600" s="55" t="s">
        <v>478</v>
      </c>
      <c r="H1600" s="66" t="str">
        <f>VLOOKUP(G1600,'Benthic Codes'!$A$1:$C$15,2,0)</f>
        <v>MA</v>
      </c>
      <c r="I1600" s="66" t="str">
        <f>VLOOKUP(G1600,'Benthic Codes'!$A$1:$C$15,3,0)</f>
        <v>macroalgae</v>
      </c>
      <c r="J1600">
        <v>12</v>
      </c>
    </row>
    <row r="1601" spans="1:10">
      <c r="A1601" s="2">
        <v>42955</v>
      </c>
      <c r="B1601" t="s">
        <v>411</v>
      </c>
      <c r="C1601" t="s">
        <v>475</v>
      </c>
      <c r="D1601">
        <v>3</v>
      </c>
      <c r="E1601">
        <v>10</v>
      </c>
      <c r="F1601" s="17">
        <v>10</v>
      </c>
      <c r="G1601" s="55" t="s">
        <v>488</v>
      </c>
      <c r="H1601" s="66" t="str">
        <f>VLOOKUP(G1601,'Benthic Codes'!$A$1:$C$15,2,0)</f>
        <v>TA</v>
      </c>
      <c r="I1601" s="66" t="str">
        <f>VLOOKUP(G1601,'Benthic Codes'!$A$1:$C$15,3,0)</f>
        <v>turf algae</v>
      </c>
      <c r="J1601">
        <v>6</v>
      </c>
    </row>
    <row r="1602" spans="1:10">
      <c r="A1602" s="2">
        <v>42955</v>
      </c>
      <c r="B1602" t="s">
        <v>411</v>
      </c>
      <c r="C1602" t="s">
        <v>475</v>
      </c>
      <c r="D1602">
        <v>4</v>
      </c>
      <c r="E1602">
        <v>1</v>
      </c>
      <c r="F1602" s="17">
        <v>1</v>
      </c>
      <c r="G1602" s="55" t="s">
        <v>474</v>
      </c>
      <c r="H1602" s="66" t="str">
        <f>VLOOKUP(G1602,'Benthic Codes'!$A$1:$C$15,2,0)</f>
        <v>CY</v>
      </c>
      <c r="I1602" s="66" t="str">
        <f>VLOOKUP(G1602,'Benthic Codes'!$A$1:$C$15,3,0)</f>
        <v>cyanobacteria</v>
      </c>
    </row>
    <row r="1603" spans="1:10">
      <c r="A1603" s="2">
        <v>42955</v>
      </c>
      <c r="B1603" t="s">
        <v>411</v>
      </c>
      <c r="C1603" t="s">
        <v>475</v>
      </c>
      <c r="D1603">
        <v>4</v>
      </c>
      <c r="E1603">
        <v>1</v>
      </c>
      <c r="F1603" s="17">
        <v>2</v>
      </c>
      <c r="G1603" s="55" t="s">
        <v>474</v>
      </c>
      <c r="H1603" s="66" t="str">
        <f>VLOOKUP(G1603,'Benthic Codes'!$A$1:$C$15,2,0)</f>
        <v>CY</v>
      </c>
      <c r="I1603" s="66" t="str">
        <f>VLOOKUP(G1603,'Benthic Codes'!$A$1:$C$15,3,0)</f>
        <v>cyanobacteria</v>
      </c>
    </row>
    <row r="1604" spans="1:10">
      <c r="A1604" s="2">
        <v>42955</v>
      </c>
      <c r="B1604" t="s">
        <v>411</v>
      </c>
      <c r="C1604" t="s">
        <v>475</v>
      </c>
      <c r="D1604">
        <v>4</v>
      </c>
      <c r="E1604">
        <v>1</v>
      </c>
      <c r="F1604" s="17">
        <v>3</v>
      </c>
      <c r="G1604" s="55" t="s">
        <v>488</v>
      </c>
      <c r="H1604" s="66" t="str">
        <f>VLOOKUP(G1604,'Benthic Codes'!$A$1:$C$15,2,0)</f>
        <v>TA</v>
      </c>
      <c r="I1604" s="66" t="str">
        <f>VLOOKUP(G1604,'Benthic Codes'!$A$1:$C$15,3,0)</f>
        <v>turf algae</v>
      </c>
      <c r="J1604">
        <v>1</v>
      </c>
    </row>
    <row r="1605" spans="1:10">
      <c r="A1605" s="2">
        <v>42955</v>
      </c>
      <c r="B1605" t="s">
        <v>411</v>
      </c>
      <c r="C1605" t="s">
        <v>475</v>
      </c>
      <c r="D1605">
        <v>4</v>
      </c>
      <c r="E1605">
        <v>1</v>
      </c>
      <c r="F1605" s="17">
        <v>4</v>
      </c>
      <c r="G1605" s="55" t="s">
        <v>478</v>
      </c>
      <c r="H1605" s="66" t="str">
        <f>VLOOKUP(G1605,'Benthic Codes'!$A$1:$C$15,2,0)</f>
        <v>MA</v>
      </c>
      <c r="I1605" s="66" t="str">
        <f>VLOOKUP(G1605,'Benthic Codes'!$A$1:$C$15,3,0)</f>
        <v>macroalgae</v>
      </c>
      <c r="J1605">
        <v>30</v>
      </c>
    </row>
    <row r="1606" spans="1:10">
      <c r="A1606" s="2">
        <v>42955</v>
      </c>
      <c r="B1606" t="s">
        <v>411</v>
      </c>
      <c r="C1606" t="s">
        <v>475</v>
      </c>
      <c r="D1606">
        <v>4</v>
      </c>
      <c r="E1606">
        <v>1</v>
      </c>
      <c r="F1606" s="17">
        <v>5</v>
      </c>
      <c r="G1606" s="55" t="s">
        <v>488</v>
      </c>
      <c r="H1606" s="66" t="str">
        <f>VLOOKUP(G1606,'Benthic Codes'!$A$1:$C$15,2,0)</f>
        <v>TA</v>
      </c>
      <c r="I1606" s="66" t="str">
        <f>VLOOKUP(G1606,'Benthic Codes'!$A$1:$C$15,3,0)</f>
        <v>turf algae</v>
      </c>
      <c r="J1606">
        <v>2</v>
      </c>
    </row>
    <row r="1607" spans="1:10">
      <c r="A1607" s="2">
        <v>42955</v>
      </c>
      <c r="B1607" t="s">
        <v>411</v>
      </c>
      <c r="C1607" t="s">
        <v>475</v>
      </c>
      <c r="D1607">
        <v>4</v>
      </c>
      <c r="E1607">
        <v>1</v>
      </c>
      <c r="F1607" s="17">
        <v>6</v>
      </c>
      <c r="G1607" s="55" t="s">
        <v>488</v>
      </c>
      <c r="H1607" s="66" t="str">
        <f>VLOOKUP(G1607,'Benthic Codes'!$A$1:$C$15,2,0)</f>
        <v>TA</v>
      </c>
      <c r="I1607" s="66" t="str">
        <f>VLOOKUP(G1607,'Benthic Codes'!$A$1:$C$15,3,0)</f>
        <v>turf algae</v>
      </c>
      <c r="J1607">
        <v>2</v>
      </c>
    </row>
    <row r="1608" spans="1:10">
      <c r="A1608" s="2">
        <v>42955</v>
      </c>
      <c r="B1608" t="s">
        <v>411</v>
      </c>
      <c r="C1608" t="s">
        <v>475</v>
      </c>
      <c r="D1608">
        <v>4</v>
      </c>
      <c r="E1608">
        <v>1</v>
      </c>
      <c r="F1608" s="17">
        <v>7</v>
      </c>
      <c r="G1608" s="55" t="s">
        <v>489</v>
      </c>
      <c r="H1608" s="66" t="str">
        <f>VLOOKUP(G1608,'Benthic Codes'!$A$1:$C$15,2,0)</f>
        <v>sand</v>
      </c>
      <c r="I1608" s="66" t="str">
        <f>VLOOKUP(G1608,'Benthic Codes'!$A$1:$C$15,3,0)</f>
        <v>sand</v>
      </c>
    </row>
    <row r="1609" spans="1:10">
      <c r="A1609" s="2">
        <v>42955</v>
      </c>
      <c r="B1609" t="s">
        <v>411</v>
      </c>
      <c r="C1609" t="s">
        <v>475</v>
      </c>
      <c r="D1609">
        <v>4</v>
      </c>
      <c r="E1609">
        <v>1</v>
      </c>
      <c r="F1609" s="17">
        <v>8</v>
      </c>
      <c r="G1609" s="55" t="s">
        <v>488</v>
      </c>
      <c r="H1609" s="66" t="str">
        <f>VLOOKUP(G1609,'Benthic Codes'!$A$1:$C$15,2,0)</f>
        <v>TA</v>
      </c>
      <c r="I1609" s="66" t="str">
        <f>VLOOKUP(G1609,'Benthic Codes'!$A$1:$C$15,3,0)</f>
        <v>turf algae</v>
      </c>
      <c r="J1609">
        <v>1</v>
      </c>
    </row>
    <row r="1610" spans="1:10">
      <c r="A1610" s="2">
        <v>42955</v>
      </c>
      <c r="B1610" t="s">
        <v>411</v>
      </c>
      <c r="C1610" t="s">
        <v>475</v>
      </c>
      <c r="D1610">
        <v>4</v>
      </c>
      <c r="E1610">
        <v>1</v>
      </c>
      <c r="F1610" s="17">
        <v>9</v>
      </c>
      <c r="G1610" s="55" t="s">
        <v>488</v>
      </c>
      <c r="H1610" s="66" t="str">
        <f>VLOOKUP(G1610,'Benthic Codes'!$A$1:$C$15,2,0)</f>
        <v>TA</v>
      </c>
      <c r="I1610" s="66" t="str">
        <f>VLOOKUP(G1610,'Benthic Codes'!$A$1:$C$15,3,0)</f>
        <v>turf algae</v>
      </c>
      <c r="J1610">
        <v>2</v>
      </c>
    </row>
    <row r="1611" spans="1:10">
      <c r="A1611" s="2">
        <v>42955</v>
      </c>
      <c r="B1611" t="s">
        <v>411</v>
      </c>
      <c r="C1611" t="s">
        <v>475</v>
      </c>
      <c r="D1611">
        <v>4</v>
      </c>
      <c r="E1611">
        <v>1</v>
      </c>
      <c r="F1611" s="17">
        <v>10</v>
      </c>
      <c r="G1611" s="55" t="s">
        <v>488</v>
      </c>
      <c r="H1611" s="66" t="str">
        <f>VLOOKUP(G1611,'Benthic Codes'!$A$1:$C$15,2,0)</f>
        <v>TA</v>
      </c>
      <c r="I1611" s="66" t="str">
        <f>VLOOKUP(G1611,'Benthic Codes'!$A$1:$C$15,3,0)</f>
        <v>turf algae</v>
      </c>
      <c r="J1611">
        <v>2</v>
      </c>
    </row>
    <row r="1612" spans="1:10">
      <c r="A1612" s="2">
        <v>42955</v>
      </c>
      <c r="B1612" t="s">
        <v>411</v>
      </c>
      <c r="C1612" t="s">
        <v>475</v>
      </c>
      <c r="D1612">
        <v>4</v>
      </c>
      <c r="E1612">
        <v>2</v>
      </c>
      <c r="F1612" s="17">
        <v>1</v>
      </c>
      <c r="G1612" s="55" t="s">
        <v>488</v>
      </c>
      <c r="H1612" s="66" t="str">
        <f>VLOOKUP(G1612,'Benthic Codes'!$A$1:$C$15,2,0)</f>
        <v>TA</v>
      </c>
      <c r="I1612" s="66" t="str">
        <f>VLOOKUP(G1612,'Benthic Codes'!$A$1:$C$15,3,0)</f>
        <v>turf algae</v>
      </c>
      <c r="J1612">
        <v>4</v>
      </c>
    </row>
    <row r="1613" spans="1:10">
      <c r="A1613" s="2">
        <v>42955</v>
      </c>
      <c r="B1613" t="s">
        <v>411</v>
      </c>
      <c r="C1613" t="s">
        <v>475</v>
      </c>
      <c r="D1613">
        <v>4</v>
      </c>
      <c r="E1613">
        <v>2</v>
      </c>
      <c r="F1613" s="17">
        <v>2</v>
      </c>
      <c r="G1613" s="55" t="s">
        <v>489</v>
      </c>
      <c r="H1613" s="66" t="str">
        <f>VLOOKUP(G1613,'Benthic Codes'!$A$1:$C$15,2,0)</f>
        <v>sand</v>
      </c>
      <c r="I1613" s="66" t="str">
        <f>VLOOKUP(G1613,'Benthic Codes'!$A$1:$C$15,3,0)</f>
        <v>sand</v>
      </c>
    </row>
    <row r="1614" spans="1:10">
      <c r="A1614" s="2">
        <v>42955</v>
      </c>
      <c r="B1614" t="s">
        <v>411</v>
      </c>
      <c r="C1614" t="s">
        <v>475</v>
      </c>
      <c r="D1614">
        <v>4</v>
      </c>
      <c r="E1614">
        <v>2</v>
      </c>
      <c r="F1614" s="17">
        <v>3</v>
      </c>
      <c r="G1614" s="55" t="s">
        <v>488</v>
      </c>
      <c r="H1614" s="66" t="str">
        <f>VLOOKUP(G1614,'Benthic Codes'!$A$1:$C$15,2,0)</f>
        <v>TA</v>
      </c>
      <c r="I1614" s="66" t="str">
        <f>VLOOKUP(G1614,'Benthic Codes'!$A$1:$C$15,3,0)</f>
        <v>turf algae</v>
      </c>
      <c r="J1614">
        <v>3</v>
      </c>
    </row>
    <row r="1615" spans="1:10">
      <c r="A1615" s="2">
        <v>42955</v>
      </c>
      <c r="B1615" t="s">
        <v>411</v>
      </c>
      <c r="C1615" t="s">
        <v>475</v>
      </c>
      <c r="D1615">
        <v>4</v>
      </c>
      <c r="E1615">
        <v>2</v>
      </c>
      <c r="F1615" s="17">
        <v>4</v>
      </c>
      <c r="G1615" s="55" t="s">
        <v>488</v>
      </c>
      <c r="H1615" s="66" t="str">
        <f>VLOOKUP(G1615,'Benthic Codes'!$A$1:$C$15,2,0)</f>
        <v>TA</v>
      </c>
      <c r="I1615" s="66" t="str">
        <f>VLOOKUP(G1615,'Benthic Codes'!$A$1:$C$15,3,0)</f>
        <v>turf algae</v>
      </c>
      <c r="J1615">
        <v>2</v>
      </c>
    </row>
    <row r="1616" spans="1:10">
      <c r="A1616" s="2">
        <v>42955</v>
      </c>
      <c r="B1616" t="s">
        <v>411</v>
      </c>
      <c r="C1616" t="s">
        <v>475</v>
      </c>
      <c r="D1616">
        <v>4</v>
      </c>
      <c r="E1616">
        <v>2</v>
      </c>
      <c r="F1616" s="17">
        <v>5</v>
      </c>
      <c r="G1616" s="55" t="s">
        <v>488</v>
      </c>
      <c r="H1616" s="66" t="str">
        <f>VLOOKUP(G1616,'Benthic Codes'!$A$1:$C$15,2,0)</f>
        <v>TA</v>
      </c>
      <c r="I1616" s="66" t="str">
        <f>VLOOKUP(G1616,'Benthic Codes'!$A$1:$C$15,3,0)</f>
        <v>turf algae</v>
      </c>
      <c r="J1616">
        <v>3</v>
      </c>
    </row>
    <row r="1617" spans="1:10">
      <c r="A1617" s="2">
        <v>42955</v>
      </c>
      <c r="B1617" t="s">
        <v>411</v>
      </c>
      <c r="C1617" t="s">
        <v>475</v>
      </c>
      <c r="D1617">
        <v>4</v>
      </c>
      <c r="E1617">
        <v>2</v>
      </c>
      <c r="F1617" s="17">
        <v>6</v>
      </c>
      <c r="G1617" s="55" t="s">
        <v>488</v>
      </c>
      <c r="H1617" s="66" t="str">
        <f>VLOOKUP(G1617,'Benthic Codes'!$A$1:$C$15,2,0)</f>
        <v>TA</v>
      </c>
      <c r="I1617" s="66" t="str">
        <f>VLOOKUP(G1617,'Benthic Codes'!$A$1:$C$15,3,0)</f>
        <v>turf algae</v>
      </c>
      <c r="J1617">
        <v>4</v>
      </c>
    </row>
    <row r="1618" spans="1:10">
      <c r="A1618" s="2">
        <v>42955</v>
      </c>
      <c r="B1618" t="s">
        <v>411</v>
      </c>
      <c r="C1618" t="s">
        <v>475</v>
      </c>
      <c r="D1618">
        <v>4</v>
      </c>
      <c r="E1618">
        <v>2</v>
      </c>
      <c r="F1618" s="17">
        <v>7</v>
      </c>
      <c r="G1618" s="55" t="s">
        <v>488</v>
      </c>
      <c r="H1618" s="66" t="str">
        <f>VLOOKUP(G1618,'Benthic Codes'!$A$1:$C$15,2,0)</f>
        <v>TA</v>
      </c>
      <c r="I1618" s="66" t="str">
        <f>VLOOKUP(G1618,'Benthic Codes'!$A$1:$C$15,3,0)</f>
        <v>turf algae</v>
      </c>
      <c r="J1618">
        <v>2</v>
      </c>
    </row>
    <row r="1619" spans="1:10">
      <c r="A1619" s="2">
        <v>42955</v>
      </c>
      <c r="B1619" t="s">
        <v>411</v>
      </c>
      <c r="C1619" t="s">
        <v>475</v>
      </c>
      <c r="D1619">
        <v>4</v>
      </c>
      <c r="E1619">
        <v>2</v>
      </c>
      <c r="F1619" s="17">
        <v>8</v>
      </c>
      <c r="G1619" s="55" t="s">
        <v>488</v>
      </c>
      <c r="H1619" s="66" t="str">
        <f>VLOOKUP(G1619,'Benthic Codes'!$A$1:$C$15,2,0)</f>
        <v>TA</v>
      </c>
      <c r="I1619" s="66" t="str">
        <f>VLOOKUP(G1619,'Benthic Codes'!$A$1:$C$15,3,0)</f>
        <v>turf algae</v>
      </c>
      <c r="J1619">
        <v>1</v>
      </c>
    </row>
    <row r="1620" spans="1:10">
      <c r="A1620" s="2">
        <v>42955</v>
      </c>
      <c r="B1620" t="s">
        <v>411</v>
      </c>
      <c r="C1620" t="s">
        <v>475</v>
      </c>
      <c r="D1620">
        <v>4</v>
      </c>
      <c r="E1620">
        <v>2</v>
      </c>
      <c r="F1620" s="17">
        <v>9</v>
      </c>
      <c r="G1620" s="55" t="s">
        <v>488</v>
      </c>
      <c r="H1620" s="66" t="str">
        <f>VLOOKUP(G1620,'Benthic Codes'!$A$1:$C$15,2,0)</f>
        <v>TA</v>
      </c>
      <c r="I1620" s="66" t="str">
        <f>VLOOKUP(G1620,'Benthic Codes'!$A$1:$C$15,3,0)</f>
        <v>turf algae</v>
      </c>
      <c r="J1620">
        <v>4</v>
      </c>
    </row>
    <row r="1621" spans="1:10">
      <c r="A1621" s="2">
        <v>42955</v>
      </c>
      <c r="B1621" t="s">
        <v>411</v>
      </c>
      <c r="C1621" t="s">
        <v>475</v>
      </c>
      <c r="D1621">
        <v>4</v>
      </c>
      <c r="E1621">
        <v>2</v>
      </c>
      <c r="F1621" s="17">
        <v>10</v>
      </c>
      <c r="G1621" s="55" t="s">
        <v>488</v>
      </c>
      <c r="H1621" s="66" t="str">
        <f>VLOOKUP(G1621,'Benthic Codes'!$A$1:$C$15,2,0)</f>
        <v>TA</v>
      </c>
      <c r="I1621" s="66" t="str">
        <f>VLOOKUP(G1621,'Benthic Codes'!$A$1:$C$15,3,0)</f>
        <v>turf algae</v>
      </c>
      <c r="J1621">
        <v>2</v>
      </c>
    </row>
    <row r="1622" spans="1:10">
      <c r="A1622" s="2">
        <v>42955</v>
      </c>
      <c r="B1622" t="s">
        <v>411</v>
      </c>
      <c r="C1622" t="s">
        <v>475</v>
      </c>
      <c r="D1622">
        <v>4</v>
      </c>
      <c r="E1622">
        <v>3</v>
      </c>
      <c r="F1622" s="17">
        <v>1</v>
      </c>
      <c r="G1622" s="55" t="s">
        <v>488</v>
      </c>
      <c r="H1622" s="66" t="str">
        <f>VLOOKUP(G1622,'Benthic Codes'!$A$1:$C$15,2,0)</f>
        <v>TA</v>
      </c>
      <c r="I1622" s="66" t="str">
        <f>VLOOKUP(G1622,'Benthic Codes'!$A$1:$C$15,3,0)</f>
        <v>turf algae</v>
      </c>
      <c r="J1622">
        <v>2</v>
      </c>
    </row>
    <row r="1623" spans="1:10">
      <c r="A1623" s="2">
        <v>42955</v>
      </c>
      <c r="B1623" t="s">
        <v>411</v>
      </c>
      <c r="C1623" t="s">
        <v>475</v>
      </c>
      <c r="D1623">
        <v>4</v>
      </c>
      <c r="E1623">
        <v>3</v>
      </c>
      <c r="F1623" s="17">
        <v>2</v>
      </c>
      <c r="G1623" s="55" t="s">
        <v>488</v>
      </c>
      <c r="H1623" s="66" t="str">
        <f>VLOOKUP(G1623,'Benthic Codes'!$A$1:$C$15,2,0)</f>
        <v>TA</v>
      </c>
      <c r="I1623" s="66" t="str">
        <f>VLOOKUP(G1623,'Benthic Codes'!$A$1:$C$15,3,0)</f>
        <v>turf algae</v>
      </c>
      <c r="J1623">
        <v>2</v>
      </c>
    </row>
    <row r="1624" spans="1:10">
      <c r="A1624" s="2">
        <v>42955</v>
      </c>
      <c r="B1624" t="s">
        <v>411</v>
      </c>
      <c r="C1624" t="s">
        <v>475</v>
      </c>
      <c r="D1624">
        <v>4</v>
      </c>
      <c r="E1624">
        <v>3</v>
      </c>
      <c r="F1624" s="17">
        <v>3</v>
      </c>
      <c r="G1624" s="55" t="s">
        <v>488</v>
      </c>
      <c r="H1624" s="66" t="str">
        <f>VLOOKUP(G1624,'Benthic Codes'!$A$1:$C$15,2,0)</f>
        <v>TA</v>
      </c>
      <c r="I1624" s="66" t="str">
        <f>VLOOKUP(G1624,'Benthic Codes'!$A$1:$C$15,3,0)</f>
        <v>turf algae</v>
      </c>
      <c r="J1624">
        <v>3</v>
      </c>
    </row>
    <row r="1625" spans="1:10">
      <c r="A1625" s="2">
        <v>42955</v>
      </c>
      <c r="B1625" t="s">
        <v>411</v>
      </c>
      <c r="C1625" t="s">
        <v>475</v>
      </c>
      <c r="D1625">
        <v>4</v>
      </c>
      <c r="E1625">
        <v>3</v>
      </c>
      <c r="F1625" s="17">
        <v>4</v>
      </c>
      <c r="G1625" s="55" t="s">
        <v>488</v>
      </c>
      <c r="H1625" s="66" t="str">
        <f>VLOOKUP(G1625,'Benthic Codes'!$A$1:$C$15,2,0)</f>
        <v>TA</v>
      </c>
      <c r="I1625" s="66" t="str">
        <f>VLOOKUP(G1625,'Benthic Codes'!$A$1:$C$15,3,0)</f>
        <v>turf algae</v>
      </c>
      <c r="J1625">
        <v>4</v>
      </c>
    </row>
    <row r="1626" spans="1:10">
      <c r="A1626" s="2">
        <v>42955</v>
      </c>
      <c r="B1626" t="s">
        <v>411</v>
      </c>
      <c r="C1626" t="s">
        <v>475</v>
      </c>
      <c r="D1626">
        <v>4</v>
      </c>
      <c r="E1626">
        <v>3</v>
      </c>
      <c r="F1626" s="17">
        <v>5</v>
      </c>
      <c r="G1626" s="55" t="s">
        <v>488</v>
      </c>
      <c r="H1626" s="66" t="str">
        <f>VLOOKUP(G1626,'Benthic Codes'!$A$1:$C$15,2,0)</f>
        <v>TA</v>
      </c>
      <c r="I1626" s="66" t="str">
        <f>VLOOKUP(G1626,'Benthic Codes'!$A$1:$C$15,3,0)</f>
        <v>turf algae</v>
      </c>
      <c r="J1626">
        <v>4</v>
      </c>
    </row>
    <row r="1627" spans="1:10">
      <c r="A1627" s="2">
        <v>42955</v>
      </c>
      <c r="B1627" t="s">
        <v>411</v>
      </c>
      <c r="C1627" t="s">
        <v>475</v>
      </c>
      <c r="D1627">
        <v>4</v>
      </c>
      <c r="E1627">
        <v>3</v>
      </c>
      <c r="F1627" s="17">
        <v>6</v>
      </c>
      <c r="G1627" s="55" t="s">
        <v>488</v>
      </c>
      <c r="H1627" s="66" t="str">
        <f>VLOOKUP(G1627,'Benthic Codes'!$A$1:$C$15,2,0)</f>
        <v>TA</v>
      </c>
      <c r="I1627" s="66" t="str">
        <f>VLOOKUP(G1627,'Benthic Codes'!$A$1:$C$15,3,0)</f>
        <v>turf algae</v>
      </c>
      <c r="J1627">
        <v>3</v>
      </c>
    </row>
    <row r="1628" spans="1:10">
      <c r="A1628" s="2">
        <v>42955</v>
      </c>
      <c r="B1628" t="s">
        <v>411</v>
      </c>
      <c r="C1628" t="s">
        <v>475</v>
      </c>
      <c r="D1628">
        <v>4</v>
      </c>
      <c r="E1628">
        <v>3</v>
      </c>
      <c r="F1628" s="17">
        <v>7</v>
      </c>
      <c r="G1628" s="55" t="s">
        <v>488</v>
      </c>
      <c r="H1628" s="66" t="str">
        <f>VLOOKUP(G1628,'Benthic Codes'!$A$1:$C$15,2,0)</f>
        <v>TA</v>
      </c>
      <c r="I1628" s="66" t="str">
        <f>VLOOKUP(G1628,'Benthic Codes'!$A$1:$C$15,3,0)</f>
        <v>turf algae</v>
      </c>
      <c r="J1628">
        <v>5</v>
      </c>
    </row>
    <row r="1629" spans="1:10">
      <c r="A1629" s="2">
        <v>42955</v>
      </c>
      <c r="B1629" t="s">
        <v>411</v>
      </c>
      <c r="C1629" t="s">
        <v>475</v>
      </c>
      <c r="D1629">
        <v>4</v>
      </c>
      <c r="E1629">
        <v>3</v>
      </c>
      <c r="F1629" s="17">
        <v>8</v>
      </c>
      <c r="G1629" s="55" t="s">
        <v>488</v>
      </c>
      <c r="H1629" s="66" t="str">
        <f>VLOOKUP(G1629,'Benthic Codes'!$A$1:$C$15,2,0)</f>
        <v>TA</v>
      </c>
      <c r="I1629" s="66" t="str">
        <f>VLOOKUP(G1629,'Benthic Codes'!$A$1:$C$15,3,0)</f>
        <v>turf algae</v>
      </c>
      <c r="J1629">
        <v>2</v>
      </c>
    </row>
    <row r="1630" spans="1:10">
      <c r="A1630" s="2">
        <v>42955</v>
      </c>
      <c r="B1630" t="s">
        <v>411</v>
      </c>
      <c r="C1630" t="s">
        <v>475</v>
      </c>
      <c r="D1630">
        <v>4</v>
      </c>
      <c r="E1630">
        <v>3</v>
      </c>
      <c r="F1630" s="17">
        <v>9</v>
      </c>
      <c r="G1630" s="55" t="s">
        <v>488</v>
      </c>
      <c r="H1630" s="66" t="str">
        <f>VLOOKUP(G1630,'Benthic Codes'!$A$1:$C$15,2,0)</f>
        <v>TA</v>
      </c>
      <c r="I1630" s="66" t="str">
        <f>VLOOKUP(G1630,'Benthic Codes'!$A$1:$C$15,3,0)</f>
        <v>turf algae</v>
      </c>
      <c r="J1630">
        <v>2</v>
      </c>
    </row>
    <row r="1631" spans="1:10">
      <c r="A1631" s="2">
        <v>42955</v>
      </c>
      <c r="B1631" t="s">
        <v>411</v>
      </c>
      <c r="C1631" t="s">
        <v>475</v>
      </c>
      <c r="D1631">
        <v>4</v>
      </c>
      <c r="E1631">
        <v>3</v>
      </c>
      <c r="F1631" s="17">
        <v>10</v>
      </c>
      <c r="G1631" s="55" t="s">
        <v>488</v>
      </c>
      <c r="H1631" s="66" t="str">
        <f>VLOOKUP(G1631,'Benthic Codes'!$A$1:$C$15,2,0)</f>
        <v>TA</v>
      </c>
      <c r="I1631" s="66" t="str">
        <f>VLOOKUP(G1631,'Benthic Codes'!$A$1:$C$15,3,0)</f>
        <v>turf algae</v>
      </c>
      <c r="J1631">
        <v>4</v>
      </c>
    </row>
    <row r="1632" spans="1:10">
      <c r="A1632" s="2">
        <v>42955</v>
      </c>
      <c r="B1632" t="s">
        <v>411</v>
      </c>
      <c r="C1632" t="s">
        <v>475</v>
      </c>
      <c r="D1632">
        <v>4</v>
      </c>
      <c r="E1632">
        <v>4</v>
      </c>
      <c r="F1632" s="17">
        <v>1</v>
      </c>
      <c r="G1632" s="55" t="s">
        <v>478</v>
      </c>
      <c r="H1632" s="66" t="str">
        <f>VLOOKUP(G1632,'Benthic Codes'!$A$1:$C$15,2,0)</f>
        <v>MA</v>
      </c>
      <c r="I1632" s="66" t="str">
        <f>VLOOKUP(G1632,'Benthic Codes'!$A$1:$C$15,3,0)</f>
        <v>macroalgae</v>
      </c>
      <c r="J1632">
        <v>8</v>
      </c>
    </row>
    <row r="1633" spans="1:10">
      <c r="A1633" s="2">
        <v>42955</v>
      </c>
      <c r="B1633" t="s">
        <v>411</v>
      </c>
      <c r="C1633" t="s">
        <v>475</v>
      </c>
      <c r="D1633">
        <v>4</v>
      </c>
      <c r="E1633">
        <v>4</v>
      </c>
      <c r="F1633" s="17">
        <v>2</v>
      </c>
      <c r="G1633" s="55" t="s">
        <v>488</v>
      </c>
      <c r="H1633" s="66" t="str">
        <f>VLOOKUP(G1633,'Benthic Codes'!$A$1:$C$15,2,0)</f>
        <v>TA</v>
      </c>
      <c r="I1633" s="66" t="str">
        <f>VLOOKUP(G1633,'Benthic Codes'!$A$1:$C$15,3,0)</f>
        <v>turf algae</v>
      </c>
      <c r="J1633">
        <v>2</v>
      </c>
    </row>
    <row r="1634" spans="1:10">
      <c r="A1634" s="2">
        <v>42955</v>
      </c>
      <c r="B1634" t="s">
        <v>411</v>
      </c>
      <c r="C1634" t="s">
        <v>475</v>
      </c>
      <c r="D1634">
        <v>4</v>
      </c>
      <c r="E1634">
        <v>4</v>
      </c>
      <c r="F1634" s="17">
        <v>3</v>
      </c>
      <c r="G1634" s="55" t="s">
        <v>488</v>
      </c>
      <c r="H1634" s="66" t="str">
        <f>VLOOKUP(G1634,'Benthic Codes'!$A$1:$C$15,2,0)</f>
        <v>TA</v>
      </c>
      <c r="I1634" s="66" t="str">
        <f>VLOOKUP(G1634,'Benthic Codes'!$A$1:$C$15,3,0)</f>
        <v>turf algae</v>
      </c>
      <c r="J1634">
        <v>1</v>
      </c>
    </row>
    <row r="1635" spans="1:10">
      <c r="A1635" s="2">
        <v>42955</v>
      </c>
      <c r="B1635" t="s">
        <v>411</v>
      </c>
      <c r="C1635" t="s">
        <v>475</v>
      </c>
      <c r="D1635">
        <v>4</v>
      </c>
      <c r="E1635">
        <v>4</v>
      </c>
      <c r="F1635" s="17">
        <v>4</v>
      </c>
      <c r="G1635" s="55" t="s">
        <v>489</v>
      </c>
      <c r="H1635" s="66" t="str">
        <f>VLOOKUP(G1635,'Benthic Codes'!$A$1:$C$15,2,0)</f>
        <v>sand</v>
      </c>
      <c r="I1635" s="66" t="str">
        <f>VLOOKUP(G1635,'Benthic Codes'!$A$1:$C$15,3,0)</f>
        <v>sand</v>
      </c>
    </row>
    <row r="1636" spans="1:10">
      <c r="A1636" s="2">
        <v>42955</v>
      </c>
      <c r="B1636" t="s">
        <v>411</v>
      </c>
      <c r="C1636" t="s">
        <v>475</v>
      </c>
      <c r="D1636">
        <v>4</v>
      </c>
      <c r="E1636">
        <v>4</v>
      </c>
      <c r="F1636" s="17">
        <v>5</v>
      </c>
      <c r="G1636" s="55" t="s">
        <v>488</v>
      </c>
      <c r="H1636" s="66" t="str">
        <f>VLOOKUP(G1636,'Benthic Codes'!$A$1:$C$15,2,0)</f>
        <v>TA</v>
      </c>
      <c r="I1636" s="66" t="str">
        <f>VLOOKUP(G1636,'Benthic Codes'!$A$1:$C$15,3,0)</f>
        <v>turf algae</v>
      </c>
      <c r="J1636">
        <v>2</v>
      </c>
    </row>
    <row r="1637" spans="1:10">
      <c r="A1637" s="2">
        <v>42955</v>
      </c>
      <c r="B1637" t="s">
        <v>411</v>
      </c>
      <c r="C1637" t="s">
        <v>475</v>
      </c>
      <c r="D1637">
        <v>4</v>
      </c>
      <c r="E1637">
        <v>4</v>
      </c>
      <c r="F1637" s="17">
        <v>6</v>
      </c>
      <c r="G1637" s="55" t="s">
        <v>488</v>
      </c>
      <c r="H1637" s="66" t="str">
        <f>VLOOKUP(G1637,'Benthic Codes'!$A$1:$C$15,2,0)</f>
        <v>TA</v>
      </c>
      <c r="I1637" s="66" t="str">
        <f>VLOOKUP(G1637,'Benthic Codes'!$A$1:$C$15,3,0)</f>
        <v>turf algae</v>
      </c>
      <c r="J1637">
        <v>3</v>
      </c>
    </row>
    <row r="1638" spans="1:10">
      <c r="A1638" s="2">
        <v>42955</v>
      </c>
      <c r="B1638" t="s">
        <v>411</v>
      </c>
      <c r="C1638" t="s">
        <v>475</v>
      </c>
      <c r="D1638">
        <v>4</v>
      </c>
      <c r="E1638">
        <v>4</v>
      </c>
      <c r="F1638" s="17">
        <v>7</v>
      </c>
      <c r="G1638" s="55" t="s">
        <v>478</v>
      </c>
      <c r="H1638" s="66" t="str">
        <f>VLOOKUP(G1638,'Benthic Codes'!$A$1:$C$15,2,0)</f>
        <v>MA</v>
      </c>
      <c r="I1638" s="66" t="str">
        <f>VLOOKUP(G1638,'Benthic Codes'!$A$1:$C$15,3,0)</f>
        <v>macroalgae</v>
      </c>
      <c r="J1638">
        <v>12</v>
      </c>
    </row>
    <row r="1639" spans="1:10">
      <c r="A1639" s="2">
        <v>42955</v>
      </c>
      <c r="B1639" t="s">
        <v>411</v>
      </c>
      <c r="C1639" t="s">
        <v>475</v>
      </c>
      <c r="D1639">
        <v>4</v>
      </c>
      <c r="E1639">
        <v>4</v>
      </c>
      <c r="F1639" s="17">
        <v>8</v>
      </c>
      <c r="G1639" s="55" t="s">
        <v>478</v>
      </c>
      <c r="H1639" s="66" t="str">
        <f>VLOOKUP(G1639,'Benthic Codes'!$A$1:$C$15,2,0)</f>
        <v>MA</v>
      </c>
      <c r="I1639" s="66" t="str">
        <f>VLOOKUP(G1639,'Benthic Codes'!$A$1:$C$15,3,0)</f>
        <v>macroalgae</v>
      </c>
      <c r="J1639">
        <v>12</v>
      </c>
    </row>
    <row r="1640" spans="1:10">
      <c r="A1640" s="2">
        <v>42955</v>
      </c>
      <c r="B1640" t="s">
        <v>411</v>
      </c>
      <c r="C1640" t="s">
        <v>475</v>
      </c>
      <c r="D1640">
        <v>4</v>
      </c>
      <c r="E1640">
        <v>4</v>
      </c>
      <c r="F1640" s="17">
        <v>9</v>
      </c>
      <c r="G1640" s="55" t="s">
        <v>488</v>
      </c>
      <c r="H1640" s="66" t="str">
        <f>VLOOKUP(G1640,'Benthic Codes'!$A$1:$C$15,2,0)</f>
        <v>TA</v>
      </c>
      <c r="I1640" s="66" t="str">
        <f>VLOOKUP(G1640,'Benthic Codes'!$A$1:$C$15,3,0)</f>
        <v>turf algae</v>
      </c>
    </row>
    <row r="1641" spans="1:10">
      <c r="A1641" s="2">
        <v>42955</v>
      </c>
      <c r="B1641" t="s">
        <v>411</v>
      </c>
      <c r="C1641" t="s">
        <v>475</v>
      </c>
      <c r="D1641">
        <v>4</v>
      </c>
      <c r="E1641">
        <v>4</v>
      </c>
      <c r="F1641" s="17">
        <v>10</v>
      </c>
      <c r="G1641" s="55" t="s">
        <v>488</v>
      </c>
      <c r="H1641" s="66" t="str">
        <f>VLOOKUP(G1641,'Benthic Codes'!$A$1:$C$15,2,0)</f>
        <v>TA</v>
      </c>
      <c r="I1641" s="66" t="str">
        <f>VLOOKUP(G1641,'Benthic Codes'!$A$1:$C$15,3,0)</f>
        <v>turf algae</v>
      </c>
      <c r="J1641">
        <v>4</v>
      </c>
    </row>
    <row r="1642" spans="1:10">
      <c r="A1642" s="2">
        <v>42955</v>
      </c>
      <c r="B1642" t="s">
        <v>411</v>
      </c>
      <c r="C1642" t="s">
        <v>475</v>
      </c>
      <c r="D1642">
        <v>4</v>
      </c>
      <c r="E1642">
        <v>5</v>
      </c>
      <c r="F1642" s="17">
        <v>1</v>
      </c>
      <c r="G1642" s="55" t="s">
        <v>488</v>
      </c>
      <c r="H1642" s="66" t="str">
        <f>VLOOKUP(G1642,'Benthic Codes'!$A$1:$C$15,2,0)</f>
        <v>TA</v>
      </c>
      <c r="I1642" s="66" t="str">
        <f>VLOOKUP(G1642,'Benthic Codes'!$A$1:$C$15,3,0)</f>
        <v>turf algae</v>
      </c>
      <c r="J1642">
        <v>2</v>
      </c>
    </row>
    <row r="1643" spans="1:10">
      <c r="A1643" s="2">
        <v>42955</v>
      </c>
      <c r="B1643" t="s">
        <v>411</v>
      </c>
      <c r="C1643" t="s">
        <v>475</v>
      </c>
      <c r="D1643">
        <v>4</v>
      </c>
      <c r="E1643">
        <v>5</v>
      </c>
      <c r="F1643" s="17">
        <v>2</v>
      </c>
      <c r="G1643" s="55" t="s">
        <v>488</v>
      </c>
      <c r="H1643" s="66" t="str">
        <f>VLOOKUP(G1643,'Benthic Codes'!$A$1:$C$15,2,0)</f>
        <v>TA</v>
      </c>
      <c r="I1643" s="66" t="str">
        <f>VLOOKUP(G1643,'Benthic Codes'!$A$1:$C$15,3,0)</f>
        <v>turf algae</v>
      </c>
      <c r="J1643">
        <v>8</v>
      </c>
    </row>
    <row r="1644" spans="1:10">
      <c r="A1644" s="2">
        <v>42955</v>
      </c>
      <c r="B1644" t="s">
        <v>411</v>
      </c>
      <c r="C1644" t="s">
        <v>475</v>
      </c>
      <c r="D1644">
        <v>4</v>
      </c>
      <c r="E1644">
        <v>5</v>
      </c>
      <c r="F1644" s="17">
        <v>3</v>
      </c>
      <c r="G1644" s="55" t="s">
        <v>488</v>
      </c>
      <c r="H1644" s="66" t="str">
        <f>VLOOKUP(G1644,'Benthic Codes'!$A$1:$C$15,2,0)</f>
        <v>TA</v>
      </c>
      <c r="I1644" s="66" t="str">
        <f>VLOOKUP(G1644,'Benthic Codes'!$A$1:$C$15,3,0)</f>
        <v>turf algae</v>
      </c>
      <c r="J1644">
        <v>3</v>
      </c>
    </row>
    <row r="1645" spans="1:10">
      <c r="A1645" s="2">
        <v>42955</v>
      </c>
      <c r="B1645" t="s">
        <v>411</v>
      </c>
      <c r="C1645" t="s">
        <v>475</v>
      </c>
      <c r="D1645">
        <v>4</v>
      </c>
      <c r="E1645">
        <v>5</v>
      </c>
      <c r="F1645" s="17">
        <v>4</v>
      </c>
      <c r="G1645" s="55" t="s">
        <v>478</v>
      </c>
      <c r="H1645" s="66" t="str">
        <f>VLOOKUP(G1645,'Benthic Codes'!$A$1:$C$15,2,0)</f>
        <v>MA</v>
      </c>
      <c r="I1645" s="66" t="str">
        <f>VLOOKUP(G1645,'Benthic Codes'!$A$1:$C$15,3,0)</f>
        <v>macroalgae</v>
      </c>
      <c r="J1645">
        <v>26</v>
      </c>
    </row>
    <row r="1646" spans="1:10">
      <c r="A1646" s="2">
        <v>42955</v>
      </c>
      <c r="B1646" t="s">
        <v>411</v>
      </c>
      <c r="C1646" t="s">
        <v>475</v>
      </c>
      <c r="D1646">
        <v>4</v>
      </c>
      <c r="E1646">
        <v>5</v>
      </c>
      <c r="F1646" s="17">
        <v>5</v>
      </c>
      <c r="G1646" s="55" t="s">
        <v>488</v>
      </c>
      <c r="H1646" s="66" t="str">
        <f>VLOOKUP(G1646,'Benthic Codes'!$A$1:$C$15,2,0)</f>
        <v>TA</v>
      </c>
      <c r="I1646" s="66" t="str">
        <f>VLOOKUP(G1646,'Benthic Codes'!$A$1:$C$15,3,0)</f>
        <v>turf algae</v>
      </c>
      <c r="J1646">
        <v>10</v>
      </c>
    </row>
    <row r="1647" spans="1:10">
      <c r="A1647" s="2">
        <v>42955</v>
      </c>
      <c r="B1647" t="s">
        <v>411</v>
      </c>
      <c r="C1647" t="s">
        <v>475</v>
      </c>
      <c r="D1647">
        <v>4</v>
      </c>
      <c r="E1647">
        <v>5</v>
      </c>
      <c r="F1647" s="17">
        <v>6</v>
      </c>
      <c r="G1647" s="55" t="s">
        <v>478</v>
      </c>
      <c r="H1647" s="66" t="str">
        <f>VLOOKUP(G1647,'Benthic Codes'!$A$1:$C$15,2,0)</f>
        <v>MA</v>
      </c>
      <c r="I1647" s="66" t="str">
        <f>VLOOKUP(G1647,'Benthic Codes'!$A$1:$C$15,3,0)</f>
        <v>macroalgae</v>
      </c>
      <c r="J1647">
        <v>7</v>
      </c>
    </row>
    <row r="1648" spans="1:10">
      <c r="A1648" s="2">
        <v>42955</v>
      </c>
      <c r="B1648" t="s">
        <v>411</v>
      </c>
      <c r="C1648" t="s">
        <v>475</v>
      </c>
      <c r="D1648">
        <v>4</v>
      </c>
      <c r="E1648">
        <v>5</v>
      </c>
      <c r="F1648" s="17">
        <v>7</v>
      </c>
      <c r="G1648" s="55" t="s">
        <v>478</v>
      </c>
      <c r="H1648" s="66" t="str">
        <f>VLOOKUP(G1648,'Benthic Codes'!$A$1:$C$15,2,0)</f>
        <v>MA</v>
      </c>
      <c r="I1648" s="66" t="str">
        <f>VLOOKUP(G1648,'Benthic Codes'!$A$1:$C$15,3,0)</f>
        <v>macroalgae</v>
      </c>
      <c r="J1648">
        <v>10</v>
      </c>
    </row>
    <row r="1649" spans="1:10">
      <c r="A1649" s="2">
        <v>42955</v>
      </c>
      <c r="B1649" t="s">
        <v>411</v>
      </c>
      <c r="C1649" t="s">
        <v>475</v>
      </c>
      <c r="D1649">
        <v>4</v>
      </c>
      <c r="E1649">
        <v>5</v>
      </c>
      <c r="F1649" s="17">
        <v>8</v>
      </c>
      <c r="G1649" s="55" t="s">
        <v>474</v>
      </c>
      <c r="H1649" s="66" t="str">
        <f>VLOOKUP(G1649,'Benthic Codes'!$A$1:$C$15,2,0)</f>
        <v>CY</v>
      </c>
      <c r="I1649" s="66" t="str">
        <f>VLOOKUP(G1649,'Benthic Codes'!$A$1:$C$15,3,0)</f>
        <v>cyanobacteria</v>
      </c>
    </row>
    <row r="1650" spans="1:10">
      <c r="A1650" s="2">
        <v>42955</v>
      </c>
      <c r="B1650" t="s">
        <v>411</v>
      </c>
      <c r="C1650" t="s">
        <v>475</v>
      </c>
      <c r="D1650">
        <v>4</v>
      </c>
      <c r="E1650">
        <v>5</v>
      </c>
      <c r="F1650" s="17">
        <v>9</v>
      </c>
      <c r="G1650" s="55" t="s">
        <v>474</v>
      </c>
      <c r="H1650" s="66" t="str">
        <f>VLOOKUP(G1650,'Benthic Codes'!$A$1:$C$15,2,0)</f>
        <v>CY</v>
      </c>
      <c r="I1650" s="66" t="str">
        <f>VLOOKUP(G1650,'Benthic Codes'!$A$1:$C$15,3,0)</f>
        <v>cyanobacteria</v>
      </c>
    </row>
    <row r="1651" spans="1:10">
      <c r="A1651" s="2">
        <v>42955</v>
      </c>
      <c r="B1651" t="s">
        <v>411</v>
      </c>
      <c r="C1651" t="s">
        <v>475</v>
      </c>
      <c r="D1651">
        <v>4</v>
      </c>
      <c r="E1651">
        <v>5</v>
      </c>
      <c r="F1651" s="17">
        <v>10</v>
      </c>
      <c r="G1651" s="55" t="s">
        <v>488</v>
      </c>
      <c r="H1651" s="66" t="str">
        <f>VLOOKUP(G1651,'Benthic Codes'!$A$1:$C$15,2,0)</f>
        <v>TA</v>
      </c>
      <c r="I1651" s="66" t="str">
        <f>VLOOKUP(G1651,'Benthic Codes'!$A$1:$C$15,3,0)</f>
        <v>turf algae</v>
      </c>
      <c r="J1651">
        <v>3</v>
      </c>
    </row>
    <row r="1652" spans="1:10">
      <c r="A1652" s="2">
        <v>42955</v>
      </c>
      <c r="B1652" t="s">
        <v>411</v>
      </c>
      <c r="C1652" t="s">
        <v>475</v>
      </c>
      <c r="D1652">
        <v>4</v>
      </c>
      <c r="E1652">
        <v>6</v>
      </c>
      <c r="F1652" s="17">
        <v>1</v>
      </c>
      <c r="G1652" s="55" t="s">
        <v>488</v>
      </c>
      <c r="H1652" s="66" t="str">
        <f>VLOOKUP(G1652,'Benthic Codes'!$A$1:$C$15,2,0)</f>
        <v>TA</v>
      </c>
      <c r="I1652" s="66" t="str">
        <f>VLOOKUP(G1652,'Benthic Codes'!$A$1:$C$15,3,0)</f>
        <v>turf algae</v>
      </c>
      <c r="J1652">
        <v>2</v>
      </c>
    </row>
    <row r="1653" spans="1:10">
      <c r="A1653" s="2">
        <v>42955</v>
      </c>
      <c r="B1653" t="s">
        <v>411</v>
      </c>
      <c r="C1653" t="s">
        <v>475</v>
      </c>
      <c r="D1653">
        <v>4</v>
      </c>
      <c r="E1653">
        <v>6</v>
      </c>
      <c r="F1653" s="17">
        <v>2</v>
      </c>
      <c r="G1653" s="55" t="s">
        <v>488</v>
      </c>
      <c r="H1653" s="66" t="str">
        <f>VLOOKUP(G1653,'Benthic Codes'!$A$1:$C$15,2,0)</f>
        <v>TA</v>
      </c>
      <c r="I1653" s="66" t="str">
        <f>VLOOKUP(G1653,'Benthic Codes'!$A$1:$C$15,3,0)</f>
        <v>turf algae</v>
      </c>
      <c r="J1653">
        <v>2</v>
      </c>
    </row>
    <row r="1654" spans="1:10">
      <c r="A1654" s="2">
        <v>42955</v>
      </c>
      <c r="B1654" t="s">
        <v>411</v>
      </c>
      <c r="C1654" t="s">
        <v>475</v>
      </c>
      <c r="D1654">
        <v>4</v>
      </c>
      <c r="E1654">
        <v>6</v>
      </c>
      <c r="F1654" s="17">
        <v>3</v>
      </c>
      <c r="G1654" s="55" t="s">
        <v>488</v>
      </c>
      <c r="H1654" s="66" t="str">
        <f>VLOOKUP(G1654,'Benthic Codes'!$A$1:$C$15,2,0)</f>
        <v>TA</v>
      </c>
      <c r="I1654" s="66" t="str">
        <f>VLOOKUP(G1654,'Benthic Codes'!$A$1:$C$15,3,0)</f>
        <v>turf algae</v>
      </c>
      <c r="J1654">
        <v>1</v>
      </c>
    </row>
    <row r="1655" spans="1:10">
      <c r="A1655" s="2">
        <v>42955</v>
      </c>
      <c r="B1655" t="s">
        <v>411</v>
      </c>
      <c r="C1655" t="s">
        <v>475</v>
      </c>
      <c r="D1655">
        <v>4</v>
      </c>
      <c r="E1655">
        <v>6</v>
      </c>
      <c r="F1655" s="17">
        <v>4</v>
      </c>
      <c r="G1655" s="55" t="s">
        <v>488</v>
      </c>
      <c r="H1655" s="66" t="str">
        <f>VLOOKUP(G1655,'Benthic Codes'!$A$1:$C$15,2,0)</f>
        <v>TA</v>
      </c>
      <c r="I1655" s="66" t="str">
        <f>VLOOKUP(G1655,'Benthic Codes'!$A$1:$C$15,3,0)</f>
        <v>turf algae</v>
      </c>
      <c r="J1655">
        <v>6</v>
      </c>
    </row>
    <row r="1656" spans="1:10">
      <c r="A1656" s="2">
        <v>42955</v>
      </c>
      <c r="B1656" t="s">
        <v>411</v>
      </c>
      <c r="C1656" t="s">
        <v>475</v>
      </c>
      <c r="D1656">
        <v>4</v>
      </c>
      <c r="E1656">
        <v>6</v>
      </c>
      <c r="F1656" s="17">
        <v>5</v>
      </c>
      <c r="G1656" s="55" t="s">
        <v>476</v>
      </c>
      <c r="H1656" s="66" t="str">
        <f>VLOOKUP(G1656,'Benthic Codes'!$A$1:$C$15,2,0)</f>
        <v>LC</v>
      </c>
      <c r="I1656" s="66" t="str">
        <f>VLOOKUP(G1656,'Benthic Codes'!$A$1:$C$15,3,0)</f>
        <v>coral</v>
      </c>
    </row>
    <row r="1657" spans="1:10">
      <c r="A1657" s="2">
        <v>42955</v>
      </c>
      <c r="B1657" t="s">
        <v>411</v>
      </c>
      <c r="C1657" t="s">
        <v>475</v>
      </c>
      <c r="D1657">
        <v>4</v>
      </c>
      <c r="E1657">
        <v>6</v>
      </c>
      <c r="F1657" s="17">
        <v>6</v>
      </c>
      <c r="G1657" s="55" t="s">
        <v>478</v>
      </c>
      <c r="H1657" s="66" t="str">
        <f>VLOOKUP(G1657,'Benthic Codes'!$A$1:$C$15,2,0)</f>
        <v>MA</v>
      </c>
      <c r="I1657" s="66" t="str">
        <f>VLOOKUP(G1657,'Benthic Codes'!$A$1:$C$15,3,0)</f>
        <v>macroalgae</v>
      </c>
      <c r="J1657">
        <v>36</v>
      </c>
    </row>
    <row r="1658" spans="1:10">
      <c r="A1658" s="2">
        <v>42955</v>
      </c>
      <c r="B1658" t="s">
        <v>411</v>
      </c>
      <c r="C1658" t="s">
        <v>475</v>
      </c>
      <c r="D1658">
        <v>4</v>
      </c>
      <c r="E1658">
        <v>6</v>
      </c>
      <c r="F1658" s="17">
        <v>7</v>
      </c>
      <c r="G1658" s="55" t="s">
        <v>488</v>
      </c>
      <c r="H1658" s="66" t="str">
        <f>VLOOKUP(G1658,'Benthic Codes'!$A$1:$C$15,2,0)</f>
        <v>TA</v>
      </c>
      <c r="I1658" s="66" t="str">
        <f>VLOOKUP(G1658,'Benthic Codes'!$A$1:$C$15,3,0)</f>
        <v>turf algae</v>
      </c>
      <c r="J1658">
        <v>3</v>
      </c>
    </row>
    <row r="1659" spans="1:10">
      <c r="A1659" s="2">
        <v>42955</v>
      </c>
      <c r="B1659" t="s">
        <v>411</v>
      </c>
      <c r="C1659" t="s">
        <v>475</v>
      </c>
      <c r="D1659">
        <v>4</v>
      </c>
      <c r="E1659">
        <v>6</v>
      </c>
      <c r="F1659" s="17">
        <v>8</v>
      </c>
      <c r="G1659" s="55" t="s">
        <v>488</v>
      </c>
      <c r="H1659" s="66" t="str">
        <f>VLOOKUP(G1659,'Benthic Codes'!$A$1:$C$15,2,0)</f>
        <v>TA</v>
      </c>
      <c r="I1659" s="66" t="str">
        <f>VLOOKUP(G1659,'Benthic Codes'!$A$1:$C$15,3,0)</f>
        <v>turf algae</v>
      </c>
      <c r="J1659">
        <v>2</v>
      </c>
    </row>
    <row r="1660" spans="1:10">
      <c r="A1660" s="2">
        <v>42955</v>
      </c>
      <c r="B1660" t="s">
        <v>411</v>
      </c>
      <c r="C1660" t="s">
        <v>475</v>
      </c>
      <c r="D1660">
        <v>4</v>
      </c>
      <c r="E1660">
        <v>6</v>
      </c>
      <c r="F1660" s="17">
        <v>9</v>
      </c>
      <c r="G1660" s="55" t="s">
        <v>488</v>
      </c>
      <c r="H1660" s="66" t="str">
        <f>VLOOKUP(G1660,'Benthic Codes'!$A$1:$C$15,2,0)</f>
        <v>TA</v>
      </c>
      <c r="I1660" s="66" t="str">
        <f>VLOOKUP(G1660,'Benthic Codes'!$A$1:$C$15,3,0)</f>
        <v>turf algae</v>
      </c>
      <c r="J1660">
        <v>2</v>
      </c>
    </row>
    <row r="1661" spans="1:10">
      <c r="A1661" s="2">
        <v>42955</v>
      </c>
      <c r="B1661" t="s">
        <v>411</v>
      </c>
      <c r="C1661" t="s">
        <v>475</v>
      </c>
      <c r="D1661">
        <v>4</v>
      </c>
      <c r="E1661">
        <v>6</v>
      </c>
      <c r="F1661" s="17">
        <v>10</v>
      </c>
      <c r="G1661" s="55" t="s">
        <v>488</v>
      </c>
      <c r="H1661" s="66" t="str">
        <f>VLOOKUP(G1661,'Benthic Codes'!$A$1:$C$15,2,0)</f>
        <v>TA</v>
      </c>
      <c r="I1661" s="66" t="str">
        <f>VLOOKUP(G1661,'Benthic Codes'!$A$1:$C$15,3,0)</f>
        <v>turf algae</v>
      </c>
      <c r="J1661">
        <v>2</v>
      </c>
    </row>
    <row r="1662" spans="1:10">
      <c r="A1662" s="2">
        <v>42955</v>
      </c>
      <c r="B1662" t="s">
        <v>411</v>
      </c>
      <c r="C1662" t="s">
        <v>475</v>
      </c>
      <c r="D1662">
        <v>4</v>
      </c>
      <c r="E1662">
        <v>7</v>
      </c>
      <c r="F1662" s="17">
        <v>1</v>
      </c>
      <c r="G1662" s="55" t="s">
        <v>488</v>
      </c>
      <c r="H1662" s="66" t="str">
        <f>VLOOKUP(G1662,'Benthic Codes'!$A$1:$C$15,2,0)</f>
        <v>TA</v>
      </c>
      <c r="I1662" s="66" t="str">
        <f>VLOOKUP(G1662,'Benthic Codes'!$A$1:$C$15,3,0)</f>
        <v>turf algae</v>
      </c>
      <c r="J1662">
        <v>4</v>
      </c>
    </row>
    <row r="1663" spans="1:10">
      <c r="A1663" s="2">
        <v>42955</v>
      </c>
      <c r="B1663" t="s">
        <v>411</v>
      </c>
      <c r="C1663" t="s">
        <v>475</v>
      </c>
      <c r="D1663">
        <v>4</v>
      </c>
      <c r="E1663">
        <v>7</v>
      </c>
      <c r="F1663" s="17">
        <v>2</v>
      </c>
      <c r="G1663" s="55" t="s">
        <v>478</v>
      </c>
      <c r="H1663" s="66" t="str">
        <f>VLOOKUP(G1663,'Benthic Codes'!$A$1:$C$15,2,0)</f>
        <v>MA</v>
      </c>
      <c r="I1663" s="66" t="str">
        <f>VLOOKUP(G1663,'Benthic Codes'!$A$1:$C$15,3,0)</f>
        <v>macroalgae</v>
      </c>
      <c r="J1663">
        <v>18</v>
      </c>
    </row>
    <row r="1664" spans="1:10">
      <c r="A1664" s="2">
        <v>42955</v>
      </c>
      <c r="B1664" t="s">
        <v>411</v>
      </c>
      <c r="C1664" t="s">
        <v>475</v>
      </c>
      <c r="D1664">
        <v>4</v>
      </c>
      <c r="E1664">
        <v>7</v>
      </c>
      <c r="F1664" s="17">
        <v>3</v>
      </c>
      <c r="G1664" s="55" t="s">
        <v>478</v>
      </c>
      <c r="H1664" s="66" t="str">
        <f>VLOOKUP(G1664,'Benthic Codes'!$A$1:$C$15,2,0)</f>
        <v>MA</v>
      </c>
      <c r="I1664" s="66" t="str">
        <f>VLOOKUP(G1664,'Benthic Codes'!$A$1:$C$15,3,0)</f>
        <v>macroalgae</v>
      </c>
      <c r="J1664">
        <v>11</v>
      </c>
    </row>
    <row r="1665" spans="1:10">
      <c r="A1665" s="2">
        <v>42955</v>
      </c>
      <c r="B1665" t="s">
        <v>411</v>
      </c>
      <c r="C1665" t="s">
        <v>475</v>
      </c>
      <c r="D1665">
        <v>4</v>
      </c>
      <c r="E1665">
        <v>7</v>
      </c>
      <c r="F1665" s="17">
        <v>4</v>
      </c>
      <c r="G1665" s="55" t="s">
        <v>489</v>
      </c>
      <c r="H1665" s="66" t="str">
        <f>VLOOKUP(G1665,'Benthic Codes'!$A$1:$C$15,2,0)</f>
        <v>sand</v>
      </c>
      <c r="I1665" s="66" t="str">
        <f>VLOOKUP(G1665,'Benthic Codes'!$A$1:$C$15,3,0)</f>
        <v>sand</v>
      </c>
    </row>
    <row r="1666" spans="1:10">
      <c r="A1666" s="2">
        <v>42955</v>
      </c>
      <c r="B1666" t="s">
        <v>411</v>
      </c>
      <c r="C1666" t="s">
        <v>475</v>
      </c>
      <c r="D1666">
        <v>4</v>
      </c>
      <c r="E1666">
        <v>7</v>
      </c>
      <c r="F1666" s="17">
        <v>5</v>
      </c>
      <c r="G1666" s="55" t="s">
        <v>483</v>
      </c>
      <c r="H1666" s="66" t="str">
        <f>VLOOKUP(G1666,'Benthic Codes'!$A$1:$C$15,2,0)</f>
        <v>AINV</v>
      </c>
      <c r="I1666" s="66" t="str">
        <f>VLOOKUP(G1666,'Benthic Codes'!$A$1:$C$15,3,0)</f>
        <v>aggressive invert</v>
      </c>
    </row>
    <row r="1667" spans="1:10">
      <c r="A1667" s="2">
        <v>42955</v>
      </c>
      <c r="B1667" t="s">
        <v>411</v>
      </c>
      <c r="C1667" t="s">
        <v>475</v>
      </c>
      <c r="D1667">
        <v>4</v>
      </c>
      <c r="E1667">
        <v>7</v>
      </c>
      <c r="F1667" s="17">
        <v>6</v>
      </c>
      <c r="G1667" s="55" t="s">
        <v>489</v>
      </c>
      <c r="H1667" s="66" t="str">
        <f>VLOOKUP(G1667,'Benthic Codes'!$A$1:$C$15,2,0)</f>
        <v>sand</v>
      </c>
      <c r="I1667" s="66" t="str">
        <f>VLOOKUP(G1667,'Benthic Codes'!$A$1:$C$15,3,0)</f>
        <v>sand</v>
      </c>
    </row>
    <row r="1668" spans="1:10">
      <c r="A1668" s="2">
        <v>42955</v>
      </c>
      <c r="B1668" t="s">
        <v>411</v>
      </c>
      <c r="C1668" t="s">
        <v>475</v>
      </c>
      <c r="D1668">
        <v>4</v>
      </c>
      <c r="E1668">
        <v>7</v>
      </c>
      <c r="F1668" s="17">
        <v>7</v>
      </c>
      <c r="G1668" s="55" t="s">
        <v>488</v>
      </c>
      <c r="H1668" s="66" t="str">
        <f>VLOOKUP(G1668,'Benthic Codes'!$A$1:$C$15,2,0)</f>
        <v>TA</v>
      </c>
      <c r="I1668" s="66" t="str">
        <f>VLOOKUP(G1668,'Benthic Codes'!$A$1:$C$15,3,0)</f>
        <v>turf algae</v>
      </c>
      <c r="J1668">
        <v>2</v>
      </c>
    </row>
    <row r="1669" spans="1:10">
      <c r="A1669" s="2">
        <v>42955</v>
      </c>
      <c r="B1669" t="s">
        <v>411</v>
      </c>
      <c r="C1669" t="s">
        <v>475</v>
      </c>
      <c r="D1669">
        <v>4</v>
      </c>
      <c r="E1669">
        <v>7</v>
      </c>
      <c r="F1669" s="17">
        <v>8</v>
      </c>
      <c r="G1669" s="55" t="s">
        <v>489</v>
      </c>
      <c r="H1669" s="66" t="str">
        <f>VLOOKUP(G1669,'Benthic Codes'!$A$1:$C$15,2,0)</f>
        <v>sand</v>
      </c>
      <c r="I1669" s="66" t="str">
        <f>VLOOKUP(G1669,'Benthic Codes'!$A$1:$C$15,3,0)</f>
        <v>sand</v>
      </c>
    </row>
    <row r="1670" spans="1:10">
      <c r="A1670" s="2">
        <v>42955</v>
      </c>
      <c r="B1670" t="s">
        <v>411</v>
      </c>
      <c r="C1670" t="s">
        <v>475</v>
      </c>
      <c r="D1670">
        <v>4</v>
      </c>
      <c r="E1670">
        <v>7</v>
      </c>
      <c r="F1670" s="17">
        <v>9</v>
      </c>
      <c r="G1670" s="55" t="s">
        <v>488</v>
      </c>
      <c r="H1670" s="66" t="str">
        <f>VLOOKUP(G1670,'Benthic Codes'!$A$1:$C$15,2,0)</f>
        <v>TA</v>
      </c>
      <c r="I1670" s="66" t="str">
        <f>VLOOKUP(G1670,'Benthic Codes'!$A$1:$C$15,3,0)</f>
        <v>turf algae</v>
      </c>
      <c r="J1670">
        <v>2</v>
      </c>
    </row>
    <row r="1671" spans="1:10">
      <c r="A1671" s="2">
        <v>42955</v>
      </c>
      <c r="B1671" t="s">
        <v>411</v>
      </c>
      <c r="C1671" t="s">
        <v>475</v>
      </c>
      <c r="D1671">
        <v>4</v>
      </c>
      <c r="E1671">
        <v>7</v>
      </c>
      <c r="F1671" s="17">
        <v>10</v>
      </c>
      <c r="G1671" s="55" t="s">
        <v>488</v>
      </c>
      <c r="H1671" s="66" t="str">
        <f>VLOOKUP(G1671,'Benthic Codes'!$A$1:$C$15,2,0)</f>
        <v>TA</v>
      </c>
      <c r="I1671" s="66" t="str">
        <f>VLOOKUP(G1671,'Benthic Codes'!$A$1:$C$15,3,0)</f>
        <v>turf algae</v>
      </c>
      <c r="J1671">
        <v>2</v>
      </c>
    </row>
    <row r="1672" spans="1:10">
      <c r="A1672" s="2">
        <v>42955</v>
      </c>
      <c r="B1672" t="s">
        <v>411</v>
      </c>
      <c r="C1672" t="s">
        <v>475</v>
      </c>
      <c r="D1672">
        <v>4</v>
      </c>
      <c r="E1672">
        <v>8</v>
      </c>
      <c r="F1672" s="17">
        <v>1</v>
      </c>
      <c r="G1672" s="55" t="s">
        <v>478</v>
      </c>
      <c r="H1672" s="66" t="str">
        <f>VLOOKUP(G1672,'Benthic Codes'!$A$1:$C$15,2,0)</f>
        <v>MA</v>
      </c>
      <c r="I1672" s="66" t="str">
        <f>VLOOKUP(G1672,'Benthic Codes'!$A$1:$C$15,3,0)</f>
        <v>macroalgae</v>
      </c>
      <c r="J1672">
        <v>92</v>
      </c>
    </row>
    <row r="1673" spans="1:10">
      <c r="A1673" s="2">
        <v>42955</v>
      </c>
      <c r="B1673" t="s">
        <v>411</v>
      </c>
      <c r="C1673" t="s">
        <v>475</v>
      </c>
      <c r="D1673">
        <v>4</v>
      </c>
      <c r="E1673">
        <v>8</v>
      </c>
      <c r="F1673" s="17">
        <v>2</v>
      </c>
      <c r="G1673" s="55" t="s">
        <v>488</v>
      </c>
      <c r="H1673" s="66" t="str">
        <f>VLOOKUP(G1673,'Benthic Codes'!$A$1:$C$15,2,0)</f>
        <v>TA</v>
      </c>
      <c r="I1673" s="66" t="str">
        <f>VLOOKUP(G1673,'Benthic Codes'!$A$1:$C$15,3,0)</f>
        <v>turf algae</v>
      </c>
      <c r="J1673">
        <v>2</v>
      </c>
    </row>
    <row r="1674" spans="1:10">
      <c r="A1674" s="2">
        <v>42955</v>
      </c>
      <c r="B1674" t="s">
        <v>411</v>
      </c>
      <c r="C1674" t="s">
        <v>475</v>
      </c>
      <c r="D1674">
        <v>4</v>
      </c>
      <c r="E1674">
        <v>8</v>
      </c>
      <c r="F1674" s="17">
        <v>3</v>
      </c>
      <c r="G1674" s="55" t="s">
        <v>478</v>
      </c>
      <c r="H1674" s="66" t="str">
        <f>VLOOKUP(G1674,'Benthic Codes'!$A$1:$C$15,2,0)</f>
        <v>MA</v>
      </c>
      <c r="I1674" s="66" t="str">
        <f>VLOOKUP(G1674,'Benthic Codes'!$A$1:$C$15,3,0)</f>
        <v>macroalgae</v>
      </c>
      <c r="J1674">
        <v>35</v>
      </c>
    </row>
    <row r="1675" spans="1:10">
      <c r="A1675" s="2">
        <v>42955</v>
      </c>
      <c r="B1675" t="s">
        <v>411</v>
      </c>
      <c r="C1675" t="s">
        <v>475</v>
      </c>
      <c r="D1675">
        <v>4</v>
      </c>
      <c r="E1675">
        <v>8</v>
      </c>
      <c r="F1675" s="17">
        <v>4</v>
      </c>
      <c r="G1675" s="55" t="s">
        <v>476</v>
      </c>
      <c r="H1675" s="66" t="str">
        <f>VLOOKUP(G1675,'Benthic Codes'!$A$1:$C$15,2,0)</f>
        <v>LC</v>
      </c>
      <c r="I1675" s="66" t="str">
        <f>VLOOKUP(G1675,'Benthic Codes'!$A$1:$C$15,3,0)</f>
        <v>coral</v>
      </c>
    </row>
    <row r="1676" spans="1:10">
      <c r="A1676" s="2">
        <v>42955</v>
      </c>
      <c r="B1676" t="s">
        <v>411</v>
      </c>
      <c r="C1676" t="s">
        <v>475</v>
      </c>
      <c r="D1676">
        <v>4</v>
      </c>
      <c r="E1676">
        <v>8</v>
      </c>
      <c r="F1676" s="17">
        <v>5</v>
      </c>
      <c r="G1676" s="55" t="s">
        <v>488</v>
      </c>
      <c r="H1676" s="66" t="str">
        <f>VLOOKUP(G1676,'Benthic Codes'!$A$1:$C$15,2,0)</f>
        <v>TA</v>
      </c>
      <c r="I1676" s="66" t="str">
        <f>VLOOKUP(G1676,'Benthic Codes'!$A$1:$C$15,3,0)</f>
        <v>turf algae</v>
      </c>
      <c r="J1676">
        <v>3</v>
      </c>
    </row>
    <row r="1677" spans="1:10">
      <c r="A1677" s="2">
        <v>42955</v>
      </c>
      <c r="B1677" t="s">
        <v>411</v>
      </c>
      <c r="C1677" t="s">
        <v>475</v>
      </c>
      <c r="D1677">
        <v>4</v>
      </c>
      <c r="E1677">
        <v>8</v>
      </c>
      <c r="F1677" s="17">
        <v>6</v>
      </c>
      <c r="G1677" s="55" t="s">
        <v>488</v>
      </c>
      <c r="H1677" s="66" t="str">
        <f>VLOOKUP(G1677,'Benthic Codes'!$A$1:$C$15,2,0)</f>
        <v>TA</v>
      </c>
      <c r="I1677" s="66" t="str">
        <f>VLOOKUP(G1677,'Benthic Codes'!$A$1:$C$15,3,0)</f>
        <v>turf algae</v>
      </c>
      <c r="J1677">
        <v>4</v>
      </c>
    </row>
    <row r="1678" spans="1:10">
      <c r="A1678" s="2">
        <v>42955</v>
      </c>
      <c r="B1678" t="s">
        <v>411</v>
      </c>
      <c r="C1678" t="s">
        <v>475</v>
      </c>
      <c r="D1678">
        <v>4</v>
      </c>
      <c r="E1678">
        <v>8</v>
      </c>
      <c r="F1678" s="17">
        <v>7</v>
      </c>
      <c r="G1678" s="55" t="s">
        <v>477</v>
      </c>
      <c r="H1678" s="66" t="str">
        <f>VLOOKUP(G1678,'Benthic Codes'!$A$1:$C$15,2,0)</f>
        <v>LC</v>
      </c>
      <c r="I1678" s="66" t="str">
        <f>VLOOKUP(G1678,'Benthic Codes'!$A$1:$C$15,3,0)</f>
        <v>coral</v>
      </c>
    </row>
    <row r="1679" spans="1:10">
      <c r="A1679" s="2">
        <v>42955</v>
      </c>
      <c r="B1679" t="s">
        <v>411</v>
      </c>
      <c r="C1679" t="s">
        <v>475</v>
      </c>
      <c r="D1679">
        <v>4</v>
      </c>
      <c r="E1679">
        <v>8</v>
      </c>
      <c r="F1679" s="17">
        <v>8</v>
      </c>
      <c r="G1679" s="55" t="s">
        <v>474</v>
      </c>
      <c r="H1679" s="66" t="str">
        <f>VLOOKUP(G1679,'Benthic Codes'!$A$1:$C$15,2,0)</f>
        <v>CY</v>
      </c>
      <c r="I1679" s="66" t="str">
        <f>VLOOKUP(G1679,'Benthic Codes'!$A$1:$C$15,3,0)</f>
        <v>cyanobacteria</v>
      </c>
    </row>
    <row r="1680" spans="1:10">
      <c r="A1680" s="2">
        <v>42955</v>
      </c>
      <c r="B1680" t="s">
        <v>411</v>
      </c>
      <c r="C1680" t="s">
        <v>475</v>
      </c>
      <c r="D1680">
        <v>4</v>
      </c>
      <c r="E1680">
        <v>8</v>
      </c>
      <c r="F1680" s="17">
        <v>9</v>
      </c>
      <c r="G1680" s="55" t="s">
        <v>478</v>
      </c>
      <c r="H1680" s="66" t="str">
        <f>VLOOKUP(G1680,'Benthic Codes'!$A$1:$C$15,2,0)</f>
        <v>MA</v>
      </c>
      <c r="I1680" s="66" t="str">
        <f>VLOOKUP(G1680,'Benthic Codes'!$A$1:$C$15,3,0)</f>
        <v>macroalgae</v>
      </c>
      <c r="J1680">
        <v>18</v>
      </c>
    </row>
    <row r="1681" spans="1:11">
      <c r="A1681" s="2">
        <v>42955</v>
      </c>
      <c r="B1681" t="s">
        <v>411</v>
      </c>
      <c r="C1681" t="s">
        <v>475</v>
      </c>
      <c r="D1681">
        <v>4</v>
      </c>
      <c r="E1681">
        <v>8</v>
      </c>
      <c r="F1681" s="17">
        <v>10</v>
      </c>
      <c r="G1681" s="55" t="s">
        <v>488</v>
      </c>
      <c r="H1681" s="66" t="str">
        <f>VLOOKUP(G1681,'Benthic Codes'!$A$1:$C$15,2,0)</f>
        <v>TA</v>
      </c>
      <c r="I1681" s="66" t="str">
        <f>VLOOKUP(G1681,'Benthic Codes'!$A$1:$C$15,3,0)</f>
        <v>turf algae</v>
      </c>
      <c r="J1681">
        <v>3</v>
      </c>
    </row>
    <row r="1682" spans="1:11">
      <c r="A1682" s="2">
        <v>42955</v>
      </c>
      <c r="B1682" t="s">
        <v>411</v>
      </c>
      <c r="C1682" t="s">
        <v>475</v>
      </c>
      <c r="D1682">
        <v>4</v>
      </c>
      <c r="E1682">
        <v>9</v>
      </c>
      <c r="F1682" s="17">
        <v>1</v>
      </c>
      <c r="G1682" s="55" t="s">
        <v>480</v>
      </c>
      <c r="H1682" s="66" t="str">
        <f>VLOOKUP(G1682,'Benthic Codes'!$A$1:$C$15,2,0)</f>
        <v>OINV</v>
      </c>
      <c r="I1682" s="66" t="str">
        <f>VLOOKUP(G1682,'Benthic Codes'!$A$1:$C$15,3,0)</f>
        <v>non-aggressive invert</v>
      </c>
      <c r="K1682" t="s">
        <v>487</v>
      </c>
    </row>
    <row r="1683" spans="1:11">
      <c r="A1683" s="2">
        <v>42955</v>
      </c>
      <c r="B1683" t="s">
        <v>411</v>
      </c>
      <c r="C1683" t="s">
        <v>475</v>
      </c>
      <c r="D1683">
        <v>4</v>
      </c>
      <c r="E1683">
        <v>9</v>
      </c>
      <c r="F1683" s="17">
        <v>2</v>
      </c>
      <c r="G1683" s="55" t="s">
        <v>483</v>
      </c>
      <c r="H1683" s="66" t="str">
        <f>VLOOKUP(G1683,'Benthic Codes'!$A$1:$C$15,2,0)</f>
        <v>AINV</v>
      </c>
      <c r="I1683" s="66" t="str">
        <f>VLOOKUP(G1683,'Benthic Codes'!$A$1:$C$15,3,0)</f>
        <v>aggressive invert</v>
      </c>
      <c r="K1683" t="s">
        <v>484</v>
      </c>
    </row>
    <row r="1684" spans="1:11">
      <c r="A1684" s="2">
        <v>42955</v>
      </c>
      <c r="B1684" t="s">
        <v>411</v>
      </c>
      <c r="C1684" t="s">
        <v>475</v>
      </c>
      <c r="D1684">
        <v>4</v>
      </c>
      <c r="E1684">
        <v>9</v>
      </c>
      <c r="F1684" s="17">
        <v>3</v>
      </c>
      <c r="G1684" s="55" t="s">
        <v>483</v>
      </c>
      <c r="H1684" s="66" t="str">
        <f>VLOOKUP(G1684,'Benthic Codes'!$A$1:$C$15,2,0)</f>
        <v>AINV</v>
      </c>
      <c r="I1684" s="66" t="str">
        <f>VLOOKUP(G1684,'Benthic Codes'!$A$1:$C$15,3,0)</f>
        <v>aggressive invert</v>
      </c>
      <c r="K1684" t="s">
        <v>484</v>
      </c>
    </row>
    <row r="1685" spans="1:11">
      <c r="A1685" s="2">
        <v>42955</v>
      </c>
      <c r="B1685" t="s">
        <v>411</v>
      </c>
      <c r="C1685" t="s">
        <v>475</v>
      </c>
      <c r="D1685">
        <v>4</v>
      </c>
      <c r="E1685">
        <v>9</v>
      </c>
      <c r="F1685" s="17">
        <v>4</v>
      </c>
      <c r="G1685" s="55" t="s">
        <v>480</v>
      </c>
      <c r="H1685" s="66" t="str">
        <f>VLOOKUP(G1685,'Benthic Codes'!$A$1:$C$15,2,0)</f>
        <v>OINV</v>
      </c>
      <c r="I1685" s="66" t="str">
        <f>VLOOKUP(G1685,'Benthic Codes'!$A$1:$C$15,3,0)</f>
        <v>non-aggressive invert</v>
      </c>
      <c r="K1685" t="s">
        <v>479</v>
      </c>
    </row>
    <row r="1686" spans="1:11">
      <c r="A1686" s="2">
        <v>42955</v>
      </c>
      <c r="B1686" t="s">
        <v>411</v>
      </c>
      <c r="C1686" t="s">
        <v>475</v>
      </c>
      <c r="D1686">
        <v>4</v>
      </c>
      <c r="E1686">
        <v>9</v>
      </c>
      <c r="F1686" s="17">
        <v>5</v>
      </c>
      <c r="G1686" s="55" t="s">
        <v>478</v>
      </c>
      <c r="H1686" s="66" t="str">
        <f>VLOOKUP(G1686,'Benthic Codes'!$A$1:$C$15,2,0)</f>
        <v>MA</v>
      </c>
      <c r="I1686" s="66" t="str">
        <f>VLOOKUP(G1686,'Benthic Codes'!$A$1:$C$15,3,0)</f>
        <v>macroalgae</v>
      </c>
      <c r="J1686">
        <v>22</v>
      </c>
    </row>
    <row r="1687" spans="1:11">
      <c r="A1687" s="2">
        <v>42955</v>
      </c>
      <c r="B1687" t="s">
        <v>411</v>
      </c>
      <c r="C1687" t="s">
        <v>475</v>
      </c>
      <c r="D1687">
        <v>4</v>
      </c>
      <c r="E1687">
        <v>9</v>
      </c>
      <c r="F1687" s="17">
        <v>6</v>
      </c>
      <c r="G1687" s="55" t="s">
        <v>483</v>
      </c>
      <c r="H1687" s="66" t="str">
        <f>VLOOKUP(G1687,'Benthic Codes'!$A$1:$C$15,2,0)</f>
        <v>AINV</v>
      </c>
      <c r="I1687" s="66" t="str">
        <f>VLOOKUP(G1687,'Benthic Codes'!$A$1:$C$15,3,0)</f>
        <v>aggressive invert</v>
      </c>
      <c r="K1687" t="s">
        <v>484</v>
      </c>
    </row>
    <row r="1688" spans="1:11">
      <c r="A1688" s="2">
        <v>42955</v>
      </c>
      <c r="B1688" t="s">
        <v>411</v>
      </c>
      <c r="C1688" t="s">
        <v>475</v>
      </c>
      <c r="D1688">
        <v>4</v>
      </c>
      <c r="E1688">
        <v>9</v>
      </c>
      <c r="F1688" s="17">
        <v>7</v>
      </c>
      <c r="G1688" s="55" t="s">
        <v>483</v>
      </c>
      <c r="H1688" s="66" t="str">
        <f>VLOOKUP(G1688,'Benthic Codes'!$A$1:$C$15,2,0)</f>
        <v>AINV</v>
      </c>
      <c r="I1688" s="66" t="str">
        <f>VLOOKUP(G1688,'Benthic Codes'!$A$1:$C$15,3,0)</f>
        <v>aggressive invert</v>
      </c>
      <c r="K1688" t="s">
        <v>484</v>
      </c>
    </row>
    <row r="1689" spans="1:11">
      <c r="A1689" s="2">
        <v>42955</v>
      </c>
      <c r="B1689" t="s">
        <v>411</v>
      </c>
      <c r="C1689" t="s">
        <v>475</v>
      </c>
      <c r="D1689">
        <v>4</v>
      </c>
      <c r="E1689">
        <v>9</v>
      </c>
      <c r="F1689" s="17">
        <v>8</v>
      </c>
      <c r="G1689" s="55" t="s">
        <v>488</v>
      </c>
      <c r="H1689" s="66" t="str">
        <f>VLOOKUP(G1689,'Benthic Codes'!$A$1:$C$15,2,0)</f>
        <v>TA</v>
      </c>
      <c r="I1689" s="66" t="str">
        <f>VLOOKUP(G1689,'Benthic Codes'!$A$1:$C$15,3,0)</f>
        <v>turf algae</v>
      </c>
      <c r="J1689">
        <v>4</v>
      </c>
    </row>
    <row r="1690" spans="1:11">
      <c r="A1690" s="2">
        <v>42955</v>
      </c>
      <c r="B1690" t="s">
        <v>411</v>
      </c>
      <c r="C1690" t="s">
        <v>475</v>
      </c>
      <c r="D1690">
        <v>4</v>
      </c>
      <c r="E1690">
        <v>9</v>
      </c>
      <c r="F1690" s="17">
        <v>9</v>
      </c>
      <c r="G1690" s="55" t="s">
        <v>488</v>
      </c>
      <c r="H1690" s="66" t="str">
        <f>VLOOKUP(G1690,'Benthic Codes'!$A$1:$C$15,2,0)</f>
        <v>TA</v>
      </c>
      <c r="I1690" s="66" t="str">
        <f>VLOOKUP(G1690,'Benthic Codes'!$A$1:$C$15,3,0)</f>
        <v>turf algae</v>
      </c>
      <c r="J1690">
        <v>2</v>
      </c>
    </row>
    <row r="1691" spans="1:11">
      <c r="A1691" s="2">
        <v>42955</v>
      </c>
      <c r="B1691" t="s">
        <v>411</v>
      </c>
      <c r="C1691" t="s">
        <v>475</v>
      </c>
      <c r="D1691">
        <v>4</v>
      </c>
      <c r="E1691">
        <v>9</v>
      </c>
      <c r="F1691" s="17">
        <v>10</v>
      </c>
      <c r="G1691" s="55" t="s">
        <v>483</v>
      </c>
      <c r="H1691" s="66" t="str">
        <f>VLOOKUP(G1691,'Benthic Codes'!$A$1:$C$15,2,0)</f>
        <v>AINV</v>
      </c>
      <c r="I1691" s="66" t="str">
        <f>VLOOKUP(G1691,'Benthic Codes'!$A$1:$C$15,3,0)</f>
        <v>aggressive invert</v>
      </c>
      <c r="K1691" t="s">
        <v>484</v>
      </c>
    </row>
    <row r="1692" spans="1:11">
      <c r="A1692" s="2">
        <v>42955</v>
      </c>
      <c r="B1692" t="s">
        <v>411</v>
      </c>
      <c r="C1692" t="s">
        <v>475</v>
      </c>
      <c r="D1692">
        <v>4</v>
      </c>
      <c r="E1692">
        <v>10</v>
      </c>
      <c r="F1692" s="17">
        <v>1</v>
      </c>
      <c r="G1692" s="55" t="s">
        <v>483</v>
      </c>
      <c r="H1692" s="66" t="str">
        <f>VLOOKUP(G1692,'Benthic Codes'!$A$1:$C$15,2,0)</f>
        <v>AINV</v>
      </c>
      <c r="I1692" s="66" t="str">
        <f>VLOOKUP(G1692,'Benthic Codes'!$A$1:$C$15,3,0)</f>
        <v>aggressive invert</v>
      </c>
      <c r="K1692" t="s">
        <v>485</v>
      </c>
    </row>
    <row r="1693" spans="1:11">
      <c r="A1693" s="2">
        <v>42955</v>
      </c>
      <c r="B1693" t="s">
        <v>411</v>
      </c>
      <c r="C1693" t="s">
        <v>475</v>
      </c>
      <c r="D1693">
        <v>4</v>
      </c>
      <c r="E1693">
        <v>10</v>
      </c>
      <c r="F1693" s="17">
        <v>2</v>
      </c>
      <c r="G1693" s="55" t="s">
        <v>478</v>
      </c>
      <c r="H1693" s="66" t="str">
        <f>VLOOKUP(G1693,'Benthic Codes'!$A$1:$C$15,2,0)</f>
        <v>MA</v>
      </c>
      <c r="I1693" s="66" t="str">
        <f>VLOOKUP(G1693,'Benthic Codes'!$A$1:$C$15,3,0)</f>
        <v>macroalgae</v>
      </c>
      <c r="J1693">
        <v>8</v>
      </c>
    </row>
    <row r="1694" spans="1:11">
      <c r="A1694" s="2">
        <v>42955</v>
      </c>
      <c r="B1694" t="s">
        <v>411</v>
      </c>
      <c r="C1694" t="s">
        <v>475</v>
      </c>
      <c r="D1694">
        <v>4</v>
      </c>
      <c r="E1694">
        <v>10</v>
      </c>
      <c r="F1694" s="17">
        <v>3</v>
      </c>
      <c r="G1694" s="55" t="s">
        <v>477</v>
      </c>
      <c r="H1694" s="66" t="str">
        <f>VLOOKUP(G1694,'Benthic Codes'!$A$1:$C$15,2,0)</f>
        <v>LC</v>
      </c>
      <c r="I1694" s="66" t="str">
        <f>VLOOKUP(G1694,'Benthic Codes'!$A$1:$C$15,3,0)</f>
        <v>coral</v>
      </c>
    </row>
    <row r="1695" spans="1:11">
      <c r="A1695" s="2">
        <v>42955</v>
      </c>
      <c r="B1695" t="s">
        <v>411</v>
      </c>
      <c r="C1695" t="s">
        <v>475</v>
      </c>
      <c r="D1695">
        <v>4</v>
      </c>
      <c r="E1695">
        <v>10</v>
      </c>
      <c r="F1695" s="17">
        <v>4</v>
      </c>
      <c r="G1695" s="55" t="s">
        <v>477</v>
      </c>
      <c r="H1695" s="66" t="str">
        <f>VLOOKUP(G1695,'Benthic Codes'!$A$1:$C$15,2,0)</f>
        <v>LC</v>
      </c>
      <c r="I1695" s="66" t="str">
        <f>VLOOKUP(G1695,'Benthic Codes'!$A$1:$C$15,3,0)</f>
        <v>coral</v>
      </c>
    </row>
    <row r="1696" spans="1:11">
      <c r="A1696" s="2">
        <v>42955</v>
      </c>
      <c r="B1696" t="s">
        <v>411</v>
      </c>
      <c r="C1696" t="s">
        <v>475</v>
      </c>
      <c r="D1696">
        <v>4</v>
      </c>
      <c r="E1696">
        <v>10</v>
      </c>
      <c r="F1696" s="17">
        <v>5</v>
      </c>
      <c r="G1696" s="55" t="s">
        <v>477</v>
      </c>
      <c r="H1696" s="66" t="str">
        <f>VLOOKUP(G1696,'Benthic Codes'!$A$1:$C$15,2,0)</f>
        <v>LC</v>
      </c>
      <c r="I1696" s="66" t="str">
        <f>VLOOKUP(G1696,'Benthic Codes'!$A$1:$C$15,3,0)</f>
        <v>coral</v>
      </c>
    </row>
    <row r="1697" spans="1:10">
      <c r="A1697" s="2">
        <v>42955</v>
      </c>
      <c r="B1697" t="s">
        <v>411</v>
      </c>
      <c r="C1697" t="s">
        <v>475</v>
      </c>
      <c r="D1697">
        <v>4</v>
      </c>
      <c r="E1697">
        <v>10</v>
      </c>
      <c r="F1697" s="17">
        <v>6</v>
      </c>
      <c r="G1697" s="55" t="s">
        <v>476</v>
      </c>
      <c r="H1697" s="66" t="str">
        <f>VLOOKUP(G1697,'Benthic Codes'!$A$1:$C$15,2,0)</f>
        <v>LC</v>
      </c>
      <c r="I1697" s="66" t="str">
        <f>VLOOKUP(G1697,'Benthic Codes'!$A$1:$C$15,3,0)</f>
        <v>coral</v>
      </c>
    </row>
    <row r="1698" spans="1:10">
      <c r="A1698" s="2">
        <v>42955</v>
      </c>
      <c r="B1698" t="s">
        <v>411</v>
      </c>
      <c r="C1698" t="s">
        <v>475</v>
      </c>
      <c r="D1698">
        <v>4</v>
      </c>
      <c r="E1698">
        <v>10</v>
      </c>
      <c r="F1698" s="17">
        <v>7</v>
      </c>
      <c r="G1698" s="55" t="s">
        <v>477</v>
      </c>
      <c r="H1698" s="66" t="str">
        <f>VLOOKUP(G1698,'Benthic Codes'!$A$1:$C$15,2,0)</f>
        <v>LC</v>
      </c>
      <c r="I1698" s="66" t="str">
        <f>VLOOKUP(G1698,'Benthic Codes'!$A$1:$C$15,3,0)</f>
        <v>coral</v>
      </c>
    </row>
    <row r="1699" spans="1:10">
      <c r="A1699" s="2">
        <v>42955</v>
      </c>
      <c r="B1699" t="s">
        <v>411</v>
      </c>
      <c r="C1699" t="s">
        <v>475</v>
      </c>
      <c r="D1699">
        <v>4</v>
      </c>
      <c r="E1699">
        <v>10</v>
      </c>
      <c r="F1699" s="17">
        <v>8</v>
      </c>
      <c r="G1699" s="55" t="s">
        <v>477</v>
      </c>
      <c r="H1699" s="66" t="str">
        <f>VLOOKUP(G1699,'Benthic Codes'!$A$1:$C$15,2,0)</f>
        <v>LC</v>
      </c>
      <c r="I1699" s="66" t="str">
        <f>VLOOKUP(G1699,'Benthic Codes'!$A$1:$C$15,3,0)</f>
        <v>coral</v>
      </c>
    </row>
    <row r="1700" spans="1:10">
      <c r="A1700" s="2">
        <v>42955</v>
      </c>
      <c r="B1700" t="s">
        <v>411</v>
      </c>
      <c r="C1700" t="s">
        <v>475</v>
      </c>
      <c r="D1700">
        <v>4</v>
      </c>
      <c r="E1700">
        <v>10</v>
      </c>
      <c r="F1700" s="17">
        <v>9</v>
      </c>
      <c r="G1700" s="55" t="s">
        <v>488</v>
      </c>
      <c r="H1700" s="66" t="str">
        <f>VLOOKUP(G1700,'Benthic Codes'!$A$1:$C$15,2,0)</f>
        <v>TA</v>
      </c>
      <c r="I1700" s="66" t="str">
        <f>VLOOKUP(G1700,'Benthic Codes'!$A$1:$C$15,3,0)</f>
        <v>turf algae</v>
      </c>
      <c r="J1700">
        <v>2</v>
      </c>
    </row>
    <row r="1701" spans="1:10">
      <c r="A1701" s="2">
        <v>42955</v>
      </c>
      <c r="B1701" t="s">
        <v>411</v>
      </c>
      <c r="C1701" t="s">
        <v>475</v>
      </c>
      <c r="D1701">
        <v>4</v>
      </c>
      <c r="E1701">
        <v>10</v>
      </c>
      <c r="F1701" s="17">
        <v>10</v>
      </c>
      <c r="G1701" s="55" t="s">
        <v>488</v>
      </c>
      <c r="H1701" s="66" t="str">
        <f>VLOOKUP(G1701,'Benthic Codes'!$A$1:$C$15,2,0)</f>
        <v>TA</v>
      </c>
      <c r="I1701" s="66" t="str">
        <f>VLOOKUP(G1701,'Benthic Codes'!$A$1:$C$15,3,0)</f>
        <v>turf algae</v>
      </c>
      <c r="J1701">
        <v>1</v>
      </c>
    </row>
    <row r="1702" spans="1:10">
      <c r="A1702" s="2">
        <v>42955</v>
      </c>
      <c r="B1702" t="s">
        <v>411</v>
      </c>
      <c r="C1702" t="s">
        <v>475</v>
      </c>
      <c r="D1702">
        <v>5</v>
      </c>
      <c r="E1702">
        <v>1</v>
      </c>
      <c r="F1702" s="17">
        <v>1</v>
      </c>
      <c r="G1702" s="55" t="s">
        <v>476</v>
      </c>
      <c r="H1702" s="66" t="str">
        <f>VLOOKUP(G1702,'Benthic Codes'!$A$1:$C$15,2,0)</f>
        <v>LC</v>
      </c>
      <c r="I1702" s="66" t="str">
        <f>VLOOKUP(G1702,'Benthic Codes'!$A$1:$C$15,3,0)</f>
        <v>coral</v>
      </c>
    </row>
    <row r="1703" spans="1:10">
      <c r="A1703" s="2">
        <v>42955</v>
      </c>
      <c r="B1703" t="s">
        <v>411</v>
      </c>
      <c r="C1703" t="s">
        <v>475</v>
      </c>
      <c r="D1703">
        <v>5</v>
      </c>
      <c r="E1703">
        <v>1</v>
      </c>
      <c r="F1703" s="17">
        <v>2</v>
      </c>
      <c r="G1703" s="55" t="s">
        <v>488</v>
      </c>
      <c r="H1703" s="66" t="str">
        <f>VLOOKUP(G1703,'Benthic Codes'!$A$1:$C$15,2,0)</f>
        <v>TA</v>
      </c>
      <c r="I1703" s="66" t="str">
        <f>VLOOKUP(G1703,'Benthic Codes'!$A$1:$C$15,3,0)</f>
        <v>turf algae</v>
      </c>
      <c r="J1703">
        <v>2</v>
      </c>
    </row>
    <row r="1704" spans="1:10">
      <c r="A1704" s="2">
        <v>42955</v>
      </c>
      <c r="B1704" t="s">
        <v>411</v>
      </c>
      <c r="C1704" t="s">
        <v>475</v>
      </c>
      <c r="D1704">
        <v>5</v>
      </c>
      <c r="E1704">
        <v>1</v>
      </c>
      <c r="F1704" s="17">
        <v>3</v>
      </c>
      <c r="G1704" s="55" t="s">
        <v>488</v>
      </c>
      <c r="H1704" s="66" t="str">
        <f>VLOOKUP(G1704,'Benthic Codes'!$A$1:$C$15,2,0)</f>
        <v>TA</v>
      </c>
      <c r="I1704" s="66" t="str">
        <f>VLOOKUP(G1704,'Benthic Codes'!$A$1:$C$15,3,0)</f>
        <v>turf algae</v>
      </c>
      <c r="J1704">
        <v>4</v>
      </c>
    </row>
    <row r="1705" spans="1:10">
      <c r="A1705" s="2">
        <v>42955</v>
      </c>
      <c r="B1705" t="s">
        <v>411</v>
      </c>
      <c r="C1705" t="s">
        <v>475</v>
      </c>
      <c r="D1705">
        <v>5</v>
      </c>
      <c r="E1705">
        <v>1</v>
      </c>
      <c r="F1705" s="17">
        <v>4</v>
      </c>
      <c r="G1705" s="55" t="s">
        <v>488</v>
      </c>
      <c r="H1705" s="66" t="str">
        <f>VLOOKUP(G1705,'Benthic Codes'!$A$1:$C$15,2,0)</f>
        <v>TA</v>
      </c>
      <c r="I1705" s="66" t="str">
        <f>VLOOKUP(G1705,'Benthic Codes'!$A$1:$C$15,3,0)</f>
        <v>turf algae</v>
      </c>
      <c r="J1705">
        <v>2</v>
      </c>
    </row>
    <row r="1706" spans="1:10">
      <c r="A1706" s="2">
        <v>42955</v>
      </c>
      <c r="B1706" t="s">
        <v>411</v>
      </c>
      <c r="C1706" t="s">
        <v>475</v>
      </c>
      <c r="D1706">
        <v>5</v>
      </c>
      <c r="E1706">
        <v>1</v>
      </c>
      <c r="F1706" s="17">
        <v>5</v>
      </c>
      <c r="G1706" s="55" t="s">
        <v>488</v>
      </c>
      <c r="H1706" s="66" t="str">
        <f>VLOOKUP(G1706,'Benthic Codes'!$A$1:$C$15,2,0)</f>
        <v>TA</v>
      </c>
      <c r="I1706" s="66" t="str">
        <f>VLOOKUP(G1706,'Benthic Codes'!$A$1:$C$15,3,0)</f>
        <v>turf algae</v>
      </c>
      <c r="J1706">
        <v>2</v>
      </c>
    </row>
    <row r="1707" spans="1:10">
      <c r="A1707" s="2">
        <v>42955</v>
      </c>
      <c r="B1707" t="s">
        <v>411</v>
      </c>
      <c r="C1707" t="s">
        <v>475</v>
      </c>
      <c r="D1707">
        <v>5</v>
      </c>
      <c r="E1707">
        <v>1</v>
      </c>
      <c r="F1707" s="17">
        <v>6</v>
      </c>
      <c r="G1707" s="55" t="s">
        <v>488</v>
      </c>
      <c r="H1707" s="66" t="str">
        <f>VLOOKUP(G1707,'Benthic Codes'!$A$1:$C$15,2,0)</f>
        <v>TA</v>
      </c>
      <c r="I1707" s="66" t="str">
        <f>VLOOKUP(G1707,'Benthic Codes'!$A$1:$C$15,3,0)</f>
        <v>turf algae</v>
      </c>
      <c r="J1707">
        <v>2</v>
      </c>
    </row>
    <row r="1708" spans="1:10">
      <c r="A1708" s="2">
        <v>42955</v>
      </c>
      <c r="B1708" t="s">
        <v>411</v>
      </c>
      <c r="C1708" t="s">
        <v>475</v>
      </c>
      <c r="D1708">
        <v>5</v>
      </c>
      <c r="E1708">
        <v>1</v>
      </c>
      <c r="F1708" s="17">
        <v>7</v>
      </c>
      <c r="G1708" s="55" t="s">
        <v>488</v>
      </c>
      <c r="H1708" s="66" t="str">
        <f>VLOOKUP(G1708,'Benthic Codes'!$A$1:$C$15,2,0)</f>
        <v>TA</v>
      </c>
      <c r="I1708" s="66" t="str">
        <f>VLOOKUP(G1708,'Benthic Codes'!$A$1:$C$15,3,0)</f>
        <v>turf algae</v>
      </c>
      <c r="J1708">
        <v>1</v>
      </c>
    </row>
    <row r="1709" spans="1:10">
      <c r="A1709" s="2">
        <v>42955</v>
      </c>
      <c r="B1709" t="s">
        <v>411</v>
      </c>
      <c r="C1709" t="s">
        <v>475</v>
      </c>
      <c r="D1709">
        <v>5</v>
      </c>
      <c r="E1709">
        <v>1</v>
      </c>
      <c r="F1709" s="17">
        <v>8</v>
      </c>
      <c r="G1709" s="55" t="s">
        <v>488</v>
      </c>
      <c r="H1709" s="66" t="str">
        <f>VLOOKUP(G1709,'Benthic Codes'!$A$1:$C$15,2,0)</f>
        <v>TA</v>
      </c>
      <c r="I1709" s="66" t="str">
        <f>VLOOKUP(G1709,'Benthic Codes'!$A$1:$C$15,3,0)</f>
        <v>turf algae</v>
      </c>
      <c r="J1709">
        <v>2</v>
      </c>
    </row>
    <row r="1710" spans="1:10">
      <c r="A1710" s="2">
        <v>42955</v>
      </c>
      <c r="B1710" t="s">
        <v>411</v>
      </c>
      <c r="C1710" t="s">
        <v>475</v>
      </c>
      <c r="D1710">
        <v>5</v>
      </c>
      <c r="E1710">
        <v>1</v>
      </c>
      <c r="F1710" s="17">
        <v>9</v>
      </c>
      <c r="G1710" s="55" t="s">
        <v>488</v>
      </c>
      <c r="H1710" s="66" t="str">
        <f>VLOOKUP(G1710,'Benthic Codes'!$A$1:$C$15,2,0)</f>
        <v>TA</v>
      </c>
      <c r="I1710" s="66" t="str">
        <f>VLOOKUP(G1710,'Benthic Codes'!$A$1:$C$15,3,0)</f>
        <v>turf algae</v>
      </c>
      <c r="J1710">
        <v>2</v>
      </c>
    </row>
    <row r="1711" spans="1:10">
      <c r="A1711" s="2">
        <v>42955</v>
      </c>
      <c r="B1711" t="s">
        <v>411</v>
      </c>
      <c r="C1711" t="s">
        <v>475</v>
      </c>
      <c r="D1711">
        <v>5</v>
      </c>
      <c r="E1711">
        <v>1</v>
      </c>
      <c r="F1711" s="17">
        <v>10</v>
      </c>
      <c r="G1711" s="55" t="s">
        <v>488</v>
      </c>
      <c r="H1711" s="66" t="str">
        <f>VLOOKUP(G1711,'Benthic Codes'!$A$1:$C$15,2,0)</f>
        <v>TA</v>
      </c>
      <c r="I1711" s="66" t="str">
        <f>VLOOKUP(G1711,'Benthic Codes'!$A$1:$C$15,3,0)</f>
        <v>turf algae</v>
      </c>
      <c r="J1711">
        <v>4</v>
      </c>
    </row>
    <row r="1712" spans="1:10">
      <c r="A1712" s="2">
        <v>42955</v>
      </c>
      <c r="B1712" t="s">
        <v>411</v>
      </c>
      <c r="C1712" t="s">
        <v>475</v>
      </c>
      <c r="D1712">
        <v>5</v>
      </c>
      <c r="E1712">
        <v>2</v>
      </c>
      <c r="F1712" s="17">
        <v>1</v>
      </c>
      <c r="G1712" s="55" t="s">
        <v>488</v>
      </c>
      <c r="H1712" s="66" t="str">
        <f>VLOOKUP(G1712,'Benthic Codes'!$A$1:$C$15,2,0)</f>
        <v>TA</v>
      </c>
      <c r="I1712" s="66" t="str">
        <f>VLOOKUP(G1712,'Benthic Codes'!$A$1:$C$15,3,0)</f>
        <v>turf algae</v>
      </c>
      <c r="J1712">
        <v>4</v>
      </c>
    </row>
    <row r="1713" spans="1:11">
      <c r="A1713" s="2">
        <v>42955</v>
      </c>
      <c r="B1713" t="s">
        <v>411</v>
      </c>
      <c r="C1713" t="s">
        <v>475</v>
      </c>
      <c r="D1713">
        <v>5</v>
      </c>
      <c r="E1713">
        <v>2</v>
      </c>
      <c r="F1713" s="17">
        <v>2</v>
      </c>
      <c r="G1713" s="55" t="s">
        <v>483</v>
      </c>
      <c r="H1713" s="66" t="str">
        <f>VLOOKUP(G1713,'Benthic Codes'!$A$1:$C$15,2,0)</f>
        <v>AINV</v>
      </c>
      <c r="I1713" s="66" t="str">
        <f>VLOOKUP(G1713,'Benthic Codes'!$A$1:$C$15,3,0)</f>
        <v>aggressive invert</v>
      </c>
      <c r="K1713" t="s">
        <v>485</v>
      </c>
    </row>
    <row r="1714" spans="1:11">
      <c r="A1714" s="2">
        <v>42955</v>
      </c>
      <c r="B1714" t="s">
        <v>411</v>
      </c>
      <c r="C1714" t="s">
        <v>475</v>
      </c>
      <c r="D1714">
        <v>5</v>
      </c>
      <c r="E1714">
        <v>2</v>
      </c>
      <c r="F1714" s="17">
        <v>3</v>
      </c>
      <c r="G1714" s="55" t="s">
        <v>488</v>
      </c>
      <c r="H1714" s="66" t="str">
        <f>VLOOKUP(G1714,'Benthic Codes'!$A$1:$C$15,2,0)</f>
        <v>TA</v>
      </c>
      <c r="I1714" s="66" t="str">
        <f>VLOOKUP(G1714,'Benthic Codes'!$A$1:$C$15,3,0)</f>
        <v>turf algae</v>
      </c>
      <c r="J1714">
        <v>2</v>
      </c>
    </row>
    <row r="1715" spans="1:11">
      <c r="A1715" s="2">
        <v>42955</v>
      </c>
      <c r="B1715" t="s">
        <v>411</v>
      </c>
      <c r="C1715" t="s">
        <v>475</v>
      </c>
      <c r="D1715">
        <v>5</v>
      </c>
      <c r="E1715">
        <v>2</v>
      </c>
      <c r="F1715" s="17">
        <v>4</v>
      </c>
      <c r="G1715" s="55" t="s">
        <v>488</v>
      </c>
      <c r="H1715" s="66" t="str">
        <f>VLOOKUP(G1715,'Benthic Codes'!$A$1:$C$15,2,0)</f>
        <v>TA</v>
      </c>
      <c r="I1715" s="66" t="str">
        <f>VLOOKUP(G1715,'Benthic Codes'!$A$1:$C$15,3,0)</f>
        <v>turf algae</v>
      </c>
      <c r="J1715">
        <v>3</v>
      </c>
    </row>
    <row r="1716" spans="1:11">
      <c r="A1716" s="2">
        <v>42955</v>
      </c>
      <c r="B1716" t="s">
        <v>411</v>
      </c>
      <c r="C1716" t="s">
        <v>475</v>
      </c>
      <c r="D1716">
        <v>5</v>
      </c>
      <c r="E1716">
        <v>2</v>
      </c>
      <c r="F1716" s="17">
        <v>5</v>
      </c>
      <c r="G1716" s="55" t="s">
        <v>493</v>
      </c>
      <c r="H1716" s="66" t="str">
        <f>VLOOKUP(G1716,'Benthic Codes'!$A$1:$C$15,2,0)</f>
        <v>TA</v>
      </c>
      <c r="I1716" s="66" t="str">
        <f>VLOOKUP(G1716,'Benthic Codes'!$A$1:$C$15,3,0)</f>
        <v>turf algae</v>
      </c>
      <c r="J1716">
        <v>2</v>
      </c>
    </row>
    <row r="1717" spans="1:11">
      <c r="A1717" s="2">
        <v>42955</v>
      </c>
      <c r="B1717" t="s">
        <v>411</v>
      </c>
      <c r="C1717" t="s">
        <v>475</v>
      </c>
      <c r="D1717">
        <v>5</v>
      </c>
      <c r="E1717">
        <v>2</v>
      </c>
      <c r="F1717" s="17">
        <v>6</v>
      </c>
      <c r="G1717" s="55" t="s">
        <v>493</v>
      </c>
      <c r="H1717" s="66" t="str">
        <f>VLOOKUP(G1717,'Benthic Codes'!$A$1:$C$15,2,0)</f>
        <v>TA</v>
      </c>
      <c r="I1717" s="66" t="str">
        <f>VLOOKUP(G1717,'Benthic Codes'!$A$1:$C$15,3,0)</f>
        <v>turf algae</v>
      </c>
      <c r="J1717">
        <v>2</v>
      </c>
    </row>
    <row r="1718" spans="1:11">
      <c r="A1718" s="2">
        <v>42955</v>
      </c>
      <c r="B1718" t="s">
        <v>411</v>
      </c>
      <c r="C1718" t="s">
        <v>475</v>
      </c>
      <c r="D1718">
        <v>5</v>
      </c>
      <c r="E1718">
        <v>2</v>
      </c>
      <c r="F1718" s="17">
        <v>7</v>
      </c>
      <c r="G1718" s="55" t="s">
        <v>493</v>
      </c>
      <c r="H1718" s="66" t="str">
        <f>VLOOKUP(G1718,'Benthic Codes'!$A$1:$C$15,2,0)</f>
        <v>TA</v>
      </c>
      <c r="I1718" s="66" t="str">
        <f>VLOOKUP(G1718,'Benthic Codes'!$A$1:$C$15,3,0)</f>
        <v>turf algae</v>
      </c>
      <c r="J1718">
        <v>2</v>
      </c>
    </row>
    <row r="1719" spans="1:11">
      <c r="A1719" s="2">
        <v>42955</v>
      </c>
      <c r="B1719" t="s">
        <v>411</v>
      </c>
      <c r="C1719" t="s">
        <v>475</v>
      </c>
      <c r="D1719">
        <v>5</v>
      </c>
      <c r="E1719">
        <v>2</v>
      </c>
      <c r="F1719" s="17">
        <v>8</v>
      </c>
      <c r="G1719" s="55" t="s">
        <v>493</v>
      </c>
      <c r="H1719" s="66" t="str">
        <f>VLOOKUP(G1719,'Benthic Codes'!$A$1:$C$15,2,0)</f>
        <v>TA</v>
      </c>
      <c r="I1719" s="66" t="str">
        <f>VLOOKUP(G1719,'Benthic Codes'!$A$1:$C$15,3,0)</f>
        <v>turf algae</v>
      </c>
      <c r="J1719">
        <v>2</v>
      </c>
    </row>
    <row r="1720" spans="1:11">
      <c r="A1720" s="2">
        <v>42955</v>
      </c>
      <c r="B1720" t="s">
        <v>411</v>
      </c>
      <c r="C1720" t="s">
        <v>475</v>
      </c>
      <c r="D1720">
        <v>5</v>
      </c>
      <c r="E1720">
        <v>2</v>
      </c>
      <c r="F1720" s="17">
        <v>9</v>
      </c>
      <c r="G1720" s="55" t="s">
        <v>493</v>
      </c>
      <c r="H1720" s="66" t="str">
        <f>VLOOKUP(G1720,'Benthic Codes'!$A$1:$C$15,2,0)</f>
        <v>TA</v>
      </c>
      <c r="I1720" s="66" t="str">
        <f>VLOOKUP(G1720,'Benthic Codes'!$A$1:$C$15,3,0)</f>
        <v>turf algae</v>
      </c>
      <c r="J1720">
        <v>2</v>
      </c>
    </row>
    <row r="1721" spans="1:11">
      <c r="A1721" s="2">
        <v>42955</v>
      </c>
      <c r="B1721" t="s">
        <v>411</v>
      </c>
      <c r="C1721" t="s">
        <v>475</v>
      </c>
      <c r="D1721">
        <v>5</v>
      </c>
      <c r="E1721">
        <v>2</v>
      </c>
      <c r="F1721" s="17">
        <v>10</v>
      </c>
      <c r="G1721" s="55" t="s">
        <v>488</v>
      </c>
      <c r="H1721" s="66" t="str">
        <f>VLOOKUP(G1721,'Benthic Codes'!$A$1:$C$15,2,0)</f>
        <v>TA</v>
      </c>
      <c r="I1721" s="66" t="str">
        <f>VLOOKUP(G1721,'Benthic Codes'!$A$1:$C$15,3,0)</f>
        <v>turf algae</v>
      </c>
      <c r="J1721">
        <v>3</v>
      </c>
    </row>
    <row r="1722" spans="1:11">
      <c r="A1722" s="2">
        <v>42955</v>
      </c>
      <c r="B1722" t="s">
        <v>411</v>
      </c>
      <c r="C1722" t="s">
        <v>475</v>
      </c>
      <c r="D1722">
        <v>5</v>
      </c>
      <c r="E1722">
        <v>3</v>
      </c>
      <c r="F1722" s="17">
        <v>1</v>
      </c>
      <c r="G1722" s="55" t="s">
        <v>478</v>
      </c>
      <c r="H1722" s="66" t="str">
        <f>VLOOKUP(G1722,'Benthic Codes'!$A$1:$C$15,2,0)</f>
        <v>MA</v>
      </c>
      <c r="I1722" s="66" t="str">
        <f>VLOOKUP(G1722,'Benthic Codes'!$A$1:$C$15,3,0)</f>
        <v>macroalgae</v>
      </c>
      <c r="J1722">
        <v>8</v>
      </c>
    </row>
    <row r="1723" spans="1:11">
      <c r="A1723" s="2">
        <v>42955</v>
      </c>
      <c r="B1723" t="s">
        <v>411</v>
      </c>
      <c r="C1723" t="s">
        <v>475</v>
      </c>
      <c r="D1723">
        <v>5</v>
      </c>
      <c r="E1723">
        <v>3</v>
      </c>
      <c r="F1723" s="17">
        <v>2</v>
      </c>
      <c r="G1723" s="55" t="s">
        <v>493</v>
      </c>
      <c r="H1723" s="66" t="str">
        <f>VLOOKUP(G1723,'Benthic Codes'!$A$1:$C$15,2,0)</f>
        <v>TA</v>
      </c>
      <c r="I1723" s="66" t="str">
        <f>VLOOKUP(G1723,'Benthic Codes'!$A$1:$C$15,3,0)</f>
        <v>turf algae</v>
      </c>
      <c r="J1723">
        <v>2</v>
      </c>
    </row>
    <row r="1724" spans="1:11">
      <c r="A1724" s="2">
        <v>42955</v>
      </c>
      <c r="B1724" t="s">
        <v>411</v>
      </c>
      <c r="C1724" t="s">
        <v>475</v>
      </c>
      <c r="D1724">
        <v>5</v>
      </c>
      <c r="E1724">
        <v>3</v>
      </c>
      <c r="F1724" s="17">
        <v>3</v>
      </c>
      <c r="G1724" s="55" t="s">
        <v>493</v>
      </c>
      <c r="H1724" s="66" t="str">
        <f>VLOOKUP(G1724,'Benthic Codes'!$A$1:$C$15,2,0)</f>
        <v>TA</v>
      </c>
      <c r="I1724" s="66" t="str">
        <f>VLOOKUP(G1724,'Benthic Codes'!$A$1:$C$15,3,0)</f>
        <v>turf algae</v>
      </c>
      <c r="J1724">
        <v>2</v>
      </c>
    </row>
    <row r="1725" spans="1:11">
      <c r="A1725" s="2">
        <v>42955</v>
      </c>
      <c r="B1725" t="s">
        <v>411</v>
      </c>
      <c r="C1725" t="s">
        <v>475</v>
      </c>
      <c r="D1725">
        <v>5</v>
      </c>
      <c r="E1725">
        <v>3</v>
      </c>
      <c r="F1725" s="17">
        <v>4</v>
      </c>
      <c r="G1725" s="55" t="s">
        <v>493</v>
      </c>
      <c r="H1725" s="66" t="str">
        <f>VLOOKUP(G1725,'Benthic Codes'!$A$1:$C$15,2,0)</f>
        <v>TA</v>
      </c>
      <c r="I1725" s="66" t="str">
        <f>VLOOKUP(G1725,'Benthic Codes'!$A$1:$C$15,3,0)</f>
        <v>turf algae</v>
      </c>
      <c r="J1725">
        <v>2</v>
      </c>
    </row>
    <row r="1726" spans="1:11">
      <c r="A1726" s="2">
        <v>42955</v>
      </c>
      <c r="B1726" t="s">
        <v>411</v>
      </c>
      <c r="C1726" t="s">
        <v>475</v>
      </c>
      <c r="D1726">
        <v>5</v>
      </c>
      <c r="E1726">
        <v>3</v>
      </c>
      <c r="F1726" s="17">
        <v>5</v>
      </c>
      <c r="G1726" s="55" t="s">
        <v>493</v>
      </c>
      <c r="H1726" s="66" t="str">
        <f>VLOOKUP(G1726,'Benthic Codes'!$A$1:$C$15,2,0)</f>
        <v>TA</v>
      </c>
      <c r="I1726" s="66" t="str">
        <f>VLOOKUP(G1726,'Benthic Codes'!$A$1:$C$15,3,0)</f>
        <v>turf algae</v>
      </c>
      <c r="J1726">
        <v>2</v>
      </c>
    </row>
    <row r="1727" spans="1:11">
      <c r="A1727" s="2">
        <v>42955</v>
      </c>
      <c r="B1727" t="s">
        <v>411</v>
      </c>
      <c r="C1727" t="s">
        <v>475</v>
      </c>
      <c r="D1727">
        <v>5</v>
      </c>
      <c r="E1727">
        <v>3</v>
      </c>
      <c r="F1727" s="17">
        <v>6</v>
      </c>
      <c r="G1727" s="55" t="s">
        <v>493</v>
      </c>
      <c r="H1727" s="66" t="str">
        <f>VLOOKUP(G1727,'Benthic Codes'!$A$1:$C$15,2,0)</f>
        <v>TA</v>
      </c>
      <c r="I1727" s="66" t="str">
        <f>VLOOKUP(G1727,'Benthic Codes'!$A$1:$C$15,3,0)</f>
        <v>turf algae</v>
      </c>
      <c r="J1727">
        <v>2</v>
      </c>
    </row>
    <row r="1728" spans="1:11">
      <c r="A1728" s="2">
        <v>42955</v>
      </c>
      <c r="B1728" t="s">
        <v>411</v>
      </c>
      <c r="C1728" t="s">
        <v>475</v>
      </c>
      <c r="D1728">
        <v>5</v>
      </c>
      <c r="E1728">
        <v>3</v>
      </c>
      <c r="F1728" s="17">
        <v>7</v>
      </c>
      <c r="G1728" s="55" t="s">
        <v>488</v>
      </c>
      <c r="H1728" s="66" t="str">
        <f>VLOOKUP(G1728,'Benthic Codes'!$A$1:$C$15,2,0)</f>
        <v>TA</v>
      </c>
      <c r="I1728" s="66" t="str">
        <f>VLOOKUP(G1728,'Benthic Codes'!$A$1:$C$15,3,0)</f>
        <v>turf algae</v>
      </c>
      <c r="J1728">
        <v>3</v>
      </c>
    </row>
    <row r="1729" spans="1:11">
      <c r="A1729" s="2">
        <v>42955</v>
      </c>
      <c r="B1729" t="s">
        <v>411</v>
      </c>
      <c r="C1729" t="s">
        <v>475</v>
      </c>
      <c r="D1729">
        <v>5</v>
      </c>
      <c r="E1729">
        <v>3</v>
      </c>
      <c r="F1729" s="17">
        <v>8</v>
      </c>
      <c r="G1729" s="55" t="s">
        <v>488</v>
      </c>
      <c r="H1729" s="66" t="str">
        <f>VLOOKUP(G1729,'Benthic Codes'!$A$1:$C$15,2,0)</f>
        <v>TA</v>
      </c>
      <c r="I1729" s="66" t="str">
        <f>VLOOKUP(G1729,'Benthic Codes'!$A$1:$C$15,3,0)</f>
        <v>turf algae</v>
      </c>
      <c r="J1729">
        <v>2</v>
      </c>
    </row>
    <row r="1730" spans="1:11">
      <c r="A1730" s="2">
        <v>42955</v>
      </c>
      <c r="B1730" t="s">
        <v>411</v>
      </c>
      <c r="C1730" t="s">
        <v>475</v>
      </c>
      <c r="D1730">
        <v>5</v>
      </c>
      <c r="E1730">
        <v>3</v>
      </c>
      <c r="F1730" s="17">
        <v>9</v>
      </c>
      <c r="G1730" s="55" t="s">
        <v>488</v>
      </c>
      <c r="H1730" s="66" t="str">
        <f>VLOOKUP(G1730,'Benthic Codes'!$A$1:$C$15,2,0)</f>
        <v>TA</v>
      </c>
      <c r="I1730" s="66" t="str">
        <f>VLOOKUP(G1730,'Benthic Codes'!$A$1:$C$15,3,0)</f>
        <v>turf algae</v>
      </c>
      <c r="J1730">
        <v>2</v>
      </c>
    </row>
    <row r="1731" spans="1:11">
      <c r="A1731" s="2">
        <v>42955</v>
      </c>
      <c r="B1731" t="s">
        <v>411</v>
      </c>
      <c r="C1731" t="s">
        <v>475</v>
      </c>
      <c r="D1731">
        <v>5</v>
      </c>
      <c r="E1731">
        <v>3</v>
      </c>
      <c r="F1731" s="17">
        <v>10</v>
      </c>
      <c r="G1731" s="55" t="s">
        <v>488</v>
      </c>
      <c r="H1731" s="66" t="str">
        <f>VLOOKUP(G1731,'Benthic Codes'!$A$1:$C$15,2,0)</f>
        <v>TA</v>
      </c>
      <c r="I1731" s="66" t="str">
        <f>VLOOKUP(G1731,'Benthic Codes'!$A$1:$C$15,3,0)</f>
        <v>turf algae</v>
      </c>
      <c r="J1731">
        <v>1</v>
      </c>
    </row>
    <row r="1732" spans="1:11">
      <c r="A1732" s="2">
        <v>42955</v>
      </c>
      <c r="B1732" t="s">
        <v>411</v>
      </c>
      <c r="C1732" t="s">
        <v>475</v>
      </c>
      <c r="D1732">
        <v>5</v>
      </c>
      <c r="E1732">
        <v>4</v>
      </c>
      <c r="F1732" s="17">
        <v>1</v>
      </c>
      <c r="G1732" s="55" t="s">
        <v>488</v>
      </c>
      <c r="H1732" s="66" t="str">
        <f>VLOOKUP(G1732,'Benthic Codes'!$A$1:$C$15,2,0)</f>
        <v>TA</v>
      </c>
      <c r="I1732" s="66" t="str">
        <f>VLOOKUP(G1732,'Benthic Codes'!$A$1:$C$15,3,0)</f>
        <v>turf algae</v>
      </c>
      <c r="J1732">
        <v>2</v>
      </c>
    </row>
    <row r="1733" spans="1:11">
      <c r="A1733" s="2">
        <v>42955</v>
      </c>
      <c r="B1733" t="s">
        <v>411</v>
      </c>
      <c r="C1733" t="s">
        <v>475</v>
      </c>
      <c r="D1733">
        <v>5</v>
      </c>
      <c r="E1733">
        <v>4</v>
      </c>
      <c r="F1733" s="17">
        <v>2</v>
      </c>
      <c r="G1733" s="55" t="s">
        <v>483</v>
      </c>
      <c r="H1733" s="66" t="str">
        <f>VLOOKUP(G1733,'Benthic Codes'!$A$1:$C$15,2,0)</f>
        <v>AINV</v>
      </c>
      <c r="I1733" s="66" t="str">
        <f>VLOOKUP(G1733,'Benthic Codes'!$A$1:$C$15,3,0)</f>
        <v>aggressive invert</v>
      </c>
      <c r="K1733" t="s">
        <v>484</v>
      </c>
    </row>
    <row r="1734" spans="1:11">
      <c r="A1734" s="2">
        <v>42955</v>
      </c>
      <c r="B1734" t="s">
        <v>411</v>
      </c>
      <c r="C1734" t="s">
        <v>475</v>
      </c>
      <c r="D1734">
        <v>5</v>
      </c>
      <c r="E1734">
        <v>4</v>
      </c>
      <c r="F1734" s="17">
        <v>3</v>
      </c>
      <c r="G1734" s="55" t="s">
        <v>488</v>
      </c>
      <c r="H1734" s="66" t="str">
        <f>VLOOKUP(G1734,'Benthic Codes'!$A$1:$C$15,2,0)</f>
        <v>TA</v>
      </c>
      <c r="I1734" s="66" t="str">
        <f>VLOOKUP(G1734,'Benthic Codes'!$A$1:$C$15,3,0)</f>
        <v>turf algae</v>
      </c>
      <c r="J1734">
        <v>2</v>
      </c>
    </row>
    <row r="1735" spans="1:11">
      <c r="A1735" s="2">
        <v>42955</v>
      </c>
      <c r="B1735" t="s">
        <v>411</v>
      </c>
      <c r="C1735" t="s">
        <v>475</v>
      </c>
      <c r="D1735">
        <v>5</v>
      </c>
      <c r="E1735">
        <v>4</v>
      </c>
      <c r="F1735" s="17">
        <v>4</v>
      </c>
      <c r="G1735" s="55" t="s">
        <v>488</v>
      </c>
      <c r="H1735" s="66" t="str">
        <f>VLOOKUP(G1735,'Benthic Codes'!$A$1:$C$15,2,0)</f>
        <v>TA</v>
      </c>
      <c r="I1735" s="66" t="str">
        <f>VLOOKUP(G1735,'Benthic Codes'!$A$1:$C$15,3,0)</f>
        <v>turf algae</v>
      </c>
      <c r="J1735">
        <v>3</v>
      </c>
    </row>
    <row r="1736" spans="1:11">
      <c r="A1736" s="2">
        <v>42955</v>
      </c>
      <c r="B1736" t="s">
        <v>411</v>
      </c>
      <c r="C1736" t="s">
        <v>475</v>
      </c>
      <c r="D1736">
        <v>5</v>
      </c>
      <c r="E1736">
        <v>4</v>
      </c>
      <c r="F1736" s="17">
        <v>5</v>
      </c>
      <c r="G1736" s="55" t="s">
        <v>488</v>
      </c>
      <c r="H1736" s="66" t="str">
        <f>VLOOKUP(G1736,'Benthic Codes'!$A$1:$C$15,2,0)</f>
        <v>TA</v>
      </c>
      <c r="I1736" s="66" t="str">
        <f>VLOOKUP(G1736,'Benthic Codes'!$A$1:$C$15,3,0)</f>
        <v>turf algae</v>
      </c>
      <c r="J1736">
        <v>2</v>
      </c>
    </row>
    <row r="1737" spans="1:11">
      <c r="A1737" s="2">
        <v>42955</v>
      </c>
      <c r="B1737" t="s">
        <v>411</v>
      </c>
      <c r="C1737" t="s">
        <v>475</v>
      </c>
      <c r="D1737">
        <v>5</v>
      </c>
      <c r="E1737">
        <v>4</v>
      </c>
      <c r="F1737" s="17">
        <v>6</v>
      </c>
      <c r="G1737" s="55" t="s">
        <v>488</v>
      </c>
      <c r="H1737" s="66" t="str">
        <f>VLOOKUP(G1737,'Benthic Codes'!$A$1:$C$15,2,0)</f>
        <v>TA</v>
      </c>
      <c r="I1737" s="66" t="str">
        <f>VLOOKUP(G1737,'Benthic Codes'!$A$1:$C$15,3,0)</f>
        <v>turf algae</v>
      </c>
      <c r="J1737">
        <v>2</v>
      </c>
    </row>
    <row r="1738" spans="1:11">
      <c r="A1738" s="2">
        <v>42955</v>
      </c>
      <c r="B1738" t="s">
        <v>411</v>
      </c>
      <c r="C1738" t="s">
        <v>475</v>
      </c>
      <c r="D1738">
        <v>5</v>
      </c>
      <c r="E1738">
        <v>4</v>
      </c>
      <c r="F1738" s="17">
        <v>7</v>
      </c>
      <c r="G1738" s="55" t="s">
        <v>478</v>
      </c>
      <c r="H1738" s="66" t="str">
        <f>VLOOKUP(G1738,'Benthic Codes'!$A$1:$C$15,2,0)</f>
        <v>MA</v>
      </c>
      <c r="I1738" s="66" t="str">
        <f>VLOOKUP(G1738,'Benthic Codes'!$A$1:$C$15,3,0)</f>
        <v>macroalgae</v>
      </c>
      <c r="J1738">
        <v>12</v>
      </c>
    </row>
    <row r="1739" spans="1:11">
      <c r="A1739" s="2">
        <v>42955</v>
      </c>
      <c r="B1739" t="s">
        <v>411</v>
      </c>
      <c r="C1739" t="s">
        <v>475</v>
      </c>
      <c r="D1739">
        <v>5</v>
      </c>
      <c r="E1739">
        <v>4</v>
      </c>
      <c r="F1739" s="17">
        <v>8</v>
      </c>
      <c r="G1739" s="55" t="s">
        <v>478</v>
      </c>
      <c r="H1739" s="66" t="str">
        <f>VLOOKUP(G1739,'Benthic Codes'!$A$1:$C$15,2,0)</f>
        <v>MA</v>
      </c>
      <c r="I1739" s="66" t="str">
        <f>VLOOKUP(G1739,'Benthic Codes'!$A$1:$C$15,3,0)</f>
        <v>macroalgae</v>
      </c>
      <c r="J1739">
        <v>42</v>
      </c>
    </row>
    <row r="1740" spans="1:11">
      <c r="A1740" s="2">
        <v>42955</v>
      </c>
      <c r="B1740" t="s">
        <v>411</v>
      </c>
      <c r="C1740" t="s">
        <v>475</v>
      </c>
      <c r="D1740">
        <v>5</v>
      </c>
      <c r="E1740">
        <v>4</v>
      </c>
      <c r="F1740" s="17">
        <v>9</v>
      </c>
      <c r="G1740" s="55" t="s">
        <v>493</v>
      </c>
      <c r="H1740" s="66" t="str">
        <f>VLOOKUP(G1740,'Benthic Codes'!$A$1:$C$15,2,0)</f>
        <v>TA</v>
      </c>
      <c r="I1740" s="66" t="str">
        <f>VLOOKUP(G1740,'Benthic Codes'!$A$1:$C$15,3,0)</f>
        <v>turf algae</v>
      </c>
    </row>
    <row r="1741" spans="1:11">
      <c r="A1741" s="2">
        <v>42955</v>
      </c>
      <c r="B1741" t="s">
        <v>411</v>
      </c>
      <c r="C1741" t="s">
        <v>475</v>
      </c>
      <c r="D1741">
        <v>5</v>
      </c>
      <c r="E1741">
        <v>4</v>
      </c>
      <c r="F1741" s="17">
        <v>10</v>
      </c>
      <c r="G1741" s="55" t="s">
        <v>493</v>
      </c>
      <c r="H1741" s="66" t="str">
        <f>VLOOKUP(G1741,'Benthic Codes'!$A$1:$C$15,2,0)</f>
        <v>TA</v>
      </c>
      <c r="I1741" s="66" t="str">
        <f>VLOOKUP(G1741,'Benthic Codes'!$A$1:$C$15,3,0)</f>
        <v>turf algae</v>
      </c>
    </row>
    <row r="1742" spans="1:11">
      <c r="A1742" s="2">
        <v>42955</v>
      </c>
      <c r="B1742" t="s">
        <v>411</v>
      </c>
      <c r="C1742" t="s">
        <v>475</v>
      </c>
      <c r="D1742">
        <v>5</v>
      </c>
      <c r="E1742">
        <v>5</v>
      </c>
      <c r="F1742" s="17">
        <v>1</v>
      </c>
      <c r="G1742" s="55" t="s">
        <v>488</v>
      </c>
      <c r="H1742" s="66" t="str">
        <f>VLOOKUP(G1742,'Benthic Codes'!$A$1:$C$15,2,0)</f>
        <v>TA</v>
      </c>
      <c r="I1742" s="66" t="str">
        <f>VLOOKUP(G1742,'Benthic Codes'!$A$1:$C$15,3,0)</f>
        <v>turf algae</v>
      </c>
      <c r="J1742">
        <v>2</v>
      </c>
    </row>
    <row r="1743" spans="1:11">
      <c r="A1743" s="2">
        <v>42955</v>
      </c>
      <c r="B1743" t="s">
        <v>411</v>
      </c>
      <c r="C1743" t="s">
        <v>475</v>
      </c>
      <c r="D1743">
        <v>5</v>
      </c>
      <c r="E1743">
        <v>5</v>
      </c>
      <c r="F1743" s="17">
        <v>2</v>
      </c>
      <c r="G1743" s="55" t="s">
        <v>488</v>
      </c>
      <c r="H1743" s="66" t="str">
        <f>VLOOKUP(G1743,'Benthic Codes'!$A$1:$C$15,2,0)</f>
        <v>TA</v>
      </c>
      <c r="I1743" s="66" t="str">
        <f>VLOOKUP(G1743,'Benthic Codes'!$A$1:$C$15,3,0)</f>
        <v>turf algae</v>
      </c>
      <c r="J1743">
        <v>2</v>
      </c>
    </row>
    <row r="1744" spans="1:11">
      <c r="A1744" s="2">
        <v>42955</v>
      </c>
      <c r="B1744" t="s">
        <v>411</v>
      </c>
      <c r="C1744" t="s">
        <v>475</v>
      </c>
      <c r="D1744">
        <v>5</v>
      </c>
      <c r="E1744">
        <v>5</v>
      </c>
      <c r="F1744" s="17">
        <v>3</v>
      </c>
      <c r="G1744" s="55" t="s">
        <v>488</v>
      </c>
      <c r="H1744" s="66" t="str">
        <f>VLOOKUP(G1744,'Benthic Codes'!$A$1:$C$15,2,0)</f>
        <v>TA</v>
      </c>
      <c r="I1744" s="66" t="str">
        <f>VLOOKUP(G1744,'Benthic Codes'!$A$1:$C$15,3,0)</f>
        <v>turf algae</v>
      </c>
      <c r="J1744">
        <v>2</v>
      </c>
    </row>
    <row r="1745" spans="1:11">
      <c r="A1745" s="2">
        <v>42955</v>
      </c>
      <c r="B1745" t="s">
        <v>411</v>
      </c>
      <c r="C1745" t="s">
        <v>475</v>
      </c>
      <c r="D1745">
        <v>5</v>
      </c>
      <c r="E1745">
        <v>5</v>
      </c>
      <c r="F1745" s="17">
        <v>4</v>
      </c>
      <c r="G1745" s="55" t="s">
        <v>488</v>
      </c>
      <c r="H1745" s="66" t="str">
        <f>VLOOKUP(G1745,'Benthic Codes'!$A$1:$C$15,2,0)</f>
        <v>TA</v>
      </c>
      <c r="I1745" s="66" t="str">
        <f>VLOOKUP(G1745,'Benthic Codes'!$A$1:$C$15,3,0)</f>
        <v>turf algae</v>
      </c>
      <c r="J1745">
        <v>4</v>
      </c>
    </row>
    <row r="1746" spans="1:11">
      <c r="A1746" s="2">
        <v>42955</v>
      </c>
      <c r="B1746" t="s">
        <v>411</v>
      </c>
      <c r="C1746" t="s">
        <v>475</v>
      </c>
      <c r="D1746">
        <v>5</v>
      </c>
      <c r="E1746">
        <v>5</v>
      </c>
      <c r="F1746" s="17">
        <v>5</v>
      </c>
      <c r="G1746" s="55" t="s">
        <v>488</v>
      </c>
      <c r="H1746" s="66" t="str">
        <f>VLOOKUP(G1746,'Benthic Codes'!$A$1:$C$15,2,0)</f>
        <v>TA</v>
      </c>
      <c r="I1746" s="66" t="str">
        <f>VLOOKUP(G1746,'Benthic Codes'!$A$1:$C$15,3,0)</f>
        <v>turf algae</v>
      </c>
      <c r="J1746">
        <v>1</v>
      </c>
    </row>
    <row r="1747" spans="1:11">
      <c r="A1747" s="2">
        <v>42955</v>
      </c>
      <c r="B1747" t="s">
        <v>411</v>
      </c>
      <c r="C1747" t="s">
        <v>475</v>
      </c>
      <c r="D1747">
        <v>5</v>
      </c>
      <c r="E1747">
        <v>5</v>
      </c>
      <c r="F1747" s="17">
        <v>6</v>
      </c>
      <c r="G1747" s="55" t="s">
        <v>488</v>
      </c>
      <c r="H1747" s="66" t="str">
        <f>VLOOKUP(G1747,'Benthic Codes'!$A$1:$C$15,2,0)</f>
        <v>TA</v>
      </c>
      <c r="I1747" s="66" t="str">
        <f>VLOOKUP(G1747,'Benthic Codes'!$A$1:$C$15,3,0)</f>
        <v>turf algae</v>
      </c>
      <c r="J1747">
        <v>2</v>
      </c>
    </row>
    <row r="1748" spans="1:11">
      <c r="A1748" s="2">
        <v>42955</v>
      </c>
      <c r="B1748" t="s">
        <v>411</v>
      </c>
      <c r="C1748" t="s">
        <v>475</v>
      </c>
      <c r="D1748">
        <v>5</v>
      </c>
      <c r="E1748">
        <v>5</v>
      </c>
      <c r="F1748" s="17">
        <v>7</v>
      </c>
      <c r="G1748" s="55" t="s">
        <v>474</v>
      </c>
      <c r="H1748" s="66" t="str">
        <f>VLOOKUP(G1748,'Benthic Codes'!$A$1:$C$15,2,0)</f>
        <v>CY</v>
      </c>
      <c r="I1748" s="66" t="str">
        <f>VLOOKUP(G1748,'Benthic Codes'!$A$1:$C$15,3,0)</f>
        <v>cyanobacteria</v>
      </c>
    </row>
    <row r="1749" spans="1:11">
      <c r="A1749" s="2">
        <v>42955</v>
      </c>
      <c r="B1749" t="s">
        <v>411</v>
      </c>
      <c r="C1749" t="s">
        <v>475</v>
      </c>
      <c r="D1749">
        <v>5</v>
      </c>
      <c r="E1749">
        <v>5</v>
      </c>
      <c r="F1749" s="17">
        <v>8</v>
      </c>
      <c r="G1749" s="55" t="s">
        <v>488</v>
      </c>
      <c r="H1749" s="66" t="str">
        <f>VLOOKUP(G1749,'Benthic Codes'!$A$1:$C$15,2,0)</f>
        <v>TA</v>
      </c>
      <c r="I1749" s="66" t="str">
        <f>VLOOKUP(G1749,'Benthic Codes'!$A$1:$C$15,3,0)</f>
        <v>turf algae</v>
      </c>
      <c r="J1749">
        <v>2</v>
      </c>
    </row>
    <row r="1750" spans="1:11">
      <c r="A1750" s="2">
        <v>42955</v>
      </c>
      <c r="B1750" t="s">
        <v>411</v>
      </c>
      <c r="C1750" t="s">
        <v>475</v>
      </c>
      <c r="D1750">
        <v>5</v>
      </c>
      <c r="E1750">
        <v>5</v>
      </c>
      <c r="F1750" s="17">
        <v>9</v>
      </c>
      <c r="G1750" s="55" t="s">
        <v>483</v>
      </c>
      <c r="H1750" s="66" t="str">
        <f>VLOOKUP(G1750,'Benthic Codes'!$A$1:$C$15,2,0)</f>
        <v>AINV</v>
      </c>
      <c r="I1750" s="66" t="str">
        <f>VLOOKUP(G1750,'Benthic Codes'!$A$1:$C$15,3,0)</f>
        <v>aggressive invert</v>
      </c>
      <c r="K1750" t="s">
        <v>484</v>
      </c>
    </row>
    <row r="1751" spans="1:11">
      <c r="A1751" s="2">
        <v>42955</v>
      </c>
      <c r="B1751" t="s">
        <v>411</v>
      </c>
      <c r="C1751" t="s">
        <v>475</v>
      </c>
      <c r="D1751">
        <v>5</v>
      </c>
      <c r="E1751">
        <v>5</v>
      </c>
      <c r="F1751" s="17">
        <v>10</v>
      </c>
      <c r="G1751" s="55" t="s">
        <v>488</v>
      </c>
      <c r="H1751" s="66" t="str">
        <f>VLOOKUP(G1751,'Benthic Codes'!$A$1:$C$15,2,0)</f>
        <v>TA</v>
      </c>
      <c r="I1751" s="66" t="str">
        <f>VLOOKUP(G1751,'Benthic Codes'!$A$1:$C$15,3,0)</f>
        <v>turf algae</v>
      </c>
      <c r="J1751">
        <v>2</v>
      </c>
    </row>
    <row r="1752" spans="1:11">
      <c r="A1752" s="2">
        <v>42955</v>
      </c>
      <c r="B1752" t="s">
        <v>411</v>
      </c>
      <c r="C1752" t="s">
        <v>475</v>
      </c>
      <c r="D1752">
        <v>5</v>
      </c>
      <c r="E1752">
        <v>6</v>
      </c>
      <c r="F1752" s="17">
        <v>1</v>
      </c>
      <c r="G1752" s="55" t="s">
        <v>488</v>
      </c>
      <c r="H1752" s="66" t="str">
        <f>VLOOKUP(G1752,'Benthic Codes'!$A$1:$C$15,2,0)</f>
        <v>TA</v>
      </c>
      <c r="I1752" s="66" t="str">
        <f>VLOOKUP(G1752,'Benthic Codes'!$A$1:$C$15,3,0)</f>
        <v>turf algae</v>
      </c>
      <c r="J1752">
        <v>2</v>
      </c>
    </row>
    <row r="1753" spans="1:11">
      <c r="A1753" s="2">
        <v>42955</v>
      </c>
      <c r="B1753" t="s">
        <v>411</v>
      </c>
      <c r="C1753" t="s">
        <v>475</v>
      </c>
      <c r="D1753">
        <v>5</v>
      </c>
      <c r="E1753">
        <v>6</v>
      </c>
      <c r="F1753" s="17">
        <v>2</v>
      </c>
      <c r="G1753" s="55" t="s">
        <v>488</v>
      </c>
      <c r="H1753" s="66" t="str">
        <f>VLOOKUP(G1753,'Benthic Codes'!$A$1:$C$15,2,0)</f>
        <v>TA</v>
      </c>
      <c r="I1753" s="66" t="str">
        <f>VLOOKUP(G1753,'Benthic Codes'!$A$1:$C$15,3,0)</f>
        <v>turf algae</v>
      </c>
      <c r="J1753">
        <v>2</v>
      </c>
    </row>
    <row r="1754" spans="1:11">
      <c r="A1754" s="2">
        <v>42955</v>
      </c>
      <c r="B1754" t="s">
        <v>411</v>
      </c>
      <c r="C1754" t="s">
        <v>475</v>
      </c>
      <c r="D1754">
        <v>5</v>
      </c>
      <c r="E1754">
        <v>6</v>
      </c>
      <c r="F1754" s="17">
        <v>3</v>
      </c>
      <c r="G1754" s="55" t="s">
        <v>476</v>
      </c>
      <c r="H1754" s="66" t="str">
        <f>VLOOKUP(G1754,'Benthic Codes'!$A$1:$C$15,2,0)</f>
        <v>LC</v>
      </c>
      <c r="I1754" s="66" t="str">
        <f>VLOOKUP(G1754,'Benthic Codes'!$A$1:$C$15,3,0)</f>
        <v>coral</v>
      </c>
    </row>
    <row r="1755" spans="1:11">
      <c r="A1755" s="2">
        <v>42955</v>
      </c>
      <c r="B1755" t="s">
        <v>411</v>
      </c>
      <c r="C1755" t="s">
        <v>475</v>
      </c>
      <c r="D1755">
        <v>5</v>
      </c>
      <c r="E1755">
        <v>6</v>
      </c>
      <c r="F1755" s="17">
        <v>4</v>
      </c>
      <c r="G1755" s="55" t="s">
        <v>488</v>
      </c>
      <c r="H1755" s="66" t="str">
        <f>VLOOKUP(G1755,'Benthic Codes'!$A$1:$C$15,2,0)</f>
        <v>TA</v>
      </c>
      <c r="I1755" s="66" t="str">
        <f>VLOOKUP(G1755,'Benthic Codes'!$A$1:$C$15,3,0)</f>
        <v>turf algae</v>
      </c>
      <c r="J1755">
        <v>2</v>
      </c>
    </row>
    <row r="1756" spans="1:11">
      <c r="A1756" s="2">
        <v>42955</v>
      </c>
      <c r="B1756" t="s">
        <v>411</v>
      </c>
      <c r="C1756" t="s">
        <v>475</v>
      </c>
      <c r="D1756">
        <v>5</v>
      </c>
      <c r="E1756">
        <v>6</v>
      </c>
      <c r="F1756" s="17">
        <v>5</v>
      </c>
      <c r="G1756" s="55" t="s">
        <v>488</v>
      </c>
      <c r="H1756" s="66" t="str">
        <f>VLOOKUP(G1756,'Benthic Codes'!$A$1:$C$15,2,0)</f>
        <v>TA</v>
      </c>
      <c r="I1756" s="66" t="str">
        <f>VLOOKUP(G1756,'Benthic Codes'!$A$1:$C$15,3,0)</f>
        <v>turf algae</v>
      </c>
      <c r="J1756">
        <v>3</v>
      </c>
    </row>
    <row r="1757" spans="1:11">
      <c r="A1757" s="2">
        <v>42955</v>
      </c>
      <c r="B1757" t="s">
        <v>411</v>
      </c>
      <c r="C1757" t="s">
        <v>475</v>
      </c>
      <c r="D1757">
        <v>5</v>
      </c>
      <c r="E1757">
        <v>6</v>
      </c>
      <c r="F1757" s="17">
        <v>6</v>
      </c>
      <c r="G1757" s="55" t="s">
        <v>478</v>
      </c>
      <c r="H1757" s="66" t="str">
        <f>VLOOKUP(G1757,'Benthic Codes'!$A$1:$C$15,2,0)</f>
        <v>MA</v>
      </c>
      <c r="I1757" s="66" t="str">
        <f>VLOOKUP(G1757,'Benthic Codes'!$A$1:$C$15,3,0)</f>
        <v>macroalgae</v>
      </c>
      <c r="J1757">
        <v>12</v>
      </c>
    </row>
    <row r="1758" spans="1:11">
      <c r="A1758" s="2">
        <v>42955</v>
      </c>
      <c r="B1758" t="s">
        <v>411</v>
      </c>
      <c r="C1758" t="s">
        <v>475</v>
      </c>
      <c r="D1758">
        <v>5</v>
      </c>
      <c r="E1758">
        <v>6</v>
      </c>
      <c r="F1758" s="17">
        <v>7</v>
      </c>
      <c r="G1758" s="55" t="s">
        <v>488</v>
      </c>
      <c r="H1758" s="66" t="str">
        <f>VLOOKUP(G1758,'Benthic Codes'!$A$1:$C$15,2,0)</f>
        <v>TA</v>
      </c>
      <c r="I1758" s="66" t="str">
        <f>VLOOKUP(G1758,'Benthic Codes'!$A$1:$C$15,3,0)</f>
        <v>turf algae</v>
      </c>
      <c r="J1758">
        <v>2</v>
      </c>
    </row>
    <row r="1759" spans="1:11">
      <c r="A1759" s="2">
        <v>42955</v>
      </c>
      <c r="B1759" t="s">
        <v>411</v>
      </c>
      <c r="C1759" t="s">
        <v>475</v>
      </c>
      <c r="D1759">
        <v>5</v>
      </c>
      <c r="E1759">
        <v>6</v>
      </c>
      <c r="F1759" s="17">
        <v>8</v>
      </c>
      <c r="G1759" s="55" t="s">
        <v>474</v>
      </c>
      <c r="H1759" s="66" t="str">
        <f>VLOOKUP(G1759,'Benthic Codes'!$A$1:$C$15,2,0)</f>
        <v>CY</v>
      </c>
      <c r="I1759" s="66" t="str">
        <f>VLOOKUP(G1759,'Benthic Codes'!$A$1:$C$15,3,0)</f>
        <v>cyanobacteria</v>
      </c>
    </row>
    <row r="1760" spans="1:11">
      <c r="A1760" s="2">
        <v>42955</v>
      </c>
      <c r="B1760" t="s">
        <v>411</v>
      </c>
      <c r="C1760" t="s">
        <v>475</v>
      </c>
      <c r="D1760">
        <v>5</v>
      </c>
      <c r="E1760">
        <v>6</v>
      </c>
      <c r="F1760" s="17">
        <v>9</v>
      </c>
      <c r="G1760" s="55" t="s">
        <v>483</v>
      </c>
      <c r="H1760" s="66" t="str">
        <f>VLOOKUP(G1760,'Benthic Codes'!$A$1:$C$15,2,0)</f>
        <v>AINV</v>
      </c>
      <c r="I1760" s="66" t="str">
        <f>VLOOKUP(G1760,'Benthic Codes'!$A$1:$C$15,3,0)</f>
        <v>aggressive invert</v>
      </c>
      <c r="K1760" t="s">
        <v>484</v>
      </c>
    </row>
    <row r="1761" spans="1:10">
      <c r="A1761" s="2">
        <v>42955</v>
      </c>
      <c r="B1761" t="s">
        <v>411</v>
      </c>
      <c r="C1761" t="s">
        <v>475</v>
      </c>
      <c r="D1761">
        <v>5</v>
      </c>
      <c r="E1761">
        <v>6</v>
      </c>
      <c r="F1761" s="17">
        <v>10</v>
      </c>
      <c r="G1761" s="55" t="s">
        <v>478</v>
      </c>
      <c r="H1761" s="66" t="str">
        <f>VLOOKUP(G1761,'Benthic Codes'!$A$1:$C$15,2,0)</f>
        <v>MA</v>
      </c>
      <c r="I1761" s="66" t="str">
        <f>VLOOKUP(G1761,'Benthic Codes'!$A$1:$C$15,3,0)</f>
        <v>macroalgae</v>
      </c>
      <c r="J1761">
        <v>12</v>
      </c>
    </row>
    <row r="1762" spans="1:10">
      <c r="A1762" s="2">
        <v>42955</v>
      </c>
      <c r="B1762" t="s">
        <v>411</v>
      </c>
      <c r="C1762" t="s">
        <v>475</v>
      </c>
      <c r="D1762">
        <v>5</v>
      </c>
      <c r="E1762">
        <v>7</v>
      </c>
      <c r="F1762" s="17">
        <v>1</v>
      </c>
      <c r="G1762" s="55" t="s">
        <v>488</v>
      </c>
      <c r="H1762" s="66" t="str">
        <f>VLOOKUP(G1762,'Benthic Codes'!$A$1:$C$15,2,0)</f>
        <v>TA</v>
      </c>
      <c r="I1762" s="66" t="str">
        <f>VLOOKUP(G1762,'Benthic Codes'!$A$1:$C$15,3,0)</f>
        <v>turf algae</v>
      </c>
      <c r="J1762">
        <v>3</v>
      </c>
    </row>
    <row r="1763" spans="1:10">
      <c r="A1763" s="2">
        <v>42955</v>
      </c>
      <c r="B1763" t="s">
        <v>411</v>
      </c>
      <c r="C1763" t="s">
        <v>475</v>
      </c>
      <c r="D1763">
        <v>5</v>
      </c>
      <c r="E1763">
        <v>7</v>
      </c>
      <c r="F1763" s="17">
        <v>2</v>
      </c>
      <c r="G1763" s="55" t="s">
        <v>474</v>
      </c>
      <c r="H1763" s="66" t="str">
        <f>VLOOKUP(G1763,'Benthic Codes'!$A$1:$C$15,2,0)</f>
        <v>CY</v>
      </c>
      <c r="I1763" s="66" t="str">
        <f>VLOOKUP(G1763,'Benthic Codes'!$A$1:$C$15,3,0)</f>
        <v>cyanobacteria</v>
      </c>
    </row>
    <row r="1764" spans="1:10">
      <c r="A1764" s="2">
        <v>42955</v>
      </c>
      <c r="B1764" t="s">
        <v>411</v>
      </c>
      <c r="C1764" t="s">
        <v>475</v>
      </c>
      <c r="D1764">
        <v>5</v>
      </c>
      <c r="E1764">
        <v>7</v>
      </c>
      <c r="F1764" s="17">
        <v>3</v>
      </c>
      <c r="G1764" s="55" t="s">
        <v>488</v>
      </c>
      <c r="H1764" s="66" t="str">
        <f>VLOOKUP(G1764,'Benthic Codes'!$A$1:$C$15,2,0)</f>
        <v>TA</v>
      </c>
      <c r="I1764" s="66" t="str">
        <f>VLOOKUP(G1764,'Benthic Codes'!$A$1:$C$15,3,0)</f>
        <v>turf algae</v>
      </c>
      <c r="J1764">
        <v>2</v>
      </c>
    </row>
    <row r="1765" spans="1:10">
      <c r="A1765" s="2">
        <v>42955</v>
      </c>
      <c r="B1765" t="s">
        <v>411</v>
      </c>
      <c r="C1765" t="s">
        <v>475</v>
      </c>
      <c r="D1765">
        <v>5</v>
      </c>
      <c r="E1765">
        <v>7</v>
      </c>
      <c r="F1765" s="17">
        <v>4</v>
      </c>
      <c r="G1765" s="55" t="s">
        <v>488</v>
      </c>
      <c r="H1765" s="66" t="str">
        <f>VLOOKUP(G1765,'Benthic Codes'!$A$1:$C$15,2,0)</f>
        <v>TA</v>
      </c>
      <c r="I1765" s="66" t="str">
        <f>VLOOKUP(G1765,'Benthic Codes'!$A$1:$C$15,3,0)</f>
        <v>turf algae</v>
      </c>
      <c r="J1765">
        <v>2</v>
      </c>
    </row>
    <row r="1766" spans="1:10">
      <c r="A1766" s="2">
        <v>42955</v>
      </c>
      <c r="B1766" t="s">
        <v>411</v>
      </c>
      <c r="C1766" t="s">
        <v>475</v>
      </c>
      <c r="D1766">
        <v>5</v>
      </c>
      <c r="E1766">
        <v>7</v>
      </c>
      <c r="F1766" s="17">
        <v>5</v>
      </c>
      <c r="G1766" s="55" t="s">
        <v>488</v>
      </c>
      <c r="H1766" s="66" t="str">
        <f>VLOOKUP(G1766,'Benthic Codes'!$A$1:$C$15,2,0)</f>
        <v>TA</v>
      </c>
      <c r="I1766" s="66" t="str">
        <f>VLOOKUP(G1766,'Benthic Codes'!$A$1:$C$15,3,0)</f>
        <v>turf algae</v>
      </c>
      <c r="J1766">
        <v>1</v>
      </c>
    </row>
    <row r="1767" spans="1:10">
      <c r="A1767" s="2">
        <v>42955</v>
      </c>
      <c r="B1767" t="s">
        <v>411</v>
      </c>
      <c r="C1767" t="s">
        <v>475</v>
      </c>
      <c r="D1767">
        <v>5</v>
      </c>
      <c r="E1767">
        <v>7</v>
      </c>
      <c r="F1767" s="17">
        <v>6</v>
      </c>
      <c r="G1767" s="55" t="s">
        <v>488</v>
      </c>
      <c r="H1767" s="66" t="str">
        <f>VLOOKUP(G1767,'Benthic Codes'!$A$1:$C$15,2,0)</f>
        <v>TA</v>
      </c>
      <c r="I1767" s="66" t="str">
        <f>VLOOKUP(G1767,'Benthic Codes'!$A$1:$C$15,3,0)</f>
        <v>turf algae</v>
      </c>
      <c r="J1767">
        <v>3</v>
      </c>
    </row>
    <row r="1768" spans="1:10">
      <c r="A1768" s="2">
        <v>42955</v>
      </c>
      <c r="B1768" t="s">
        <v>411</v>
      </c>
      <c r="C1768" t="s">
        <v>475</v>
      </c>
      <c r="D1768">
        <v>5</v>
      </c>
      <c r="E1768">
        <v>7</v>
      </c>
      <c r="F1768" s="17">
        <v>7</v>
      </c>
      <c r="G1768" s="55" t="s">
        <v>488</v>
      </c>
      <c r="H1768" s="66" t="str">
        <f>VLOOKUP(G1768,'Benthic Codes'!$A$1:$C$15,2,0)</f>
        <v>TA</v>
      </c>
      <c r="I1768" s="66" t="str">
        <f>VLOOKUP(G1768,'Benthic Codes'!$A$1:$C$15,3,0)</f>
        <v>turf algae</v>
      </c>
      <c r="J1768">
        <v>2</v>
      </c>
    </row>
    <row r="1769" spans="1:10">
      <c r="A1769" s="2">
        <v>42955</v>
      </c>
      <c r="B1769" t="s">
        <v>411</v>
      </c>
      <c r="C1769" t="s">
        <v>475</v>
      </c>
      <c r="D1769">
        <v>5</v>
      </c>
      <c r="E1769">
        <v>7</v>
      </c>
      <c r="F1769" s="17">
        <v>8</v>
      </c>
      <c r="G1769" s="55" t="s">
        <v>489</v>
      </c>
      <c r="H1769" s="66" t="str">
        <f>VLOOKUP(G1769,'Benthic Codes'!$A$1:$C$15,2,0)</f>
        <v>sand</v>
      </c>
      <c r="I1769" s="66" t="str">
        <f>VLOOKUP(G1769,'Benthic Codes'!$A$1:$C$15,3,0)</f>
        <v>sand</v>
      </c>
    </row>
    <row r="1770" spans="1:10">
      <c r="A1770" s="2">
        <v>42955</v>
      </c>
      <c r="B1770" t="s">
        <v>411</v>
      </c>
      <c r="C1770" t="s">
        <v>475</v>
      </c>
      <c r="D1770">
        <v>5</v>
      </c>
      <c r="E1770">
        <v>7</v>
      </c>
      <c r="F1770" s="17">
        <v>9</v>
      </c>
      <c r="G1770" s="55" t="s">
        <v>488</v>
      </c>
      <c r="H1770" s="66" t="str">
        <f>VLOOKUP(G1770,'Benthic Codes'!$A$1:$C$15,2,0)</f>
        <v>TA</v>
      </c>
      <c r="I1770" s="66" t="str">
        <f>VLOOKUP(G1770,'Benthic Codes'!$A$1:$C$15,3,0)</f>
        <v>turf algae</v>
      </c>
      <c r="J1770">
        <v>2</v>
      </c>
    </row>
    <row r="1771" spans="1:10">
      <c r="A1771" s="2">
        <v>42955</v>
      </c>
      <c r="B1771" t="s">
        <v>411</v>
      </c>
      <c r="C1771" t="s">
        <v>475</v>
      </c>
      <c r="D1771">
        <v>5</v>
      </c>
      <c r="E1771">
        <v>7</v>
      </c>
      <c r="F1771" s="17">
        <v>10</v>
      </c>
      <c r="G1771" s="55" t="s">
        <v>488</v>
      </c>
      <c r="H1771" s="66" t="str">
        <f>VLOOKUP(G1771,'Benthic Codes'!$A$1:$C$15,2,0)</f>
        <v>TA</v>
      </c>
      <c r="I1771" s="66" t="str">
        <f>VLOOKUP(G1771,'Benthic Codes'!$A$1:$C$15,3,0)</f>
        <v>turf algae</v>
      </c>
      <c r="J1771">
        <v>3</v>
      </c>
    </row>
    <row r="1772" spans="1:10">
      <c r="A1772" s="2">
        <v>42955</v>
      </c>
      <c r="B1772" t="s">
        <v>411</v>
      </c>
      <c r="C1772" t="s">
        <v>475</v>
      </c>
      <c r="D1772">
        <v>5</v>
      </c>
      <c r="E1772">
        <v>8</v>
      </c>
      <c r="F1772" s="17">
        <v>1</v>
      </c>
      <c r="G1772" s="55" t="s">
        <v>488</v>
      </c>
      <c r="H1772" s="66" t="str">
        <f>VLOOKUP(G1772,'Benthic Codes'!$A$1:$C$15,2,0)</f>
        <v>TA</v>
      </c>
      <c r="I1772" s="66" t="str">
        <f>VLOOKUP(G1772,'Benthic Codes'!$A$1:$C$15,3,0)</f>
        <v>turf algae</v>
      </c>
      <c r="J1772">
        <v>2</v>
      </c>
    </row>
    <row r="1773" spans="1:10">
      <c r="A1773" s="2">
        <v>42955</v>
      </c>
      <c r="B1773" t="s">
        <v>411</v>
      </c>
      <c r="C1773" t="s">
        <v>475</v>
      </c>
      <c r="D1773">
        <v>5</v>
      </c>
      <c r="E1773">
        <v>8</v>
      </c>
      <c r="F1773" s="17">
        <v>2</v>
      </c>
      <c r="G1773" s="55" t="s">
        <v>488</v>
      </c>
      <c r="H1773" s="66" t="str">
        <f>VLOOKUP(G1773,'Benthic Codes'!$A$1:$C$15,2,0)</f>
        <v>TA</v>
      </c>
      <c r="I1773" s="66" t="str">
        <f>VLOOKUP(G1773,'Benthic Codes'!$A$1:$C$15,3,0)</f>
        <v>turf algae</v>
      </c>
      <c r="J1773">
        <v>3</v>
      </c>
    </row>
    <row r="1774" spans="1:10">
      <c r="A1774" s="2">
        <v>42955</v>
      </c>
      <c r="B1774" t="s">
        <v>411</v>
      </c>
      <c r="C1774" t="s">
        <v>475</v>
      </c>
      <c r="D1774">
        <v>5</v>
      </c>
      <c r="E1774">
        <v>8</v>
      </c>
      <c r="F1774" s="17">
        <v>3</v>
      </c>
      <c r="G1774" s="55" t="s">
        <v>489</v>
      </c>
      <c r="H1774" s="66" t="str">
        <f>VLOOKUP(G1774,'Benthic Codes'!$A$1:$C$15,2,0)</f>
        <v>sand</v>
      </c>
      <c r="I1774" s="66" t="str">
        <f>VLOOKUP(G1774,'Benthic Codes'!$A$1:$C$15,3,0)</f>
        <v>sand</v>
      </c>
    </row>
    <row r="1775" spans="1:10">
      <c r="A1775" s="2">
        <v>42955</v>
      </c>
      <c r="B1775" t="s">
        <v>411</v>
      </c>
      <c r="C1775" t="s">
        <v>475</v>
      </c>
      <c r="D1775">
        <v>5</v>
      </c>
      <c r="E1775">
        <v>8</v>
      </c>
      <c r="F1775" s="17">
        <v>4</v>
      </c>
      <c r="G1775" s="55" t="s">
        <v>489</v>
      </c>
      <c r="H1775" s="66" t="str">
        <f>VLOOKUP(G1775,'Benthic Codes'!$A$1:$C$15,2,0)</f>
        <v>sand</v>
      </c>
      <c r="I1775" s="66" t="str">
        <f>VLOOKUP(G1775,'Benthic Codes'!$A$1:$C$15,3,0)</f>
        <v>sand</v>
      </c>
    </row>
    <row r="1776" spans="1:10">
      <c r="A1776" s="2">
        <v>42955</v>
      </c>
      <c r="B1776" t="s">
        <v>411</v>
      </c>
      <c r="C1776" t="s">
        <v>475</v>
      </c>
      <c r="D1776">
        <v>5</v>
      </c>
      <c r="E1776">
        <v>8</v>
      </c>
      <c r="F1776" s="17">
        <v>5</v>
      </c>
      <c r="G1776" s="55" t="s">
        <v>489</v>
      </c>
      <c r="H1776" s="66" t="str">
        <f>VLOOKUP(G1776,'Benthic Codes'!$A$1:$C$15,2,0)</f>
        <v>sand</v>
      </c>
      <c r="I1776" s="66" t="str">
        <f>VLOOKUP(G1776,'Benthic Codes'!$A$1:$C$15,3,0)</f>
        <v>sand</v>
      </c>
    </row>
    <row r="1777" spans="1:10">
      <c r="A1777" s="2">
        <v>42955</v>
      </c>
      <c r="B1777" t="s">
        <v>411</v>
      </c>
      <c r="C1777" t="s">
        <v>475</v>
      </c>
      <c r="D1777">
        <v>5</v>
      </c>
      <c r="E1777">
        <v>8</v>
      </c>
      <c r="F1777" s="17">
        <v>6</v>
      </c>
      <c r="G1777" s="55" t="s">
        <v>488</v>
      </c>
      <c r="H1777" s="66" t="str">
        <f>VLOOKUP(G1777,'Benthic Codes'!$A$1:$C$15,2,0)</f>
        <v>TA</v>
      </c>
      <c r="I1777" s="66" t="str">
        <f>VLOOKUP(G1777,'Benthic Codes'!$A$1:$C$15,3,0)</f>
        <v>turf algae</v>
      </c>
      <c r="J1777">
        <v>3</v>
      </c>
    </row>
    <row r="1778" spans="1:10">
      <c r="A1778" s="2">
        <v>42955</v>
      </c>
      <c r="B1778" t="s">
        <v>411</v>
      </c>
      <c r="C1778" t="s">
        <v>475</v>
      </c>
      <c r="D1778">
        <v>5</v>
      </c>
      <c r="E1778">
        <v>8</v>
      </c>
      <c r="F1778" s="17">
        <v>7</v>
      </c>
      <c r="G1778" s="55" t="s">
        <v>478</v>
      </c>
      <c r="H1778" s="66" t="str">
        <f>VLOOKUP(G1778,'Benthic Codes'!$A$1:$C$15,2,0)</f>
        <v>MA</v>
      </c>
      <c r="I1778" s="66" t="str">
        <f>VLOOKUP(G1778,'Benthic Codes'!$A$1:$C$15,3,0)</f>
        <v>macroalgae</v>
      </c>
      <c r="J1778">
        <v>35</v>
      </c>
    </row>
    <row r="1779" spans="1:10">
      <c r="A1779" s="2">
        <v>42955</v>
      </c>
      <c r="B1779" t="s">
        <v>411</v>
      </c>
      <c r="C1779" t="s">
        <v>475</v>
      </c>
      <c r="D1779">
        <v>5</v>
      </c>
      <c r="E1779">
        <v>8</v>
      </c>
      <c r="F1779" s="17">
        <v>8</v>
      </c>
      <c r="G1779" s="55" t="s">
        <v>489</v>
      </c>
      <c r="H1779" s="66" t="str">
        <f>VLOOKUP(G1779,'Benthic Codes'!$A$1:$C$15,2,0)</f>
        <v>sand</v>
      </c>
      <c r="I1779" s="66" t="str">
        <f>VLOOKUP(G1779,'Benthic Codes'!$A$1:$C$15,3,0)</f>
        <v>sand</v>
      </c>
    </row>
    <row r="1780" spans="1:10">
      <c r="A1780" s="2">
        <v>42955</v>
      </c>
      <c r="B1780" t="s">
        <v>411</v>
      </c>
      <c r="C1780" t="s">
        <v>475</v>
      </c>
      <c r="D1780">
        <v>5</v>
      </c>
      <c r="E1780">
        <v>8</v>
      </c>
      <c r="F1780" s="17">
        <v>9</v>
      </c>
      <c r="G1780" s="55" t="s">
        <v>489</v>
      </c>
      <c r="H1780" s="66" t="str">
        <f>VLOOKUP(G1780,'Benthic Codes'!$A$1:$C$15,2,0)</f>
        <v>sand</v>
      </c>
      <c r="I1780" s="66" t="str">
        <f>VLOOKUP(G1780,'Benthic Codes'!$A$1:$C$15,3,0)</f>
        <v>sand</v>
      </c>
    </row>
    <row r="1781" spans="1:10">
      <c r="A1781" s="2">
        <v>42955</v>
      </c>
      <c r="B1781" t="s">
        <v>411</v>
      </c>
      <c r="C1781" t="s">
        <v>475</v>
      </c>
      <c r="D1781">
        <v>5</v>
      </c>
      <c r="E1781">
        <v>8</v>
      </c>
      <c r="F1781" s="17">
        <v>10</v>
      </c>
      <c r="G1781" s="55" t="s">
        <v>488</v>
      </c>
      <c r="H1781" s="66" t="str">
        <f>VLOOKUP(G1781,'Benthic Codes'!$A$1:$C$15,2,0)</f>
        <v>TA</v>
      </c>
      <c r="I1781" s="66" t="str">
        <f>VLOOKUP(G1781,'Benthic Codes'!$A$1:$C$15,3,0)</f>
        <v>turf algae</v>
      </c>
      <c r="J1781">
        <v>3</v>
      </c>
    </row>
    <row r="1782" spans="1:10">
      <c r="A1782" s="2">
        <v>42955</v>
      </c>
      <c r="B1782" t="s">
        <v>411</v>
      </c>
      <c r="C1782" t="s">
        <v>475</v>
      </c>
      <c r="D1782">
        <v>5</v>
      </c>
      <c r="E1782">
        <v>9</v>
      </c>
      <c r="F1782" s="17">
        <v>1</v>
      </c>
      <c r="G1782" s="55" t="s">
        <v>489</v>
      </c>
      <c r="H1782" s="66" t="str">
        <f>VLOOKUP(G1782,'Benthic Codes'!$A$1:$C$15,2,0)</f>
        <v>sand</v>
      </c>
      <c r="I1782" s="66" t="str">
        <f>VLOOKUP(G1782,'Benthic Codes'!$A$1:$C$15,3,0)</f>
        <v>sand</v>
      </c>
    </row>
    <row r="1783" spans="1:10">
      <c r="A1783" s="2">
        <v>42955</v>
      </c>
      <c r="B1783" t="s">
        <v>411</v>
      </c>
      <c r="C1783" t="s">
        <v>475</v>
      </c>
      <c r="D1783">
        <v>5</v>
      </c>
      <c r="E1783">
        <v>9</v>
      </c>
      <c r="F1783" s="17">
        <v>2</v>
      </c>
      <c r="G1783" s="55" t="s">
        <v>488</v>
      </c>
      <c r="H1783" s="66" t="str">
        <f>VLOOKUP(G1783,'Benthic Codes'!$A$1:$C$15,2,0)</f>
        <v>TA</v>
      </c>
      <c r="I1783" s="66" t="str">
        <f>VLOOKUP(G1783,'Benthic Codes'!$A$1:$C$15,3,0)</f>
        <v>turf algae</v>
      </c>
      <c r="J1783">
        <v>2</v>
      </c>
    </row>
    <row r="1784" spans="1:10">
      <c r="A1784" s="2">
        <v>42955</v>
      </c>
      <c r="B1784" t="s">
        <v>411</v>
      </c>
      <c r="C1784" t="s">
        <v>475</v>
      </c>
      <c r="D1784">
        <v>5</v>
      </c>
      <c r="E1784">
        <v>9</v>
      </c>
      <c r="F1784" s="17">
        <v>3</v>
      </c>
      <c r="G1784" s="55" t="s">
        <v>488</v>
      </c>
      <c r="H1784" s="66" t="str">
        <f>VLOOKUP(G1784,'Benthic Codes'!$A$1:$C$15,2,0)</f>
        <v>TA</v>
      </c>
      <c r="I1784" s="66" t="str">
        <f>VLOOKUP(G1784,'Benthic Codes'!$A$1:$C$15,3,0)</f>
        <v>turf algae</v>
      </c>
    </row>
    <row r="1785" spans="1:10">
      <c r="A1785" s="2">
        <v>42955</v>
      </c>
      <c r="B1785" t="s">
        <v>411</v>
      </c>
      <c r="C1785" t="s">
        <v>475</v>
      </c>
      <c r="D1785">
        <v>5</v>
      </c>
      <c r="E1785">
        <v>9</v>
      </c>
      <c r="F1785" s="17">
        <v>4</v>
      </c>
      <c r="G1785" s="55" t="s">
        <v>488</v>
      </c>
      <c r="H1785" s="66" t="str">
        <f>VLOOKUP(G1785,'Benthic Codes'!$A$1:$C$15,2,0)</f>
        <v>TA</v>
      </c>
      <c r="I1785" s="66" t="str">
        <f>VLOOKUP(G1785,'Benthic Codes'!$A$1:$C$15,3,0)</f>
        <v>turf algae</v>
      </c>
      <c r="J1785">
        <v>2</v>
      </c>
    </row>
    <row r="1786" spans="1:10">
      <c r="A1786" s="2">
        <v>42955</v>
      </c>
      <c r="B1786" t="s">
        <v>411</v>
      </c>
      <c r="C1786" t="s">
        <v>475</v>
      </c>
      <c r="D1786">
        <v>5</v>
      </c>
      <c r="E1786">
        <v>9</v>
      </c>
      <c r="F1786" s="17">
        <v>5</v>
      </c>
      <c r="G1786" s="55" t="s">
        <v>489</v>
      </c>
      <c r="H1786" s="66" t="str">
        <f>VLOOKUP(G1786,'Benthic Codes'!$A$1:$C$15,2,0)</f>
        <v>sand</v>
      </c>
      <c r="I1786" s="66" t="str">
        <f>VLOOKUP(G1786,'Benthic Codes'!$A$1:$C$15,3,0)</f>
        <v>sand</v>
      </c>
    </row>
    <row r="1787" spans="1:10">
      <c r="A1787" s="2">
        <v>42955</v>
      </c>
      <c r="B1787" t="s">
        <v>411</v>
      </c>
      <c r="C1787" t="s">
        <v>475</v>
      </c>
      <c r="D1787">
        <v>5</v>
      </c>
      <c r="E1787">
        <v>9</v>
      </c>
      <c r="F1787" s="17">
        <v>6</v>
      </c>
      <c r="G1787" s="55" t="s">
        <v>488</v>
      </c>
      <c r="H1787" s="66" t="str">
        <f>VLOOKUP(G1787,'Benthic Codes'!$A$1:$C$15,2,0)</f>
        <v>TA</v>
      </c>
      <c r="I1787" s="66" t="str">
        <f>VLOOKUP(G1787,'Benthic Codes'!$A$1:$C$15,3,0)</f>
        <v>turf algae</v>
      </c>
      <c r="J1787">
        <v>2</v>
      </c>
    </row>
    <row r="1788" spans="1:10">
      <c r="A1788" s="2">
        <v>42955</v>
      </c>
      <c r="B1788" t="s">
        <v>411</v>
      </c>
      <c r="C1788" t="s">
        <v>475</v>
      </c>
      <c r="D1788">
        <v>5</v>
      </c>
      <c r="E1788">
        <v>9</v>
      </c>
      <c r="F1788" s="17">
        <v>7</v>
      </c>
      <c r="G1788" s="55" t="s">
        <v>488</v>
      </c>
      <c r="H1788" s="66" t="str">
        <f>VLOOKUP(G1788,'Benthic Codes'!$A$1:$C$15,2,0)</f>
        <v>TA</v>
      </c>
      <c r="I1788" s="66" t="str">
        <f>VLOOKUP(G1788,'Benthic Codes'!$A$1:$C$15,3,0)</f>
        <v>turf algae</v>
      </c>
      <c r="J1788">
        <v>3</v>
      </c>
    </row>
    <row r="1789" spans="1:10">
      <c r="A1789" s="2">
        <v>42955</v>
      </c>
      <c r="B1789" t="s">
        <v>411</v>
      </c>
      <c r="C1789" t="s">
        <v>475</v>
      </c>
      <c r="D1789">
        <v>5</v>
      </c>
      <c r="E1789">
        <v>9</v>
      </c>
      <c r="F1789" s="17">
        <v>8</v>
      </c>
      <c r="G1789" s="55" t="s">
        <v>488</v>
      </c>
      <c r="H1789" s="66" t="str">
        <f>VLOOKUP(G1789,'Benthic Codes'!$A$1:$C$15,2,0)</f>
        <v>TA</v>
      </c>
      <c r="I1789" s="66" t="str">
        <f>VLOOKUP(G1789,'Benthic Codes'!$A$1:$C$15,3,0)</f>
        <v>turf algae</v>
      </c>
      <c r="J1789">
        <v>6</v>
      </c>
    </row>
    <row r="1790" spans="1:10">
      <c r="A1790" s="2">
        <v>42955</v>
      </c>
      <c r="B1790" t="s">
        <v>411</v>
      </c>
      <c r="C1790" t="s">
        <v>475</v>
      </c>
      <c r="D1790">
        <v>5</v>
      </c>
      <c r="E1790">
        <v>9</v>
      </c>
      <c r="F1790" s="17">
        <v>9</v>
      </c>
      <c r="G1790" s="55" t="s">
        <v>489</v>
      </c>
      <c r="H1790" s="66" t="str">
        <f>VLOOKUP(G1790,'Benthic Codes'!$A$1:$C$15,2,0)</f>
        <v>sand</v>
      </c>
      <c r="I1790" s="66" t="str">
        <f>VLOOKUP(G1790,'Benthic Codes'!$A$1:$C$15,3,0)</f>
        <v>sand</v>
      </c>
    </row>
    <row r="1791" spans="1:10">
      <c r="A1791" s="2">
        <v>42955</v>
      </c>
      <c r="B1791" t="s">
        <v>411</v>
      </c>
      <c r="C1791" t="s">
        <v>475</v>
      </c>
      <c r="D1791">
        <v>5</v>
      </c>
      <c r="E1791">
        <v>9</v>
      </c>
      <c r="F1791" s="17">
        <v>10</v>
      </c>
      <c r="G1791" s="55" t="s">
        <v>488</v>
      </c>
      <c r="H1791" s="66" t="str">
        <f>VLOOKUP(G1791,'Benthic Codes'!$A$1:$C$15,2,0)</f>
        <v>TA</v>
      </c>
      <c r="I1791" s="66" t="str">
        <f>VLOOKUP(G1791,'Benthic Codes'!$A$1:$C$15,3,0)</f>
        <v>turf algae</v>
      </c>
      <c r="J1791">
        <v>3</v>
      </c>
    </row>
    <row r="1792" spans="1:10">
      <c r="A1792" s="2">
        <v>42955</v>
      </c>
      <c r="B1792" t="s">
        <v>411</v>
      </c>
      <c r="C1792" t="s">
        <v>475</v>
      </c>
      <c r="D1792">
        <v>5</v>
      </c>
      <c r="E1792">
        <v>10</v>
      </c>
      <c r="F1792" s="17">
        <v>1</v>
      </c>
      <c r="G1792" s="55" t="s">
        <v>488</v>
      </c>
      <c r="H1792" s="66" t="str">
        <f>VLOOKUP(G1792,'Benthic Codes'!$A$1:$C$15,2,0)</f>
        <v>TA</v>
      </c>
      <c r="I1792" s="66" t="str">
        <f>VLOOKUP(G1792,'Benthic Codes'!$A$1:$C$15,3,0)</f>
        <v>turf algae</v>
      </c>
      <c r="J1792">
        <v>2</v>
      </c>
    </row>
    <row r="1793" spans="1:11">
      <c r="A1793" s="2">
        <v>42955</v>
      </c>
      <c r="B1793" t="s">
        <v>411</v>
      </c>
      <c r="C1793" t="s">
        <v>475</v>
      </c>
      <c r="D1793">
        <v>5</v>
      </c>
      <c r="E1793">
        <v>10</v>
      </c>
      <c r="F1793" s="17">
        <v>2</v>
      </c>
      <c r="G1793" s="55" t="s">
        <v>488</v>
      </c>
      <c r="H1793" s="66" t="str">
        <f>VLOOKUP(G1793,'Benthic Codes'!$A$1:$C$15,2,0)</f>
        <v>TA</v>
      </c>
      <c r="I1793" s="66" t="str">
        <f>VLOOKUP(G1793,'Benthic Codes'!$A$1:$C$15,3,0)</f>
        <v>turf algae</v>
      </c>
      <c r="J1793">
        <v>4</v>
      </c>
    </row>
    <row r="1794" spans="1:11">
      <c r="A1794" s="2">
        <v>42955</v>
      </c>
      <c r="B1794" t="s">
        <v>411</v>
      </c>
      <c r="C1794" t="s">
        <v>475</v>
      </c>
      <c r="D1794">
        <v>5</v>
      </c>
      <c r="E1794">
        <v>10</v>
      </c>
      <c r="F1794" s="17">
        <v>3</v>
      </c>
      <c r="G1794" s="55" t="s">
        <v>480</v>
      </c>
      <c r="H1794" s="66" t="str">
        <f>VLOOKUP(G1794,'Benthic Codes'!$A$1:$C$15,2,0)</f>
        <v>OINV</v>
      </c>
      <c r="I1794" s="66" t="str">
        <f>VLOOKUP(G1794,'Benthic Codes'!$A$1:$C$15,3,0)</f>
        <v>non-aggressive invert</v>
      </c>
      <c r="K1794" t="s">
        <v>485</v>
      </c>
    </row>
    <row r="1795" spans="1:11">
      <c r="A1795" s="2">
        <v>42955</v>
      </c>
      <c r="B1795" t="s">
        <v>411</v>
      </c>
      <c r="C1795" t="s">
        <v>475</v>
      </c>
      <c r="D1795">
        <v>5</v>
      </c>
      <c r="E1795">
        <v>10</v>
      </c>
      <c r="F1795" s="17">
        <v>4</v>
      </c>
      <c r="G1795" s="55" t="s">
        <v>478</v>
      </c>
      <c r="H1795" s="66" t="str">
        <f>VLOOKUP(G1795,'Benthic Codes'!$A$1:$C$15,2,0)</f>
        <v>MA</v>
      </c>
      <c r="I1795" s="66" t="str">
        <f>VLOOKUP(G1795,'Benthic Codes'!$A$1:$C$15,3,0)</f>
        <v>macroalgae</v>
      </c>
      <c r="J1795">
        <v>4</v>
      </c>
    </row>
    <row r="1796" spans="1:11">
      <c r="A1796" s="2">
        <v>42955</v>
      </c>
      <c r="B1796" t="s">
        <v>411</v>
      </c>
      <c r="C1796" t="s">
        <v>475</v>
      </c>
      <c r="D1796">
        <v>5</v>
      </c>
      <c r="E1796">
        <v>10</v>
      </c>
      <c r="F1796" s="17">
        <v>5</v>
      </c>
      <c r="G1796" s="55" t="s">
        <v>488</v>
      </c>
      <c r="H1796" s="66" t="str">
        <f>VLOOKUP(G1796,'Benthic Codes'!$A$1:$C$15,2,0)</f>
        <v>TA</v>
      </c>
      <c r="I1796" s="66" t="str">
        <f>VLOOKUP(G1796,'Benthic Codes'!$A$1:$C$15,3,0)</f>
        <v>turf algae</v>
      </c>
      <c r="J1796">
        <v>2</v>
      </c>
    </row>
    <row r="1797" spans="1:11">
      <c r="A1797" s="2">
        <v>42955</v>
      </c>
      <c r="B1797" t="s">
        <v>411</v>
      </c>
      <c r="C1797" t="s">
        <v>475</v>
      </c>
      <c r="D1797">
        <v>5</v>
      </c>
      <c r="E1797">
        <v>10</v>
      </c>
      <c r="F1797" s="17">
        <v>6</v>
      </c>
      <c r="G1797" s="55" t="s">
        <v>488</v>
      </c>
      <c r="H1797" s="66" t="str">
        <f>VLOOKUP(G1797,'Benthic Codes'!$A$1:$C$15,2,0)</f>
        <v>TA</v>
      </c>
      <c r="I1797" s="66" t="str">
        <f>VLOOKUP(G1797,'Benthic Codes'!$A$1:$C$15,3,0)</f>
        <v>turf algae</v>
      </c>
      <c r="J1797">
        <v>3</v>
      </c>
    </row>
    <row r="1798" spans="1:11">
      <c r="A1798" s="2">
        <v>42955</v>
      </c>
      <c r="B1798" t="s">
        <v>411</v>
      </c>
      <c r="C1798" t="s">
        <v>475</v>
      </c>
      <c r="D1798">
        <v>5</v>
      </c>
      <c r="E1798">
        <v>10</v>
      </c>
      <c r="F1798" s="17">
        <v>7</v>
      </c>
      <c r="G1798" s="55" t="s">
        <v>488</v>
      </c>
      <c r="H1798" s="66" t="str">
        <f>VLOOKUP(G1798,'Benthic Codes'!$A$1:$C$15,2,0)</f>
        <v>TA</v>
      </c>
      <c r="I1798" s="66" t="str">
        <f>VLOOKUP(G1798,'Benthic Codes'!$A$1:$C$15,3,0)</f>
        <v>turf algae</v>
      </c>
      <c r="J1798">
        <v>3</v>
      </c>
    </row>
    <row r="1799" spans="1:11">
      <c r="A1799" s="2">
        <v>42955</v>
      </c>
      <c r="B1799" t="s">
        <v>411</v>
      </c>
      <c r="C1799" t="s">
        <v>475</v>
      </c>
      <c r="D1799">
        <v>5</v>
      </c>
      <c r="E1799">
        <v>10</v>
      </c>
      <c r="F1799" s="17">
        <v>8</v>
      </c>
      <c r="G1799" s="55" t="s">
        <v>488</v>
      </c>
      <c r="H1799" s="66" t="str">
        <f>VLOOKUP(G1799,'Benthic Codes'!$A$1:$C$15,2,0)</f>
        <v>TA</v>
      </c>
      <c r="I1799" s="66" t="str">
        <f>VLOOKUP(G1799,'Benthic Codes'!$A$1:$C$15,3,0)</f>
        <v>turf algae</v>
      </c>
      <c r="J1799">
        <v>6</v>
      </c>
    </row>
    <row r="1800" spans="1:11">
      <c r="A1800" s="2">
        <v>42955</v>
      </c>
      <c r="B1800" t="s">
        <v>411</v>
      </c>
      <c r="C1800" t="s">
        <v>475</v>
      </c>
      <c r="D1800">
        <v>5</v>
      </c>
      <c r="E1800">
        <v>10</v>
      </c>
      <c r="F1800" s="17">
        <v>9</v>
      </c>
      <c r="G1800" s="55" t="s">
        <v>489</v>
      </c>
      <c r="H1800" s="66" t="str">
        <f>VLOOKUP(G1800,'Benthic Codes'!$A$1:$C$15,2,0)</f>
        <v>sand</v>
      </c>
      <c r="I1800" s="66" t="str">
        <f>VLOOKUP(G1800,'Benthic Codes'!$A$1:$C$15,3,0)</f>
        <v>sand</v>
      </c>
    </row>
    <row r="1801" spans="1:11">
      <c r="A1801" s="2">
        <v>42955</v>
      </c>
      <c r="B1801" t="s">
        <v>411</v>
      </c>
      <c r="C1801" t="s">
        <v>475</v>
      </c>
      <c r="D1801">
        <v>5</v>
      </c>
      <c r="E1801">
        <v>10</v>
      </c>
      <c r="F1801" s="17">
        <v>10</v>
      </c>
      <c r="G1801" s="55" t="s">
        <v>488</v>
      </c>
      <c r="H1801" s="66" t="str">
        <f>VLOOKUP(G1801,'Benthic Codes'!$A$1:$C$15,2,0)</f>
        <v>TA</v>
      </c>
      <c r="I1801" s="66" t="str">
        <f>VLOOKUP(G1801,'Benthic Codes'!$A$1:$C$15,3,0)</f>
        <v>turf algae</v>
      </c>
      <c r="J1801">
        <v>2</v>
      </c>
    </row>
    <row r="1802" spans="1:11">
      <c r="A1802" s="2">
        <v>42956</v>
      </c>
      <c r="B1802" t="s">
        <v>557</v>
      </c>
      <c r="C1802" t="s">
        <v>475</v>
      </c>
      <c r="D1802">
        <v>1</v>
      </c>
      <c r="E1802">
        <v>1</v>
      </c>
      <c r="F1802">
        <v>1</v>
      </c>
      <c r="G1802" s="55" t="s">
        <v>488</v>
      </c>
      <c r="H1802" s="66" t="str">
        <f>VLOOKUP(G1802,'Benthic Codes'!$A$1:$C$15,2,0)</f>
        <v>TA</v>
      </c>
      <c r="I1802" s="66" t="str">
        <f>VLOOKUP(G1802,'Benthic Codes'!$A$1:$C$15,3,0)</f>
        <v>turf algae</v>
      </c>
      <c r="J1802">
        <v>1</v>
      </c>
    </row>
    <row r="1803" spans="1:11">
      <c r="A1803" s="2">
        <v>42956</v>
      </c>
      <c r="B1803" t="s">
        <v>557</v>
      </c>
      <c r="C1803" t="s">
        <v>475</v>
      </c>
      <c r="D1803">
        <v>1</v>
      </c>
      <c r="E1803">
        <v>1</v>
      </c>
      <c r="F1803">
        <v>2</v>
      </c>
      <c r="G1803" s="55" t="s">
        <v>488</v>
      </c>
      <c r="H1803" s="66" t="str">
        <f>VLOOKUP(G1803,'Benthic Codes'!$A$1:$C$15,2,0)</f>
        <v>TA</v>
      </c>
      <c r="I1803" s="66" t="str">
        <f>VLOOKUP(G1803,'Benthic Codes'!$A$1:$C$15,3,0)</f>
        <v>turf algae</v>
      </c>
      <c r="J1803">
        <v>2</v>
      </c>
    </row>
    <row r="1804" spans="1:11">
      <c r="A1804" s="2">
        <v>42956</v>
      </c>
      <c r="B1804" t="s">
        <v>557</v>
      </c>
      <c r="C1804" t="s">
        <v>475</v>
      </c>
      <c r="D1804">
        <v>1</v>
      </c>
      <c r="E1804">
        <v>1</v>
      </c>
      <c r="F1804">
        <v>3</v>
      </c>
      <c r="G1804" s="55" t="s">
        <v>488</v>
      </c>
      <c r="H1804" s="66" t="str">
        <f>VLOOKUP(G1804,'Benthic Codes'!$A$1:$C$15,2,0)</f>
        <v>TA</v>
      </c>
      <c r="I1804" s="66" t="str">
        <f>VLOOKUP(G1804,'Benthic Codes'!$A$1:$C$15,3,0)</f>
        <v>turf algae</v>
      </c>
      <c r="J1804">
        <v>2</v>
      </c>
    </row>
    <row r="1805" spans="1:11">
      <c r="A1805" s="2">
        <v>42956</v>
      </c>
      <c r="B1805" t="s">
        <v>557</v>
      </c>
      <c r="C1805" t="s">
        <v>475</v>
      </c>
      <c r="D1805">
        <v>1</v>
      </c>
      <c r="E1805">
        <v>1</v>
      </c>
      <c r="F1805">
        <v>4</v>
      </c>
      <c r="G1805" s="55" t="s">
        <v>488</v>
      </c>
      <c r="H1805" s="66" t="str">
        <f>VLOOKUP(G1805,'Benthic Codes'!$A$1:$C$15,2,0)</f>
        <v>TA</v>
      </c>
      <c r="I1805" s="66" t="str">
        <f>VLOOKUP(G1805,'Benthic Codes'!$A$1:$C$15,3,0)</f>
        <v>turf algae</v>
      </c>
      <c r="J1805">
        <v>2</v>
      </c>
    </row>
    <row r="1806" spans="1:11">
      <c r="A1806" s="2">
        <v>42956</v>
      </c>
      <c r="B1806" t="s">
        <v>557</v>
      </c>
      <c r="C1806" t="s">
        <v>475</v>
      </c>
      <c r="D1806">
        <v>1</v>
      </c>
      <c r="E1806">
        <v>1</v>
      </c>
      <c r="F1806">
        <v>5</v>
      </c>
      <c r="G1806" s="55" t="s">
        <v>488</v>
      </c>
      <c r="H1806" s="66" t="str">
        <f>VLOOKUP(G1806,'Benthic Codes'!$A$1:$C$15,2,0)</f>
        <v>TA</v>
      </c>
      <c r="I1806" s="66" t="str">
        <f>VLOOKUP(G1806,'Benthic Codes'!$A$1:$C$15,3,0)</f>
        <v>turf algae</v>
      </c>
      <c r="J1806">
        <v>2</v>
      </c>
    </row>
    <row r="1807" spans="1:11">
      <c r="A1807" s="2">
        <v>42956</v>
      </c>
      <c r="B1807" t="s">
        <v>557</v>
      </c>
      <c r="C1807" t="s">
        <v>475</v>
      </c>
      <c r="D1807">
        <v>1</v>
      </c>
      <c r="E1807">
        <v>1</v>
      </c>
      <c r="F1807">
        <v>6</v>
      </c>
      <c r="G1807" s="55" t="s">
        <v>481</v>
      </c>
      <c r="H1807" s="66" t="str">
        <f>VLOOKUP(G1807,'Benthic Codes'!$A$1:$C$15,2,0)</f>
        <v>CCA</v>
      </c>
      <c r="I1807" s="66" t="str">
        <f>VLOOKUP(G1807,'Benthic Codes'!$A$1:$C$15,3,0)</f>
        <v>CCA</v>
      </c>
    </row>
    <row r="1808" spans="1:11">
      <c r="A1808" s="2">
        <v>42956</v>
      </c>
      <c r="B1808" t="s">
        <v>557</v>
      </c>
      <c r="C1808" t="s">
        <v>475</v>
      </c>
      <c r="D1808">
        <v>1</v>
      </c>
      <c r="E1808">
        <v>1</v>
      </c>
      <c r="F1808">
        <v>7</v>
      </c>
      <c r="G1808" s="55" t="s">
        <v>488</v>
      </c>
      <c r="H1808" s="66" t="str">
        <f>VLOOKUP(G1808,'Benthic Codes'!$A$1:$C$15,2,0)</f>
        <v>TA</v>
      </c>
      <c r="I1808" s="66" t="str">
        <f>VLOOKUP(G1808,'Benthic Codes'!$A$1:$C$15,3,0)</f>
        <v>turf algae</v>
      </c>
      <c r="J1808">
        <v>4</v>
      </c>
    </row>
    <row r="1809" spans="1:11">
      <c r="A1809" s="2">
        <v>42956</v>
      </c>
      <c r="B1809" t="s">
        <v>557</v>
      </c>
      <c r="C1809" t="s">
        <v>475</v>
      </c>
      <c r="D1809">
        <v>1</v>
      </c>
      <c r="E1809">
        <v>1</v>
      </c>
      <c r="F1809">
        <v>8</v>
      </c>
      <c r="G1809" s="55" t="s">
        <v>483</v>
      </c>
      <c r="H1809" s="66" t="str">
        <f>VLOOKUP(G1809,'Benthic Codes'!$A$1:$C$15,2,0)</f>
        <v>AINV</v>
      </c>
      <c r="I1809" s="66" t="str">
        <f>VLOOKUP(G1809,'Benthic Codes'!$A$1:$C$15,3,0)</f>
        <v>aggressive invert</v>
      </c>
      <c r="K1809" t="s">
        <v>485</v>
      </c>
    </row>
    <row r="1810" spans="1:11">
      <c r="A1810" s="2">
        <v>42956</v>
      </c>
      <c r="B1810" t="s">
        <v>557</v>
      </c>
      <c r="C1810" t="s">
        <v>475</v>
      </c>
      <c r="D1810">
        <v>1</v>
      </c>
      <c r="E1810">
        <v>1</v>
      </c>
      <c r="F1810">
        <v>9</v>
      </c>
      <c r="G1810" s="55" t="s">
        <v>483</v>
      </c>
      <c r="H1810" s="66" t="str">
        <f>VLOOKUP(G1810,'Benthic Codes'!$A$1:$C$15,2,0)</f>
        <v>AINV</v>
      </c>
      <c r="I1810" s="66" t="str">
        <f>VLOOKUP(G1810,'Benthic Codes'!$A$1:$C$15,3,0)</f>
        <v>aggressive invert</v>
      </c>
      <c r="K1810" t="s">
        <v>485</v>
      </c>
    </row>
    <row r="1811" spans="1:11">
      <c r="A1811" s="2">
        <v>42956</v>
      </c>
      <c r="B1811" t="s">
        <v>557</v>
      </c>
      <c r="C1811" t="s">
        <v>475</v>
      </c>
      <c r="D1811">
        <v>1</v>
      </c>
      <c r="E1811">
        <v>1</v>
      </c>
      <c r="F1811">
        <v>10</v>
      </c>
      <c r="G1811" s="55" t="s">
        <v>483</v>
      </c>
      <c r="H1811" s="66" t="str">
        <f>VLOOKUP(G1811,'Benthic Codes'!$A$1:$C$15,2,0)</f>
        <v>AINV</v>
      </c>
      <c r="I1811" s="66" t="str">
        <f>VLOOKUP(G1811,'Benthic Codes'!$A$1:$C$15,3,0)</f>
        <v>aggressive invert</v>
      </c>
      <c r="K1811" t="s">
        <v>485</v>
      </c>
    </row>
    <row r="1812" spans="1:11">
      <c r="A1812" s="2">
        <v>42956</v>
      </c>
      <c r="B1812" t="s">
        <v>557</v>
      </c>
      <c r="C1812" t="s">
        <v>475</v>
      </c>
      <c r="D1812">
        <v>1</v>
      </c>
      <c r="E1812">
        <v>2</v>
      </c>
      <c r="F1812">
        <v>1</v>
      </c>
      <c r="G1812" s="55" t="s">
        <v>488</v>
      </c>
      <c r="H1812" s="66" t="str">
        <f>VLOOKUP(G1812,'Benthic Codes'!$A$1:$C$15,2,0)</f>
        <v>TA</v>
      </c>
      <c r="I1812" s="66" t="str">
        <f>VLOOKUP(G1812,'Benthic Codes'!$A$1:$C$15,3,0)</f>
        <v>turf algae</v>
      </c>
      <c r="J1812">
        <v>6</v>
      </c>
    </row>
    <row r="1813" spans="1:11">
      <c r="A1813" s="2">
        <v>42956</v>
      </c>
      <c r="B1813" t="s">
        <v>557</v>
      </c>
      <c r="C1813" t="s">
        <v>475</v>
      </c>
      <c r="D1813">
        <v>1</v>
      </c>
      <c r="E1813">
        <v>2</v>
      </c>
      <c r="F1813">
        <v>2</v>
      </c>
      <c r="G1813" s="55" t="s">
        <v>488</v>
      </c>
      <c r="H1813" s="66" t="str">
        <f>VLOOKUP(G1813,'Benthic Codes'!$A$1:$C$15,2,0)</f>
        <v>TA</v>
      </c>
      <c r="I1813" s="66" t="str">
        <f>VLOOKUP(G1813,'Benthic Codes'!$A$1:$C$15,3,0)</f>
        <v>turf algae</v>
      </c>
      <c r="J1813">
        <v>2</v>
      </c>
    </row>
    <row r="1814" spans="1:11">
      <c r="A1814" s="2">
        <v>42956</v>
      </c>
      <c r="B1814" t="s">
        <v>557</v>
      </c>
      <c r="C1814" t="s">
        <v>475</v>
      </c>
      <c r="D1814">
        <v>1</v>
      </c>
      <c r="E1814">
        <v>2</v>
      </c>
      <c r="F1814">
        <v>3</v>
      </c>
      <c r="G1814" s="55" t="s">
        <v>488</v>
      </c>
      <c r="H1814" s="66" t="str">
        <f>VLOOKUP(G1814,'Benthic Codes'!$A$1:$C$15,2,0)</f>
        <v>TA</v>
      </c>
      <c r="I1814" s="66" t="str">
        <f>VLOOKUP(G1814,'Benthic Codes'!$A$1:$C$15,3,0)</f>
        <v>turf algae</v>
      </c>
      <c r="J1814">
        <v>4</v>
      </c>
    </row>
    <row r="1815" spans="1:11">
      <c r="A1815" s="2">
        <v>42956</v>
      </c>
      <c r="B1815" t="s">
        <v>557</v>
      </c>
      <c r="C1815" t="s">
        <v>475</v>
      </c>
      <c r="D1815">
        <v>1</v>
      </c>
      <c r="E1815">
        <v>2</v>
      </c>
      <c r="F1815">
        <v>4</v>
      </c>
      <c r="G1815" s="55" t="s">
        <v>488</v>
      </c>
      <c r="H1815" s="66" t="str">
        <f>VLOOKUP(G1815,'Benthic Codes'!$A$1:$C$15,2,0)</f>
        <v>TA</v>
      </c>
      <c r="I1815" s="66" t="str">
        <f>VLOOKUP(G1815,'Benthic Codes'!$A$1:$C$15,3,0)</f>
        <v>turf algae</v>
      </c>
      <c r="J1815">
        <v>4</v>
      </c>
    </row>
    <row r="1816" spans="1:11">
      <c r="A1816" s="2">
        <v>42956</v>
      </c>
      <c r="B1816" t="s">
        <v>557</v>
      </c>
      <c r="C1816" t="s">
        <v>475</v>
      </c>
      <c r="D1816">
        <v>1</v>
      </c>
      <c r="E1816">
        <v>2</v>
      </c>
      <c r="F1816">
        <v>5</v>
      </c>
      <c r="G1816" s="55" t="s">
        <v>488</v>
      </c>
      <c r="H1816" s="66" t="str">
        <f>VLOOKUP(G1816,'Benthic Codes'!$A$1:$C$15,2,0)</f>
        <v>TA</v>
      </c>
      <c r="I1816" s="66" t="str">
        <f>VLOOKUP(G1816,'Benthic Codes'!$A$1:$C$15,3,0)</f>
        <v>turf algae</v>
      </c>
      <c r="J1816">
        <v>5</v>
      </c>
    </row>
    <row r="1817" spans="1:11">
      <c r="A1817" s="2">
        <v>42956</v>
      </c>
      <c r="B1817" t="s">
        <v>557</v>
      </c>
      <c r="C1817" t="s">
        <v>475</v>
      </c>
      <c r="D1817">
        <v>1</v>
      </c>
      <c r="E1817">
        <v>2</v>
      </c>
      <c r="F1817">
        <v>6</v>
      </c>
      <c r="G1817" s="55" t="s">
        <v>488</v>
      </c>
      <c r="H1817" s="66" t="str">
        <f>VLOOKUP(G1817,'Benthic Codes'!$A$1:$C$15,2,0)</f>
        <v>TA</v>
      </c>
      <c r="I1817" s="66" t="str">
        <f>VLOOKUP(G1817,'Benthic Codes'!$A$1:$C$15,3,0)</f>
        <v>turf algae</v>
      </c>
      <c r="J1817">
        <v>2</v>
      </c>
    </row>
    <row r="1818" spans="1:11">
      <c r="A1818" s="2">
        <v>42956</v>
      </c>
      <c r="B1818" t="s">
        <v>557</v>
      </c>
      <c r="C1818" t="s">
        <v>475</v>
      </c>
      <c r="D1818">
        <v>1</v>
      </c>
      <c r="E1818">
        <v>2</v>
      </c>
      <c r="F1818">
        <v>7</v>
      </c>
      <c r="G1818" s="55" t="s">
        <v>488</v>
      </c>
      <c r="H1818" s="66" t="str">
        <f>VLOOKUP(G1818,'Benthic Codes'!$A$1:$C$15,2,0)</f>
        <v>TA</v>
      </c>
      <c r="I1818" s="66" t="str">
        <f>VLOOKUP(G1818,'Benthic Codes'!$A$1:$C$15,3,0)</f>
        <v>turf algae</v>
      </c>
      <c r="J1818">
        <v>2</v>
      </c>
    </row>
    <row r="1819" spans="1:11">
      <c r="A1819" s="2">
        <v>42956</v>
      </c>
      <c r="B1819" t="s">
        <v>557</v>
      </c>
      <c r="C1819" t="s">
        <v>475</v>
      </c>
      <c r="D1819">
        <v>1</v>
      </c>
      <c r="E1819">
        <v>2</v>
      </c>
      <c r="F1819">
        <v>8</v>
      </c>
      <c r="G1819" s="55" t="s">
        <v>488</v>
      </c>
      <c r="H1819" s="66" t="str">
        <f>VLOOKUP(G1819,'Benthic Codes'!$A$1:$C$15,2,0)</f>
        <v>TA</v>
      </c>
      <c r="I1819" s="66" t="str">
        <f>VLOOKUP(G1819,'Benthic Codes'!$A$1:$C$15,3,0)</f>
        <v>turf algae</v>
      </c>
      <c r="J1819">
        <v>2</v>
      </c>
    </row>
    <row r="1820" spans="1:11">
      <c r="A1820" s="2">
        <v>42956</v>
      </c>
      <c r="B1820" t="s">
        <v>557</v>
      </c>
      <c r="C1820" t="s">
        <v>475</v>
      </c>
      <c r="D1820">
        <v>1</v>
      </c>
      <c r="E1820">
        <v>2</v>
      </c>
      <c r="F1820">
        <v>9</v>
      </c>
      <c r="G1820" s="55" t="s">
        <v>488</v>
      </c>
      <c r="H1820" s="66" t="str">
        <f>VLOOKUP(G1820,'Benthic Codes'!$A$1:$C$15,2,0)</f>
        <v>TA</v>
      </c>
      <c r="I1820" s="66" t="str">
        <f>VLOOKUP(G1820,'Benthic Codes'!$A$1:$C$15,3,0)</f>
        <v>turf algae</v>
      </c>
      <c r="J1820">
        <v>1</v>
      </c>
    </row>
    <row r="1821" spans="1:11">
      <c r="A1821" s="2">
        <v>42956</v>
      </c>
      <c r="B1821" t="s">
        <v>557</v>
      </c>
      <c r="C1821" t="s">
        <v>475</v>
      </c>
      <c r="D1821">
        <v>1</v>
      </c>
      <c r="E1821">
        <v>2</v>
      </c>
      <c r="F1821">
        <v>10</v>
      </c>
      <c r="G1821" s="55" t="s">
        <v>488</v>
      </c>
      <c r="H1821" s="66" t="str">
        <f>VLOOKUP(G1821,'Benthic Codes'!$A$1:$C$15,2,0)</f>
        <v>TA</v>
      </c>
      <c r="I1821" s="66" t="str">
        <f>VLOOKUP(G1821,'Benthic Codes'!$A$1:$C$15,3,0)</f>
        <v>turf algae</v>
      </c>
      <c r="J1821">
        <v>2</v>
      </c>
    </row>
    <row r="1822" spans="1:11">
      <c r="A1822" s="2">
        <v>42956</v>
      </c>
      <c r="B1822" t="s">
        <v>557</v>
      </c>
      <c r="C1822" t="s">
        <v>475</v>
      </c>
      <c r="D1822">
        <v>1</v>
      </c>
      <c r="E1822">
        <v>3</v>
      </c>
      <c r="F1822">
        <v>1</v>
      </c>
      <c r="G1822" s="55" t="s">
        <v>488</v>
      </c>
      <c r="H1822" s="66" t="str">
        <f>VLOOKUP(G1822,'Benthic Codes'!$A$1:$C$15,2,0)</f>
        <v>TA</v>
      </c>
      <c r="I1822" s="66" t="str">
        <f>VLOOKUP(G1822,'Benthic Codes'!$A$1:$C$15,3,0)</f>
        <v>turf algae</v>
      </c>
      <c r="J1822">
        <v>2</v>
      </c>
    </row>
    <row r="1823" spans="1:11">
      <c r="A1823" s="2">
        <v>42956</v>
      </c>
      <c r="B1823" t="s">
        <v>557</v>
      </c>
      <c r="C1823" t="s">
        <v>475</v>
      </c>
      <c r="D1823">
        <v>1</v>
      </c>
      <c r="E1823">
        <v>3</v>
      </c>
      <c r="F1823">
        <v>2</v>
      </c>
      <c r="G1823" s="55" t="s">
        <v>480</v>
      </c>
      <c r="H1823" s="66" t="str">
        <f>VLOOKUP(G1823,'Benthic Codes'!$A$1:$C$15,2,0)</f>
        <v>OINV</v>
      </c>
      <c r="I1823" s="66" t="str">
        <f>VLOOKUP(G1823,'Benthic Codes'!$A$1:$C$15,3,0)</f>
        <v>non-aggressive invert</v>
      </c>
      <c r="K1823" t="s">
        <v>485</v>
      </c>
    </row>
    <row r="1824" spans="1:11">
      <c r="A1824" s="2">
        <v>42956</v>
      </c>
      <c r="B1824" t="s">
        <v>557</v>
      </c>
      <c r="C1824" t="s">
        <v>475</v>
      </c>
      <c r="D1824">
        <v>1</v>
      </c>
      <c r="E1824">
        <v>3</v>
      </c>
      <c r="F1824">
        <v>3</v>
      </c>
      <c r="G1824" s="55" t="s">
        <v>476</v>
      </c>
      <c r="H1824" s="66" t="str">
        <f>VLOOKUP(G1824,'Benthic Codes'!$A$1:$C$15,2,0)</f>
        <v>LC</v>
      </c>
      <c r="I1824" s="66" t="str">
        <f>VLOOKUP(G1824,'Benthic Codes'!$A$1:$C$15,3,0)</f>
        <v>coral</v>
      </c>
    </row>
    <row r="1825" spans="1:10">
      <c r="A1825" s="2">
        <v>42956</v>
      </c>
      <c r="B1825" t="s">
        <v>557</v>
      </c>
      <c r="C1825" t="s">
        <v>475</v>
      </c>
      <c r="D1825">
        <v>1</v>
      </c>
      <c r="E1825">
        <v>3</v>
      </c>
      <c r="F1825">
        <v>4</v>
      </c>
      <c r="G1825" s="55" t="s">
        <v>477</v>
      </c>
      <c r="H1825" s="66" t="str">
        <f>VLOOKUP(G1825,'Benthic Codes'!$A$1:$C$15,2,0)</f>
        <v>LC</v>
      </c>
      <c r="I1825" s="66" t="str">
        <f>VLOOKUP(G1825,'Benthic Codes'!$A$1:$C$15,3,0)</f>
        <v>coral</v>
      </c>
    </row>
    <row r="1826" spans="1:10">
      <c r="A1826" s="2">
        <v>42956</v>
      </c>
      <c r="B1826" t="s">
        <v>557</v>
      </c>
      <c r="C1826" t="s">
        <v>475</v>
      </c>
      <c r="D1826">
        <v>1</v>
      </c>
      <c r="E1826">
        <v>3</v>
      </c>
      <c r="F1826">
        <v>5</v>
      </c>
      <c r="G1826" s="55" t="s">
        <v>488</v>
      </c>
      <c r="H1826" s="66" t="str">
        <f>VLOOKUP(G1826,'Benthic Codes'!$A$1:$C$15,2,0)</f>
        <v>TA</v>
      </c>
      <c r="I1826" s="66" t="str">
        <f>VLOOKUP(G1826,'Benthic Codes'!$A$1:$C$15,3,0)</f>
        <v>turf algae</v>
      </c>
      <c r="J1826">
        <v>2</v>
      </c>
    </row>
    <row r="1827" spans="1:10">
      <c r="A1827" s="2">
        <v>42956</v>
      </c>
      <c r="B1827" t="s">
        <v>557</v>
      </c>
      <c r="C1827" t="s">
        <v>475</v>
      </c>
      <c r="D1827">
        <v>1</v>
      </c>
      <c r="E1827">
        <v>3</v>
      </c>
      <c r="F1827">
        <v>6</v>
      </c>
      <c r="G1827" s="55" t="s">
        <v>488</v>
      </c>
      <c r="H1827" s="66" t="str">
        <f>VLOOKUP(G1827,'Benthic Codes'!$A$1:$C$15,2,0)</f>
        <v>TA</v>
      </c>
      <c r="I1827" s="66" t="str">
        <f>VLOOKUP(G1827,'Benthic Codes'!$A$1:$C$15,3,0)</f>
        <v>turf algae</v>
      </c>
      <c r="J1827">
        <v>2</v>
      </c>
    </row>
    <row r="1828" spans="1:10">
      <c r="A1828" s="2">
        <v>42956</v>
      </c>
      <c r="B1828" t="s">
        <v>557</v>
      </c>
      <c r="C1828" t="s">
        <v>475</v>
      </c>
      <c r="D1828">
        <v>1</v>
      </c>
      <c r="E1828">
        <v>3</v>
      </c>
      <c r="F1828">
        <v>7</v>
      </c>
      <c r="G1828" s="55" t="s">
        <v>488</v>
      </c>
      <c r="H1828" s="66" t="str">
        <f>VLOOKUP(G1828,'Benthic Codes'!$A$1:$C$15,2,0)</f>
        <v>TA</v>
      </c>
      <c r="I1828" s="66" t="str">
        <f>VLOOKUP(G1828,'Benthic Codes'!$A$1:$C$15,3,0)</f>
        <v>turf algae</v>
      </c>
      <c r="J1828">
        <v>1</v>
      </c>
    </row>
    <row r="1829" spans="1:10">
      <c r="A1829" s="2">
        <v>42956</v>
      </c>
      <c r="B1829" t="s">
        <v>557</v>
      </c>
      <c r="C1829" t="s">
        <v>475</v>
      </c>
      <c r="D1829">
        <v>1</v>
      </c>
      <c r="E1829">
        <v>3</v>
      </c>
      <c r="F1829">
        <v>8</v>
      </c>
      <c r="G1829" s="55" t="s">
        <v>488</v>
      </c>
      <c r="H1829" s="66" t="str">
        <f>VLOOKUP(G1829,'Benthic Codes'!$A$1:$C$15,2,0)</f>
        <v>TA</v>
      </c>
      <c r="I1829" s="66" t="str">
        <f>VLOOKUP(G1829,'Benthic Codes'!$A$1:$C$15,3,0)</f>
        <v>turf algae</v>
      </c>
      <c r="J1829">
        <v>2</v>
      </c>
    </row>
    <row r="1830" spans="1:10">
      <c r="A1830" s="2">
        <v>42956</v>
      </c>
      <c r="B1830" t="s">
        <v>557</v>
      </c>
      <c r="C1830" t="s">
        <v>475</v>
      </c>
      <c r="D1830">
        <v>1</v>
      </c>
      <c r="E1830">
        <v>3</v>
      </c>
      <c r="F1830">
        <v>9</v>
      </c>
      <c r="G1830" s="55" t="s">
        <v>481</v>
      </c>
      <c r="H1830" s="66" t="str">
        <f>VLOOKUP(G1830,'Benthic Codes'!$A$1:$C$15,2,0)</f>
        <v>CCA</v>
      </c>
      <c r="I1830" s="66" t="str">
        <f>VLOOKUP(G1830,'Benthic Codes'!$A$1:$C$15,3,0)</f>
        <v>CCA</v>
      </c>
    </row>
    <row r="1831" spans="1:10">
      <c r="A1831" s="2">
        <v>42956</v>
      </c>
      <c r="B1831" t="s">
        <v>557</v>
      </c>
      <c r="C1831" t="s">
        <v>475</v>
      </c>
      <c r="D1831">
        <v>1</v>
      </c>
      <c r="E1831">
        <v>3</v>
      </c>
      <c r="F1831">
        <v>10</v>
      </c>
      <c r="G1831" s="55" t="s">
        <v>476</v>
      </c>
      <c r="H1831" s="66" t="str">
        <f>VLOOKUP(G1831,'Benthic Codes'!$A$1:$C$15,2,0)</f>
        <v>LC</v>
      </c>
      <c r="I1831" s="66" t="str">
        <f>VLOOKUP(G1831,'Benthic Codes'!$A$1:$C$15,3,0)</f>
        <v>coral</v>
      </c>
    </row>
    <row r="1832" spans="1:10">
      <c r="A1832" s="2">
        <v>42956</v>
      </c>
      <c r="B1832" t="s">
        <v>557</v>
      </c>
      <c r="C1832" t="s">
        <v>475</v>
      </c>
      <c r="D1832">
        <v>1</v>
      </c>
      <c r="E1832">
        <v>4</v>
      </c>
      <c r="F1832">
        <v>1</v>
      </c>
      <c r="G1832" s="55" t="s">
        <v>477</v>
      </c>
      <c r="H1832" s="66" t="str">
        <f>VLOOKUP(G1832,'Benthic Codes'!$A$1:$C$15,2,0)</f>
        <v>LC</v>
      </c>
      <c r="I1832" s="66" t="str">
        <f>VLOOKUP(G1832,'Benthic Codes'!$A$1:$C$15,3,0)</f>
        <v>coral</v>
      </c>
    </row>
    <row r="1833" spans="1:10">
      <c r="A1833" s="2">
        <v>42956</v>
      </c>
      <c r="B1833" t="s">
        <v>557</v>
      </c>
      <c r="C1833" t="s">
        <v>475</v>
      </c>
      <c r="D1833">
        <v>1</v>
      </c>
      <c r="E1833">
        <v>4</v>
      </c>
      <c r="F1833">
        <v>2</v>
      </c>
      <c r="G1833" s="55" t="s">
        <v>488</v>
      </c>
      <c r="H1833" s="66" t="str">
        <f>VLOOKUP(G1833,'Benthic Codes'!$A$1:$C$15,2,0)</f>
        <v>TA</v>
      </c>
      <c r="I1833" s="66" t="str">
        <f>VLOOKUP(G1833,'Benthic Codes'!$A$1:$C$15,3,0)</f>
        <v>turf algae</v>
      </c>
      <c r="J1833">
        <v>2</v>
      </c>
    </row>
    <row r="1834" spans="1:10">
      <c r="A1834" s="2">
        <v>42956</v>
      </c>
      <c r="B1834" t="s">
        <v>557</v>
      </c>
      <c r="C1834" t="s">
        <v>475</v>
      </c>
      <c r="D1834">
        <v>1</v>
      </c>
      <c r="E1834">
        <v>4</v>
      </c>
      <c r="F1834">
        <v>3</v>
      </c>
      <c r="G1834" s="55" t="s">
        <v>488</v>
      </c>
      <c r="H1834" s="66" t="str">
        <f>VLOOKUP(G1834,'Benthic Codes'!$A$1:$C$15,2,0)</f>
        <v>TA</v>
      </c>
      <c r="I1834" s="66" t="str">
        <f>VLOOKUP(G1834,'Benthic Codes'!$A$1:$C$15,3,0)</f>
        <v>turf algae</v>
      </c>
      <c r="J1834">
        <v>2</v>
      </c>
    </row>
    <row r="1835" spans="1:10">
      <c r="A1835" s="2">
        <v>42956</v>
      </c>
      <c r="B1835" t="s">
        <v>557</v>
      </c>
      <c r="C1835" t="s">
        <v>475</v>
      </c>
      <c r="D1835">
        <v>1</v>
      </c>
      <c r="E1835">
        <v>4</v>
      </c>
      <c r="F1835">
        <v>4</v>
      </c>
      <c r="G1835" s="55" t="s">
        <v>488</v>
      </c>
      <c r="H1835" s="66" t="str">
        <f>VLOOKUP(G1835,'Benthic Codes'!$A$1:$C$15,2,0)</f>
        <v>TA</v>
      </c>
      <c r="I1835" s="66" t="str">
        <f>VLOOKUP(G1835,'Benthic Codes'!$A$1:$C$15,3,0)</f>
        <v>turf algae</v>
      </c>
      <c r="J1835">
        <v>4</v>
      </c>
    </row>
    <row r="1836" spans="1:10">
      <c r="A1836" s="2">
        <v>42956</v>
      </c>
      <c r="B1836" t="s">
        <v>557</v>
      </c>
      <c r="C1836" t="s">
        <v>475</v>
      </c>
      <c r="D1836">
        <v>1</v>
      </c>
      <c r="E1836">
        <v>4</v>
      </c>
      <c r="F1836">
        <v>5</v>
      </c>
      <c r="G1836" s="55" t="s">
        <v>488</v>
      </c>
      <c r="H1836" s="66" t="str">
        <f>VLOOKUP(G1836,'Benthic Codes'!$A$1:$C$15,2,0)</f>
        <v>TA</v>
      </c>
      <c r="I1836" s="66" t="str">
        <f>VLOOKUP(G1836,'Benthic Codes'!$A$1:$C$15,3,0)</f>
        <v>turf algae</v>
      </c>
      <c r="J1836">
        <v>5</v>
      </c>
    </row>
    <row r="1837" spans="1:10">
      <c r="A1837" s="2">
        <v>42956</v>
      </c>
      <c r="B1837" t="s">
        <v>557</v>
      </c>
      <c r="C1837" t="s">
        <v>475</v>
      </c>
      <c r="D1837">
        <v>1</v>
      </c>
      <c r="E1837">
        <v>4</v>
      </c>
      <c r="F1837">
        <v>6</v>
      </c>
      <c r="G1837" s="55" t="s">
        <v>488</v>
      </c>
      <c r="H1837" s="66" t="str">
        <f>VLOOKUP(G1837,'Benthic Codes'!$A$1:$C$15,2,0)</f>
        <v>TA</v>
      </c>
      <c r="I1837" s="66" t="str">
        <f>VLOOKUP(G1837,'Benthic Codes'!$A$1:$C$15,3,0)</f>
        <v>turf algae</v>
      </c>
      <c r="J1837">
        <v>2</v>
      </c>
    </row>
    <row r="1838" spans="1:10">
      <c r="A1838" s="2">
        <v>42956</v>
      </c>
      <c r="B1838" t="s">
        <v>557</v>
      </c>
      <c r="C1838" t="s">
        <v>475</v>
      </c>
      <c r="D1838">
        <v>1</v>
      </c>
      <c r="E1838">
        <v>4</v>
      </c>
      <c r="F1838">
        <v>7</v>
      </c>
      <c r="G1838" s="55" t="s">
        <v>481</v>
      </c>
      <c r="H1838" s="66" t="str">
        <f>VLOOKUP(G1838,'Benthic Codes'!$A$1:$C$15,2,0)</f>
        <v>CCA</v>
      </c>
      <c r="I1838" s="66" t="str">
        <f>VLOOKUP(G1838,'Benthic Codes'!$A$1:$C$15,3,0)</f>
        <v>CCA</v>
      </c>
    </row>
    <row r="1839" spans="1:10">
      <c r="A1839" s="2">
        <v>42956</v>
      </c>
      <c r="B1839" t="s">
        <v>557</v>
      </c>
      <c r="C1839" t="s">
        <v>475</v>
      </c>
      <c r="D1839">
        <v>1</v>
      </c>
      <c r="E1839">
        <v>4</v>
      </c>
      <c r="F1839">
        <v>8</v>
      </c>
      <c r="G1839" s="55" t="s">
        <v>481</v>
      </c>
      <c r="H1839" s="66" t="str">
        <f>VLOOKUP(G1839,'Benthic Codes'!$A$1:$C$15,2,0)</f>
        <v>CCA</v>
      </c>
      <c r="I1839" s="66" t="str">
        <f>VLOOKUP(G1839,'Benthic Codes'!$A$1:$C$15,3,0)</f>
        <v>CCA</v>
      </c>
    </row>
    <row r="1840" spans="1:10">
      <c r="A1840" s="2">
        <v>42956</v>
      </c>
      <c r="B1840" t="s">
        <v>557</v>
      </c>
      <c r="C1840" t="s">
        <v>475</v>
      </c>
      <c r="D1840">
        <v>1</v>
      </c>
      <c r="E1840">
        <v>4</v>
      </c>
      <c r="F1840">
        <v>9</v>
      </c>
      <c r="G1840" s="55" t="s">
        <v>488</v>
      </c>
      <c r="H1840" s="66" t="str">
        <f>VLOOKUP(G1840,'Benthic Codes'!$A$1:$C$15,2,0)</f>
        <v>TA</v>
      </c>
      <c r="I1840" s="66" t="str">
        <f>VLOOKUP(G1840,'Benthic Codes'!$A$1:$C$15,3,0)</f>
        <v>turf algae</v>
      </c>
      <c r="J1840">
        <v>4</v>
      </c>
    </row>
    <row r="1841" spans="1:11">
      <c r="A1841" s="2">
        <v>42956</v>
      </c>
      <c r="B1841" t="s">
        <v>557</v>
      </c>
      <c r="C1841" t="s">
        <v>475</v>
      </c>
      <c r="D1841">
        <v>1</v>
      </c>
      <c r="E1841">
        <v>4</v>
      </c>
      <c r="F1841">
        <v>10</v>
      </c>
      <c r="G1841" s="55" t="s">
        <v>478</v>
      </c>
      <c r="H1841" s="66" t="str">
        <f>VLOOKUP(G1841,'Benthic Codes'!$A$1:$C$15,2,0)</f>
        <v>MA</v>
      </c>
      <c r="I1841" s="66" t="str">
        <f>VLOOKUP(G1841,'Benthic Codes'!$A$1:$C$15,3,0)</f>
        <v>macroalgae</v>
      </c>
      <c r="J1841">
        <v>14</v>
      </c>
    </row>
    <row r="1842" spans="1:11">
      <c r="A1842" s="2">
        <v>42956</v>
      </c>
      <c r="B1842" t="s">
        <v>557</v>
      </c>
      <c r="C1842" t="s">
        <v>475</v>
      </c>
      <c r="D1842">
        <v>1</v>
      </c>
      <c r="E1842">
        <v>5</v>
      </c>
      <c r="F1842">
        <v>1</v>
      </c>
      <c r="G1842" s="55" t="s">
        <v>488</v>
      </c>
      <c r="H1842" s="66" t="str">
        <f>VLOOKUP(G1842,'Benthic Codes'!$A$1:$C$15,2,0)</f>
        <v>TA</v>
      </c>
      <c r="I1842" s="66" t="str">
        <f>VLOOKUP(G1842,'Benthic Codes'!$A$1:$C$15,3,0)</f>
        <v>turf algae</v>
      </c>
      <c r="J1842">
        <v>3</v>
      </c>
    </row>
    <row r="1843" spans="1:11">
      <c r="A1843" s="2">
        <v>42956</v>
      </c>
      <c r="B1843" t="s">
        <v>557</v>
      </c>
      <c r="C1843" t="s">
        <v>475</v>
      </c>
      <c r="D1843">
        <v>1</v>
      </c>
      <c r="E1843">
        <v>5</v>
      </c>
      <c r="F1843">
        <v>2</v>
      </c>
      <c r="G1843" s="55" t="s">
        <v>488</v>
      </c>
      <c r="H1843" s="66" t="str">
        <f>VLOOKUP(G1843,'Benthic Codes'!$A$1:$C$15,2,0)</f>
        <v>TA</v>
      </c>
      <c r="I1843" s="66" t="str">
        <f>VLOOKUP(G1843,'Benthic Codes'!$A$1:$C$15,3,0)</f>
        <v>turf algae</v>
      </c>
      <c r="J1843">
        <v>2</v>
      </c>
    </row>
    <row r="1844" spans="1:11">
      <c r="A1844" s="2">
        <v>42956</v>
      </c>
      <c r="B1844" t="s">
        <v>557</v>
      </c>
      <c r="C1844" t="s">
        <v>475</v>
      </c>
      <c r="D1844">
        <v>1</v>
      </c>
      <c r="E1844">
        <v>5</v>
      </c>
      <c r="F1844">
        <v>3</v>
      </c>
      <c r="G1844" s="55" t="s">
        <v>478</v>
      </c>
      <c r="H1844" s="66" t="str">
        <f>VLOOKUP(G1844,'Benthic Codes'!$A$1:$C$15,2,0)</f>
        <v>MA</v>
      </c>
      <c r="I1844" s="66" t="str">
        <f>VLOOKUP(G1844,'Benthic Codes'!$A$1:$C$15,3,0)</f>
        <v>macroalgae</v>
      </c>
      <c r="J1844">
        <v>18</v>
      </c>
    </row>
    <row r="1845" spans="1:11">
      <c r="A1845" s="2">
        <v>42956</v>
      </c>
      <c r="B1845" t="s">
        <v>557</v>
      </c>
      <c r="C1845" t="s">
        <v>475</v>
      </c>
      <c r="D1845">
        <v>1</v>
      </c>
      <c r="E1845">
        <v>5</v>
      </c>
      <c r="F1845">
        <v>4</v>
      </c>
      <c r="G1845" s="55" t="s">
        <v>488</v>
      </c>
      <c r="H1845" s="66" t="str">
        <f>VLOOKUP(G1845,'Benthic Codes'!$A$1:$C$15,2,0)</f>
        <v>TA</v>
      </c>
      <c r="I1845" s="66" t="str">
        <f>VLOOKUP(G1845,'Benthic Codes'!$A$1:$C$15,3,0)</f>
        <v>turf algae</v>
      </c>
      <c r="J1845">
        <v>2</v>
      </c>
    </row>
    <row r="1846" spans="1:11">
      <c r="A1846" s="2">
        <v>42956</v>
      </c>
      <c r="B1846" t="s">
        <v>557</v>
      </c>
      <c r="C1846" t="s">
        <v>475</v>
      </c>
      <c r="D1846">
        <v>1</v>
      </c>
      <c r="E1846">
        <v>5</v>
      </c>
      <c r="F1846">
        <v>5</v>
      </c>
      <c r="G1846" s="55" t="s">
        <v>488</v>
      </c>
      <c r="H1846" s="66" t="str">
        <f>VLOOKUP(G1846,'Benthic Codes'!$A$1:$C$15,2,0)</f>
        <v>TA</v>
      </c>
      <c r="I1846" s="66" t="str">
        <f>VLOOKUP(G1846,'Benthic Codes'!$A$1:$C$15,3,0)</f>
        <v>turf algae</v>
      </c>
      <c r="J1846">
        <v>2</v>
      </c>
    </row>
    <row r="1847" spans="1:11">
      <c r="A1847" s="2">
        <v>42956</v>
      </c>
      <c r="B1847" t="s">
        <v>557</v>
      </c>
      <c r="C1847" t="s">
        <v>475</v>
      </c>
      <c r="D1847">
        <v>1</v>
      </c>
      <c r="E1847">
        <v>5</v>
      </c>
      <c r="F1847">
        <v>6</v>
      </c>
      <c r="G1847" s="55" t="s">
        <v>488</v>
      </c>
      <c r="H1847" s="66" t="str">
        <f>VLOOKUP(G1847,'Benthic Codes'!$A$1:$C$15,2,0)</f>
        <v>TA</v>
      </c>
      <c r="I1847" s="66" t="str">
        <f>VLOOKUP(G1847,'Benthic Codes'!$A$1:$C$15,3,0)</f>
        <v>turf algae</v>
      </c>
      <c r="J1847">
        <v>1</v>
      </c>
    </row>
    <row r="1848" spans="1:11">
      <c r="A1848" s="2">
        <v>42956</v>
      </c>
      <c r="B1848" t="s">
        <v>557</v>
      </c>
      <c r="C1848" t="s">
        <v>475</v>
      </c>
      <c r="D1848">
        <v>1</v>
      </c>
      <c r="E1848">
        <v>5</v>
      </c>
      <c r="F1848">
        <v>7</v>
      </c>
      <c r="G1848" s="55" t="s">
        <v>480</v>
      </c>
      <c r="H1848" s="66" t="str">
        <f>VLOOKUP(G1848,'Benthic Codes'!$A$1:$C$15,2,0)</f>
        <v>OINV</v>
      </c>
      <c r="I1848" s="66" t="str">
        <f>VLOOKUP(G1848,'Benthic Codes'!$A$1:$C$15,3,0)</f>
        <v>non-aggressive invert</v>
      </c>
      <c r="K1848" t="s">
        <v>479</v>
      </c>
    </row>
    <row r="1849" spans="1:11">
      <c r="A1849" s="2">
        <v>42956</v>
      </c>
      <c r="B1849" t="s">
        <v>557</v>
      </c>
      <c r="C1849" t="s">
        <v>475</v>
      </c>
      <c r="D1849">
        <v>1</v>
      </c>
      <c r="E1849">
        <v>5</v>
      </c>
      <c r="F1849">
        <v>8</v>
      </c>
      <c r="G1849" s="55" t="s">
        <v>488</v>
      </c>
      <c r="H1849" s="66" t="str">
        <f>VLOOKUP(G1849,'Benthic Codes'!$A$1:$C$15,2,0)</f>
        <v>TA</v>
      </c>
      <c r="I1849" s="66" t="str">
        <f>VLOOKUP(G1849,'Benthic Codes'!$A$1:$C$15,3,0)</f>
        <v>turf algae</v>
      </c>
      <c r="J1849">
        <v>14</v>
      </c>
    </row>
    <row r="1850" spans="1:11">
      <c r="A1850" s="2">
        <v>42956</v>
      </c>
      <c r="B1850" t="s">
        <v>557</v>
      </c>
      <c r="C1850" t="s">
        <v>475</v>
      </c>
      <c r="D1850">
        <v>1</v>
      </c>
      <c r="E1850">
        <v>5</v>
      </c>
      <c r="F1850">
        <v>9</v>
      </c>
      <c r="G1850" s="55" t="s">
        <v>480</v>
      </c>
      <c r="H1850" s="66" t="str">
        <f>VLOOKUP(G1850,'Benthic Codes'!$A$1:$C$15,2,0)</f>
        <v>OINV</v>
      </c>
      <c r="I1850" s="66" t="str">
        <f>VLOOKUP(G1850,'Benthic Codes'!$A$1:$C$15,3,0)</f>
        <v>non-aggressive invert</v>
      </c>
      <c r="K1850" t="s">
        <v>485</v>
      </c>
    </row>
    <row r="1851" spans="1:11">
      <c r="A1851" s="2">
        <v>42956</v>
      </c>
      <c r="B1851" t="s">
        <v>557</v>
      </c>
      <c r="C1851" t="s">
        <v>475</v>
      </c>
      <c r="D1851">
        <v>1</v>
      </c>
      <c r="E1851">
        <v>5</v>
      </c>
      <c r="F1851">
        <v>10</v>
      </c>
      <c r="G1851" s="55" t="s">
        <v>488</v>
      </c>
      <c r="H1851" s="66" t="str">
        <f>VLOOKUP(G1851,'Benthic Codes'!$A$1:$C$15,2,0)</f>
        <v>TA</v>
      </c>
      <c r="I1851" s="66" t="str">
        <f>VLOOKUP(G1851,'Benthic Codes'!$A$1:$C$15,3,0)</f>
        <v>turf algae</v>
      </c>
      <c r="J1851">
        <v>2</v>
      </c>
    </row>
    <row r="1852" spans="1:11">
      <c r="A1852" s="2">
        <v>42956</v>
      </c>
      <c r="B1852" t="s">
        <v>557</v>
      </c>
      <c r="C1852" t="s">
        <v>475</v>
      </c>
      <c r="D1852">
        <v>1</v>
      </c>
      <c r="E1852">
        <v>6</v>
      </c>
      <c r="F1852">
        <v>1</v>
      </c>
      <c r="G1852" s="55" t="s">
        <v>488</v>
      </c>
      <c r="H1852" s="66" t="str">
        <f>VLOOKUP(G1852,'Benthic Codes'!$A$1:$C$15,2,0)</f>
        <v>TA</v>
      </c>
      <c r="I1852" s="66" t="str">
        <f>VLOOKUP(G1852,'Benthic Codes'!$A$1:$C$15,3,0)</f>
        <v>turf algae</v>
      </c>
      <c r="J1852">
        <v>2</v>
      </c>
    </row>
    <row r="1853" spans="1:11">
      <c r="A1853" s="2">
        <v>42956</v>
      </c>
      <c r="B1853" t="s">
        <v>557</v>
      </c>
      <c r="C1853" t="s">
        <v>475</v>
      </c>
      <c r="D1853">
        <v>1</v>
      </c>
      <c r="E1853">
        <v>6</v>
      </c>
      <c r="F1853">
        <v>2</v>
      </c>
      <c r="G1853" s="55" t="s">
        <v>488</v>
      </c>
      <c r="H1853" s="66" t="str">
        <f>VLOOKUP(G1853,'Benthic Codes'!$A$1:$C$15,2,0)</f>
        <v>TA</v>
      </c>
      <c r="I1853" s="66" t="str">
        <f>VLOOKUP(G1853,'Benthic Codes'!$A$1:$C$15,3,0)</f>
        <v>turf algae</v>
      </c>
      <c r="J1853">
        <v>4</v>
      </c>
    </row>
    <row r="1854" spans="1:11">
      <c r="A1854" s="2">
        <v>42956</v>
      </c>
      <c r="B1854" t="s">
        <v>557</v>
      </c>
      <c r="C1854" t="s">
        <v>475</v>
      </c>
      <c r="D1854">
        <v>1</v>
      </c>
      <c r="E1854">
        <v>6</v>
      </c>
      <c r="F1854">
        <v>3</v>
      </c>
      <c r="G1854" s="55" t="s">
        <v>488</v>
      </c>
      <c r="H1854" s="66" t="str">
        <f>VLOOKUP(G1854,'Benthic Codes'!$A$1:$C$15,2,0)</f>
        <v>TA</v>
      </c>
      <c r="I1854" s="66" t="str">
        <f>VLOOKUP(G1854,'Benthic Codes'!$A$1:$C$15,3,0)</f>
        <v>turf algae</v>
      </c>
      <c r="J1854">
        <v>5</v>
      </c>
    </row>
    <row r="1855" spans="1:11">
      <c r="A1855" s="2">
        <v>42956</v>
      </c>
      <c r="B1855" t="s">
        <v>557</v>
      </c>
      <c r="C1855" t="s">
        <v>475</v>
      </c>
      <c r="D1855">
        <v>1</v>
      </c>
      <c r="E1855">
        <v>6</v>
      </c>
      <c r="F1855">
        <v>4</v>
      </c>
      <c r="G1855" s="55" t="s">
        <v>480</v>
      </c>
      <c r="H1855" s="66" t="str">
        <f>VLOOKUP(G1855,'Benthic Codes'!$A$1:$C$15,2,0)</f>
        <v>OINV</v>
      </c>
      <c r="I1855" s="66" t="str">
        <f>VLOOKUP(G1855,'Benthic Codes'!$A$1:$C$15,3,0)</f>
        <v>non-aggressive invert</v>
      </c>
      <c r="K1855" t="s">
        <v>485</v>
      </c>
    </row>
    <row r="1856" spans="1:11">
      <c r="A1856" s="2">
        <v>42956</v>
      </c>
      <c r="B1856" t="s">
        <v>557</v>
      </c>
      <c r="C1856" t="s">
        <v>475</v>
      </c>
      <c r="D1856">
        <v>1</v>
      </c>
      <c r="E1856">
        <v>6</v>
      </c>
      <c r="F1856">
        <v>5</v>
      </c>
      <c r="G1856" s="55" t="s">
        <v>480</v>
      </c>
      <c r="H1856" s="66" t="str">
        <f>VLOOKUP(G1856,'Benthic Codes'!$A$1:$C$15,2,0)</f>
        <v>OINV</v>
      </c>
      <c r="I1856" s="66" t="str">
        <f>VLOOKUP(G1856,'Benthic Codes'!$A$1:$C$15,3,0)</f>
        <v>non-aggressive invert</v>
      </c>
      <c r="K1856" t="s">
        <v>485</v>
      </c>
    </row>
    <row r="1857" spans="1:10">
      <c r="A1857" s="2">
        <v>42956</v>
      </c>
      <c r="B1857" t="s">
        <v>557</v>
      </c>
      <c r="C1857" t="s">
        <v>475</v>
      </c>
      <c r="D1857">
        <v>1</v>
      </c>
      <c r="E1857">
        <v>6</v>
      </c>
      <c r="F1857">
        <v>6</v>
      </c>
      <c r="G1857" s="55" t="s">
        <v>488</v>
      </c>
      <c r="H1857" s="66" t="str">
        <f>VLOOKUP(G1857,'Benthic Codes'!$A$1:$C$15,2,0)</f>
        <v>TA</v>
      </c>
      <c r="I1857" s="66" t="str">
        <f>VLOOKUP(G1857,'Benthic Codes'!$A$1:$C$15,3,0)</f>
        <v>turf algae</v>
      </c>
      <c r="J1857">
        <v>14</v>
      </c>
    </row>
    <row r="1858" spans="1:10">
      <c r="A1858" s="2">
        <v>42956</v>
      </c>
      <c r="B1858" t="s">
        <v>557</v>
      </c>
      <c r="C1858" t="s">
        <v>475</v>
      </c>
      <c r="D1858">
        <v>1</v>
      </c>
      <c r="E1858">
        <v>6</v>
      </c>
      <c r="F1858">
        <v>7</v>
      </c>
      <c r="G1858" s="55" t="s">
        <v>488</v>
      </c>
      <c r="H1858" s="66" t="str">
        <f>VLOOKUP(G1858,'Benthic Codes'!$A$1:$C$15,2,0)</f>
        <v>TA</v>
      </c>
      <c r="I1858" s="66" t="str">
        <f>VLOOKUP(G1858,'Benthic Codes'!$A$1:$C$15,3,0)</f>
        <v>turf algae</v>
      </c>
      <c r="J1858">
        <v>8</v>
      </c>
    </row>
    <row r="1859" spans="1:10">
      <c r="A1859" s="2">
        <v>42956</v>
      </c>
      <c r="B1859" t="s">
        <v>557</v>
      </c>
      <c r="C1859" t="s">
        <v>475</v>
      </c>
      <c r="D1859">
        <v>1</v>
      </c>
      <c r="E1859">
        <v>6</v>
      </c>
      <c r="F1859">
        <v>8</v>
      </c>
      <c r="G1859" s="55" t="s">
        <v>488</v>
      </c>
      <c r="H1859" s="66" t="str">
        <f>VLOOKUP(G1859,'Benthic Codes'!$A$1:$C$15,2,0)</f>
        <v>TA</v>
      </c>
      <c r="I1859" s="66" t="str">
        <f>VLOOKUP(G1859,'Benthic Codes'!$A$1:$C$15,3,0)</f>
        <v>turf algae</v>
      </c>
      <c r="J1859">
        <v>8</v>
      </c>
    </row>
    <row r="1860" spans="1:10">
      <c r="A1860" s="2">
        <v>42956</v>
      </c>
      <c r="B1860" t="s">
        <v>557</v>
      </c>
      <c r="C1860" t="s">
        <v>475</v>
      </c>
      <c r="D1860">
        <v>1</v>
      </c>
      <c r="E1860">
        <v>6</v>
      </c>
      <c r="F1860">
        <v>9</v>
      </c>
      <c r="G1860" s="55" t="s">
        <v>488</v>
      </c>
      <c r="H1860" s="66" t="str">
        <f>VLOOKUP(G1860,'Benthic Codes'!$A$1:$C$15,2,0)</f>
        <v>TA</v>
      </c>
      <c r="I1860" s="66" t="str">
        <f>VLOOKUP(G1860,'Benthic Codes'!$A$1:$C$15,3,0)</f>
        <v>turf algae</v>
      </c>
      <c r="J1860">
        <v>8</v>
      </c>
    </row>
    <row r="1861" spans="1:10">
      <c r="A1861" s="2">
        <v>42956</v>
      </c>
      <c r="B1861" t="s">
        <v>557</v>
      </c>
      <c r="C1861" t="s">
        <v>475</v>
      </c>
      <c r="D1861">
        <v>1</v>
      </c>
      <c r="E1861">
        <v>6</v>
      </c>
      <c r="F1861">
        <v>10</v>
      </c>
      <c r="G1861" s="55" t="s">
        <v>488</v>
      </c>
      <c r="H1861" s="66" t="str">
        <f>VLOOKUP(G1861,'Benthic Codes'!$A$1:$C$15,2,0)</f>
        <v>TA</v>
      </c>
      <c r="I1861" s="66" t="str">
        <f>VLOOKUP(G1861,'Benthic Codes'!$A$1:$C$15,3,0)</f>
        <v>turf algae</v>
      </c>
      <c r="J1861">
        <v>10</v>
      </c>
    </row>
    <row r="1862" spans="1:10">
      <c r="A1862" s="2">
        <v>42956</v>
      </c>
      <c r="B1862" t="s">
        <v>557</v>
      </c>
      <c r="C1862" t="s">
        <v>475</v>
      </c>
      <c r="D1862">
        <v>1</v>
      </c>
      <c r="E1862">
        <v>7</v>
      </c>
      <c r="F1862">
        <v>1</v>
      </c>
      <c r="G1862" s="55" t="s">
        <v>488</v>
      </c>
      <c r="H1862" s="66" t="str">
        <f>VLOOKUP(G1862,'Benthic Codes'!$A$1:$C$15,2,0)</f>
        <v>TA</v>
      </c>
      <c r="I1862" s="66" t="str">
        <f>VLOOKUP(G1862,'Benthic Codes'!$A$1:$C$15,3,0)</f>
        <v>turf algae</v>
      </c>
      <c r="J1862">
        <v>4</v>
      </c>
    </row>
    <row r="1863" spans="1:10">
      <c r="A1863" s="2">
        <v>42956</v>
      </c>
      <c r="B1863" t="s">
        <v>557</v>
      </c>
      <c r="C1863" t="s">
        <v>475</v>
      </c>
      <c r="D1863">
        <v>1</v>
      </c>
      <c r="E1863">
        <v>7</v>
      </c>
      <c r="F1863">
        <v>2</v>
      </c>
      <c r="G1863" s="55" t="s">
        <v>488</v>
      </c>
      <c r="H1863" s="66" t="str">
        <f>VLOOKUP(G1863,'Benthic Codes'!$A$1:$C$15,2,0)</f>
        <v>TA</v>
      </c>
      <c r="I1863" s="66" t="str">
        <f>VLOOKUP(G1863,'Benthic Codes'!$A$1:$C$15,3,0)</f>
        <v>turf algae</v>
      </c>
      <c r="J1863">
        <v>10</v>
      </c>
    </row>
    <row r="1864" spans="1:10">
      <c r="A1864" s="2">
        <v>42956</v>
      </c>
      <c r="B1864" t="s">
        <v>557</v>
      </c>
      <c r="C1864" t="s">
        <v>475</v>
      </c>
      <c r="D1864">
        <v>1</v>
      </c>
      <c r="E1864">
        <v>7</v>
      </c>
      <c r="F1864">
        <v>3</v>
      </c>
      <c r="G1864" s="55" t="s">
        <v>488</v>
      </c>
      <c r="H1864" s="66" t="str">
        <f>VLOOKUP(G1864,'Benthic Codes'!$A$1:$C$15,2,0)</f>
        <v>TA</v>
      </c>
      <c r="I1864" s="66" t="str">
        <f>VLOOKUP(G1864,'Benthic Codes'!$A$1:$C$15,3,0)</f>
        <v>turf algae</v>
      </c>
      <c r="J1864">
        <v>12</v>
      </c>
    </row>
    <row r="1865" spans="1:10">
      <c r="A1865" s="2">
        <v>42956</v>
      </c>
      <c r="B1865" t="s">
        <v>557</v>
      </c>
      <c r="C1865" t="s">
        <v>475</v>
      </c>
      <c r="D1865">
        <v>1</v>
      </c>
      <c r="E1865">
        <v>7</v>
      </c>
      <c r="F1865">
        <v>4</v>
      </c>
      <c r="G1865" s="55" t="s">
        <v>478</v>
      </c>
      <c r="H1865" s="66" t="str">
        <f>VLOOKUP(G1865,'Benthic Codes'!$A$1:$C$15,2,0)</f>
        <v>MA</v>
      </c>
      <c r="I1865" s="66" t="str">
        <f>VLOOKUP(G1865,'Benthic Codes'!$A$1:$C$15,3,0)</f>
        <v>macroalgae</v>
      </c>
      <c r="J1865">
        <v>8</v>
      </c>
    </row>
    <row r="1866" spans="1:10">
      <c r="A1866" s="2">
        <v>42956</v>
      </c>
      <c r="B1866" t="s">
        <v>557</v>
      </c>
      <c r="C1866" t="s">
        <v>475</v>
      </c>
      <c r="D1866">
        <v>1</v>
      </c>
      <c r="E1866">
        <v>7</v>
      </c>
      <c r="F1866">
        <v>5</v>
      </c>
      <c r="G1866" s="55" t="s">
        <v>488</v>
      </c>
      <c r="H1866" s="66" t="str">
        <f>VLOOKUP(G1866,'Benthic Codes'!$A$1:$C$15,2,0)</f>
        <v>TA</v>
      </c>
      <c r="I1866" s="66" t="str">
        <f>VLOOKUP(G1866,'Benthic Codes'!$A$1:$C$15,3,0)</f>
        <v>turf algae</v>
      </c>
      <c r="J1866">
        <v>2</v>
      </c>
    </row>
    <row r="1867" spans="1:10">
      <c r="A1867" s="2">
        <v>42956</v>
      </c>
      <c r="B1867" t="s">
        <v>557</v>
      </c>
      <c r="C1867" t="s">
        <v>475</v>
      </c>
      <c r="D1867">
        <v>1</v>
      </c>
      <c r="E1867">
        <v>7</v>
      </c>
      <c r="F1867">
        <v>6</v>
      </c>
      <c r="G1867" s="55" t="s">
        <v>488</v>
      </c>
      <c r="H1867" s="66" t="str">
        <f>VLOOKUP(G1867,'Benthic Codes'!$A$1:$C$15,2,0)</f>
        <v>TA</v>
      </c>
      <c r="I1867" s="66" t="str">
        <f>VLOOKUP(G1867,'Benthic Codes'!$A$1:$C$15,3,0)</f>
        <v>turf algae</v>
      </c>
      <c r="J1867">
        <v>2</v>
      </c>
    </row>
    <row r="1868" spans="1:10">
      <c r="A1868" s="2">
        <v>42956</v>
      </c>
      <c r="B1868" t="s">
        <v>557</v>
      </c>
      <c r="C1868" t="s">
        <v>475</v>
      </c>
      <c r="D1868">
        <v>1</v>
      </c>
      <c r="E1868">
        <v>7</v>
      </c>
      <c r="F1868">
        <v>7</v>
      </c>
      <c r="G1868" s="55" t="s">
        <v>488</v>
      </c>
      <c r="H1868" s="66" t="str">
        <f>VLOOKUP(G1868,'Benthic Codes'!$A$1:$C$15,2,0)</f>
        <v>TA</v>
      </c>
      <c r="I1868" s="66" t="str">
        <f>VLOOKUP(G1868,'Benthic Codes'!$A$1:$C$15,3,0)</f>
        <v>turf algae</v>
      </c>
      <c r="J1868">
        <v>4</v>
      </c>
    </row>
    <row r="1869" spans="1:10">
      <c r="A1869" s="2">
        <v>42956</v>
      </c>
      <c r="B1869" t="s">
        <v>557</v>
      </c>
      <c r="C1869" t="s">
        <v>475</v>
      </c>
      <c r="D1869">
        <v>1</v>
      </c>
      <c r="E1869">
        <v>7</v>
      </c>
      <c r="F1869">
        <v>8</v>
      </c>
      <c r="G1869" s="55" t="s">
        <v>476</v>
      </c>
      <c r="H1869" s="66" t="str">
        <f>VLOOKUP(G1869,'Benthic Codes'!$A$1:$C$15,2,0)</f>
        <v>LC</v>
      </c>
      <c r="I1869" s="66" t="str">
        <f>VLOOKUP(G1869,'Benthic Codes'!$A$1:$C$15,3,0)</f>
        <v>coral</v>
      </c>
    </row>
    <row r="1870" spans="1:10">
      <c r="A1870" s="2">
        <v>42956</v>
      </c>
      <c r="B1870" t="s">
        <v>557</v>
      </c>
      <c r="C1870" t="s">
        <v>475</v>
      </c>
      <c r="D1870">
        <v>1</v>
      </c>
      <c r="E1870">
        <v>7</v>
      </c>
      <c r="F1870">
        <v>9</v>
      </c>
      <c r="G1870" s="55" t="s">
        <v>488</v>
      </c>
      <c r="H1870" s="66" t="str">
        <f>VLOOKUP(G1870,'Benthic Codes'!$A$1:$C$15,2,0)</f>
        <v>TA</v>
      </c>
      <c r="I1870" s="66" t="str">
        <f>VLOOKUP(G1870,'Benthic Codes'!$A$1:$C$15,3,0)</f>
        <v>turf algae</v>
      </c>
      <c r="J1870">
        <v>5</v>
      </c>
    </row>
    <row r="1871" spans="1:10">
      <c r="A1871" s="2">
        <v>42956</v>
      </c>
      <c r="B1871" t="s">
        <v>557</v>
      </c>
      <c r="C1871" t="s">
        <v>475</v>
      </c>
      <c r="D1871">
        <v>1</v>
      </c>
      <c r="E1871">
        <v>7</v>
      </c>
      <c r="F1871">
        <v>10</v>
      </c>
      <c r="G1871" s="55" t="s">
        <v>488</v>
      </c>
      <c r="H1871" s="66" t="str">
        <f>VLOOKUP(G1871,'Benthic Codes'!$A$1:$C$15,2,0)</f>
        <v>TA</v>
      </c>
      <c r="I1871" s="66" t="str">
        <f>VLOOKUP(G1871,'Benthic Codes'!$A$1:$C$15,3,0)</f>
        <v>turf algae</v>
      </c>
      <c r="J1871">
        <v>5</v>
      </c>
    </row>
    <row r="1872" spans="1:10">
      <c r="A1872" s="2">
        <v>42956</v>
      </c>
      <c r="B1872" t="s">
        <v>557</v>
      </c>
      <c r="C1872" t="s">
        <v>475</v>
      </c>
      <c r="D1872">
        <v>1</v>
      </c>
      <c r="E1872">
        <v>8</v>
      </c>
      <c r="F1872">
        <v>1</v>
      </c>
      <c r="G1872" s="55" t="s">
        <v>488</v>
      </c>
      <c r="H1872" s="66" t="str">
        <f>VLOOKUP(G1872,'Benthic Codes'!$A$1:$C$15,2,0)</f>
        <v>TA</v>
      </c>
      <c r="I1872" s="66" t="str">
        <f>VLOOKUP(G1872,'Benthic Codes'!$A$1:$C$15,3,0)</f>
        <v>turf algae</v>
      </c>
      <c r="J1872">
        <v>4</v>
      </c>
    </row>
    <row r="1873" spans="1:11">
      <c r="A1873" s="2">
        <v>42956</v>
      </c>
      <c r="B1873" t="s">
        <v>557</v>
      </c>
      <c r="C1873" t="s">
        <v>475</v>
      </c>
      <c r="D1873">
        <v>1</v>
      </c>
      <c r="E1873">
        <v>8</v>
      </c>
      <c r="F1873">
        <v>2</v>
      </c>
      <c r="G1873" s="55" t="s">
        <v>478</v>
      </c>
      <c r="H1873" s="66" t="str">
        <f>VLOOKUP(G1873,'Benthic Codes'!$A$1:$C$15,2,0)</f>
        <v>MA</v>
      </c>
      <c r="I1873" s="66" t="str">
        <f>VLOOKUP(G1873,'Benthic Codes'!$A$1:$C$15,3,0)</f>
        <v>macroalgae</v>
      </c>
      <c r="J1873">
        <v>13</v>
      </c>
    </row>
    <row r="1874" spans="1:11">
      <c r="A1874" s="2">
        <v>42956</v>
      </c>
      <c r="B1874" t="s">
        <v>557</v>
      </c>
      <c r="C1874" t="s">
        <v>475</v>
      </c>
      <c r="D1874">
        <v>1</v>
      </c>
      <c r="E1874">
        <v>8</v>
      </c>
      <c r="F1874">
        <v>3</v>
      </c>
      <c r="G1874" s="55" t="s">
        <v>488</v>
      </c>
      <c r="H1874" s="66" t="str">
        <f>VLOOKUP(G1874,'Benthic Codes'!$A$1:$C$15,2,0)</f>
        <v>TA</v>
      </c>
      <c r="I1874" s="66" t="str">
        <f>VLOOKUP(G1874,'Benthic Codes'!$A$1:$C$15,3,0)</f>
        <v>turf algae</v>
      </c>
      <c r="J1874">
        <v>12</v>
      </c>
    </row>
    <row r="1875" spans="1:11">
      <c r="A1875" s="2">
        <v>42956</v>
      </c>
      <c r="B1875" t="s">
        <v>557</v>
      </c>
      <c r="C1875" t="s">
        <v>475</v>
      </c>
      <c r="D1875">
        <v>1</v>
      </c>
      <c r="E1875">
        <v>8</v>
      </c>
      <c r="F1875">
        <v>4</v>
      </c>
      <c r="G1875" s="55" t="s">
        <v>476</v>
      </c>
      <c r="H1875" s="66" t="str">
        <f>VLOOKUP(G1875,'Benthic Codes'!$A$1:$C$15,2,0)</f>
        <v>LC</v>
      </c>
      <c r="I1875" s="66" t="str">
        <f>VLOOKUP(G1875,'Benthic Codes'!$A$1:$C$15,3,0)</f>
        <v>coral</v>
      </c>
    </row>
    <row r="1876" spans="1:11">
      <c r="A1876" s="2">
        <v>42956</v>
      </c>
      <c r="B1876" t="s">
        <v>557</v>
      </c>
      <c r="C1876" t="s">
        <v>475</v>
      </c>
      <c r="D1876">
        <v>1</v>
      </c>
      <c r="E1876">
        <v>8</v>
      </c>
      <c r="F1876">
        <v>5</v>
      </c>
      <c r="G1876" s="55" t="s">
        <v>480</v>
      </c>
      <c r="H1876" s="66" t="str">
        <f>VLOOKUP(G1876,'Benthic Codes'!$A$1:$C$15,2,0)</f>
        <v>OINV</v>
      </c>
      <c r="I1876" s="66" t="str">
        <f>VLOOKUP(G1876,'Benthic Codes'!$A$1:$C$15,3,0)</f>
        <v>non-aggressive invert</v>
      </c>
      <c r="K1876" t="s">
        <v>485</v>
      </c>
    </row>
    <row r="1877" spans="1:11">
      <c r="A1877" s="2">
        <v>42956</v>
      </c>
      <c r="B1877" t="s">
        <v>557</v>
      </c>
      <c r="C1877" t="s">
        <v>475</v>
      </c>
      <c r="D1877">
        <v>1</v>
      </c>
      <c r="E1877">
        <v>8</v>
      </c>
      <c r="F1877">
        <v>6</v>
      </c>
      <c r="G1877" s="55" t="s">
        <v>488</v>
      </c>
      <c r="H1877" s="66" t="str">
        <f>VLOOKUP(G1877,'Benthic Codes'!$A$1:$C$15,2,0)</f>
        <v>TA</v>
      </c>
      <c r="I1877" s="66" t="str">
        <f>VLOOKUP(G1877,'Benthic Codes'!$A$1:$C$15,3,0)</f>
        <v>turf algae</v>
      </c>
      <c r="J1877">
        <v>3</v>
      </c>
    </row>
    <row r="1878" spans="1:11">
      <c r="A1878" s="2">
        <v>42956</v>
      </c>
      <c r="B1878" t="s">
        <v>557</v>
      </c>
      <c r="C1878" t="s">
        <v>475</v>
      </c>
      <c r="D1878">
        <v>1</v>
      </c>
      <c r="E1878">
        <v>8</v>
      </c>
      <c r="F1878">
        <v>7</v>
      </c>
      <c r="G1878" s="55" t="s">
        <v>488</v>
      </c>
      <c r="H1878" s="66" t="str">
        <f>VLOOKUP(G1878,'Benthic Codes'!$A$1:$C$15,2,0)</f>
        <v>TA</v>
      </c>
      <c r="I1878" s="66" t="str">
        <f>VLOOKUP(G1878,'Benthic Codes'!$A$1:$C$15,3,0)</f>
        <v>turf algae</v>
      </c>
      <c r="J1878">
        <v>2</v>
      </c>
    </row>
    <row r="1879" spans="1:11">
      <c r="A1879" s="2">
        <v>42956</v>
      </c>
      <c r="B1879" t="s">
        <v>557</v>
      </c>
      <c r="C1879" t="s">
        <v>475</v>
      </c>
      <c r="D1879">
        <v>1</v>
      </c>
      <c r="E1879">
        <v>8</v>
      </c>
      <c r="F1879">
        <v>8</v>
      </c>
      <c r="G1879" s="55" t="s">
        <v>488</v>
      </c>
      <c r="H1879" s="66" t="str">
        <f>VLOOKUP(G1879,'Benthic Codes'!$A$1:$C$15,2,0)</f>
        <v>TA</v>
      </c>
      <c r="I1879" s="66" t="str">
        <f>VLOOKUP(G1879,'Benthic Codes'!$A$1:$C$15,3,0)</f>
        <v>turf algae</v>
      </c>
      <c r="J1879">
        <v>1</v>
      </c>
    </row>
    <row r="1880" spans="1:11">
      <c r="A1880" s="2">
        <v>42956</v>
      </c>
      <c r="B1880" t="s">
        <v>557</v>
      </c>
      <c r="C1880" t="s">
        <v>475</v>
      </c>
      <c r="D1880">
        <v>1</v>
      </c>
      <c r="E1880">
        <v>8</v>
      </c>
      <c r="F1880">
        <v>9</v>
      </c>
      <c r="G1880" s="55" t="s">
        <v>480</v>
      </c>
      <c r="H1880" s="66" t="str">
        <f>VLOOKUP(G1880,'Benthic Codes'!$A$1:$C$15,2,0)</f>
        <v>OINV</v>
      </c>
      <c r="I1880" s="66" t="str">
        <f>VLOOKUP(G1880,'Benthic Codes'!$A$1:$C$15,3,0)</f>
        <v>non-aggressive invert</v>
      </c>
      <c r="K1880" t="s">
        <v>485</v>
      </c>
    </row>
    <row r="1881" spans="1:11">
      <c r="A1881" s="2">
        <v>42956</v>
      </c>
      <c r="B1881" t="s">
        <v>557</v>
      </c>
      <c r="C1881" t="s">
        <v>475</v>
      </c>
      <c r="D1881">
        <v>1</v>
      </c>
      <c r="E1881">
        <v>8</v>
      </c>
      <c r="F1881">
        <v>10</v>
      </c>
      <c r="G1881" s="55" t="s">
        <v>488</v>
      </c>
      <c r="H1881" s="66" t="str">
        <f>VLOOKUP(G1881,'Benthic Codes'!$A$1:$C$15,2,0)</f>
        <v>TA</v>
      </c>
      <c r="I1881" s="66" t="str">
        <f>VLOOKUP(G1881,'Benthic Codes'!$A$1:$C$15,3,0)</f>
        <v>turf algae</v>
      </c>
      <c r="J1881">
        <v>2</v>
      </c>
    </row>
    <row r="1882" spans="1:11">
      <c r="A1882" s="2">
        <v>42956</v>
      </c>
      <c r="B1882" t="s">
        <v>557</v>
      </c>
      <c r="C1882" t="s">
        <v>475</v>
      </c>
      <c r="D1882">
        <v>1</v>
      </c>
      <c r="E1882">
        <v>9</v>
      </c>
      <c r="F1882">
        <v>1</v>
      </c>
      <c r="G1882" s="55" t="s">
        <v>488</v>
      </c>
      <c r="H1882" s="66" t="str">
        <f>VLOOKUP(G1882,'Benthic Codes'!$A$1:$C$15,2,0)</f>
        <v>TA</v>
      </c>
      <c r="I1882" s="66" t="str">
        <f>VLOOKUP(G1882,'Benthic Codes'!$A$1:$C$15,3,0)</f>
        <v>turf algae</v>
      </c>
      <c r="J1882">
        <v>2</v>
      </c>
    </row>
    <row r="1883" spans="1:11">
      <c r="A1883" s="2">
        <v>42956</v>
      </c>
      <c r="B1883" t="s">
        <v>557</v>
      </c>
      <c r="C1883" t="s">
        <v>475</v>
      </c>
      <c r="D1883">
        <v>1</v>
      </c>
      <c r="E1883">
        <v>9</v>
      </c>
      <c r="F1883">
        <v>2</v>
      </c>
      <c r="G1883" s="55" t="s">
        <v>477</v>
      </c>
      <c r="H1883" s="66" t="str">
        <f>VLOOKUP(G1883,'Benthic Codes'!$A$1:$C$15,2,0)</f>
        <v>LC</v>
      </c>
      <c r="I1883" s="66" t="str">
        <f>VLOOKUP(G1883,'Benthic Codes'!$A$1:$C$15,3,0)</f>
        <v>coral</v>
      </c>
    </row>
    <row r="1884" spans="1:11">
      <c r="A1884" s="2">
        <v>42956</v>
      </c>
      <c r="B1884" t="s">
        <v>557</v>
      </c>
      <c r="C1884" t="s">
        <v>475</v>
      </c>
      <c r="D1884">
        <v>1</v>
      </c>
      <c r="E1884">
        <v>9</v>
      </c>
      <c r="F1884">
        <v>3</v>
      </c>
      <c r="G1884" s="55" t="s">
        <v>488</v>
      </c>
      <c r="H1884" s="66" t="str">
        <f>VLOOKUP(G1884,'Benthic Codes'!$A$1:$C$15,2,0)</f>
        <v>TA</v>
      </c>
      <c r="I1884" s="66" t="str">
        <f>VLOOKUP(G1884,'Benthic Codes'!$A$1:$C$15,3,0)</f>
        <v>turf algae</v>
      </c>
      <c r="J1884">
        <v>2</v>
      </c>
    </row>
    <row r="1885" spans="1:11">
      <c r="A1885" s="2">
        <v>42956</v>
      </c>
      <c r="B1885" t="s">
        <v>557</v>
      </c>
      <c r="C1885" t="s">
        <v>475</v>
      </c>
      <c r="D1885">
        <v>1</v>
      </c>
      <c r="E1885">
        <v>9</v>
      </c>
      <c r="F1885">
        <v>4</v>
      </c>
      <c r="G1885" s="55" t="s">
        <v>477</v>
      </c>
      <c r="H1885" s="66" t="str">
        <f>VLOOKUP(G1885,'Benthic Codes'!$A$1:$C$15,2,0)</f>
        <v>LC</v>
      </c>
      <c r="I1885" s="66" t="str">
        <f>VLOOKUP(G1885,'Benthic Codes'!$A$1:$C$15,3,0)</f>
        <v>coral</v>
      </c>
    </row>
    <row r="1886" spans="1:11">
      <c r="A1886" s="2">
        <v>42956</v>
      </c>
      <c r="B1886" t="s">
        <v>557</v>
      </c>
      <c r="C1886" t="s">
        <v>475</v>
      </c>
      <c r="D1886">
        <v>1</v>
      </c>
      <c r="E1886">
        <v>9</v>
      </c>
      <c r="F1886">
        <v>5</v>
      </c>
      <c r="G1886" s="55" t="s">
        <v>488</v>
      </c>
      <c r="H1886" s="66" t="str">
        <f>VLOOKUP(G1886,'Benthic Codes'!$A$1:$C$15,2,0)</f>
        <v>TA</v>
      </c>
      <c r="I1886" s="66" t="str">
        <f>VLOOKUP(G1886,'Benthic Codes'!$A$1:$C$15,3,0)</f>
        <v>turf algae</v>
      </c>
      <c r="J1886">
        <v>2</v>
      </c>
    </row>
    <row r="1887" spans="1:11">
      <c r="A1887" s="2">
        <v>42956</v>
      </c>
      <c r="B1887" t="s">
        <v>557</v>
      </c>
      <c r="C1887" t="s">
        <v>475</v>
      </c>
      <c r="D1887">
        <v>1</v>
      </c>
      <c r="E1887">
        <v>9</v>
      </c>
      <c r="F1887">
        <v>6</v>
      </c>
      <c r="G1887" s="55" t="s">
        <v>488</v>
      </c>
      <c r="H1887" s="66" t="str">
        <f>VLOOKUP(G1887,'Benthic Codes'!$A$1:$C$15,2,0)</f>
        <v>TA</v>
      </c>
      <c r="I1887" s="66" t="str">
        <f>VLOOKUP(G1887,'Benthic Codes'!$A$1:$C$15,3,0)</f>
        <v>turf algae</v>
      </c>
      <c r="J1887">
        <v>2</v>
      </c>
    </row>
    <row r="1888" spans="1:11">
      <c r="A1888" s="2">
        <v>42956</v>
      </c>
      <c r="B1888" t="s">
        <v>557</v>
      </c>
      <c r="C1888" t="s">
        <v>475</v>
      </c>
      <c r="D1888">
        <v>1</v>
      </c>
      <c r="E1888">
        <v>9</v>
      </c>
      <c r="F1888">
        <v>7</v>
      </c>
      <c r="G1888" s="55" t="s">
        <v>488</v>
      </c>
      <c r="H1888" s="66" t="str">
        <f>VLOOKUP(G1888,'Benthic Codes'!$A$1:$C$15,2,0)</f>
        <v>TA</v>
      </c>
      <c r="I1888" s="66" t="str">
        <f>VLOOKUP(G1888,'Benthic Codes'!$A$1:$C$15,3,0)</f>
        <v>turf algae</v>
      </c>
      <c r="J1888">
        <v>2</v>
      </c>
    </row>
    <row r="1889" spans="1:11">
      <c r="A1889" s="2">
        <v>42956</v>
      </c>
      <c r="B1889" t="s">
        <v>557</v>
      </c>
      <c r="C1889" t="s">
        <v>475</v>
      </c>
      <c r="D1889">
        <v>1</v>
      </c>
      <c r="E1889">
        <v>9</v>
      </c>
      <c r="F1889">
        <v>8</v>
      </c>
      <c r="G1889" s="55" t="s">
        <v>488</v>
      </c>
      <c r="H1889" s="66" t="str">
        <f>VLOOKUP(G1889,'Benthic Codes'!$A$1:$C$15,2,0)</f>
        <v>TA</v>
      </c>
      <c r="I1889" s="66" t="str">
        <f>VLOOKUP(G1889,'Benthic Codes'!$A$1:$C$15,3,0)</f>
        <v>turf algae</v>
      </c>
      <c r="J1889">
        <v>2</v>
      </c>
    </row>
    <row r="1890" spans="1:11">
      <c r="A1890" s="2">
        <v>42956</v>
      </c>
      <c r="B1890" t="s">
        <v>557</v>
      </c>
      <c r="C1890" t="s">
        <v>475</v>
      </c>
      <c r="D1890">
        <v>1</v>
      </c>
      <c r="E1890">
        <v>9</v>
      </c>
      <c r="F1890">
        <v>9</v>
      </c>
      <c r="G1890" s="55" t="s">
        <v>480</v>
      </c>
      <c r="H1890" s="66" t="str">
        <f>VLOOKUP(G1890,'Benthic Codes'!$A$1:$C$15,2,0)</f>
        <v>OINV</v>
      </c>
      <c r="I1890" s="66" t="str">
        <f>VLOOKUP(G1890,'Benthic Codes'!$A$1:$C$15,3,0)</f>
        <v>non-aggressive invert</v>
      </c>
      <c r="K1890" t="s">
        <v>479</v>
      </c>
    </row>
    <row r="1891" spans="1:11">
      <c r="A1891" s="2">
        <v>42956</v>
      </c>
      <c r="B1891" t="s">
        <v>557</v>
      </c>
      <c r="C1891" t="s">
        <v>475</v>
      </c>
      <c r="D1891">
        <v>1</v>
      </c>
      <c r="E1891">
        <v>9</v>
      </c>
      <c r="F1891">
        <v>10</v>
      </c>
      <c r="G1891" s="55" t="s">
        <v>488</v>
      </c>
      <c r="H1891" s="66" t="str">
        <f>VLOOKUP(G1891,'Benthic Codes'!$A$1:$C$15,2,0)</f>
        <v>TA</v>
      </c>
      <c r="I1891" s="66" t="str">
        <f>VLOOKUP(G1891,'Benthic Codes'!$A$1:$C$15,3,0)</f>
        <v>turf algae</v>
      </c>
      <c r="J1891">
        <v>2</v>
      </c>
    </row>
    <row r="1892" spans="1:11">
      <c r="A1892" s="2">
        <v>42956</v>
      </c>
      <c r="B1892" t="s">
        <v>557</v>
      </c>
      <c r="C1892" t="s">
        <v>475</v>
      </c>
      <c r="D1892">
        <v>1</v>
      </c>
      <c r="E1892">
        <v>10</v>
      </c>
      <c r="F1892" s="17">
        <v>1</v>
      </c>
      <c r="G1892" s="55" t="s">
        <v>488</v>
      </c>
      <c r="H1892" s="66" t="str">
        <f>VLOOKUP(G1892,'Benthic Codes'!$A$1:$C$15,2,0)</f>
        <v>TA</v>
      </c>
      <c r="I1892" s="66" t="str">
        <f>VLOOKUP(G1892,'Benthic Codes'!$A$1:$C$15,3,0)</f>
        <v>turf algae</v>
      </c>
      <c r="J1892">
        <v>2</v>
      </c>
    </row>
    <row r="1893" spans="1:11">
      <c r="A1893" s="2">
        <v>42956</v>
      </c>
      <c r="B1893" t="s">
        <v>557</v>
      </c>
      <c r="C1893" t="s">
        <v>475</v>
      </c>
      <c r="D1893">
        <v>1</v>
      </c>
      <c r="E1893">
        <v>10</v>
      </c>
      <c r="F1893" s="17">
        <v>2</v>
      </c>
      <c r="G1893" s="55" t="s">
        <v>476</v>
      </c>
      <c r="H1893" s="66" t="str">
        <f>VLOOKUP(G1893,'Benthic Codes'!$A$1:$C$15,2,0)</f>
        <v>LC</v>
      </c>
      <c r="I1893" s="66" t="str">
        <f>VLOOKUP(G1893,'Benthic Codes'!$A$1:$C$15,3,0)</f>
        <v>coral</v>
      </c>
    </row>
    <row r="1894" spans="1:11">
      <c r="A1894" s="2">
        <v>42956</v>
      </c>
      <c r="B1894" t="s">
        <v>557</v>
      </c>
      <c r="C1894" t="s">
        <v>475</v>
      </c>
      <c r="D1894">
        <v>1</v>
      </c>
      <c r="E1894">
        <v>10</v>
      </c>
      <c r="F1894" s="17">
        <v>3</v>
      </c>
      <c r="G1894" s="55" t="s">
        <v>476</v>
      </c>
      <c r="H1894" s="66" t="str">
        <f>VLOOKUP(G1894,'Benthic Codes'!$A$1:$C$15,2,0)</f>
        <v>LC</v>
      </c>
      <c r="I1894" s="66" t="str">
        <f>VLOOKUP(G1894,'Benthic Codes'!$A$1:$C$15,3,0)</f>
        <v>coral</v>
      </c>
    </row>
    <row r="1895" spans="1:11">
      <c r="A1895" s="2">
        <v>42956</v>
      </c>
      <c r="B1895" t="s">
        <v>557</v>
      </c>
      <c r="C1895" t="s">
        <v>475</v>
      </c>
      <c r="D1895">
        <v>1</v>
      </c>
      <c r="E1895">
        <v>10</v>
      </c>
      <c r="F1895" s="17">
        <v>4</v>
      </c>
      <c r="G1895" s="55" t="s">
        <v>474</v>
      </c>
      <c r="H1895" s="66" t="str">
        <f>VLOOKUP(G1895,'Benthic Codes'!$A$1:$C$15,2,0)</f>
        <v>CY</v>
      </c>
      <c r="I1895" s="66" t="str">
        <f>VLOOKUP(G1895,'Benthic Codes'!$A$1:$C$15,3,0)</f>
        <v>cyanobacteria</v>
      </c>
    </row>
    <row r="1896" spans="1:11">
      <c r="A1896" s="2">
        <v>42956</v>
      </c>
      <c r="B1896" t="s">
        <v>557</v>
      </c>
      <c r="C1896" t="s">
        <v>475</v>
      </c>
      <c r="D1896">
        <v>1</v>
      </c>
      <c r="E1896">
        <v>10</v>
      </c>
      <c r="F1896" s="17">
        <v>5</v>
      </c>
      <c r="G1896" s="55" t="s">
        <v>488</v>
      </c>
      <c r="H1896" s="66" t="str">
        <f>VLOOKUP(G1896,'Benthic Codes'!$A$1:$C$15,2,0)</f>
        <v>TA</v>
      </c>
      <c r="I1896" s="66" t="str">
        <f>VLOOKUP(G1896,'Benthic Codes'!$A$1:$C$15,3,0)</f>
        <v>turf algae</v>
      </c>
      <c r="J1896">
        <v>1</v>
      </c>
    </row>
    <row r="1897" spans="1:11">
      <c r="A1897" s="2">
        <v>42956</v>
      </c>
      <c r="B1897" t="s">
        <v>557</v>
      </c>
      <c r="C1897" t="s">
        <v>475</v>
      </c>
      <c r="D1897">
        <v>1</v>
      </c>
      <c r="E1897">
        <v>10</v>
      </c>
      <c r="F1897" s="17">
        <v>6</v>
      </c>
      <c r="G1897" s="55" t="s">
        <v>478</v>
      </c>
      <c r="H1897" s="66" t="str">
        <f>VLOOKUP(G1897,'Benthic Codes'!$A$1:$C$15,2,0)</f>
        <v>MA</v>
      </c>
      <c r="I1897" s="66" t="str">
        <f>VLOOKUP(G1897,'Benthic Codes'!$A$1:$C$15,3,0)</f>
        <v>macroalgae</v>
      </c>
      <c r="J1897">
        <v>14</v>
      </c>
    </row>
    <row r="1898" spans="1:11">
      <c r="A1898" s="2">
        <v>42956</v>
      </c>
      <c r="B1898" t="s">
        <v>557</v>
      </c>
      <c r="C1898" t="s">
        <v>475</v>
      </c>
      <c r="D1898">
        <v>1</v>
      </c>
      <c r="E1898">
        <v>10</v>
      </c>
      <c r="F1898" s="17">
        <v>7</v>
      </c>
      <c r="G1898" s="55" t="s">
        <v>488</v>
      </c>
      <c r="H1898" s="66" t="str">
        <f>VLOOKUP(G1898,'Benthic Codes'!$A$1:$C$15,2,0)</f>
        <v>TA</v>
      </c>
      <c r="I1898" s="66" t="str">
        <f>VLOOKUP(G1898,'Benthic Codes'!$A$1:$C$15,3,0)</f>
        <v>turf algae</v>
      </c>
      <c r="J1898">
        <v>1</v>
      </c>
    </row>
    <row r="1899" spans="1:11">
      <c r="A1899" s="2">
        <v>42956</v>
      </c>
      <c r="B1899" t="s">
        <v>557</v>
      </c>
      <c r="C1899" t="s">
        <v>475</v>
      </c>
      <c r="D1899">
        <v>1</v>
      </c>
      <c r="E1899">
        <v>10</v>
      </c>
      <c r="F1899" s="17">
        <v>8</v>
      </c>
      <c r="G1899" s="55" t="s">
        <v>488</v>
      </c>
      <c r="H1899" s="66" t="str">
        <f>VLOOKUP(G1899,'Benthic Codes'!$A$1:$C$15,2,0)</f>
        <v>TA</v>
      </c>
      <c r="I1899" s="66" t="str">
        <f>VLOOKUP(G1899,'Benthic Codes'!$A$1:$C$15,3,0)</f>
        <v>turf algae</v>
      </c>
      <c r="J1899">
        <v>1</v>
      </c>
    </row>
    <row r="1900" spans="1:11">
      <c r="A1900" s="2">
        <v>42956</v>
      </c>
      <c r="B1900" t="s">
        <v>557</v>
      </c>
      <c r="C1900" t="s">
        <v>475</v>
      </c>
      <c r="D1900">
        <v>1</v>
      </c>
      <c r="E1900">
        <v>10</v>
      </c>
      <c r="F1900" s="17">
        <v>9</v>
      </c>
      <c r="G1900" s="55" t="s">
        <v>488</v>
      </c>
      <c r="H1900" s="66" t="str">
        <f>VLOOKUP(G1900,'Benthic Codes'!$A$1:$C$15,2,0)</f>
        <v>TA</v>
      </c>
      <c r="I1900" s="66" t="str">
        <f>VLOOKUP(G1900,'Benthic Codes'!$A$1:$C$15,3,0)</f>
        <v>turf algae</v>
      </c>
      <c r="J1900">
        <v>2</v>
      </c>
    </row>
    <row r="1901" spans="1:11">
      <c r="A1901" s="2">
        <v>42956</v>
      </c>
      <c r="B1901" t="s">
        <v>557</v>
      </c>
      <c r="C1901" t="s">
        <v>475</v>
      </c>
      <c r="D1901">
        <v>1</v>
      </c>
      <c r="E1901">
        <v>10</v>
      </c>
      <c r="F1901" s="17">
        <v>10</v>
      </c>
      <c r="G1901" s="55" t="s">
        <v>480</v>
      </c>
      <c r="H1901" s="66" t="str">
        <f>VLOOKUP(G1901,'Benthic Codes'!$A$1:$C$15,2,0)</f>
        <v>OINV</v>
      </c>
      <c r="I1901" s="66" t="str">
        <f>VLOOKUP(G1901,'Benthic Codes'!$A$1:$C$15,3,0)</f>
        <v>non-aggressive invert</v>
      </c>
      <c r="K1901" t="s">
        <v>487</v>
      </c>
    </row>
    <row r="1902" spans="1:11">
      <c r="A1902" s="2">
        <v>42956</v>
      </c>
      <c r="B1902" t="s">
        <v>557</v>
      </c>
      <c r="C1902" t="s">
        <v>475</v>
      </c>
      <c r="D1902">
        <v>2</v>
      </c>
      <c r="E1902">
        <v>1</v>
      </c>
      <c r="F1902">
        <v>1</v>
      </c>
      <c r="G1902" s="55" t="s">
        <v>490</v>
      </c>
      <c r="H1902" s="66" t="str">
        <f>VLOOKUP(G1902,'Benthic Codes'!$A$1:$C$15,2,0)</f>
        <v>PEY</v>
      </c>
      <c r="I1902" s="66" t="str">
        <f>VLOOKUP(G1902,'Benthic Codes'!$A$1:$C$15,3,0)</f>
        <v>peysonelid</v>
      </c>
    </row>
    <row r="1903" spans="1:11">
      <c r="A1903" s="2">
        <v>42956</v>
      </c>
      <c r="B1903" t="s">
        <v>557</v>
      </c>
      <c r="C1903" t="s">
        <v>475</v>
      </c>
      <c r="D1903">
        <v>2</v>
      </c>
      <c r="E1903">
        <v>1</v>
      </c>
      <c r="F1903">
        <v>2</v>
      </c>
      <c r="G1903" s="55" t="s">
        <v>488</v>
      </c>
      <c r="H1903" s="66" t="str">
        <f>VLOOKUP(G1903,'Benthic Codes'!$A$1:$C$15,2,0)</f>
        <v>TA</v>
      </c>
      <c r="I1903" s="66" t="str">
        <f>VLOOKUP(G1903,'Benthic Codes'!$A$1:$C$15,3,0)</f>
        <v>turf algae</v>
      </c>
      <c r="J1903">
        <v>2</v>
      </c>
    </row>
    <row r="1904" spans="1:11">
      <c r="A1904" s="2">
        <v>42956</v>
      </c>
      <c r="B1904" t="s">
        <v>557</v>
      </c>
      <c r="C1904" t="s">
        <v>475</v>
      </c>
      <c r="D1904">
        <v>2</v>
      </c>
      <c r="E1904">
        <v>1</v>
      </c>
      <c r="F1904">
        <v>3</v>
      </c>
      <c r="G1904" s="55" t="s">
        <v>488</v>
      </c>
      <c r="H1904" s="66" t="str">
        <f>VLOOKUP(G1904,'Benthic Codes'!$A$1:$C$15,2,0)</f>
        <v>TA</v>
      </c>
      <c r="I1904" s="66" t="str">
        <f>VLOOKUP(G1904,'Benthic Codes'!$A$1:$C$15,3,0)</f>
        <v>turf algae</v>
      </c>
      <c r="J1904">
        <v>2</v>
      </c>
    </row>
    <row r="1905" spans="1:10">
      <c r="A1905" s="2">
        <v>42956</v>
      </c>
      <c r="B1905" t="s">
        <v>557</v>
      </c>
      <c r="C1905" t="s">
        <v>475</v>
      </c>
      <c r="D1905">
        <v>2</v>
      </c>
      <c r="E1905">
        <v>1</v>
      </c>
      <c r="F1905">
        <v>4</v>
      </c>
      <c r="G1905" s="55" t="s">
        <v>478</v>
      </c>
      <c r="H1905" s="66" t="str">
        <f>VLOOKUP(G1905,'Benthic Codes'!$A$1:$C$15,2,0)</f>
        <v>MA</v>
      </c>
      <c r="I1905" s="66" t="str">
        <f>VLOOKUP(G1905,'Benthic Codes'!$A$1:$C$15,3,0)</f>
        <v>macroalgae</v>
      </c>
      <c r="J1905">
        <v>9</v>
      </c>
    </row>
    <row r="1906" spans="1:10">
      <c r="A1906" s="2">
        <v>42956</v>
      </c>
      <c r="B1906" t="s">
        <v>557</v>
      </c>
      <c r="C1906" t="s">
        <v>475</v>
      </c>
      <c r="D1906">
        <v>2</v>
      </c>
      <c r="E1906">
        <v>1</v>
      </c>
      <c r="F1906">
        <v>5</v>
      </c>
      <c r="G1906" s="55" t="s">
        <v>488</v>
      </c>
      <c r="H1906" s="66" t="str">
        <f>VLOOKUP(G1906,'Benthic Codes'!$A$1:$C$15,2,0)</f>
        <v>TA</v>
      </c>
      <c r="I1906" s="66" t="str">
        <f>VLOOKUP(G1906,'Benthic Codes'!$A$1:$C$15,3,0)</f>
        <v>turf algae</v>
      </c>
      <c r="J1906">
        <v>2</v>
      </c>
    </row>
    <row r="1907" spans="1:10">
      <c r="A1907" s="2">
        <v>42956</v>
      </c>
      <c r="B1907" t="s">
        <v>557</v>
      </c>
      <c r="C1907" t="s">
        <v>475</v>
      </c>
      <c r="D1907">
        <v>2</v>
      </c>
      <c r="E1907">
        <v>1</v>
      </c>
      <c r="F1907">
        <v>6</v>
      </c>
      <c r="G1907" s="55" t="s">
        <v>488</v>
      </c>
      <c r="H1907" s="66" t="str">
        <f>VLOOKUP(G1907,'Benthic Codes'!$A$1:$C$15,2,0)</f>
        <v>TA</v>
      </c>
      <c r="I1907" s="66" t="str">
        <f>VLOOKUP(G1907,'Benthic Codes'!$A$1:$C$15,3,0)</f>
        <v>turf algae</v>
      </c>
      <c r="J1907">
        <v>1</v>
      </c>
    </row>
    <row r="1908" spans="1:10">
      <c r="A1908" s="2">
        <v>42956</v>
      </c>
      <c r="B1908" t="s">
        <v>557</v>
      </c>
      <c r="C1908" t="s">
        <v>475</v>
      </c>
      <c r="D1908">
        <v>2</v>
      </c>
      <c r="E1908">
        <v>1</v>
      </c>
      <c r="F1908">
        <v>7</v>
      </c>
      <c r="G1908" s="55" t="s">
        <v>488</v>
      </c>
      <c r="H1908" s="66" t="str">
        <f>VLOOKUP(G1908,'Benthic Codes'!$A$1:$C$15,2,0)</f>
        <v>TA</v>
      </c>
      <c r="I1908" s="66" t="str">
        <f>VLOOKUP(G1908,'Benthic Codes'!$A$1:$C$15,3,0)</f>
        <v>turf algae</v>
      </c>
      <c r="J1908">
        <v>2</v>
      </c>
    </row>
    <row r="1909" spans="1:10">
      <c r="A1909" s="2">
        <v>42956</v>
      </c>
      <c r="B1909" t="s">
        <v>557</v>
      </c>
      <c r="C1909" t="s">
        <v>475</v>
      </c>
      <c r="D1909">
        <v>2</v>
      </c>
      <c r="E1909">
        <v>1</v>
      </c>
      <c r="F1909">
        <v>8</v>
      </c>
      <c r="G1909" s="55" t="s">
        <v>478</v>
      </c>
      <c r="H1909" s="66" t="str">
        <f>VLOOKUP(G1909,'Benthic Codes'!$A$1:$C$15,2,0)</f>
        <v>MA</v>
      </c>
      <c r="I1909" s="66" t="str">
        <f>VLOOKUP(G1909,'Benthic Codes'!$A$1:$C$15,3,0)</f>
        <v>macroalgae</v>
      </c>
      <c r="J1909">
        <v>4</v>
      </c>
    </row>
    <row r="1910" spans="1:10">
      <c r="A1910" s="2">
        <v>42956</v>
      </c>
      <c r="B1910" t="s">
        <v>557</v>
      </c>
      <c r="C1910" t="s">
        <v>475</v>
      </c>
      <c r="D1910">
        <v>2</v>
      </c>
      <c r="E1910">
        <v>1</v>
      </c>
      <c r="F1910">
        <v>9</v>
      </c>
      <c r="G1910" s="55" t="s">
        <v>478</v>
      </c>
      <c r="H1910" s="66" t="str">
        <f>VLOOKUP(G1910,'Benthic Codes'!$A$1:$C$15,2,0)</f>
        <v>MA</v>
      </c>
      <c r="I1910" s="66" t="str">
        <f>VLOOKUP(G1910,'Benthic Codes'!$A$1:$C$15,3,0)</f>
        <v>macroalgae</v>
      </c>
      <c r="J1910">
        <v>13</v>
      </c>
    </row>
    <row r="1911" spans="1:10">
      <c r="A1911" s="2">
        <v>42956</v>
      </c>
      <c r="B1911" t="s">
        <v>557</v>
      </c>
      <c r="C1911" t="s">
        <v>475</v>
      </c>
      <c r="D1911">
        <v>2</v>
      </c>
      <c r="E1911">
        <v>1</v>
      </c>
      <c r="F1911">
        <v>10</v>
      </c>
      <c r="G1911" s="55" t="s">
        <v>477</v>
      </c>
      <c r="H1911" s="66" t="str">
        <f>VLOOKUP(G1911,'Benthic Codes'!$A$1:$C$15,2,0)</f>
        <v>LC</v>
      </c>
      <c r="I1911" s="66" t="str">
        <f>VLOOKUP(G1911,'Benthic Codes'!$A$1:$C$15,3,0)</f>
        <v>coral</v>
      </c>
    </row>
    <row r="1912" spans="1:10">
      <c r="A1912" s="2">
        <v>42956</v>
      </c>
      <c r="B1912" t="s">
        <v>557</v>
      </c>
      <c r="C1912" t="s">
        <v>475</v>
      </c>
      <c r="D1912">
        <v>2</v>
      </c>
      <c r="E1912">
        <v>2</v>
      </c>
      <c r="F1912">
        <v>1</v>
      </c>
      <c r="G1912" s="55" t="s">
        <v>478</v>
      </c>
      <c r="H1912" s="66" t="str">
        <f>VLOOKUP(G1912,'Benthic Codes'!$A$1:$C$15,2,0)</f>
        <v>MA</v>
      </c>
      <c r="I1912" s="66" t="str">
        <f>VLOOKUP(G1912,'Benthic Codes'!$A$1:$C$15,3,0)</f>
        <v>macroalgae</v>
      </c>
      <c r="J1912">
        <v>9</v>
      </c>
    </row>
    <row r="1913" spans="1:10">
      <c r="A1913" s="2">
        <v>42956</v>
      </c>
      <c r="B1913" t="s">
        <v>557</v>
      </c>
      <c r="C1913" t="s">
        <v>475</v>
      </c>
      <c r="D1913">
        <v>2</v>
      </c>
      <c r="E1913">
        <v>2</v>
      </c>
      <c r="F1913">
        <v>2</v>
      </c>
      <c r="G1913" s="55" t="s">
        <v>478</v>
      </c>
      <c r="H1913" s="66" t="str">
        <f>VLOOKUP(G1913,'Benthic Codes'!$A$1:$C$15,2,0)</f>
        <v>MA</v>
      </c>
      <c r="I1913" s="66" t="str">
        <f>VLOOKUP(G1913,'Benthic Codes'!$A$1:$C$15,3,0)</f>
        <v>macroalgae</v>
      </c>
      <c r="J1913">
        <v>3</v>
      </c>
    </row>
    <row r="1914" spans="1:10">
      <c r="A1914" s="2">
        <v>42956</v>
      </c>
      <c r="B1914" t="s">
        <v>557</v>
      </c>
      <c r="C1914" t="s">
        <v>475</v>
      </c>
      <c r="D1914">
        <v>2</v>
      </c>
      <c r="E1914">
        <v>2</v>
      </c>
      <c r="F1914">
        <v>3</v>
      </c>
      <c r="G1914" s="55" t="s">
        <v>478</v>
      </c>
      <c r="H1914" s="66" t="str">
        <f>VLOOKUP(G1914,'Benthic Codes'!$A$1:$C$15,2,0)</f>
        <v>MA</v>
      </c>
      <c r="I1914" s="66" t="str">
        <f>VLOOKUP(G1914,'Benthic Codes'!$A$1:$C$15,3,0)</f>
        <v>macroalgae</v>
      </c>
      <c r="J1914">
        <v>11</v>
      </c>
    </row>
    <row r="1915" spans="1:10">
      <c r="A1915" s="2">
        <v>42956</v>
      </c>
      <c r="B1915" t="s">
        <v>557</v>
      </c>
      <c r="C1915" t="s">
        <v>475</v>
      </c>
      <c r="D1915">
        <v>2</v>
      </c>
      <c r="E1915">
        <v>2</v>
      </c>
      <c r="F1915">
        <v>4</v>
      </c>
      <c r="G1915" s="55" t="s">
        <v>478</v>
      </c>
      <c r="H1915" s="66" t="str">
        <f>VLOOKUP(G1915,'Benthic Codes'!$A$1:$C$15,2,0)</f>
        <v>MA</v>
      </c>
      <c r="I1915" s="66" t="str">
        <f>VLOOKUP(G1915,'Benthic Codes'!$A$1:$C$15,3,0)</f>
        <v>macroalgae</v>
      </c>
      <c r="J1915">
        <v>5</v>
      </c>
    </row>
    <row r="1916" spans="1:10">
      <c r="A1916" s="2">
        <v>42956</v>
      </c>
      <c r="B1916" t="s">
        <v>557</v>
      </c>
      <c r="C1916" t="s">
        <v>475</v>
      </c>
      <c r="D1916">
        <v>2</v>
      </c>
      <c r="E1916">
        <v>2</v>
      </c>
      <c r="F1916">
        <v>5</v>
      </c>
      <c r="G1916" s="55" t="s">
        <v>478</v>
      </c>
      <c r="H1916" s="66" t="str">
        <f>VLOOKUP(G1916,'Benthic Codes'!$A$1:$C$15,2,0)</f>
        <v>MA</v>
      </c>
      <c r="I1916" s="66" t="str">
        <f>VLOOKUP(G1916,'Benthic Codes'!$A$1:$C$15,3,0)</f>
        <v>macroalgae</v>
      </c>
      <c r="J1916">
        <v>3</v>
      </c>
    </row>
    <row r="1917" spans="1:10">
      <c r="A1917" s="2">
        <v>42956</v>
      </c>
      <c r="B1917" t="s">
        <v>557</v>
      </c>
      <c r="C1917" t="s">
        <v>475</v>
      </c>
      <c r="D1917">
        <v>2</v>
      </c>
      <c r="E1917">
        <v>2</v>
      </c>
      <c r="F1917">
        <v>6</v>
      </c>
      <c r="G1917" s="55" t="s">
        <v>478</v>
      </c>
      <c r="H1917" s="66" t="str">
        <f>VLOOKUP(G1917,'Benthic Codes'!$A$1:$C$15,2,0)</f>
        <v>MA</v>
      </c>
      <c r="I1917" s="66" t="str">
        <f>VLOOKUP(G1917,'Benthic Codes'!$A$1:$C$15,3,0)</f>
        <v>macroalgae</v>
      </c>
      <c r="J1917">
        <v>12</v>
      </c>
    </row>
    <row r="1918" spans="1:10">
      <c r="A1918" s="2">
        <v>42956</v>
      </c>
      <c r="B1918" t="s">
        <v>557</v>
      </c>
      <c r="C1918" t="s">
        <v>475</v>
      </c>
      <c r="D1918">
        <v>2</v>
      </c>
      <c r="E1918">
        <v>2</v>
      </c>
      <c r="F1918">
        <v>7</v>
      </c>
      <c r="G1918" s="55" t="s">
        <v>488</v>
      </c>
      <c r="H1918" s="66" t="str">
        <f>VLOOKUP(G1918,'Benthic Codes'!$A$1:$C$15,2,0)</f>
        <v>TA</v>
      </c>
      <c r="I1918" s="66" t="str">
        <f>VLOOKUP(G1918,'Benthic Codes'!$A$1:$C$15,3,0)</f>
        <v>turf algae</v>
      </c>
      <c r="J1918">
        <v>2</v>
      </c>
    </row>
    <row r="1919" spans="1:10">
      <c r="A1919" s="2">
        <v>42956</v>
      </c>
      <c r="B1919" t="s">
        <v>557</v>
      </c>
      <c r="C1919" t="s">
        <v>475</v>
      </c>
      <c r="D1919">
        <v>2</v>
      </c>
      <c r="E1919">
        <v>2</v>
      </c>
      <c r="F1919">
        <v>8</v>
      </c>
      <c r="G1919" s="55" t="s">
        <v>481</v>
      </c>
      <c r="H1919" s="66" t="str">
        <f>VLOOKUP(G1919,'Benthic Codes'!$A$1:$C$15,2,0)</f>
        <v>CCA</v>
      </c>
      <c r="I1919" s="66" t="str">
        <f>VLOOKUP(G1919,'Benthic Codes'!$A$1:$C$15,3,0)</f>
        <v>CCA</v>
      </c>
    </row>
    <row r="1920" spans="1:10">
      <c r="A1920" s="2">
        <v>42956</v>
      </c>
      <c r="B1920" t="s">
        <v>557</v>
      </c>
      <c r="C1920" t="s">
        <v>475</v>
      </c>
      <c r="D1920">
        <v>2</v>
      </c>
      <c r="E1920">
        <v>2</v>
      </c>
      <c r="F1920">
        <v>9</v>
      </c>
      <c r="G1920" s="55" t="s">
        <v>477</v>
      </c>
      <c r="H1920" s="66" t="str">
        <f>VLOOKUP(G1920,'Benthic Codes'!$A$1:$C$15,2,0)</f>
        <v>LC</v>
      </c>
      <c r="I1920" s="66" t="str">
        <f>VLOOKUP(G1920,'Benthic Codes'!$A$1:$C$15,3,0)</f>
        <v>coral</v>
      </c>
    </row>
    <row r="1921" spans="1:10">
      <c r="A1921" s="2">
        <v>42956</v>
      </c>
      <c r="B1921" t="s">
        <v>557</v>
      </c>
      <c r="C1921" t="s">
        <v>475</v>
      </c>
      <c r="D1921">
        <v>2</v>
      </c>
      <c r="E1921">
        <v>2</v>
      </c>
      <c r="F1921">
        <v>10</v>
      </c>
      <c r="G1921" s="55" t="s">
        <v>477</v>
      </c>
      <c r="H1921" s="66" t="str">
        <f>VLOOKUP(G1921,'Benthic Codes'!$A$1:$C$15,2,0)</f>
        <v>LC</v>
      </c>
      <c r="I1921" s="66" t="str">
        <f>VLOOKUP(G1921,'Benthic Codes'!$A$1:$C$15,3,0)</f>
        <v>coral</v>
      </c>
    </row>
    <row r="1922" spans="1:10">
      <c r="A1922" s="2">
        <v>42956</v>
      </c>
      <c r="B1922" t="s">
        <v>557</v>
      </c>
      <c r="C1922" t="s">
        <v>475</v>
      </c>
      <c r="D1922">
        <v>2</v>
      </c>
      <c r="E1922">
        <v>3</v>
      </c>
      <c r="F1922">
        <v>1</v>
      </c>
      <c r="G1922" s="55" t="s">
        <v>477</v>
      </c>
      <c r="H1922" s="66" t="str">
        <f>VLOOKUP(G1922,'Benthic Codes'!$A$1:$C$15,2,0)</f>
        <v>LC</v>
      </c>
      <c r="I1922" s="66" t="str">
        <f>VLOOKUP(G1922,'Benthic Codes'!$A$1:$C$15,3,0)</f>
        <v>coral</v>
      </c>
    </row>
    <row r="1923" spans="1:10">
      <c r="A1923" s="2">
        <v>42956</v>
      </c>
      <c r="B1923" t="s">
        <v>557</v>
      </c>
      <c r="C1923" t="s">
        <v>475</v>
      </c>
      <c r="D1923">
        <v>2</v>
      </c>
      <c r="E1923">
        <v>3</v>
      </c>
      <c r="F1923">
        <v>2</v>
      </c>
      <c r="G1923" s="55" t="s">
        <v>477</v>
      </c>
      <c r="H1923" s="66" t="str">
        <f>VLOOKUP(G1923,'Benthic Codes'!$A$1:$C$15,2,0)</f>
        <v>LC</v>
      </c>
      <c r="I1923" s="66" t="str">
        <f>VLOOKUP(G1923,'Benthic Codes'!$A$1:$C$15,3,0)</f>
        <v>coral</v>
      </c>
    </row>
    <row r="1924" spans="1:10">
      <c r="A1924" s="2">
        <v>42956</v>
      </c>
      <c r="B1924" t="s">
        <v>557</v>
      </c>
      <c r="C1924" t="s">
        <v>475</v>
      </c>
      <c r="D1924">
        <v>2</v>
      </c>
      <c r="E1924">
        <v>3</v>
      </c>
      <c r="F1924">
        <v>3</v>
      </c>
      <c r="G1924" s="55" t="s">
        <v>477</v>
      </c>
      <c r="H1924" s="66" t="str">
        <f>VLOOKUP(G1924,'Benthic Codes'!$A$1:$C$15,2,0)</f>
        <v>LC</v>
      </c>
      <c r="I1924" s="66" t="str">
        <f>VLOOKUP(G1924,'Benthic Codes'!$A$1:$C$15,3,0)</f>
        <v>coral</v>
      </c>
    </row>
    <row r="1925" spans="1:10">
      <c r="A1925" s="2">
        <v>42956</v>
      </c>
      <c r="B1925" t="s">
        <v>557</v>
      </c>
      <c r="C1925" t="s">
        <v>475</v>
      </c>
      <c r="D1925">
        <v>2</v>
      </c>
      <c r="E1925">
        <v>3</v>
      </c>
      <c r="F1925">
        <v>4</v>
      </c>
      <c r="G1925" s="55" t="s">
        <v>474</v>
      </c>
      <c r="H1925" s="66" t="str">
        <f>VLOOKUP(G1925,'Benthic Codes'!$A$1:$C$15,2,0)</f>
        <v>CY</v>
      </c>
      <c r="I1925" s="66" t="str">
        <f>VLOOKUP(G1925,'Benthic Codes'!$A$1:$C$15,3,0)</f>
        <v>cyanobacteria</v>
      </c>
    </row>
    <row r="1926" spans="1:10">
      <c r="A1926" s="2">
        <v>42956</v>
      </c>
      <c r="B1926" t="s">
        <v>557</v>
      </c>
      <c r="C1926" t="s">
        <v>475</v>
      </c>
      <c r="D1926">
        <v>2</v>
      </c>
      <c r="E1926">
        <v>3</v>
      </c>
      <c r="F1926">
        <v>5</v>
      </c>
      <c r="G1926" s="55" t="s">
        <v>477</v>
      </c>
      <c r="H1926" s="66" t="str">
        <f>VLOOKUP(G1926,'Benthic Codes'!$A$1:$C$15,2,0)</f>
        <v>LC</v>
      </c>
      <c r="I1926" s="66" t="str">
        <f>VLOOKUP(G1926,'Benthic Codes'!$A$1:$C$15,3,0)</f>
        <v>coral</v>
      </c>
    </row>
    <row r="1927" spans="1:10">
      <c r="A1927" s="2">
        <v>42956</v>
      </c>
      <c r="B1927" t="s">
        <v>557</v>
      </c>
      <c r="C1927" t="s">
        <v>475</v>
      </c>
      <c r="D1927">
        <v>2</v>
      </c>
      <c r="E1927">
        <v>3</v>
      </c>
      <c r="F1927">
        <v>6</v>
      </c>
      <c r="G1927" s="55" t="s">
        <v>477</v>
      </c>
      <c r="H1927" s="66" t="str">
        <f>VLOOKUP(G1927,'Benthic Codes'!$A$1:$C$15,2,0)</f>
        <v>LC</v>
      </c>
      <c r="I1927" s="66" t="str">
        <f>VLOOKUP(G1927,'Benthic Codes'!$A$1:$C$15,3,0)</f>
        <v>coral</v>
      </c>
    </row>
    <row r="1928" spans="1:10">
      <c r="A1928" s="2">
        <v>42956</v>
      </c>
      <c r="B1928" t="s">
        <v>557</v>
      </c>
      <c r="C1928" t="s">
        <v>475</v>
      </c>
      <c r="D1928">
        <v>2</v>
      </c>
      <c r="E1928">
        <v>3</v>
      </c>
      <c r="F1928">
        <v>7</v>
      </c>
      <c r="G1928" s="55" t="s">
        <v>488</v>
      </c>
      <c r="H1928" s="66" t="str">
        <f>VLOOKUP(G1928,'Benthic Codes'!$A$1:$C$15,2,0)</f>
        <v>TA</v>
      </c>
      <c r="I1928" s="66" t="str">
        <f>VLOOKUP(G1928,'Benthic Codes'!$A$1:$C$15,3,0)</f>
        <v>turf algae</v>
      </c>
      <c r="J1928">
        <v>2</v>
      </c>
    </row>
    <row r="1929" spans="1:10">
      <c r="A1929" s="2">
        <v>42956</v>
      </c>
      <c r="B1929" t="s">
        <v>557</v>
      </c>
      <c r="C1929" t="s">
        <v>475</v>
      </c>
      <c r="D1929">
        <v>2</v>
      </c>
      <c r="E1929">
        <v>3</v>
      </c>
      <c r="F1929">
        <v>8</v>
      </c>
      <c r="G1929" s="55" t="s">
        <v>477</v>
      </c>
      <c r="H1929" s="66" t="str">
        <f>VLOOKUP(G1929,'Benthic Codes'!$A$1:$C$15,2,0)</f>
        <v>LC</v>
      </c>
      <c r="I1929" s="66" t="str">
        <f>VLOOKUP(G1929,'Benthic Codes'!$A$1:$C$15,3,0)</f>
        <v>coral</v>
      </c>
    </row>
    <row r="1930" spans="1:10">
      <c r="A1930" s="2">
        <v>42956</v>
      </c>
      <c r="B1930" t="s">
        <v>557</v>
      </c>
      <c r="C1930" t="s">
        <v>475</v>
      </c>
      <c r="D1930">
        <v>2</v>
      </c>
      <c r="E1930">
        <v>3</v>
      </c>
      <c r="F1930">
        <v>9</v>
      </c>
      <c r="G1930" s="55" t="s">
        <v>488</v>
      </c>
      <c r="H1930" s="66" t="str">
        <f>VLOOKUP(G1930,'Benthic Codes'!$A$1:$C$15,2,0)</f>
        <v>TA</v>
      </c>
      <c r="I1930" s="66" t="str">
        <f>VLOOKUP(G1930,'Benthic Codes'!$A$1:$C$15,3,0)</f>
        <v>turf algae</v>
      </c>
      <c r="J1930">
        <v>2</v>
      </c>
    </row>
    <row r="1931" spans="1:10">
      <c r="A1931" s="2">
        <v>42956</v>
      </c>
      <c r="B1931" t="s">
        <v>557</v>
      </c>
      <c r="C1931" t="s">
        <v>475</v>
      </c>
      <c r="D1931">
        <v>2</v>
      </c>
      <c r="E1931">
        <v>3</v>
      </c>
      <c r="F1931">
        <v>10</v>
      </c>
      <c r="G1931" s="55" t="s">
        <v>488</v>
      </c>
      <c r="H1931" s="66" t="str">
        <f>VLOOKUP(G1931,'Benthic Codes'!$A$1:$C$15,2,0)</f>
        <v>TA</v>
      </c>
      <c r="I1931" s="66" t="str">
        <f>VLOOKUP(G1931,'Benthic Codes'!$A$1:$C$15,3,0)</f>
        <v>turf algae</v>
      </c>
      <c r="J1931">
        <v>2</v>
      </c>
    </row>
    <row r="1932" spans="1:10">
      <c r="A1932" s="2">
        <v>42956</v>
      </c>
      <c r="B1932" t="s">
        <v>557</v>
      </c>
      <c r="C1932" t="s">
        <v>475</v>
      </c>
      <c r="D1932">
        <v>2</v>
      </c>
      <c r="E1932">
        <v>4</v>
      </c>
      <c r="F1932">
        <v>1</v>
      </c>
      <c r="G1932" s="55" t="s">
        <v>478</v>
      </c>
      <c r="H1932" s="66" t="str">
        <f>VLOOKUP(G1932,'Benthic Codes'!$A$1:$C$15,2,0)</f>
        <v>MA</v>
      </c>
      <c r="I1932" s="66" t="str">
        <f>VLOOKUP(G1932,'Benthic Codes'!$A$1:$C$15,3,0)</f>
        <v>macroalgae</v>
      </c>
      <c r="J1932">
        <v>4</v>
      </c>
    </row>
    <row r="1933" spans="1:10">
      <c r="A1933" s="2">
        <v>42956</v>
      </c>
      <c r="B1933" t="s">
        <v>557</v>
      </c>
      <c r="C1933" t="s">
        <v>475</v>
      </c>
      <c r="D1933">
        <v>2</v>
      </c>
      <c r="E1933">
        <v>4</v>
      </c>
      <c r="F1933">
        <v>2</v>
      </c>
      <c r="G1933" s="55" t="s">
        <v>488</v>
      </c>
      <c r="H1933" s="66" t="str">
        <f>VLOOKUP(G1933,'Benthic Codes'!$A$1:$C$15,2,0)</f>
        <v>TA</v>
      </c>
      <c r="I1933" s="66" t="str">
        <f>VLOOKUP(G1933,'Benthic Codes'!$A$1:$C$15,3,0)</f>
        <v>turf algae</v>
      </c>
      <c r="J1933">
        <v>2</v>
      </c>
    </row>
    <row r="1934" spans="1:10">
      <c r="A1934" s="2">
        <v>42956</v>
      </c>
      <c r="B1934" t="s">
        <v>557</v>
      </c>
      <c r="C1934" t="s">
        <v>475</v>
      </c>
      <c r="D1934">
        <v>2</v>
      </c>
      <c r="E1934">
        <v>4</v>
      </c>
      <c r="F1934">
        <v>3</v>
      </c>
      <c r="G1934" s="55" t="s">
        <v>488</v>
      </c>
      <c r="H1934" s="66" t="str">
        <f>VLOOKUP(G1934,'Benthic Codes'!$A$1:$C$15,2,0)</f>
        <v>TA</v>
      </c>
      <c r="I1934" s="66" t="str">
        <f>VLOOKUP(G1934,'Benthic Codes'!$A$1:$C$15,3,0)</f>
        <v>turf algae</v>
      </c>
      <c r="J1934">
        <v>2</v>
      </c>
    </row>
    <row r="1935" spans="1:10">
      <c r="A1935" s="2">
        <v>42956</v>
      </c>
      <c r="B1935" t="s">
        <v>557</v>
      </c>
      <c r="C1935" t="s">
        <v>475</v>
      </c>
      <c r="D1935">
        <v>2</v>
      </c>
      <c r="E1935">
        <v>4</v>
      </c>
      <c r="F1935">
        <v>4</v>
      </c>
      <c r="G1935" s="55" t="s">
        <v>488</v>
      </c>
      <c r="H1935" s="66" t="str">
        <f>VLOOKUP(G1935,'Benthic Codes'!$A$1:$C$15,2,0)</f>
        <v>TA</v>
      </c>
      <c r="I1935" s="66" t="str">
        <f>VLOOKUP(G1935,'Benthic Codes'!$A$1:$C$15,3,0)</f>
        <v>turf algae</v>
      </c>
      <c r="J1935">
        <v>10</v>
      </c>
    </row>
    <row r="1936" spans="1:10">
      <c r="A1936" s="2">
        <v>42956</v>
      </c>
      <c r="B1936" t="s">
        <v>557</v>
      </c>
      <c r="C1936" t="s">
        <v>475</v>
      </c>
      <c r="D1936">
        <v>2</v>
      </c>
      <c r="E1936">
        <v>4</v>
      </c>
      <c r="F1936">
        <v>5</v>
      </c>
      <c r="G1936" s="55" t="s">
        <v>478</v>
      </c>
      <c r="H1936" s="66" t="str">
        <f>VLOOKUP(G1936,'Benthic Codes'!$A$1:$C$15,2,0)</f>
        <v>MA</v>
      </c>
      <c r="I1936" s="66" t="str">
        <f>VLOOKUP(G1936,'Benthic Codes'!$A$1:$C$15,3,0)</f>
        <v>macroalgae</v>
      </c>
      <c r="J1936">
        <v>4</v>
      </c>
    </row>
    <row r="1937" spans="1:11">
      <c r="A1937" s="2">
        <v>42956</v>
      </c>
      <c r="B1937" t="s">
        <v>557</v>
      </c>
      <c r="C1937" t="s">
        <v>475</v>
      </c>
      <c r="D1937">
        <v>2</v>
      </c>
      <c r="E1937">
        <v>4</v>
      </c>
      <c r="F1937">
        <v>6</v>
      </c>
      <c r="G1937" s="55" t="s">
        <v>488</v>
      </c>
      <c r="H1937" s="66" t="str">
        <f>VLOOKUP(G1937,'Benthic Codes'!$A$1:$C$15,2,0)</f>
        <v>TA</v>
      </c>
      <c r="I1937" s="66" t="str">
        <f>VLOOKUP(G1937,'Benthic Codes'!$A$1:$C$15,3,0)</f>
        <v>turf algae</v>
      </c>
      <c r="J1937">
        <v>2</v>
      </c>
    </row>
    <row r="1938" spans="1:11">
      <c r="A1938" s="2">
        <v>42956</v>
      </c>
      <c r="B1938" t="s">
        <v>557</v>
      </c>
      <c r="C1938" t="s">
        <v>475</v>
      </c>
      <c r="D1938">
        <v>2</v>
      </c>
      <c r="E1938">
        <v>4</v>
      </c>
      <c r="F1938">
        <v>7</v>
      </c>
      <c r="G1938" s="55" t="s">
        <v>488</v>
      </c>
      <c r="H1938" s="66" t="str">
        <f>VLOOKUP(G1938,'Benthic Codes'!$A$1:$C$15,2,0)</f>
        <v>TA</v>
      </c>
      <c r="I1938" s="66" t="str">
        <f>VLOOKUP(G1938,'Benthic Codes'!$A$1:$C$15,3,0)</f>
        <v>turf algae</v>
      </c>
      <c r="J1938">
        <v>1</v>
      </c>
    </row>
    <row r="1939" spans="1:11">
      <c r="A1939" s="2">
        <v>42956</v>
      </c>
      <c r="B1939" t="s">
        <v>557</v>
      </c>
      <c r="C1939" t="s">
        <v>475</v>
      </c>
      <c r="D1939">
        <v>2</v>
      </c>
      <c r="E1939">
        <v>4</v>
      </c>
      <c r="F1939">
        <v>8</v>
      </c>
      <c r="G1939" s="55" t="s">
        <v>488</v>
      </c>
      <c r="H1939" s="66" t="str">
        <f>VLOOKUP(G1939,'Benthic Codes'!$A$1:$C$15,2,0)</f>
        <v>TA</v>
      </c>
      <c r="I1939" s="66" t="str">
        <f>VLOOKUP(G1939,'Benthic Codes'!$A$1:$C$15,3,0)</f>
        <v>turf algae</v>
      </c>
      <c r="J1939">
        <v>2</v>
      </c>
    </row>
    <row r="1940" spans="1:11">
      <c r="A1940" s="2">
        <v>42956</v>
      </c>
      <c r="B1940" t="s">
        <v>557</v>
      </c>
      <c r="C1940" t="s">
        <v>475</v>
      </c>
      <c r="D1940">
        <v>2</v>
      </c>
      <c r="E1940">
        <v>4</v>
      </c>
      <c r="F1940">
        <v>9</v>
      </c>
      <c r="G1940" s="55" t="s">
        <v>477</v>
      </c>
      <c r="H1940" s="66" t="str">
        <f>VLOOKUP(G1940,'Benthic Codes'!$A$1:$C$15,2,0)</f>
        <v>LC</v>
      </c>
      <c r="I1940" s="66" t="str">
        <f>VLOOKUP(G1940,'Benthic Codes'!$A$1:$C$15,3,0)</f>
        <v>coral</v>
      </c>
    </row>
    <row r="1941" spans="1:11">
      <c r="A1941" s="2">
        <v>42956</v>
      </c>
      <c r="B1941" t="s">
        <v>557</v>
      </c>
      <c r="C1941" t="s">
        <v>475</v>
      </c>
      <c r="D1941">
        <v>2</v>
      </c>
      <c r="E1941">
        <v>4</v>
      </c>
      <c r="F1941">
        <v>10</v>
      </c>
      <c r="G1941" s="55" t="s">
        <v>488</v>
      </c>
      <c r="H1941" s="66" t="str">
        <f>VLOOKUP(G1941,'Benthic Codes'!$A$1:$C$15,2,0)</f>
        <v>TA</v>
      </c>
      <c r="I1941" s="66" t="str">
        <f>VLOOKUP(G1941,'Benthic Codes'!$A$1:$C$15,3,0)</f>
        <v>turf algae</v>
      </c>
      <c r="J1941">
        <v>1</v>
      </c>
    </row>
    <row r="1942" spans="1:11">
      <c r="A1942" s="2">
        <v>42956</v>
      </c>
      <c r="B1942" t="s">
        <v>557</v>
      </c>
      <c r="C1942" t="s">
        <v>475</v>
      </c>
      <c r="D1942">
        <v>2</v>
      </c>
      <c r="E1942">
        <v>5</v>
      </c>
      <c r="F1942">
        <v>1</v>
      </c>
      <c r="G1942" s="55" t="s">
        <v>488</v>
      </c>
      <c r="H1942" s="66" t="str">
        <f>VLOOKUP(G1942,'Benthic Codes'!$A$1:$C$15,2,0)</f>
        <v>TA</v>
      </c>
      <c r="I1942" s="66" t="str">
        <f>VLOOKUP(G1942,'Benthic Codes'!$A$1:$C$15,3,0)</f>
        <v>turf algae</v>
      </c>
      <c r="J1942">
        <v>4</v>
      </c>
    </row>
    <row r="1943" spans="1:11">
      <c r="A1943" s="2">
        <v>42956</v>
      </c>
      <c r="B1943" t="s">
        <v>557</v>
      </c>
      <c r="C1943" t="s">
        <v>475</v>
      </c>
      <c r="D1943">
        <v>2</v>
      </c>
      <c r="E1943">
        <v>5</v>
      </c>
      <c r="F1943">
        <v>2</v>
      </c>
      <c r="G1943" s="55" t="s">
        <v>476</v>
      </c>
      <c r="H1943" s="66" t="str">
        <f>VLOOKUP(G1943,'Benthic Codes'!$A$1:$C$15,2,0)</f>
        <v>LC</v>
      </c>
      <c r="I1943" s="66" t="str">
        <f>VLOOKUP(G1943,'Benthic Codes'!$A$1:$C$15,3,0)</f>
        <v>coral</v>
      </c>
    </row>
    <row r="1944" spans="1:11">
      <c r="A1944" s="2">
        <v>42956</v>
      </c>
      <c r="B1944" t="s">
        <v>557</v>
      </c>
      <c r="C1944" t="s">
        <v>475</v>
      </c>
      <c r="D1944">
        <v>2</v>
      </c>
      <c r="E1944">
        <v>5</v>
      </c>
      <c r="F1944">
        <v>3</v>
      </c>
      <c r="G1944" s="55" t="s">
        <v>478</v>
      </c>
      <c r="H1944" s="66" t="str">
        <f>VLOOKUP(G1944,'Benthic Codes'!$A$1:$C$15,2,0)</f>
        <v>MA</v>
      </c>
      <c r="I1944" s="66" t="str">
        <f>VLOOKUP(G1944,'Benthic Codes'!$A$1:$C$15,3,0)</f>
        <v>macroalgae</v>
      </c>
      <c r="J1944">
        <v>18</v>
      </c>
    </row>
    <row r="1945" spans="1:11">
      <c r="A1945" s="2">
        <v>42956</v>
      </c>
      <c r="B1945" t="s">
        <v>557</v>
      </c>
      <c r="C1945" t="s">
        <v>475</v>
      </c>
      <c r="D1945">
        <v>2</v>
      </c>
      <c r="E1945">
        <v>5</v>
      </c>
      <c r="F1945">
        <v>4</v>
      </c>
      <c r="G1945" s="55" t="s">
        <v>478</v>
      </c>
      <c r="H1945" s="66" t="str">
        <f>VLOOKUP(G1945,'Benthic Codes'!$A$1:$C$15,2,0)</f>
        <v>MA</v>
      </c>
      <c r="I1945" s="66" t="str">
        <f>VLOOKUP(G1945,'Benthic Codes'!$A$1:$C$15,3,0)</f>
        <v>macroalgae</v>
      </c>
      <c r="J1945">
        <v>9</v>
      </c>
    </row>
    <row r="1946" spans="1:11">
      <c r="A1946" s="2">
        <v>42956</v>
      </c>
      <c r="B1946" t="s">
        <v>557</v>
      </c>
      <c r="C1946" t="s">
        <v>475</v>
      </c>
      <c r="D1946">
        <v>2</v>
      </c>
      <c r="E1946">
        <v>5</v>
      </c>
      <c r="F1946">
        <v>5</v>
      </c>
      <c r="G1946" s="55" t="s">
        <v>478</v>
      </c>
      <c r="H1946" s="66" t="str">
        <f>VLOOKUP(G1946,'Benthic Codes'!$A$1:$C$15,2,0)</f>
        <v>MA</v>
      </c>
      <c r="I1946" s="66" t="str">
        <f>VLOOKUP(G1946,'Benthic Codes'!$A$1:$C$15,3,0)</f>
        <v>macroalgae</v>
      </c>
      <c r="J1946">
        <v>21</v>
      </c>
    </row>
    <row r="1947" spans="1:11">
      <c r="A1947" s="2">
        <v>42956</v>
      </c>
      <c r="B1947" t="s">
        <v>557</v>
      </c>
      <c r="C1947" t="s">
        <v>475</v>
      </c>
      <c r="D1947">
        <v>2</v>
      </c>
      <c r="E1947">
        <v>5</v>
      </c>
      <c r="F1947">
        <v>6</v>
      </c>
      <c r="G1947" s="55" t="s">
        <v>480</v>
      </c>
      <c r="H1947" s="66" t="str">
        <f>VLOOKUP(G1947,'Benthic Codes'!$A$1:$C$15,2,0)</f>
        <v>OINV</v>
      </c>
      <c r="I1947" s="66" t="str">
        <f>VLOOKUP(G1947,'Benthic Codes'!$A$1:$C$15,3,0)</f>
        <v>non-aggressive invert</v>
      </c>
      <c r="K1947" t="s">
        <v>479</v>
      </c>
    </row>
    <row r="1948" spans="1:11">
      <c r="A1948" s="2">
        <v>42956</v>
      </c>
      <c r="B1948" t="s">
        <v>557</v>
      </c>
      <c r="C1948" t="s">
        <v>475</v>
      </c>
      <c r="D1948">
        <v>2</v>
      </c>
      <c r="E1948">
        <v>5</v>
      </c>
      <c r="F1948">
        <v>7</v>
      </c>
      <c r="G1948" s="55" t="s">
        <v>488</v>
      </c>
      <c r="H1948" s="66" t="str">
        <f>VLOOKUP(G1948,'Benthic Codes'!$A$1:$C$15,2,0)</f>
        <v>TA</v>
      </c>
      <c r="I1948" s="66" t="str">
        <f>VLOOKUP(G1948,'Benthic Codes'!$A$1:$C$15,3,0)</f>
        <v>turf algae</v>
      </c>
      <c r="J1948">
        <v>3</v>
      </c>
    </row>
    <row r="1949" spans="1:11">
      <c r="A1949" s="2">
        <v>42956</v>
      </c>
      <c r="B1949" t="s">
        <v>557</v>
      </c>
      <c r="C1949" t="s">
        <v>475</v>
      </c>
      <c r="D1949">
        <v>2</v>
      </c>
      <c r="E1949">
        <v>5</v>
      </c>
      <c r="F1949">
        <v>8</v>
      </c>
      <c r="G1949" s="55" t="s">
        <v>488</v>
      </c>
      <c r="H1949" s="66" t="str">
        <f>VLOOKUP(G1949,'Benthic Codes'!$A$1:$C$15,2,0)</f>
        <v>TA</v>
      </c>
      <c r="I1949" s="66" t="str">
        <f>VLOOKUP(G1949,'Benthic Codes'!$A$1:$C$15,3,0)</f>
        <v>turf algae</v>
      </c>
      <c r="J1949">
        <v>1</v>
      </c>
    </row>
    <row r="1950" spans="1:11">
      <c r="A1950" s="2">
        <v>42956</v>
      </c>
      <c r="B1950" t="s">
        <v>557</v>
      </c>
      <c r="C1950" t="s">
        <v>475</v>
      </c>
      <c r="D1950">
        <v>2</v>
      </c>
      <c r="E1950">
        <v>5</v>
      </c>
      <c r="F1950">
        <v>9</v>
      </c>
      <c r="G1950" s="55" t="s">
        <v>488</v>
      </c>
      <c r="H1950" s="66" t="str">
        <f>VLOOKUP(G1950,'Benthic Codes'!$A$1:$C$15,2,0)</f>
        <v>TA</v>
      </c>
      <c r="I1950" s="66" t="str">
        <f>VLOOKUP(G1950,'Benthic Codes'!$A$1:$C$15,3,0)</f>
        <v>turf algae</v>
      </c>
      <c r="J1950">
        <v>2</v>
      </c>
    </row>
    <row r="1951" spans="1:11">
      <c r="A1951" s="2">
        <v>42956</v>
      </c>
      <c r="B1951" t="s">
        <v>557</v>
      </c>
      <c r="C1951" t="s">
        <v>475</v>
      </c>
      <c r="D1951">
        <v>2</v>
      </c>
      <c r="E1951">
        <v>5</v>
      </c>
      <c r="F1951">
        <v>10</v>
      </c>
      <c r="G1951" s="55" t="s">
        <v>488</v>
      </c>
      <c r="H1951" s="66" t="str">
        <f>VLOOKUP(G1951,'Benthic Codes'!$A$1:$C$15,2,0)</f>
        <v>TA</v>
      </c>
      <c r="I1951" s="66" t="str">
        <f>VLOOKUP(G1951,'Benthic Codes'!$A$1:$C$15,3,0)</f>
        <v>turf algae</v>
      </c>
      <c r="J1951">
        <v>2</v>
      </c>
    </row>
    <row r="1952" spans="1:11">
      <c r="A1952" s="2">
        <v>42956</v>
      </c>
      <c r="B1952" t="s">
        <v>557</v>
      </c>
      <c r="C1952" t="s">
        <v>475</v>
      </c>
      <c r="D1952">
        <v>2</v>
      </c>
      <c r="E1952">
        <v>6</v>
      </c>
      <c r="F1952">
        <v>1</v>
      </c>
      <c r="G1952" s="55" t="s">
        <v>478</v>
      </c>
      <c r="H1952" s="66" t="str">
        <f>VLOOKUP(G1952,'Benthic Codes'!$A$1:$C$15,2,0)</f>
        <v>MA</v>
      </c>
      <c r="I1952" s="66" t="str">
        <f>VLOOKUP(G1952,'Benthic Codes'!$A$1:$C$15,3,0)</f>
        <v>macroalgae</v>
      </c>
      <c r="J1952">
        <v>10</v>
      </c>
    </row>
    <row r="1953" spans="1:11">
      <c r="A1953" s="2">
        <v>42956</v>
      </c>
      <c r="B1953" t="s">
        <v>557</v>
      </c>
      <c r="C1953" t="s">
        <v>475</v>
      </c>
      <c r="D1953">
        <v>2</v>
      </c>
      <c r="E1953">
        <v>6</v>
      </c>
      <c r="F1953">
        <v>2</v>
      </c>
      <c r="G1953" s="55" t="s">
        <v>480</v>
      </c>
      <c r="H1953" s="66" t="str">
        <f>VLOOKUP(G1953,'Benthic Codes'!$A$1:$C$15,2,0)</f>
        <v>OINV</v>
      </c>
      <c r="I1953" s="66" t="str">
        <f>VLOOKUP(G1953,'Benthic Codes'!$A$1:$C$15,3,0)</f>
        <v>non-aggressive invert</v>
      </c>
      <c r="K1953" t="s">
        <v>485</v>
      </c>
    </row>
    <row r="1954" spans="1:11">
      <c r="A1954" s="2">
        <v>42956</v>
      </c>
      <c r="B1954" t="s">
        <v>557</v>
      </c>
      <c r="C1954" t="s">
        <v>475</v>
      </c>
      <c r="D1954">
        <v>2</v>
      </c>
      <c r="E1954">
        <v>6</v>
      </c>
      <c r="F1954">
        <v>3</v>
      </c>
      <c r="G1954" s="55" t="s">
        <v>480</v>
      </c>
      <c r="H1954" s="66" t="str">
        <f>VLOOKUP(G1954,'Benthic Codes'!$A$1:$C$15,2,0)</f>
        <v>OINV</v>
      </c>
      <c r="I1954" s="66" t="str">
        <f>VLOOKUP(G1954,'Benthic Codes'!$A$1:$C$15,3,0)</f>
        <v>non-aggressive invert</v>
      </c>
      <c r="K1954" t="s">
        <v>485</v>
      </c>
    </row>
    <row r="1955" spans="1:11">
      <c r="A1955" s="2">
        <v>42956</v>
      </c>
      <c r="B1955" t="s">
        <v>557</v>
      </c>
      <c r="C1955" t="s">
        <v>475</v>
      </c>
      <c r="D1955">
        <v>2</v>
      </c>
      <c r="E1955">
        <v>6</v>
      </c>
      <c r="F1955">
        <v>4</v>
      </c>
      <c r="G1955" s="55" t="s">
        <v>478</v>
      </c>
      <c r="H1955" s="66" t="str">
        <f>VLOOKUP(G1955,'Benthic Codes'!$A$1:$C$15,2,0)</f>
        <v>MA</v>
      </c>
      <c r="I1955" s="66" t="str">
        <f>VLOOKUP(G1955,'Benthic Codes'!$A$1:$C$15,3,0)</f>
        <v>macroalgae</v>
      </c>
      <c r="J1955">
        <v>10</v>
      </c>
    </row>
    <row r="1956" spans="1:11">
      <c r="A1956" s="2">
        <v>42956</v>
      </c>
      <c r="B1956" t="s">
        <v>557</v>
      </c>
      <c r="C1956" t="s">
        <v>475</v>
      </c>
      <c r="D1956">
        <v>2</v>
      </c>
      <c r="E1956">
        <v>6</v>
      </c>
      <c r="F1956">
        <v>5</v>
      </c>
      <c r="G1956" s="55" t="s">
        <v>488</v>
      </c>
      <c r="H1956" s="66" t="str">
        <f>VLOOKUP(G1956,'Benthic Codes'!$A$1:$C$15,2,0)</f>
        <v>TA</v>
      </c>
      <c r="I1956" s="66" t="str">
        <f>VLOOKUP(G1956,'Benthic Codes'!$A$1:$C$15,3,0)</f>
        <v>turf algae</v>
      </c>
      <c r="J1956">
        <v>2</v>
      </c>
    </row>
    <row r="1957" spans="1:11">
      <c r="A1957" s="2">
        <v>42956</v>
      </c>
      <c r="B1957" t="s">
        <v>557</v>
      </c>
      <c r="C1957" t="s">
        <v>475</v>
      </c>
      <c r="D1957">
        <v>2</v>
      </c>
      <c r="E1957">
        <v>6</v>
      </c>
      <c r="F1957">
        <v>6</v>
      </c>
      <c r="G1957" s="55" t="s">
        <v>488</v>
      </c>
      <c r="H1957" s="66" t="str">
        <f>VLOOKUP(G1957,'Benthic Codes'!$A$1:$C$15,2,0)</f>
        <v>TA</v>
      </c>
      <c r="I1957" s="66" t="str">
        <f>VLOOKUP(G1957,'Benthic Codes'!$A$1:$C$15,3,0)</f>
        <v>turf algae</v>
      </c>
      <c r="J1957">
        <v>3</v>
      </c>
    </row>
    <row r="1958" spans="1:11">
      <c r="A1958" s="2">
        <v>42956</v>
      </c>
      <c r="B1958" t="s">
        <v>557</v>
      </c>
      <c r="C1958" t="s">
        <v>475</v>
      </c>
      <c r="D1958">
        <v>2</v>
      </c>
      <c r="E1958">
        <v>6</v>
      </c>
      <c r="F1958">
        <v>7</v>
      </c>
      <c r="G1958" s="55" t="s">
        <v>478</v>
      </c>
      <c r="H1958" s="66" t="str">
        <f>VLOOKUP(G1958,'Benthic Codes'!$A$1:$C$15,2,0)</f>
        <v>MA</v>
      </c>
      <c r="I1958" s="66" t="str">
        <f>VLOOKUP(G1958,'Benthic Codes'!$A$1:$C$15,3,0)</f>
        <v>macroalgae</v>
      </c>
      <c r="J1958">
        <v>13</v>
      </c>
    </row>
    <row r="1959" spans="1:11">
      <c r="A1959" s="2">
        <v>42956</v>
      </c>
      <c r="B1959" t="s">
        <v>557</v>
      </c>
      <c r="C1959" t="s">
        <v>475</v>
      </c>
      <c r="D1959">
        <v>2</v>
      </c>
      <c r="E1959">
        <v>6</v>
      </c>
      <c r="F1959">
        <v>8</v>
      </c>
      <c r="G1959" s="55" t="s">
        <v>488</v>
      </c>
      <c r="H1959" s="66" t="str">
        <f>VLOOKUP(G1959,'Benthic Codes'!$A$1:$C$15,2,0)</f>
        <v>TA</v>
      </c>
      <c r="I1959" s="66" t="str">
        <f>VLOOKUP(G1959,'Benthic Codes'!$A$1:$C$15,3,0)</f>
        <v>turf algae</v>
      </c>
      <c r="J1959">
        <v>4</v>
      </c>
    </row>
    <row r="1960" spans="1:11">
      <c r="A1960" s="2">
        <v>42956</v>
      </c>
      <c r="B1960" t="s">
        <v>557</v>
      </c>
      <c r="C1960" t="s">
        <v>475</v>
      </c>
      <c r="D1960">
        <v>2</v>
      </c>
      <c r="E1960">
        <v>6</v>
      </c>
      <c r="F1960">
        <v>9</v>
      </c>
      <c r="G1960" s="55" t="s">
        <v>478</v>
      </c>
      <c r="H1960" s="66" t="str">
        <f>VLOOKUP(G1960,'Benthic Codes'!$A$1:$C$15,2,0)</f>
        <v>MA</v>
      </c>
      <c r="I1960" s="66" t="str">
        <f>VLOOKUP(G1960,'Benthic Codes'!$A$1:$C$15,3,0)</f>
        <v>macroalgae</v>
      </c>
      <c r="J1960">
        <v>4</v>
      </c>
    </row>
    <row r="1961" spans="1:11">
      <c r="A1961" s="2">
        <v>42956</v>
      </c>
      <c r="B1961" t="s">
        <v>557</v>
      </c>
      <c r="C1961" t="s">
        <v>475</v>
      </c>
      <c r="D1961">
        <v>2</v>
      </c>
      <c r="E1961">
        <v>6</v>
      </c>
      <c r="F1961">
        <v>10</v>
      </c>
      <c r="G1961" s="55" t="s">
        <v>480</v>
      </c>
      <c r="H1961" s="66" t="str">
        <f>VLOOKUP(G1961,'Benthic Codes'!$A$1:$C$15,2,0)</f>
        <v>OINV</v>
      </c>
      <c r="I1961" s="66" t="str">
        <f>VLOOKUP(G1961,'Benthic Codes'!$A$1:$C$15,3,0)</f>
        <v>non-aggressive invert</v>
      </c>
      <c r="K1961" t="s">
        <v>485</v>
      </c>
    </row>
    <row r="1962" spans="1:11">
      <c r="A1962" s="2">
        <v>42956</v>
      </c>
      <c r="B1962" t="s">
        <v>557</v>
      </c>
      <c r="C1962" t="s">
        <v>475</v>
      </c>
      <c r="D1962">
        <v>2</v>
      </c>
      <c r="E1962">
        <v>7</v>
      </c>
      <c r="F1962">
        <v>1</v>
      </c>
      <c r="G1962" s="55" t="s">
        <v>488</v>
      </c>
      <c r="H1962" s="66" t="str">
        <f>VLOOKUP(G1962,'Benthic Codes'!$A$1:$C$15,2,0)</f>
        <v>TA</v>
      </c>
      <c r="I1962" s="66" t="str">
        <f>VLOOKUP(G1962,'Benthic Codes'!$A$1:$C$15,3,0)</f>
        <v>turf algae</v>
      </c>
      <c r="J1962">
        <v>4</v>
      </c>
    </row>
    <row r="1963" spans="1:11">
      <c r="A1963" s="2">
        <v>42956</v>
      </c>
      <c r="B1963" t="s">
        <v>557</v>
      </c>
      <c r="C1963" t="s">
        <v>475</v>
      </c>
      <c r="D1963">
        <v>2</v>
      </c>
      <c r="E1963">
        <v>7</v>
      </c>
      <c r="F1963">
        <v>2</v>
      </c>
      <c r="G1963" s="55" t="s">
        <v>488</v>
      </c>
      <c r="H1963" s="66" t="str">
        <f>VLOOKUP(G1963,'Benthic Codes'!$A$1:$C$15,2,0)</f>
        <v>TA</v>
      </c>
      <c r="I1963" s="66" t="str">
        <f>VLOOKUP(G1963,'Benthic Codes'!$A$1:$C$15,3,0)</f>
        <v>turf algae</v>
      </c>
      <c r="J1963">
        <v>4</v>
      </c>
    </row>
    <row r="1964" spans="1:11">
      <c r="A1964" s="2">
        <v>42956</v>
      </c>
      <c r="B1964" t="s">
        <v>557</v>
      </c>
      <c r="C1964" t="s">
        <v>475</v>
      </c>
      <c r="D1964">
        <v>2</v>
      </c>
      <c r="E1964">
        <v>7</v>
      </c>
      <c r="F1964">
        <v>3</v>
      </c>
      <c r="G1964" s="55" t="s">
        <v>488</v>
      </c>
      <c r="H1964" s="66" t="str">
        <f>VLOOKUP(G1964,'Benthic Codes'!$A$1:$C$15,2,0)</f>
        <v>TA</v>
      </c>
      <c r="I1964" s="66" t="str">
        <f>VLOOKUP(G1964,'Benthic Codes'!$A$1:$C$15,3,0)</f>
        <v>turf algae</v>
      </c>
      <c r="J1964">
        <v>5</v>
      </c>
    </row>
    <row r="1965" spans="1:11">
      <c r="A1965" s="2">
        <v>42956</v>
      </c>
      <c r="B1965" t="s">
        <v>557</v>
      </c>
      <c r="C1965" t="s">
        <v>475</v>
      </c>
      <c r="D1965">
        <v>2</v>
      </c>
      <c r="E1965">
        <v>7</v>
      </c>
      <c r="F1965">
        <v>4</v>
      </c>
      <c r="G1965" s="55" t="s">
        <v>488</v>
      </c>
      <c r="H1965" s="66" t="str">
        <f>VLOOKUP(G1965,'Benthic Codes'!$A$1:$C$15,2,0)</f>
        <v>TA</v>
      </c>
      <c r="I1965" s="66" t="str">
        <f>VLOOKUP(G1965,'Benthic Codes'!$A$1:$C$15,3,0)</f>
        <v>turf algae</v>
      </c>
      <c r="J1965">
        <v>1</v>
      </c>
    </row>
    <row r="1966" spans="1:11">
      <c r="A1966" s="2">
        <v>42956</v>
      </c>
      <c r="B1966" t="s">
        <v>557</v>
      </c>
      <c r="C1966" t="s">
        <v>475</v>
      </c>
      <c r="D1966">
        <v>2</v>
      </c>
      <c r="E1966">
        <v>7</v>
      </c>
      <c r="F1966">
        <v>5</v>
      </c>
      <c r="G1966" s="55" t="s">
        <v>478</v>
      </c>
      <c r="H1966" s="66" t="str">
        <f>VLOOKUP(G1966,'Benthic Codes'!$A$1:$C$15,2,0)</f>
        <v>MA</v>
      </c>
      <c r="I1966" s="66" t="str">
        <f>VLOOKUP(G1966,'Benthic Codes'!$A$1:$C$15,3,0)</f>
        <v>macroalgae</v>
      </c>
      <c r="J1966">
        <v>21</v>
      </c>
    </row>
    <row r="1967" spans="1:11">
      <c r="A1967" s="2">
        <v>42956</v>
      </c>
      <c r="B1967" t="s">
        <v>557</v>
      </c>
      <c r="C1967" t="s">
        <v>475</v>
      </c>
      <c r="D1967">
        <v>2</v>
      </c>
      <c r="E1967">
        <v>7</v>
      </c>
      <c r="F1967">
        <v>6</v>
      </c>
      <c r="G1967" s="55" t="s">
        <v>488</v>
      </c>
      <c r="H1967" s="66" t="str">
        <f>VLOOKUP(G1967,'Benthic Codes'!$A$1:$C$15,2,0)</f>
        <v>TA</v>
      </c>
      <c r="I1967" s="66" t="str">
        <f>VLOOKUP(G1967,'Benthic Codes'!$A$1:$C$15,3,0)</f>
        <v>turf algae</v>
      </c>
      <c r="J1967">
        <v>5</v>
      </c>
    </row>
    <row r="1968" spans="1:11">
      <c r="A1968" s="2">
        <v>42956</v>
      </c>
      <c r="B1968" t="s">
        <v>557</v>
      </c>
      <c r="C1968" t="s">
        <v>475</v>
      </c>
      <c r="D1968">
        <v>2</v>
      </c>
      <c r="E1968">
        <v>7</v>
      </c>
      <c r="F1968">
        <v>7</v>
      </c>
      <c r="G1968" s="55" t="s">
        <v>488</v>
      </c>
      <c r="H1968" s="66" t="str">
        <f>VLOOKUP(G1968,'Benthic Codes'!$A$1:$C$15,2,0)</f>
        <v>TA</v>
      </c>
      <c r="I1968" s="66" t="str">
        <f>VLOOKUP(G1968,'Benthic Codes'!$A$1:$C$15,3,0)</f>
        <v>turf algae</v>
      </c>
      <c r="J1968">
        <v>3</v>
      </c>
    </row>
    <row r="1969" spans="1:11">
      <c r="A1969" s="2">
        <v>42956</v>
      </c>
      <c r="B1969" t="s">
        <v>557</v>
      </c>
      <c r="C1969" t="s">
        <v>475</v>
      </c>
      <c r="D1969">
        <v>2</v>
      </c>
      <c r="E1969">
        <v>7</v>
      </c>
      <c r="F1969">
        <v>8</v>
      </c>
      <c r="G1969" s="55" t="s">
        <v>478</v>
      </c>
      <c r="H1969" s="66" t="str">
        <f>VLOOKUP(G1969,'Benthic Codes'!$A$1:$C$15,2,0)</f>
        <v>MA</v>
      </c>
      <c r="I1969" s="66" t="str">
        <f>VLOOKUP(G1969,'Benthic Codes'!$A$1:$C$15,3,0)</f>
        <v>macroalgae</v>
      </c>
      <c r="J1969">
        <v>16</v>
      </c>
    </row>
    <row r="1970" spans="1:11">
      <c r="A1970" s="2">
        <v>42956</v>
      </c>
      <c r="B1970" t="s">
        <v>557</v>
      </c>
      <c r="C1970" t="s">
        <v>475</v>
      </c>
      <c r="D1970">
        <v>2</v>
      </c>
      <c r="E1970">
        <v>7</v>
      </c>
      <c r="F1970">
        <v>9</v>
      </c>
      <c r="G1970" s="55" t="s">
        <v>478</v>
      </c>
      <c r="H1970" s="66" t="str">
        <f>VLOOKUP(G1970,'Benthic Codes'!$A$1:$C$15,2,0)</f>
        <v>MA</v>
      </c>
      <c r="I1970" s="66" t="str">
        <f>VLOOKUP(G1970,'Benthic Codes'!$A$1:$C$15,3,0)</f>
        <v>macroalgae</v>
      </c>
      <c r="J1970">
        <v>14</v>
      </c>
    </row>
    <row r="1971" spans="1:11">
      <c r="A1971" s="2">
        <v>42956</v>
      </c>
      <c r="B1971" t="s">
        <v>557</v>
      </c>
      <c r="C1971" t="s">
        <v>475</v>
      </c>
      <c r="D1971">
        <v>2</v>
      </c>
      <c r="E1971">
        <v>7</v>
      </c>
      <c r="F1971">
        <v>10</v>
      </c>
      <c r="G1971" s="55" t="s">
        <v>476</v>
      </c>
      <c r="H1971" s="66" t="str">
        <f>VLOOKUP(G1971,'Benthic Codes'!$A$1:$C$15,2,0)</f>
        <v>LC</v>
      </c>
      <c r="I1971" s="66" t="str">
        <f>VLOOKUP(G1971,'Benthic Codes'!$A$1:$C$15,3,0)</f>
        <v>coral</v>
      </c>
    </row>
    <row r="1972" spans="1:11">
      <c r="A1972" s="2">
        <v>42956</v>
      </c>
      <c r="B1972" t="s">
        <v>557</v>
      </c>
      <c r="C1972" t="s">
        <v>475</v>
      </c>
      <c r="D1972">
        <v>2</v>
      </c>
      <c r="E1972">
        <v>8</v>
      </c>
      <c r="F1972">
        <v>1</v>
      </c>
      <c r="G1972" s="55" t="s">
        <v>480</v>
      </c>
      <c r="H1972" s="66" t="str">
        <f>VLOOKUP(G1972,'Benthic Codes'!$A$1:$C$15,2,0)</f>
        <v>OINV</v>
      </c>
      <c r="I1972" s="66" t="str">
        <f>VLOOKUP(G1972,'Benthic Codes'!$A$1:$C$15,3,0)</f>
        <v>non-aggressive invert</v>
      </c>
      <c r="K1972" t="s">
        <v>485</v>
      </c>
    </row>
    <row r="1973" spans="1:11">
      <c r="A1973" s="2">
        <v>42956</v>
      </c>
      <c r="B1973" t="s">
        <v>557</v>
      </c>
      <c r="C1973" t="s">
        <v>475</v>
      </c>
      <c r="D1973">
        <v>2</v>
      </c>
      <c r="E1973">
        <v>8</v>
      </c>
      <c r="F1973">
        <v>2</v>
      </c>
      <c r="G1973" s="55" t="s">
        <v>478</v>
      </c>
      <c r="H1973" s="66" t="str">
        <f>VLOOKUP(G1973,'Benthic Codes'!$A$1:$C$15,2,0)</f>
        <v>MA</v>
      </c>
      <c r="I1973" s="66" t="str">
        <f>VLOOKUP(G1973,'Benthic Codes'!$A$1:$C$15,3,0)</f>
        <v>macroalgae</v>
      </c>
      <c r="J1973">
        <v>19</v>
      </c>
    </row>
    <row r="1974" spans="1:11">
      <c r="A1974" s="2">
        <v>42956</v>
      </c>
      <c r="B1974" t="s">
        <v>557</v>
      </c>
      <c r="C1974" t="s">
        <v>475</v>
      </c>
      <c r="D1974">
        <v>2</v>
      </c>
      <c r="E1974">
        <v>8</v>
      </c>
      <c r="F1974">
        <v>3</v>
      </c>
      <c r="G1974" s="55" t="s">
        <v>488</v>
      </c>
      <c r="H1974" s="66" t="str">
        <f>VLOOKUP(G1974,'Benthic Codes'!$A$1:$C$15,2,0)</f>
        <v>TA</v>
      </c>
      <c r="I1974" s="66" t="str">
        <f>VLOOKUP(G1974,'Benthic Codes'!$A$1:$C$15,3,0)</f>
        <v>turf algae</v>
      </c>
      <c r="J1974">
        <v>2</v>
      </c>
    </row>
    <row r="1975" spans="1:11">
      <c r="A1975" s="2">
        <v>42956</v>
      </c>
      <c r="B1975" t="s">
        <v>557</v>
      </c>
      <c r="C1975" t="s">
        <v>475</v>
      </c>
      <c r="D1975">
        <v>2</v>
      </c>
      <c r="E1975">
        <v>8</v>
      </c>
      <c r="F1975">
        <v>4</v>
      </c>
      <c r="G1975" s="55" t="s">
        <v>488</v>
      </c>
      <c r="H1975" s="66" t="str">
        <f>VLOOKUP(G1975,'Benthic Codes'!$A$1:$C$15,2,0)</f>
        <v>TA</v>
      </c>
      <c r="I1975" s="66" t="str">
        <f>VLOOKUP(G1975,'Benthic Codes'!$A$1:$C$15,3,0)</f>
        <v>turf algae</v>
      </c>
      <c r="J1975">
        <v>2</v>
      </c>
    </row>
    <row r="1976" spans="1:11">
      <c r="A1976" s="2">
        <v>42956</v>
      </c>
      <c r="B1976" t="s">
        <v>557</v>
      </c>
      <c r="C1976" t="s">
        <v>475</v>
      </c>
      <c r="D1976">
        <v>2</v>
      </c>
      <c r="E1976">
        <v>8</v>
      </c>
      <c r="F1976">
        <v>5</v>
      </c>
      <c r="G1976" s="55" t="s">
        <v>488</v>
      </c>
      <c r="H1976" s="66" t="str">
        <f>VLOOKUP(G1976,'Benthic Codes'!$A$1:$C$15,2,0)</f>
        <v>TA</v>
      </c>
      <c r="I1976" s="66" t="str">
        <f>VLOOKUP(G1976,'Benthic Codes'!$A$1:$C$15,3,0)</f>
        <v>turf algae</v>
      </c>
      <c r="J1976">
        <v>1</v>
      </c>
    </row>
    <row r="1977" spans="1:11">
      <c r="A1977" s="2">
        <v>42956</v>
      </c>
      <c r="B1977" t="s">
        <v>557</v>
      </c>
      <c r="C1977" t="s">
        <v>475</v>
      </c>
      <c r="D1977">
        <v>2</v>
      </c>
      <c r="E1977">
        <v>8</v>
      </c>
      <c r="F1977">
        <v>6</v>
      </c>
      <c r="G1977" s="55" t="s">
        <v>488</v>
      </c>
      <c r="H1977" s="66" t="str">
        <f>VLOOKUP(G1977,'Benthic Codes'!$A$1:$C$15,2,0)</f>
        <v>TA</v>
      </c>
      <c r="I1977" s="66" t="str">
        <f>VLOOKUP(G1977,'Benthic Codes'!$A$1:$C$15,3,0)</f>
        <v>turf algae</v>
      </c>
      <c r="J1977">
        <v>2</v>
      </c>
    </row>
    <row r="1978" spans="1:11">
      <c r="A1978" s="2">
        <v>42956</v>
      </c>
      <c r="B1978" t="s">
        <v>557</v>
      </c>
      <c r="C1978" t="s">
        <v>475</v>
      </c>
      <c r="D1978">
        <v>2</v>
      </c>
      <c r="E1978">
        <v>8</v>
      </c>
      <c r="F1978">
        <v>7</v>
      </c>
      <c r="G1978" s="55" t="s">
        <v>488</v>
      </c>
      <c r="H1978" s="66" t="str">
        <f>VLOOKUP(G1978,'Benthic Codes'!$A$1:$C$15,2,0)</f>
        <v>TA</v>
      </c>
      <c r="I1978" s="66" t="str">
        <f>VLOOKUP(G1978,'Benthic Codes'!$A$1:$C$15,3,0)</f>
        <v>turf algae</v>
      </c>
      <c r="J1978">
        <v>2</v>
      </c>
    </row>
    <row r="1979" spans="1:11">
      <c r="A1979" s="2">
        <v>42956</v>
      </c>
      <c r="B1979" t="s">
        <v>557</v>
      </c>
      <c r="C1979" t="s">
        <v>475</v>
      </c>
      <c r="D1979">
        <v>2</v>
      </c>
      <c r="E1979">
        <v>8</v>
      </c>
      <c r="F1979">
        <v>8</v>
      </c>
      <c r="G1979" s="55" t="s">
        <v>488</v>
      </c>
      <c r="H1979" s="66" t="str">
        <f>VLOOKUP(G1979,'Benthic Codes'!$A$1:$C$15,2,0)</f>
        <v>TA</v>
      </c>
      <c r="I1979" s="66" t="str">
        <f>VLOOKUP(G1979,'Benthic Codes'!$A$1:$C$15,3,0)</f>
        <v>turf algae</v>
      </c>
      <c r="J1979">
        <v>1</v>
      </c>
    </row>
    <row r="1980" spans="1:11">
      <c r="A1980" s="2">
        <v>42956</v>
      </c>
      <c r="B1980" t="s">
        <v>557</v>
      </c>
      <c r="C1980" t="s">
        <v>475</v>
      </c>
      <c r="D1980">
        <v>2</v>
      </c>
      <c r="E1980">
        <v>8</v>
      </c>
      <c r="F1980">
        <v>9</v>
      </c>
      <c r="G1980" s="55" t="s">
        <v>478</v>
      </c>
      <c r="H1980" s="66" t="str">
        <f>VLOOKUP(G1980,'Benthic Codes'!$A$1:$C$15,2,0)</f>
        <v>MA</v>
      </c>
      <c r="I1980" s="66" t="str">
        <f>VLOOKUP(G1980,'Benthic Codes'!$A$1:$C$15,3,0)</f>
        <v>macroalgae</v>
      </c>
      <c r="J1980">
        <v>31</v>
      </c>
    </row>
    <row r="1981" spans="1:11">
      <c r="A1981" s="2">
        <v>42956</v>
      </c>
      <c r="B1981" t="s">
        <v>557</v>
      </c>
      <c r="C1981" t="s">
        <v>475</v>
      </c>
      <c r="D1981">
        <v>2</v>
      </c>
      <c r="E1981">
        <v>8</v>
      </c>
      <c r="F1981">
        <v>10</v>
      </c>
      <c r="G1981" s="55" t="s">
        <v>488</v>
      </c>
      <c r="H1981" s="66" t="str">
        <f>VLOOKUP(G1981,'Benthic Codes'!$A$1:$C$15,2,0)</f>
        <v>TA</v>
      </c>
      <c r="I1981" s="66" t="str">
        <f>VLOOKUP(G1981,'Benthic Codes'!$A$1:$C$15,3,0)</f>
        <v>turf algae</v>
      </c>
      <c r="J1981">
        <v>1</v>
      </c>
    </row>
    <row r="1982" spans="1:11">
      <c r="A1982" s="2">
        <v>42956</v>
      </c>
      <c r="B1982" t="s">
        <v>557</v>
      </c>
      <c r="C1982" t="s">
        <v>475</v>
      </c>
      <c r="D1982">
        <v>2</v>
      </c>
      <c r="E1982">
        <v>9</v>
      </c>
      <c r="F1982">
        <v>1</v>
      </c>
      <c r="G1982" s="55" t="s">
        <v>480</v>
      </c>
      <c r="H1982" s="66" t="str">
        <f>VLOOKUP(G1982,'Benthic Codes'!$A$1:$C$15,2,0)</f>
        <v>OINV</v>
      </c>
      <c r="I1982" s="66" t="str">
        <f>VLOOKUP(G1982,'Benthic Codes'!$A$1:$C$15,3,0)</f>
        <v>non-aggressive invert</v>
      </c>
      <c r="K1982" t="s">
        <v>485</v>
      </c>
    </row>
    <row r="1983" spans="1:11">
      <c r="A1983" s="2">
        <v>42956</v>
      </c>
      <c r="B1983" t="s">
        <v>557</v>
      </c>
      <c r="C1983" t="s">
        <v>475</v>
      </c>
      <c r="D1983">
        <v>2</v>
      </c>
      <c r="E1983">
        <v>9</v>
      </c>
      <c r="F1983">
        <v>2</v>
      </c>
      <c r="G1983" s="55" t="s">
        <v>488</v>
      </c>
      <c r="H1983" s="66" t="str">
        <f>VLOOKUP(G1983,'Benthic Codes'!$A$1:$C$15,2,0)</f>
        <v>TA</v>
      </c>
      <c r="I1983" s="66" t="str">
        <f>VLOOKUP(G1983,'Benthic Codes'!$A$1:$C$15,3,0)</f>
        <v>turf algae</v>
      </c>
      <c r="J1983">
        <v>4</v>
      </c>
    </row>
    <row r="1984" spans="1:11">
      <c r="A1984" s="2">
        <v>42956</v>
      </c>
      <c r="B1984" t="s">
        <v>557</v>
      </c>
      <c r="C1984" t="s">
        <v>475</v>
      </c>
      <c r="D1984">
        <v>2</v>
      </c>
      <c r="E1984">
        <v>9</v>
      </c>
      <c r="F1984">
        <v>3</v>
      </c>
      <c r="G1984" s="55" t="s">
        <v>488</v>
      </c>
      <c r="H1984" s="66" t="str">
        <f>VLOOKUP(G1984,'Benthic Codes'!$A$1:$C$15,2,0)</f>
        <v>TA</v>
      </c>
      <c r="I1984" s="66" t="str">
        <f>VLOOKUP(G1984,'Benthic Codes'!$A$1:$C$15,3,0)</f>
        <v>turf algae</v>
      </c>
      <c r="J1984">
        <v>2</v>
      </c>
    </row>
    <row r="1985" spans="1:10">
      <c r="A1985" s="2">
        <v>42956</v>
      </c>
      <c r="B1985" t="s">
        <v>557</v>
      </c>
      <c r="C1985" t="s">
        <v>475</v>
      </c>
      <c r="D1985">
        <v>2</v>
      </c>
      <c r="E1985">
        <v>9</v>
      </c>
      <c r="F1985">
        <v>4</v>
      </c>
      <c r="G1985" s="55" t="s">
        <v>488</v>
      </c>
      <c r="H1985" s="66" t="str">
        <f>VLOOKUP(G1985,'Benthic Codes'!$A$1:$C$15,2,0)</f>
        <v>TA</v>
      </c>
      <c r="I1985" s="66" t="str">
        <f>VLOOKUP(G1985,'Benthic Codes'!$A$1:$C$15,3,0)</f>
        <v>turf algae</v>
      </c>
      <c r="J1985">
        <v>2</v>
      </c>
    </row>
    <row r="1986" spans="1:10">
      <c r="A1986" s="2">
        <v>42956</v>
      </c>
      <c r="B1986" t="s">
        <v>557</v>
      </c>
      <c r="C1986" t="s">
        <v>475</v>
      </c>
      <c r="D1986">
        <v>2</v>
      </c>
      <c r="E1986">
        <v>9</v>
      </c>
      <c r="F1986">
        <v>5</v>
      </c>
      <c r="G1986" s="55" t="s">
        <v>488</v>
      </c>
      <c r="H1986" s="66" t="str">
        <f>VLOOKUP(G1986,'Benthic Codes'!$A$1:$C$15,2,0)</f>
        <v>TA</v>
      </c>
      <c r="I1986" s="66" t="str">
        <f>VLOOKUP(G1986,'Benthic Codes'!$A$1:$C$15,3,0)</f>
        <v>turf algae</v>
      </c>
      <c r="J1986">
        <v>4</v>
      </c>
    </row>
    <row r="1987" spans="1:10">
      <c r="A1987" s="2">
        <v>42956</v>
      </c>
      <c r="B1987" t="s">
        <v>557</v>
      </c>
      <c r="C1987" t="s">
        <v>475</v>
      </c>
      <c r="D1987">
        <v>2</v>
      </c>
      <c r="E1987">
        <v>9</v>
      </c>
      <c r="F1987">
        <v>6</v>
      </c>
      <c r="G1987" s="55" t="s">
        <v>488</v>
      </c>
      <c r="H1987" s="66" t="str">
        <f>VLOOKUP(G1987,'Benthic Codes'!$A$1:$C$15,2,0)</f>
        <v>TA</v>
      </c>
      <c r="I1987" s="66" t="str">
        <f>VLOOKUP(G1987,'Benthic Codes'!$A$1:$C$15,3,0)</f>
        <v>turf algae</v>
      </c>
      <c r="J1987">
        <v>3</v>
      </c>
    </row>
    <row r="1988" spans="1:10">
      <c r="A1988" s="2">
        <v>42956</v>
      </c>
      <c r="B1988" t="s">
        <v>557</v>
      </c>
      <c r="C1988" t="s">
        <v>475</v>
      </c>
      <c r="D1988">
        <v>2</v>
      </c>
      <c r="E1988">
        <v>9</v>
      </c>
      <c r="F1988">
        <v>7</v>
      </c>
      <c r="G1988" s="55" t="s">
        <v>488</v>
      </c>
      <c r="H1988" s="66" t="str">
        <f>VLOOKUP(G1988,'Benthic Codes'!$A$1:$C$15,2,0)</f>
        <v>TA</v>
      </c>
      <c r="I1988" s="66" t="str">
        <f>VLOOKUP(G1988,'Benthic Codes'!$A$1:$C$15,3,0)</f>
        <v>turf algae</v>
      </c>
      <c r="J1988">
        <v>2</v>
      </c>
    </row>
    <row r="1989" spans="1:10">
      <c r="A1989" s="2">
        <v>42956</v>
      </c>
      <c r="B1989" t="s">
        <v>557</v>
      </c>
      <c r="C1989" t="s">
        <v>475</v>
      </c>
      <c r="D1989">
        <v>2</v>
      </c>
      <c r="E1989">
        <v>9</v>
      </c>
      <c r="F1989">
        <v>8</v>
      </c>
      <c r="G1989" s="55" t="s">
        <v>488</v>
      </c>
      <c r="H1989" s="66" t="str">
        <f>VLOOKUP(G1989,'Benthic Codes'!$A$1:$C$15,2,0)</f>
        <v>TA</v>
      </c>
      <c r="I1989" s="66" t="str">
        <f>VLOOKUP(G1989,'Benthic Codes'!$A$1:$C$15,3,0)</f>
        <v>turf algae</v>
      </c>
      <c r="J1989">
        <v>3</v>
      </c>
    </row>
    <row r="1990" spans="1:10">
      <c r="A1990" s="2">
        <v>42956</v>
      </c>
      <c r="B1990" t="s">
        <v>557</v>
      </c>
      <c r="C1990" t="s">
        <v>475</v>
      </c>
      <c r="D1990">
        <v>2</v>
      </c>
      <c r="E1990">
        <v>9</v>
      </c>
      <c r="F1990">
        <v>9</v>
      </c>
      <c r="G1990" s="55" t="s">
        <v>476</v>
      </c>
      <c r="H1990" s="66" t="str">
        <f>VLOOKUP(G1990,'Benthic Codes'!$A$1:$C$15,2,0)</f>
        <v>LC</v>
      </c>
      <c r="I1990" s="66" t="str">
        <f>VLOOKUP(G1990,'Benthic Codes'!$A$1:$C$15,3,0)</f>
        <v>coral</v>
      </c>
    </row>
    <row r="1991" spans="1:10">
      <c r="A1991" s="2">
        <v>42956</v>
      </c>
      <c r="B1991" t="s">
        <v>557</v>
      </c>
      <c r="C1991" t="s">
        <v>475</v>
      </c>
      <c r="D1991">
        <v>2</v>
      </c>
      <c r="E1991">
        <v>9</v>
      </c>
      <c r="F1991">
        <v>10</v>
      </c>
      <c r="G1991" s="55" t="s">
        <v>488</v>
      </c>
      <c r="H1991" s="66" t="str">
        <f>VLOOKUP(G1991,'Benthic Codes'!$A$1:$C$15,2,0)</f>
        <v>TA</v>
      </c>
      <c r="I1991" s="66" t="str">
        <f>VLOOKUP(G1991,'Benthic Codes'!$A$1:$C$15,3,0)</f>
        <v>turf algae</v>
      </c>
      <c r="J1991">
        <v>14</v>
      </c>
    </row>
    <row r="1992" spans="1:10">
      <c r="A1992" s="2">
        <v>42956</v>
      </c>
      <c r="B1992" t="s">
        <v>557</v>
      </c>
      <c r="C1992" t="s">
        <v>475</v>
      </c>
      <c r="D1992">
        <v>2</v>
      </c>
      <c r="E1992">
        <v>10</v>
      </c>
      <c r="F1992" s="17">
        <v>1</v>
      </c>
      <c r="G1992" s="55" t="s">
        <v>488</v>
      </c>
      <c r="H1992" s="66" t="str">
        <f>VLOOKUP(G1992,'Benthic Codes'!$A$1:$C$15,2,0)</f>
        <v>TA</v>
      </c>
      <c r="I1992" s="66" t="str">
        <f>VLOOKUP(G1992,'Benthic Codes'!$A$1:$C$15,3,0)</f>
        <v>turf algae</v>
      </c>
      <c r="J1992">
        <v>2</v>
      </c>
    </row>
    <row r="1993" spans="1:10">
      <c r="A1993" s="2">
        <v>42956</v>
      </c>
      <c r="B1993" t="s">
        <v>557</v>
      </c>
      <c r="C1993" t="s">
        <v>475</v>
      </c>
      <c r="D1993">
        <v>2</v>
      </c>
      <c r="E1993">
        <v>10</v>
      </c>
      <c r="F1993" s="17">
        <v>2</v>
      </c>
      <c r="G1993" s="55" t="s">
        <v>488</v>
      </c>
      <c r="H1993" s="66" t="str">
        <f>VLOOKUP(G1993,'Benthic Codes'!$A$1:$C$15,2,0)</f>
        <v>TA</v>
      </c>
      <c r="I1993" s="66" t="str">
        <f>VLOOKUP(G1993,'Benthic Codes'!$A$1:$C$15,3,0)</f>
        <v>turf algae</v>
      </c>
      <c r="J1993">
        <v>2</v>
      </c>
    </row>
    <row r="1994" spans="1:10">
      <c r="A1994" s="2">
        <v>42956</v>
      </c>
      <c r="B1994" t="s">
        <v>557</v>
      </c>
      <c r="C1994" t="s">
        <v>475</v>
      </c>
      <c r="D1994">
        <v>2</v>
      </c>
      <c r="E1994">
        <v>10</v>
      </c>
      <c r="F1994" s="17">
        <v>3</v>
      </c>
      <c r="G1994" s="55" t="s">
        <v>478</v>
      </c>
      <c r="H1994" s="66" t="str">
        <f>VLOOKUP(G1994,'Benthic Codes'!$A$1:$C$15,2,0)</f>
        <v>MA</v>
      </c>
      <c r="I1994" s="66" t="str">
        <f>VLOOKUP(G1994,'Benthic Codes'!$A$1:$C$15,3,0)</f>
        <v>macroalgae</v>
      </c>
      <c r="J1994">
        <v>10</v>
      </c>
    </row>
    <row r="1995" spans="1:10">
      <c r="A1995" s="2">
        <v>42956</v>
      </c>
      <c r="B1995" t="s">
        <v>557</v>
      </c>
      <c r="C1995" t="s">
        <v>475</v>
      </c>
      <c r="D1995">
        <v>2</v>
      </c>
      <c r="E1995">
        <v>10</v>
      </c>
      <c r="F1995" s="17">
        <v>4</v>
      </c>
      <c r="G1995" s="55" t="s">
        <v>488</v>
      </c>
      <c r="H1995" s="66" t="str">
        <f>VLOOKUP(G1995,'Benthic Codes'!$A$1:$C$15,2,0)</f>
        <v>TA</v>
      </c>
      <c r="I1995" s="66" t="str">
        <f>VLOOKUP(G1995,'Benthic Codes'!$A$1:$C$15,3,0)</f>
        <v>turf algae</v>
      </c>
      <c r="J1995">
        <v>2</v>
      </c>
    </row>
    <row r="1996" spans="1:10">
      <c r="A1996" s="2">
        <v>42956</v>
      </c>
      <c r="B1996" t="s">
        <v>557</v>
      </c>
      <c r="C1996" t="s">
        <v>475</v>
      </c>
      <c r="D1996">
        <v>2</v>
      </c>
      <c r="E1996">
        <v>10</v>
      </c>
      <c r="F1996" s="17">
        <v>5</v>
      </c>
      <c r="G1996" s="55" t="s">
        <v>478</v>
      </c>
      <c r="H1996" s="66" t="str">
        <f>VLOOKUP(G1996,'Benthic Codes'!$A$1:$C$15,2,0)</f>
        <v>MA</v>
      </c>
      <c r="I1996" s="66" t="str">
        <f>VLOOKUP(G1996,'Benthic Codes'!$A$1:$C$15,3,0)</f>
        <v>macroalgae</v>
      </c>
      <c r="J1996">
        <v>11</v>
      </c>
    </row>
    <row r="1997" spans="1:10">
      <c r="A1997" s="2">
        <v>42956</v>
      </c>
      <c r="B1997" t="s">
        <v>557</v>
      </c>
      <c r="C1997" t="s">
        <v>475</v>
      </c>
      <c r="D1997">
        <v>2</v>
      </c>
      <c r="E1997">
        <v>10</v>
      </c>
      <c r="F1997" s="17">
        <v>6</v>
      </c>
      <c r="G1997" s="55" t="s">
        <v>478</v>
      </c>
      <c r="H1997" s="66" t="str">
        <f>VLOOKUP(G1997,'Benthic Codes'!$A$1:$C$15,2,0)</f>
        <v>MA</v>
      </c>
      <c r="I1997" s="66" t="str">
        <f>VLOOKUP(G1997,'Benthic Codes'!$A$1:$C$15,3,0)</f>
        <v>macroalgae</v>
      </c>
      <c r="J1997">
        <v>18</v>
      </c>
    </row>
    <row r="1998" spans="1:10">
      <c r="A1998" s="2">
        <v>42956</v>
      </c>
      <c r="B1998" t="s">
        <v>557</v>
      </c>
      <c r="C1998" t="s">
        <v>475</v>
      </c>
      <c r="D1998">
        <v>2</v>
      </c>
      <c r="E1998">
        <v>10</v>
      </c>
      <c r="F1998" s="17">
        <v>7</v>
      </c>
      <c r="G1998" s="55" t="s">
        <v>474</v>
      </c>
      <c r="H1998" s="66" t="str">
        <f>VLOOKUP(G1998,'Benthic Codes'!$A$1:$C$15,2,0)</f>
        <v>CY</v>
      </c>
      <c r="I1998" s="66" t="str">
        <f>VLOOKUP(G1998,'Benthic Codes'!$A$1:$C$15,3,0)</f>
        <v>cyanobacteria</v>
      </c>
    </row>
    <row r="1999" spans="1:10">
      <c r="A1999" s="2">
        <v>42956</v>
      </c>
      <c r="B1999" t="s">
        <v>557</v>
      </c>
      <c r="C1999" t="s">
        <v>475</v>
      </c>
      <c r="D1999">
        <v>2</v>
      </c>
      <c r="E1999">
        <v>10</v>
      </c>
      <c r="F1999" s="17">
        <v>8</v>
      </c>
      <c r="G1999" s="55" t="s">
        <v>478</v>
      </c>
      <c r="H1999" s="66" t="str">
        <f>VLOOKUP(G1999,'Benthic Codes'!$A$1:$C$15,2,0)</f>
        <v>MA</v>
      </c>
      <c r="I1999" s="66" t="str">
        <f>VLOOKUP(G1999,'Benthic Codes'!$A$1:$C$15,3,0)</f>
        <v>macroalgae</v>
      </c>
      <c r="J1999">
        <v>12</v>
      </c>
    </row>
    <row r="2000" spans="1:10">
      <c r="A2000" s="2">
        <v>42956</v>
      </c>
      <c r="B2000" t="s">
        <v>557</v>
      </c>
      <c r="C2000" t="s">
        <v>475</v>
      </c>
      <c r="D2000">
        <v>2</v>
      </c>
      <c r="E2000">
        <v>10</v>
      </c>
      <c r="F2000" s="17">
        <v>9</v>
      </c>
      <c r="G2000" s="55" t="s">
        <v>488</v>
      </c>
      <c r="H2000" s="66" t="str">
        <f>VLOOKUP(G2000,'Benthic Codes'!$A$1:$C$15,2,0)</f>
        <v>TA</v>
      </c>
      <c r="I2000" s="66" t="str">
        <f>VLOOKUP(G2000,'Benthic Codes'!$A$1:$C$15,3,0)</f>
        <v>turf algae</v>
      </c>
      <c r="J2000">
        <v>4</v>
      </c>
    </row>
    <row r="2001" spans="1:10">
      <c r="A2001" s="2">
        <v>42956</v>
      </c>
      <c r="B2001" t="s">
        <v>557</v>
      </c>
      <c r="C2001" t="s">
        <v>475</v>
      </c>
      <c r="D2001">
        <v>2</v>
      </c>
      <c r="E2001">
        <v>10</v>
      </c>
      <c r="F2001" s="17">
        <v>10</v>
      </c>
      <c r="G2001" s="55" t="s">
        <v>481</v>
      </c>
      <c r="H2001" s="66" t="str">
        <f>VLOOKUP(G2001,'Benthic Codes'!$A$1:$C$15,2,0)</f>
        <v>CCA</v>
      </c>
      <c r="I2001" s="66" t="str">
        <f>VLOOKUP(G2001,'Benthic Codes'!$A$1:$C$15,3,0)</f>
        <v>CCA</v>
      </c>
    </row>
    <row r="2002" spans="1:10">
      <c r="A2002" s="2">
        <v>42956</v>
      </c>
      <c r="B2002" t="s">
        <v>557</v>
      </c>
      <c r="C2002" t="s">
        <v>475</v>
      </c>
      <c r="D2002">
        <v>3</v>
      </c>
      <c r="E2002">
        <v>1</v>
      </c>
      <c r="F2002" s="17">
        <v>1</v>
      </c>
      <c r="G2002" s="55" t="s">
        <v>488</v>
      </c>
      <c r="H2002" s="66" t="str">
        <f>VLOOKUP(G2002,'Benthic Codes'!$A$1:$C$15,2,0)</f>
        <v>TA</v>
      </c>
      <c r="I2002" s="66" t="str">
        <f>VLOOKUP(G2002,'Benthic Codes'!$A$1:$C$15,3,0)</f>
        <v>turf algae</v>
      </c>
      <c r="J2002">
        <v>3</v>
      </c>
    </row>
    <row r="2003" spans="1:10">
      <c r="A2003" s="2">
        <v>42956</v>
      </c>
      <c r="B2003" t="s">
        <v>557</v>
      </c>
      <c r="C2003" t="s">
        <v>475</v>
      </c>
      <c r="D2003">
        <v>3</v>
      </c>
      <c r="E2003">
        <v>1</v>
      </c>
      <c r="F2003" s="17">
        <v>2</v>
      </c>
      <c r="G2003" s="55" t="s">
        <v>488</v>
      </c>
      <c r="H2003" s="66" t="str">
        <f>VLOOKUP(G2003,'Benthic Codes'!$A$1:$C$15,2,0)</f>
        <v>TA</v>
      </c>
      <c r="I2003" s="66" t="str">
        <f>VLOOKUP(G2003,'Benthic Codes'!$A$1:$C$15,3,0)</f>
        <v>turf algae</v>
      </c>
      <c r="J2003">
        <v>5</v>
      </c>
    </row>
    <row r="2004" spans="1:10">
      <c r="A2004" s="2">
        <v>42956</v>
      </c>
      <c r="B2004" t="s">
        <v>557</v>
      </c>
      <c r="C2004" t="s">
        <v>475</v>
      </c>
      <c r="D2004">
        <v>3</v>
      </c>
      <c r="E2004">
        <v>1</v>
      </c>
      <c r="F2004" s="17">
        <v>3</v>
      </c>
      <c r="G2004" s="55" t="s">
        <v>488</v>
      </c>
      <c r="H2004" s="66" t="str">
        <f>VLOOKUP(G2004,'Benthic Codes'!$A$1:$C$15,2,0)</f>
        <v>TA</v>
      </c>
      <c r="I2004" s="66" t="str">
        <f>VLOOKUP(G2004,'Benthic Codes'!$A$1:$C$15,3,0)</f>
        <v>turf algae</v>
      </c>
      <c r="J2004">
        <v>2</v>
      </c>
    </row>
    <row r="2005" spans="1:10">
      <c r="A2005" s="2">
        <v>42956</v>
      </c>
      <c r="B2005" t="s">
        <v>557</v>
      </c>
      <c r="C2005" t="s">
        <v>475</v>
      </c>
      <c r="D2005">
        <v>3</v>
      </c>
      <c r="E2005">
        <v>1</v>
      </c>
      <c r="F2005" s="17">
        <v>4</v>
      </c>
      <c r="G2005" s="55" t="s">
        <v>488</v>
      </c>
      <c r="H2005" s="66" t="str">
        <f>VLOOKUP(G2005,'Benthic Codes'!$A$1:$C$15,2,0)</f>
        <v>TA</v>
      </c>
      <c r="I2005" s="66" t="str">
        <f>VLOOKUP(G2005,'Benthic Codes'!$A$1:$C$15,3,0)</f>
        <v>turf algae</v>
      </c>
      <c r="J2005">
        <v>2</v>
      </c>
    </row>
    <row r="2006" spans="1:10">
      <c r="A2006" s="2">
        <v>42956</v>
      </c>
      <c r="B2006" t="s">
        <v>557</v>
      </c>
      <c r="C2006" t="s">
        <v>475</v>
      </c>
      <c r="D2006">
        <v>3</v>
      </c>
      <c r="E2006">
        <v>1</v>
      </c>
      <c r="F2006" s="17">
        <v>5</v>
      </c>
      <c r="G2006" s="55" t="s">
        <v>488</v>
      </c>
      <c r="H2006" s="66" t="str">
        <f>VLOOKUP(G2006,'Benthic Codes'!$A$1:$C$15,2,0)</f>
        <v>TA</v>
      </c>
      <c r="I2006" s="66" t="str">
        <f>VLOOKUP(G2006,'Benthic Codes'!$A$1:$C$15,3,0)</f>
        <v>turf algae</v>
      </c>
      <c r="J2006">
        <v>3</v>
      </c>
    </row>
    <row r="2007" spans="1:10">
      <c r="A2007" s="2">
        <v>42956</v>
      </c>
      <c r="B2007" t="s">
        <v>557</v>
      </c>
      <c r="C2007" t="s">
        <v>475</v>
      </c>
      <c r="D2007">
        <v>3</v>
      </c>
      <c r="E2007">
        <v>1</v>
      </c>
      <c r="F2007" s="17">
        <v>6</v>
      </c>
      <c r="G2007" s="55" t="s">
        <v>488</v>
      </c>
      <c r="H2007" s="66" t="str">
        <f>VLOOKUP(G2007,'Benthic Codes'!$A$1:$C$15,2,0)</f>
        <v>TA</v>
      </c>
      <c r="I2007" s="66" t="str">
        <f>VLOOKUP(G2007,'Benthic Codes'!$A$1:$C$15,3,0)</f>
        <v>turf algae</v>
      </c>
      <c r="J2007">
        <v>5</v>
      </c>
    </row>
    <row r="2008" spans="1:10">
      <c r="A2008" s="2">
        <v>42956</v>
      </c>
      <c r="B2008" t="s">
        <v>557</v>
      </c>
      <c r="C2008" t="s">
        <v>475</v>
      </c>
      <c r="D2008">
        <v>3</v>
      </c>
      <c r="E2008">
        <v>1</v>
      </c>
      <c r="F2008" s="17">
        <v>7</v>
      </c>
      <c r="G2008" s="55" t="s">
        <v>488</v>
      </c>
      <c r="H2008" s="66" t="str">
        <f>VLOOKUP(G2008,'Benthic Codes'!$A$1:$C$15,2,0)</f>
        <v>TA</v>
      </c>
      <c r="I2008" s="66" t="str">
        <f>VLOOKUP(G2008,'Benthic Codes'!$A$1:$C$15,3,0)</f>
        <v>turf algae</v>
      </c>
      <c r="J2008">
        <v>2</v>
      </c>
    </row>
    <row r="2009" spans="1:10">
      <c r="A2009" s="2">
        <v>42956</v>
      </c>
      <c r="B2009" t="s">
        <v>557</v>
      </c>
      <c r="C2009" t="s">
        <v>475</v>
      </c>
      <c r="D2009">
        <v>3</v>
      </c>
      <c r="E2009">
        <v>1</v>
      </c>
      <c r="F2009" s="17">
        <v>8</v>
      </c>
      <c r="G2009" s="55" t="s">
        <v>488</v>
      </c>
      <c r="H2009" s="66" t="str">
        <f>VLOOKUP(G2009,'Benthic Codes'!$A$1:$C$15,2,0)</f>
        <v>TA</v>
      </c>
      <c r="I2009" s="66" t="str">
        <f>VLOOKUP(G2009,'Benthic Codes'!$A$1:$C$15,3,0)</f>
        <v>turf algae</v>
      </c>
      <c r="J2009">
        <v>2</v>
      </c>
    </row>
    <row r="2010" spans="1:10">
      <c r="A2010" s="2">
        <v>42956</v>
      </c>
      <c r="B2010" t="s">
        <v>557</v>
      </c>
      <c r="C2010" t="s">
        <v>475</v>
      </c>
      <c r="D2010">
        <v>3</v>
      </c>
      <c r="E2010">
        <v>1</v>
      </c>
      <c r="F2010" s="17">
        <v>9</v>
      </c>
      <c r="G2010" s="55" t="s">
        <v>488</v>
      </c>
      <c r="H2010" s="66" t="str">
        <f>VLOOKUP(G2010,'Benthic Codes'!$A$1:$C$15,2,0)</f>
        <v>TA</v>
      </c>
      <c r="I2010" s="66" t="str">
        <f>VLOOKUP(G2010,'Benthic Codes'!$A$1:$C$15,3,0)</f>
        <v>turf algae</v>
      </c>
      <c r="J2010">
        <v>3</v>
      </c>
    </row>
    <row r="2011" spans="1:10">
      <c r="A2011" s="2">
        <v>42956</v>
      </c>
      <c r="B2011" t="s">
        <v>557</v>
      </c>
      <c r="C2011" t="s">
        <v>475</v>
      </c>
      <c r="D2011">
        <v>3</v>
      </c>
      <c r="E2011">
        <v>1</v>
      </c>
      <c r="F2011" s="17">
        <v>10</v>
      </c>
      <c r="G2011" s="55" t="s">
        <v>474</v>
      </c>
      <c r="H2011" s="66" t="str">
        <f>VLOOKUP(G2011,'Benthic Codes'!$A$1:$C$15,2,0)</f>
        <v>CY</v>
      </c>
      <c r="I2011" s="66" t="str">
        <f>VLOOKUP(G2011,'Benthic Codes'!$A$1:$C$15,3,0)</f>
        <v>cyanobacteria</v>
      </c>
    </row>
    <row r="2012" spans="1:10">
      <c r="A2012" s="2">
        <v>42956</v>
      </c>
      <c r="B2012" t="s">
        <v>557</v>
      </c>
      <c r="C2012" t="s">
        <v>475</v>
      </c>
      <c r="D2012">
        <v>3</v>
      </c>
      <c r="E2012">
        <v>2</v>
      </c>
      <c r="F2012" s="17">
        <v>1</v>
      </c>
      <c r="G2012" s="55" t="s">
        <v>488</v>
      </c>
      <c r="H2012" s="66" t="str">
        <f>VLOOKUP(G2012,'Benthic Codes'!$A$1:$C$15,2,0)</f>
        <v>TA</v>
      </c>
      <c r="I2012" s="66" t="str">
        <f>VLOOKUP(G2012,'Benthic Codes'!$A$1:$C$15,3,0)</f>
        <v>turf algae</v>
      </c>
      <c r="J2012">
        <v>4</v>
      </c>
    </row>
    <row r="2013" spans="1:10">
      <c r="A2013" s="2">
        <v>42956</v>
      </c>
      <c r="B2013" t="s">
        <v>557</v>
      </c>
      <c r="C2013" t="s">
        <v>475</v>
      </c>
      <c r="D2013">
        <v>3</v>
      </c>
      <c r="E2013">
        <v>2</v>
      </c>
      <c r="F2013" s="17">
        <v>2</v>
      </c>
      <c r="G2013" s="55" t="s">
        <v>488</v>
      </c>
      <c r="H2013" s="66" t="str">
        <f>VLOOKUP(G2013,'Benthic Codes'!$A$1:$C$15,2,0)</f>
        <v>TA</v>
      </c>
      <c r="I2013" s="66" t="str">
        <f>VLOOKUP(G2013,'Benthic Codes'!$A$1:$C$15,3,0)</f>
        <v>turf algae</v>
      </c>
      <c r="J2013">
        <v>5</v>
      </c>
    </row>
    <row r="2014" spans="1:10">
      <c r="A2014" s="2">
        <v>42956</v>
      </c>
      <c r="B2014" t="s">
        <v>557</v>
      </c>
      <c r="C2014" t="s">
        <v>475</v>
      </c>
      <c r="D2014">
        <v>3</v>
      </c>
      <c r="E2014">
        <v>2</v>
      </c>
      <c r="F2014" s="17">
        <v>3</v>
      </c>
      <c r="G2014" s="55" t="s">
        <v>488</v>
      </c>
      <c r="H2014" s="66" t="str">
        <f>VLOOKUP(G2014,'Benthic Codes'!$A$1:$C$15,2,0)</f>
        <v>TA</v>
      </c>
      <c r="I2014" s="66" t="str">
        <f>VLOOKUP(G2014,'Benthic Codes'!$A$1:$C$15,3,0)</f>
        <v>turf algae</v>
      </c>
      <c r="J2014">
        <v>3</v>
      </c>
    </row>
    <row r="2015" spans="1:10">
      <c r="A2015" s="2">
        <v>42956</v>
      </c>
      <c r="B2015" t="s">
        <v>557</v>
      </c>
      <c r="C2015" t="s">
        <v>475</v>
      </c>
      <c r="D2015">
        <v>3</v>
      </c>
      <c r="E2015">
        <v>2</v>
      </c>
      <c r="F2015" s="17">
        <v>4</v>
      </c>
      <c r="G2015" s="55" t="s">
        <v>488</v>
      </c>
      <c r="H2015" s="66" t="str">
        <f>VLOOKUP(G2015,'Benthic Codes'!$A$1:$C$15,2,0)</f>
        <v>TA</v>
      </c>
      <c r="I2015" s="66" t="str">
        <f>VLOOKUP(G2015,'Benthic Codes'!$A$1:$C$15,3,0)</f>
        <v>turf algae</v>
      </c>
      <c r="J2015">
        <v>5</v>
      </c>
    </row>
    <row r="2016" spans="1:10">
      <c r="A2016" s="2">
        <v>42956</v>
      </c>
      <c r="B2016" t="s">
        <v>557</v>
      </c>
      <c r="C2016" t="s">
        <v>475</v>
      </c>
      <c r="D2016">
        <v>3</v>
      </c>
      <c r="E2016">
        <v>2</v>
      </c>
      <c r="F2016" s="17">
        <v>5</v>
      </c>
      <c r="G2016" s="55" t="s">
        <v>478</v>
      </c>
      <c r="H2016" s="66" t="str">
        <f>VLOOKUP(G2016,'Benthic Codes'!$A$1:$C$15,2,0)</f>
        <v>MA</v>
      </c>
      <c r="I2016" s="66" t="str">
        <f>VLOOKUP(G2016,'Benthic Codes'!$A$1:$C$15,3,0)</f>
        <v>macroalgae</v>
      </c>
      <c r="J2016">
        <v>5</v>
      </c>
    </row>
    <row r="2017" spans="1:11">
      <c r="A2017" s="2">
        <v>42956</v>
      </c>
      <c r="B2017" t="s">
        <v>557</v>
      </c>
      <c r="C2017" t="s">
        <v>475</v>
      </c>
      <c r="D2017">
        <v>3</v>
      </c>
      <c r="E2017">
        <v>2</v>
      </c>
      <c r="F2017" s="17">
        <v>6</v>
      </c>
      <c r="G2017" s="55" t="s">
        <v>488</v>
      </c>
      <c r="H2017" s="66" t="str">
        <f>VLOOKUP(G2017,'Benthic Codes'!$A$1:$C$15,2,0)</f>
        <v>TA</v>
      </c>
      <c r="I2017" s="66" t="str">
        <f>VLOOKUP(G2017,'Benthic Codes'!$A$1:$C$15,3,0)</f>
        <v>turf algae</v>
      </c>
      <c r="J2017">
        <v>4</v>
      </c>
    </row>
    <row r="2018" spans="1:11">
      <c r="A2018" s="2">
        <v>42956</v>
      </c>
      <c r="B2018" t="s">
        <v>557</v>
      </c>
      <c r="C2018" t="s">
        <v>475</v>
      </c>
      <c r="D2018">
        <v>3</v>
      </c>
      <c r="E2018">
        <v>2</v>
      </c>
      <c r="F2018" s="17">
        <v>7</v>
      </c>
      <c r="G2018" s="55" t="s">
        <v>480</v>
      </c>
      <c r="H2018" s="66" t="str">
        <f>VLOOKUP(G2018,'Benthic Codes'!$A$1:$C$15,2,0)</f>
        <v>OINV</v>
      </c>
      <c r="I2018" s="66" t="str">
        <f>VLOOKUP(G2018,'Benthic Codes'!$A$1:$C$15,3,0)</f>
        <v>non-aggressive invert</v>
      </c>
      <c r="K2018" t="s">
        <v>485</v>
      </c>
    </row>
    <row r="2019" spans="1:11">
      <c r="A2019" s="2">
        <v>42956</v>
      </c>
      <c r="B2019" t="s">
        <v>557</v>
      </c>
      <c r="C2019" t="s">
        <v>475</v>
      </c>
      <c r="D2019">
        <v>3</v>
      </c>
      <c r="E2019">
        <v>2</v>
      </c>
      <c r="F2019" s="17">
        <v>8</v>
      </c>
      <c r="G2019" s="55" t="s">
        <v>480</v>
      </c>
      <c r="H2019" s="66" t="str">
        <f>VLOOKUP(G2019,'Benthic Codes'!$A$1:$C$15,2,0)</f>
        <v>OINV</v>
      </c>
      <c r="I2019" s="66" t="str">
        <f>VLOOKUP(G2019,'Benthic Codes'!$A$1:$C$15,3,0)</f>
        <v>non-aggressive invert</v>
      </c>
      <c r="K2019" t="s">
        <v>479</v>
      </c>
    </row>
    <row r="2020" spans="1:11">
      <c r="A2020" s="2">
        <v>42956</v>
      </c>
      <c r="B2020" t="s">
        <v>557</v>
      </c>
      <c r="C2020" t="s">
        <v>475</v>
      </c>
      <c r="D2020">
        <v>3</v>
      </c>
      <c r="E2020">
        <v>2</v>
      </c>
      <c r="F2020" s="17">
        <v>9</v>
      </c>
      <c r="G2020" s="55" t="s">
        <v>488</v>
      </c>
      <c r="H2020" s="66" t="str">
        <f>VLOOKUP(G2020,'Benthic Codes'!$A$1:$C$15,2,0)</f>
        <v>TA</v>
      </c>
      <c r="I2020" s="66" t="str">
        <f>VLOOKUP(G2020,'Benthic Codes'!$A$1:$C$15,3,0)</f>
        <v>turf algae</v>
      </c>
      <c r="J2020">
        <v>2</v>
      </c>
    </row>
    <row r="2021" spans="1:11">
      <c r="A2021" s="2">
        <v>42956</v>
      </c>
      <c r="B2021" t="s">
        <v>557</v>
      </c>
      <c r="C2021" t="s">
        <v>475</v>
      </c>
      <c r="D2021">
        <v>3</v>
      </c>
      <c r="E2021">
        <v>2</v>
      </c>
      <c r="F2021" s="17">
        <v>10</v>
      </c>
      <c r="G2021" s="55" t="s">
        <v>488</v>
      </c>
      <c r="H2021" s="66" t="str">
        <f>VLOOKUP(G2021,'Benthic Codes'!$A$1:$C$15,2,0)</f>
        <v>TA</v>
      </c>
      <c r="I2021" s="66" t="str">
        <f>VLOOKUP(G2021,'Benthic Codes'!$A$1:$C$15,3,0)</f>
        <v>turf algae</v>
      </c>
      <c r="J2021">
        <v>5</v>
      </c>
    </row>
    <row r="2022" spans="1:11">
      <c r="A2022" s="2">
        <v>42956</v>
      </c>
      <c r="B2022" t="s">
        <v>557</v>
      </c>
      <c r="C2022" t="s">
        <v>475</v>
      </c>
      <c r="D2022">
        <v>3</v>
      </c>
      <c r="E2022">
        <v>3</v>
      </c>
      <c r="F2022" s="17">
        <v>1</v>
      </c>
      <c r="G2022" s="55" t="s">
        <v>488</v>
      </c>
      <c r="H2022" s="66" t="str">
        <f>VLOOKUP(G2022,'Benthic Codes'!$A$1:$C$15,2,0)</f>
        <v>TA</v>
      </c>
      <c r="I2022" s="66" t="str">
        <f>VLOOKUP(G2022,'Benthic Codes'!$A$1:$C$15,3,0)</f>
        <v>turf algae</v>
      </c>
      <c r="J2022">
        <v>4</v>
      </c>
    </row>
    <row r="2023" spans="1:11">
      <c r="A2023" s="2">
        <v>42956</v>
      </c>
      <c r="B2023" t="s">
        <v>557</v>
      </c>
      <c r="C2023" t="s">
        <v>475</v>
      </c>
      <c r="D2023">
        <v>3</v>
      </c>
      <c r="E2023">
        <v>3</v>
      </c>
      <c r="F2023" s="17">
        <v>2</v>
      </c>
      <c r="G2023" s="55" t="s">
        <v>488</v>
      </c>
      <c r="H2023" s="66" t="str">
        <f>VLOOKUP(G2023,'Benthic Codes'!$A$1:$C$15,2,0)</f>
        <v>TA</v>
      </c>
      <c r="I2023" s="66" t="str">
        <f>VLOOKUP(G2023,'Benthic Codes'!$A$1:$C$15,3,0)</f>
        <v>turf algae</v>
      </c>
      <c r="J2023">
        <v>5</v>
      </c>
    </row>
    <row r="2024" spans="1:11">
      <c r="A2024" s="2">
        <v>42956</v>
      </c>
      <c r="B2024" t="s">
        <v>557</v>
      </c>
      <c r="C2024" t="s">
        <v>475</v>
      </c>
      <c r="D2024">
        <v>3</v>
      </c>
      <c r="E2024">
        <v>3</v>
      </c>
      <c r="F2024" s="17">
        <v>3</v>
      </c>
      <c r="G2024" s="55" t="s">
        <v>488</v>
      </c>
      <c r="H2024" s="66" t="str">
        <f>VLOOKUP(G2024,'Benthic Codes'!$A$1:$C$15,2,0)</f>
        <v>TA</v>
      </c>
      <c r="I2024" s="66" t="str">
        <f>VLOOKUP(G2024,'Benthic Codes'!$A$1:$C$15,3,0)</f>
        <v>turf algae</v>
      </c>
      <c r="J2024">
        <v>5</v>
      </c>
    </row>
    <row r="2025" spans="1:11">
      <c r="A2025" s="2">
        <v>42956</v>
      </c>
      <c r="B2025" t="s">
        <v>557</v>
      </c>
      <c r="C2025" t="s">
        <v>475</v>
      </c>
      <c r="D2025">
        <v>3</v>
      </c>
      <c r="E2025">
        <v>3</v>
      </c>
      <c r="F2025" s="17">
        <v>4</v>
      </c>
      <c r="G2025" s="55" t="s">
        <v>488</v>
      </c>
      <c r="H2025" s="66" t="str">
        <f>VLOOKUP(G2025,'Benthic Codes'!$A$1:$C$15,2,0)</f>
        <v>TA</v>
      </c>
      <c r="I2025" s="66" t="str">
        <f>VLOOKUP(G2025,'Benthic Codes'!$A$1:$C$15,3,0)</f>
        <v>turf algae</v>
      </c>
      <c r="J2025">
        <v>5</v>
      </c>
    </row>
    <row r="2026" spans="1:11">
      <c r="A2026" s="2">
        <v>42956</v>
      </c>
      <c r="B2026" t="s">
        <v>557</v>
      </c>
      <c r="C2026" t="s">
        <v>475</v>
      </c>
      <c r="D2026">
        <v>3</v>
      </c>
      <c r="E2026">
        <v>3</v>
      </c>
      <c r="F2026" s="17">
        <v>5</v>
      </c>
      <c r="G2026" s="55" t="s">
        <v>488</v>
      </c>
      <c r="H2026" s="66" t="str">
        <f>VLOOKUP(G2026,'Benthic Codes'!$A$1:$C$15,2,0)</f>
        <v>TA</v>
      </c>
      <c r="I2026" s="66" t="str">
        <f>VLOOKUP(G2026,'Benthic Codes'!$A$1:$C$15,3,0)</f>
        <v>turf algae</v>
      </c>
      <c r="J2026">
        <v>2</v>
      </c>
    </row>
    <row r="2027" spans="1:11">
      <c r="A2027" s="2">
        <v>42956</v>
      </c>
      <c r="B2027" t="s">
        <v>557</v>
      </c>
      <c r="C2027" t="s">
        <v>475</v>
      </c>
      <c r="D2027">
        <v>3</v>
      </c>
      <c r="E2027">
        <v>3</v>
      </c>
      <c r="F2027" s="17">
        <v>6</v>
      </c>
      <c r="G2027" s="55" t="s">
        <v>488</v>
      </c>
      <c r="H2027" s="66" t="str">
        <f>VLOOKUP(G2027,'Benthic Codes'!$A$1:$C$15,2,0)</f>
        <v>TA</v>
      </c>
      <c r="I2027" s="66" t="str">
        <f>VLOOKUP(G2027,'Benthic Codes'!$A$1:$C$15,3,0)</f>
        <v>turf algae</v>
      </c>
      <c r="J2027">
        <v>1</v>
      </c>
    </row>
    <row r="2028" spans="1:11">
      <c r="A2028" s="2">
        <v>42956</v>
      </c>
      <c r="B2028" t="s">
        <v>557</v>
      </c>
      <c r="C2028" t="s">
        <v>475</v>
      </c>
      <c r="D2028">
        <v>3</v>
      </c>
      <c r="E2028">
        <v>3</v>
      </c>
      <c r="F2028" s="17">
        <v>7</v>
      </c>
      <c r="G2028" s="55" t="s">
        <v>488</v>
      </c>
      <c r="H2028" s="66" t="str">
        <f>VLOOKUP(G2028,'Benthic Codes'!$A$1:$C$15,2,0)</f>
        <v>TA</v>
      </c>
      <c r="I2028" s="66" t="str">
        <f>VLOOKUP(G2028,'Benthic Codes'!$A$1:$C$15,3,0)</f>
        <v>turf algae</v>
      </c>
      <c r="J2028">
        <v>5</v>
      </c>
    </row>
    <row r="2029" spans="1:11">
      <c r="A2029" s="2">
        <v>42956</v>
      </c>
      <c r="B2029" t="s">
        <v>557</v>
      </c>
      <c r="C2029" t="s">
        <v>475</v>
      </c>
      <c r="D2029">
        <v>3</v>
      </c>
      <c r="E2029">
        <v>3</v>
      </c>
      <c r="F2029" s="17">
        <v>8</v>
      </c>
      <c r="G2029" s="55" t="s">
        <v>488</v>
      </c>
      <c r="H2029" s="66" t="str">
        <f>VLOOKUP(G2029,'Benthic Codes'!$A$1:$C$15,2,0)</f>
        <v>TA</v>
      </c>
      <c r="I2029" s="66" t="str">
        <f>VLOOKUP(G2029,'Benthic Codes'!$A$1:$C$15,3,0)</f>
        <v>turf algae</v>
      </c>
      <c r="J2029">
        <v>4</v>
      </c>
    </row>
    <row r="2030" spans="1:11">
      <c r="A2030" s="2">
        <v>42956</v>
      </c>
      <c r="B2030" t="s">
        <v>557</v>
      </c>
      <c r="C2030" t="s">
        <v>475</v>
      </c>
      <c r="D2030">
        <v>3</v>
      </c>
      <c r="E2030">
        <v>3</v>
      </c>
      <c r="F2030" s="17">
        <v>9</v>
      </c>
      <c r="G2030" s="55" t="s">
        <v>488</v>
      </c>
      <c r="H2030" s="66" t="str">
        <f>VLOOKUP(G2030,'Benthic Codes'!$A$1:$C$15,2,0)</f>
        <v>TA</v>
      </c>
      <c r="I2030" s="66" t="str">
        <f>VLOOKUP(G2030,'Benthic Codes'!$A$1:$C$15,3,0)</f>
        <v>turf algae</v>
      </c>
      <c r="J2030">
        <v>4</v>
      </c>
    </row>
    <row r="2031" spans="1:11">
      <c r="A2031" s="2">
        <v>42956</v>
      </c>
      <c r="B2031" t="s">
        <v>557</v>
      </c>
      <c r="C2031" t="s">
        <v>475</v>
      </c>
      <c r="D2031">
        <v>3</v>
      </c>
      <c r="E2031">
        <v>3</v>
      </c>
      <c r="F2031" s="17">
        <v>10</v>
      </c>
      <c r="G2031" s="55" t="s">
        <v>488</v>
      </c>
      <c r="H2031" s="66" t="str">
        <f>VLOOKUP(G2031,'Benthic Codes'!$A$1:$C$15,2,0)</f>
        <v>TA</v>
      </c>
      <c r="I2031" s="66" t="str">
        <f>VLOOKUP(G2031,'Benthic Codes'!$A$1:$C$15,3,0)</f>
        <v>turf algae</v>
      </c>
      <c r="J2031">
        <v>1</v>
      </c>
    </row>
    <row r="2032" spans="1:11">
      <c r="A2032" s="2">
        <v>42956</v>
      </c>
      <c r="B2032" t="s">
        <v>557</v>
      </c>
      <c r="C2032" t="s">
        <v>475</v>
      </c>
      <c r="D2032">
        <v>3</v>
      </c>
      <c r="E2032">
        <v>4</v>
      </c>
      <c r="F2032" s="17">
        <v>1</v>
      </c>
      <c r="G2032" s="55" t="s">
        <v>488</v>
      </c>
      <c r="H2032" s="66" t="str">
        <f>VLOOKUP(G2032,'Benthic Codes'!$A$1:$C$15,2,0)</f>
        <v>TA</v>
      </c>
      <c r="I2032" s="66" t="str">
        <f>VLOOKUP(G2032,'Benthic Codes'!$A$1:$C$15,3,0)</f>
        <v>turf algae</v>
      </c>
      <c r="J2032">
        <v>2</v>
      </c>
    </row>
    <row r="2033" spans="1:11">
      <c r="A2033" s="2">
        <v>42956</v>
      </c>
      <c r="B2033" t="s">
        <v>557</v>
      </c>
      <c r="C2033" t="s">
        <v>475</v>
      </c>
      <c r="D2033">
        <v>3</v>
      </c>
      <c r="E2033">
        <v>4</v>
      </c>
      <c r="F2033" s="17">
        <v>2</v>
      </c>
      <c r="G2033" s="55" t="s">
        <v>488</v>
      </c>
      <c r="H2033" s="66" t="str">
        <f>VLOOKUP(G2033,'Benthic Codes'!$A$1:$C$15,2,0)</f>
        <v>TA</v>
      </c>
      <c r="I2033" s="66" t="str">
        <f>VLOOKUP(G2033,'Benthic Codes'!$A$1:$C$15,3,0)</f>
        <v>turf algae</v>
      </c>
      <c r="J2033">
        <v>2</v>
      </c>
    </row>
    <row r="2034" spans="1:11">
      <c r="A2034" s="2">
        <v>42956</v>
      </c>
      <c r="B2034" t="s">
        <v>557</v>
      </c>
      <c r="C2034" t="s">
        <v>475</v>
      </c>
      <c r="D2034">
        <v>3</v>
      </c>
      <c r="E2034">
        <v>4</v>
      </c>
      <c r="F2034" s="17">
        <v>3</v>
      </c>
      <c r="G2034" s="55" t="s">
        <v>488</v>
      </c>
      <c r="H2034" s="66" t="str">
        <f>VLOOKUP(G2034,'Benthic Codes'!$A$1:$C$15,2,0)</f>
        <v>TA</v>
      </c>
      <c r="I2034" s="66" t="str">
        <f>VLOOKUP(G2034,'Benthic Codes'!$A$1:$C$15,3,0)</f>
        <v>turf algae</v>
      </c>
      <c r="J2034">
        <v>6</v>
      </c>
    </row>
    <row r="2035" spans="1:11">
      <c r="A2035" s="2">
        <v>42956</v>
      </c>
      <c r="B2035" t="s">
        <v>557</v>
      </c>
      <c r="C2035" t="s">
        <v>475</v>
      </c>
      <c r="D2035">
        <v>3</v>
      </c>
      <c r="E2035">
        <v>4</v>
      </c>
      <c r="F2035" s="17">
        <v>4</v>
      </c>
      <c r="G2035" s="55" t="s">
        <v>474</v>
      </c>
      <c r="H2035" s="66" t="str">
        <f>VLOOKUP(G2035,'Benthic Codes'!$A$1:$C$15,2,0)</f>
        <v>CY</v>
      </c>
      <c r="I2035" s="66" t="str">
        <f>VLOOKUP(G2035,'Benthic Codes'!$A$1:$C$15,3,0)</f>
        <v>cyanobacteria</v>
      </c>
    </row>
    <row r="2036" spans="1:11">
      <c r="A2036" s="2">
        <v>42956</v>
      </c>
      <c r="B2036" t="s">
        <v>557</v>
      </c>
      <c r="C2036" t="s">
        <v>475</v>
      </c>
      <c r="D2036">
        <v>3</v>
      </c>
      <c r="E2036">
        <v>4</v>
      </c>
      <c r="F2036" s="17">
        <v>5</v>
      </c>
      <c r="G2036" s="55" t="s">
        <v>478</v>
      </c>
      <c r="H2036" s="66" t="str">
        <f>VLOOKUP(G2036,'Benthic Codes'!$A$1:$C$15,2,0)</f>
        <v>MA</v>
      </c>
      <c r="I2036" s="66" t="str">
        <f>VLOOKUP(G2036,'Benthic Codes'!$A$1:$C$15,3,0)</f>
        <v>macroalgae</v>
      </c>
      <c r="J2036">
        <v>22</v>
      </c>
    </row>
    <row r="2037" spans="1:11">
      <c r="A2037" s="2">
        <v>42956</v>
      </c>
      <c r="B2037" t="s">
        <v>557</v>
      </c>
      <c r="C2037" t="s">
        <v>475</v>
      </c>
      <c r="D2037">
        <v>3</v>
      </c>
      <c r="E2037">
        <v>4</v>
      </c>
      <c r="F2037" s="17">
        <v>6</v>
      </c>
      <c r="G2037" s="55" t="s">
        <v>480</v>
      </c>
      <c r="H2037" s="66" t="str">
        <f>VLOOKUP(G2037,'Benthic Codes'!$A$1:$C$15,2,0)</f>
        <v>OINV</v>
      </c>
      <c r="I2037" s="66" t="str">
        <f>VLOOKUP(G2037,'Benthic Codes'!$A$1:$C$15,3,0)</f>
        <v>non-aggressive invert</v>
      </c>
      <c r="K2037" t="s">
        <v>485</v>
      </c>
    </row>
    <row r="2038" spans="1:11">
      <c r="A2038" s="2">
        <v>42956</v>
      </c>
      <c r="B2038" t="s">
        <v>557</v>
      </c>
      <c r="C2038" t="s">
        <v>475</v>
      </c>
      <c r="D2038">
        <v>3</v>
      </c>
      <c r="E2038">
        <v>4</v>
      </c>
      <c r="F2038" s="17">
        <v>7</v>
      </c>
      <c r="G2038" s="55" t="s">
        <v>478</v>
      </c>
      <c r="H2038" s="66" t="str">
        <f>VLOOKUP(G2038,'Benthic Codes'!$A$1:$C$15,2,0)</f>
        <v>MA</v>
      </c>
      <c r="I2038" s="66" t="str">
        <f>VLOOKUP(G2038,'Benthic Codes'!$A$1:$C$15,3,0)</f>
        <v>macroalgae</v>
      </c>
      <c r="J2038">
        <v>6</v>
      </c>
    </row>
    <row r="2039" spans="1:11">
      <c r="A2039" s="2">
        <v>42956</v>
      </c>
      <c r="B2039" t="s">
        <v>557</v>
      </c>
      <c r="C2039" t="s">
        <v>475</v>
      </c>
      <c r="D2039">
        <v>3</v>
      </c>
      <c r="E2039">
        <v>4</v>
      </c>
      <c r="F2039" s="17">
        <v>8</v>
      </c>
      <c r="G2039" s="55" t="s">
        <v>480</v>
      </c>
      <c r="H2039" s="66" t="str">
        <f>VLOOKUP(G2039,'Benthic Codes'!$A$1:$C$15,2,0)</f>
        <v>OINV</v>
      </c>
      <c r="I2039" s="66" t="str">
        <f>VLOOKUP(G2039,'Benthic Codes'!$A$1:$C$15,3,0)</f>
        <v>non-aggressive invert</v>
      </c>
      <c r="K2039" t="s">
        <v>485</v>
      </c>
    </row>
    <row r="2040" spans="1:11">
      <c r="A2040" s="2">
        <v>42956</v>
      </c>
      <c r="B2040" t="s">
        <v>557</v>
      </c>
      <c r="C2040" t="s">
        <v>475</v>
      </c>
      <c r="D2040">
        <v>3</v>
      </c>
      <c r="E2040">
        <v>4</v>
      </c>
      <c r="F2040" s="17">
        <v>9</v>
      </c>
      <c r="G2040" s="55" t="s">
        <v>488</v>
      </c>
      <c r="H2040" s="66" t="str">
        <f>VLOOKUP(G2040,'Benthic Codes'!$A$1:$C$15,2,0)</f>
        <v>TA</v>
      </c>
      <c r="I2040" s="66" t="str">
        <f>VLOOKUP(G2040,'Benthic Codes'!$A$1:$C$15,3,0)</f>
        <v>turf algae</v>
      </c>
      <c r="J2040">
        <v>4</v>
      </c>
    </row>
    <row r="2041" spans="1:11">
      <c r="A2041" s="2">
        <v>42956</v>
      </c>
      <c r="B2041" t="s">
        <v>557</v>
      </c>
      <c r="C2041" t="s">
        <v>475</v>
      </c>
      <c r="D2041">
        <v>3</v>
      </c>
      <c r="E2041">
        <v>4</v>
      </c>
      <c r="F2041" s="17">
        <v>10</v>
      </c>
      <c r="G2041" s="55" t="s">
        <v>478</v>
      </c>
      <c r="H2041" s="66" t="str">
        <f>VLOOKUP(G2041,'Benthic Codes'!$A$1:$C$15,2,0)</f>
        <v>MA</v>
      </c>
      <c r="I2041" s="66" t="str">
        <f>VLOOKUP(G2041,'Benthic Codes'!$A$1:$C$15,3,0)</f>
        <v>macroalgae</v>
      </c>
      <c r="J2041">
        <v>12</v>
      </c>
    </row>
    <row r="2042" spans="1:11">
      <c r="A2042" s="2">
        <v>42956</v>
      </c>
      <c r="B2042" t="s">
        <v>557</v>
      </c>
      <c r="C2042" t="s">
        <v>475</v>
      </c>
      <c r="D2042">
        <v>3</v>
      </c>
      <c r="E2042">
        <v>5</v>
      </c>
      <c r="F2042" s="17">
        <v>1</v>
      </c>
      <c r="G2042" s="55" t="s">
        <v>489</v>
      </c>
      <c r="H2042" s="66" t="str">
        <f>VLOOKUP(G2042,'Benthic Codes'!$A$1:$C$15,2,0)</f>
        <v>sand</v>
      </c>
      <c r="I2042" s="66" t="str">
        <f>VLOOKUP(G2042,'Benthic Codes'!$A$1:$C$15,3,0)</f>
        <v>sand</v>
      </c>
    </row>
    <row r="2043" spans="1:11">
      <c r="A2043" s="2">
        <v>42956</v>
      </c>
      <c r="B2043" t="s">
        <v>557</v>
      </c>
      <c r="C2043" t="s">
        <v>475</v>
      </c>
      <c r="D2043">
        <v>3</v>
      </c>
      <c r="E2043">
        <v>5</v>
      </c>
      <c r="F2043" s="17">
        <v>2</v>
      </c>
      <c r="G2043" s="55" t="s">
        <v>488</v>
      </c>
      <c r="H2043" s="66" t="str">
        <f>VLOOKUP(G2043,'Benthic Codes'!$A$1:$C$15,2,0)</f>
        <v>TA</v>
      </c>
      <c r="I2043" s="66" t="str">
        <f>VLOOKUP(G2043,'Benthic Codes'!$A$1:$C$15,3,0)</f>
        <v>turf algae</v>
      </c>
      <c r="J2043">
        <v>2</v>
      </c>
    </row>
    <row r="2044" spans="1:11">
      <c r="A2044" s="2">
        <v>42956</v>
      </c>
      <c r="B2044" t="s">
        <v>557</v>
      </c>
      <c r="C2044" t="s">
        <v>475</v>
      </c>
      <c r="D2044">
        <v>3</v>
      </c>
      <c r="E2044">
        <v>5</v>
      </c>
      <c r="F2044" s="17">
        <v>3</v>
      </c>
      <c r="G2044" s="55" t="s">
        <v>488</v>
      </c>
      <c r="H2044" s="66" t="str">
        <f>VLOOKUP(G2044,'Benthic Codes'!$A$1:$C$15,2,0)</f>
        <v>TA</v>
      </c>
      <c r="I2044" s="66" t="str">
        <f>VLOOKUP(G2044,'Benthic Codes'!$A$1:$C$15,3,0)</f>
        <v>turf algae</v>
      </c>
      <c r="J2044">
        <v>2</v>
      </c>
    </row>
    <row r="2045" spans="1:11">
      <c r="A2045" s="2">
        <v>42956</v>
      </c>
      <c r="B2045" t="s">
        <v>557</v>
      </c>
      <c r="C2045" t="s">
        <v>475</v>
      </c>
      <c r="D2045">
        <v>3</v>
      </c>
      <c r="E2045">
        <v>5</v>
      </c>
      <c r="F2045" s="17">
        <v>4</v>
      </c>
      <c r="G2045" s="55" t="s">
        <v>488</v>
      </c>
      <c r="H2045" s="66" t="str">
        <f>VLOOKUP(G2045,'Benthic Codes'!$A$1:$C$15,2,0)</f>
        <v>TA</v>
      </c>
      <c r="I2045" s="66" t="str">
        <f>VLOOKUP(G2045,'Benthic Codes'!$A$1:$C$15,3,0)</f>
        <v>turf algae</v>
      </c>
      <c r="J2045">
        <v>4</v>
      </c>
    </row>
    <row r="2046" spans="1:11">
      <c r="A2046" s="2">
        <v>42956</v>
      </c>
      <c r="B2046" t="s">
        <v>557</v>
      </c>
      <c r="C2046" t="s">
        <v>475</v>
      </c>
      <c r="D2046">
        <v>3</v>
      </c>
      <c r="E2046">
        <v>5</v>
      </c>
      <c r="F2046" s="17">
        <v>5</v>
      </c>
      <c r="G2046" s="55" t="s">
        <v>488</v>
      </c>
      <c r="H2046" s="66" t="str">
        <f>VLOOKUP(G2046,'Benthic Codes'!$A$1:$C$15,2,0)</f>
        <v>TA</v>
      </c>
      <c r="I2046" s="66" t="str">
        <f>VLOOKUP(G2046,'Benthic Codes'!$A$1:$C$15,3,0)</f>
        <v>turf algae</v>
      </c>
      <c r="J2046">
        <v>8</v>
      </c>
    </row>
    <row r="2047" spans="1:11">
      <c r="A2047" s="2">
        <v>42956</v>
      </c>
      <c r="B2047" t="s">
        <v>557</v>
      </c>
      <c r="C2047" t="s">
        <v>475</v>
      </c>
      <c r="D2047">
        <v>3</v>
      </c>
      <c r="E2047">
        <v>5</v>
      </c>
      <c r="F2047" s="17">
        <v>6</v>
      </c>
      <c r="G2047" s="55" t="s">
        <v>488</v>
      </c>
      <c r="H2047" s="66" t="str">
        <f>VLOOKUP(G2047,'Benthic Codes'!$A$1:$C$15,2,0)</f>
        <v>TA</v>
      </c>
      <c r="I2047" s="66" t="str">
        <f>VLOOKUP(G2047,'Benthic Codes'!$A$1:$C$15,3,0)</f>
        <v>turf algae</v>
      </c>
      <c r="J2047">
        <v>2</v>
      </c>
    </row>
    <row r="2048" spans="1:11">
      <c r="A2048" s="2">
        <v>42956</v>
      </c>
      <c r="B2048" t="s">
        <v>557</v>
      </c>
      <c r="C2048" t="s">
        <v>475</v>
      </c>
      <c r="D2048">
        <v>3</v>
      </c>
      <c r="E2048">
        <v>5</v>
      </c>
      <c r="F2048" s="17">
        <v>7</v>
      </c>
      <c r="G2048" s="55" t="s">
        <v>488</v>
      </c>
      <c r="H2048" s="66" t="str">
        <f>VLOOKUP(G2048,'Benthic Codes'!$A$1:$C$15,2,0)</f>
        <v>TA</v>
      </c>
      <c r="I2048" s="66" t="str">
        <f>VLOOKUP(G2048,'Benthic Codes'!$A$1:$C$15,3,0)</f>
        <v>turf algae</v>
      </c>
      <c r="J2048">
        <v>2</v>
      </c>
    </row>
    <row r="2049" spans="1:10">
      <c r="A2049" s="2">
        <v>42956</v>
      </c>
      <c r="B2049" t="s">
        <v>557</v>
      </c>
      <c r="C2049" t="s">
        <v>475</v>
      </c>
      <c r="D2049">
        <v>3</v>
      </c>
      <c r="E2049">
        <v>5</v>
      </c>
      <c r="F2049" s="17">
        <v>8</v>
      </c>
      <c r="G2049" s="55" t="s">
        <v>488</v>
      </c>
      <c r="H2049" s="66" t="str">
        <f>VLOOKUP(G2049,'Benthic Codes'!$A$1:$C$15,2,0)</f>
        <v>TA</v>
      </c>
      <c r="I2049" s="66" t="str">
        <f>VLOOKUP(G2049,'Benthic Codes'!$A$1:$C$15,3,0)</f>
        <v>turf algae</v>
      </c>
      <c r="J2049">
        <v>8</v>
      </c>
    </row>
    <row r="2050" spans="1:10">
      <c r="A2050" s="2">
        <v>42956</v>
      </c>
      <c r="B2050" t="s">
        <v>557</v>
      </c>
      <c r="C2050" t="s">
        <v>475</v>
      </c>
      <c r="D2050">
        <v>3</v>
      </c>
      <c r="E2050">
        <v>5</v>
      </c>
      <c r="F2050" s="17">
        <v>9</v>
      </c>
      <c r="G2050" s="55" t="s">
        <v>488</v>
      </c>
      <c r="H2050" s="66" t="str">
        <f>VLOOKUP(G2050,'Benthic Codes'!$A$1:$C$15,2,0)</f>
        <v>TA</v>
      </c>
      <c r="I2050" s="66" t="str">
        <f>VLOOKUP(G2050,'Benthic Codes'!$A$1:$C$15,3,0)</f>
        <v>turf algae</v>
      </c>
      <c r="J2050">
        <v>4</v>
      </c>
    </row>
    <row r="2051" spans="1:10">
      <c r="A2051" s="2">
        <v>42956</v>
      </c>
      <c r="B2051" t="s">
        <v>557</v>
      </c>
      <c r="C2051" t="s">
        <v>475</v>
      </c>
      <c r="D2051">
        <v>3</v>
      </c>
      <c r="E2051">
        <v>5</v>
      </c>
      <c r="F2051" s="17">
        <v>10</v>
      </c>
      <c r="G2051" s="55" t="s">
        <v>488</v>
      </c>
      <c r="H2051" s="66" t="str">
        <f>VLOOKUP(G2051,'Benthic Codes'!$A$1:$C$15,2,0)</f>
        <v>TA</v>
      </c>
      <c r="I2051" s="66" t="str">
        <f>VLOOKUP(G2051,'Benthic Codes'!$A$1:$C$15,3,0)</f>
        <v>turf algae</v>
      </c>
      <c r="J2051">
        <v>4</v>
      </c>
    </row>
    <row r="2052" spans="1:10">
      <c r="A2052" s="2">
        <v>42956</v>
      </c>
      <c r="B2052" t="s">
        <v>557</v>
      </c>
      <c r="C2052" t="s">
        <v>475</v>
      </c>
      <c r="D2052">
        <v>3</v>
      </c>
      <c r="E2052">
        <v>6</v>
      </c>
      <c r="F2052" s="17">
        <v>1</v>
      </c>
      <c r="G2052" s="55" t="s">
        <v>488</v>
      </c>
      <c r="H2052" s="66" t="str">
        <f>VLOOKUP(G2052,'Benthic Codes'!$A$1:$C$15,2,0)</f>
        <v>TA</v>
      </c>
      <c r="I2052" s="66" t="str">
        <f>VLOOKUP(G2052,'Benthic Codes'!$A$1:$C$15,3,0)</f>
        <v>turf algae</v>
      </c>
      <c r="J2052">
        <v>2</v>
      </c>
    </row>
    <row r="2053" spans="1:10">
      <c r="A2053" s="2">
        <v>42956</v>
      </c>
      <c r="B2053" t="s">
        <v>557</v>
      </c>
      <c r="C2053" t="s">
        <v>475</v>
      </c>
      <c r="D2053">
        <v>3</v>
      </c>
      <c r="E2053">
        <v>6</v>
      </c>
      <c r="F2053" s="17">
        <v>2</v>
      </c>
      <c r="G2053" s="55" t="s">
        <v>488</v>
      </c>
      <c r="H2053" s="66" t="str">
        <f>VLOOKUP(G2053,'Benthic Codes'!$A$1:$C$15,2,0)</f>
        <v>TA</v>
      </c>
      <c r="I2053" s="66" t="str">
        <f>VLOOKUP(G2053,'Benthic Codes'!$A$1:$C$15,3,0)</f>
        <v>turf algae</v>
      </c>
      <c r="J2053">
        <v>2</v>
      </c>
    </row>
    <row r="2054" spans="1:10">
      <c r="A2054" s="2">
        <v>42956</v>
      </c>
      <c r="B2054" t="s">
        <v>557</v>
      </c>
      <c r="C2054" t="s">
        <v>475</v>
      </c>
      <c r="D2054">
        <v>3</v>
      </c>
      <c r="E2054">
        <v>6</v>
      </c>
      <c r="F2054" s="17">
        <v>3</v>
      </c>
      <c r="G2054" s="55" t="s">
        <v>488</v>
      </c>
      <c r="H2054" s="66" t="str">
        <f>VLOOKUP(G2054,'Benthic Codes'!$A$1:$C$15,2,0)</f>
        <v>TA</v>
      </c>
      <c r="I2054" s="66" t="str">
        <f>VLOOKUP(G2054,'Benthic Codes'!$A$1:$C$15,3,0)</f>
        <v>turf algae</v>
      </c>
      <c r="J2054">
        <v>4</v>
      </c>
    </row>
    <row r="2055" spans="1:10">
      <c r="A2055" s="2">
        <v>42956</v>
      </c>
      <c r="B2055" t="s">
        <v>557</v>
      </c>
      <c r="C2055" t="s">
        <v>475</v>
      </c>
      <c r="D2055">
        <v>3</v>
      </c>
      <c r="E2055">
        <v>6</v>
      </c>
      <c r="F2055" s="17">
        <v>4</v>
      </c>
      <c r="G2055" s="55" t="s">
        <v>488</v>
      </c>
      <c r="H2055" s="66" t="str">
        <f>VLOOKUP(G2055,'Benthic Codes'!$A$1:$C$15,2,0)</f>
        <v>TA</v>
      </c>
      <c r="I2055" s="66" t="str">
        <f>VLOOKUP(G2055,'Benthic Codes'!$A$1:$C$15,3,0)</f>
        <v>turf algae</v>
      </c>
      <c r="J2055">
        <v>4</v>
      </c>
    </row>
    <row r="2056" spans="1:10">
      <c r="A2056" s="2">
        <v>42956</v>
      </c>
      <c r="B2056" t="s">
        <v>557</v>
      </c>
      <c r="C2056" t="s">
        <v>475</v>
      </c>
      <c r="D2056">
        <v>3</v>
      </c>
      <c r="E2056">
        <v>6</v>
      </c>
      <c r="F2056" s="17">
        <v>5</v>
      </c>
      <c r="G2056" s="55" t="s">
        <v>488</v>
      </c>
      <c r="H2056" s="66" t="str">
        <f>VLOOKUP(G2056,'Benthic Codes'!$A$1:$C$15,2,0)</f>
        <v>TA</v>
      </c>
      <c r="I2056" s="66" t="str">
        <f>VLOOKUP(G2056,'Benthic Codes'!$A$1:$C$15,3,0)</f>
        <v>turf algae</v>
      </c>
      <c r="J2056">
        <v>2</v>
      </c>
    </row>
    <row r="2057" spans="1:10">
      <c r="A2057" s="2">
        <v>42956</v>
      </c>
      <c r="B2057" t="s">
        <v>557</v>
      </c>
      <c r="C2057" t="s">
        <v>475</v>
      </c>
      <c r="D2057">
        <v>3</v>
      </c>
      <c r="E2057">
        <v>6</v>
      </c>
      <c r="F2057" s="17">
        <v>6</v>
      </c>
      <c r="G2057" s="55" t="s">
        <v>488</v>
      </c>
      <c r="H2057" s="66" t="str">
        <f>VLOOKUP(G2057,'Benthic Codes'!$A$1:$C$15,2,0)</f>
        <v>TA</v>
      </c>
      <c r="I2057" s="66" t="str">
        <f>VLOOKUP(G2057,'Benthic Codes'!$A$1:$C$15,3,0)</f>
        <v>turf algae</v>
      </c>
      <c r="J2057">
        <v>2</v>
      </c>
    </row>
    <row r="2058" spans="1:10">
      <c r="A2058" s="2">
        <v>42956</v>
      </c>
      <c r="B2058" t="s">
        <v>557</v>
      </c>
      <c r="C2058" t="s">
        <v>475</v>
      </c>
      <c r="D2058">
        <v>3</v>
      </c>
      <c r="E2058">
        <v>6</v>
      </c>
      <c r="F2058" s="17">
        <v>7</v>
      </c>
      <c r="G2058" s="55" t="s">
        <v>488</v>
      </c>
      <c r="H2058" s="66" t="str">
        <f>VLOOKUP(G2058,'Benthic Codes'!$A$1:$C$15,2,0)</f>
        <v>TA</v>
      </c>
      <c r="I2058" s="66" t="str">
        <f>VLOOKUP(G2058,'Benthic Codes'!$A$1:$C$15,3,0)</f>
        <v>turf algae</v>
      </c>
      <c r="J2058">
        <v>4</v>
      </c>
    </row>
    <row r="2059" spans="1:10">
      <c r="A2059" s="2">
        <v>42956</v>
      </c>
      <c r="B2059" t="s">
        <v>557</v>
      </c>
      <c r="C2059" t="s">
        <v>475</v>
      </c>
      <c r="D2059">
        <v>3</v>
      </c>
      <c r="E2059">
        <v>6</v>
      </c>
      <c r="F2059" s="17">
        <v>8</v>
      </c>
      <c r="G2059" s="55" t="s">
        <v>488</v>
      </c>
      <c r="H2059" s="66" t="str">
        <f>VLOOKUP(G2059,'Benthic Codes'!$A$1:$C$15,2,0)</f>
        <v>TA</v>
      </c>
      <c r="I2059" s="66" t="str">
        <f>VLOOKUP(G2059,'Benthic Codes'!$A$1:$C$15,3,0)</f>
        <v>turf algae</v>
      </c>
      <c r="J2059">
        <v>4</v>
      </c>
    </row>
    <row r="2060" spans="1:10">
      <c r="A2060" s="2">
        <v>42956</v>
      </c>
      <c r="B2060" t="s">
        <v>557</v>
      </c>
      <c r="C2060" t="s">
        <v>475</v>
      </c>
      <c r="D2060">
        <v>3</v>
      </c>
      <c r="E2060">
        <v>6</v>
      </c>
      <c r="F2060" s="17">
        <v>9</v>
      </c>
      <c r="G2060" s="55" t="s">
        <v>488</v>
      </c>
      <c r="H2060" s="66" t="str">
        <f>VLOOKUP(G2060,'Benthic Codes'!$A$1:$C$15,2,0)</f>
        <v>TA</v>
      </c>
      <c r="I2060" s="66" t="str">
        <f>VLOOKUP(G2060,'Benthic Codes'!$A$1:$C$15,3,0)</f>
        <v>turf algae</v>
      </c>
      <c r="J2060">
        <v>2</v>
      </c>
    </row>
    <row r="2061" spans="1:10">
      <c r="A2061" s="2">
        <v>42956</v>
      </c>
      <c r="B2061" t="s">
        <v>557</v>
      </c>
      <c r="C2061" t="s">
        <v>475</v>
      </c>
      <c r="D2061">
        <v>3</v>
      </c>
      <c r="E2061">
        <v>6</v>
      </c>
      <c r="F2061" s="17">
        <v>10</v>
      </c>
      <c r="G2061" s="55" t="s">
        <v>488</v>
      </c>
      <c r="H2061" s="66" t="str">
        <f>VLOOKUP(G2061,'Benthic Codes'!$A$1:$C$15,2,0)</f>
        <v>TA</v>
      </c>
      <c r="I2061" s="66" t="str">
        <f>VLOOKUP(G2061,'Benthic Codes'!$A$1:$C$15,3,0)</f>
        <v>turf algae</v>
      </c>
      <c r="J2061">
        <v>6</v>
      </c>
    </row>
    <row r="2062" spans="1:10">
      <c r="A2062" s="2">
        <v>42956</v>
      </c>
      <c r="B2062" t="s">
        <v>557</v>
      </c>
      <c r="C2062" t="s">
        <v>475</v>
      </c>
      <c r="D2062">
        <v>3</v>
      </c>
      <c r="E2062">
        <v>7</v>
      </c>
      <c r="F2062" s="17">
        <v>1</v>
      </c>
      <c r="G2062" s="55" t="s">
        <v>488</v>
      </c>
      <c r="H2062" s="66" t="str">
        <f>VLOOKUP(G2062,'Benthic Codes'!$A$1:$C$15,2,0)</f>
        <v>TA</v>
      </c>
      <c r="I2062" s="66" t="str">
        <f>VLOOKUP(G2062,'Benthic Codes'!$A$1:$C$15,3,0)</f>
        <v>turf algae</v>
      </c>
      <c r="J2062">
        <v>4</v>
      </c>
    </row>
    <row r="2063" spans="1:10">
      <c r="A2063" s="2">
        <v>42956</v>
      </c>
      <c r="B2063" t="s">
        <v>557</v>
      </c>
      <c r="C2063" t="s">
        <v>475</v>
      </c>
      <c r="D2063">
        <v>3</v>
      </c>
      <c r="E2063">
        <v>7</v>
      </c>
      <c r="F2063" s="17">
        <v>2</v>
      </c>
      <c r="G2063" s="55" t="s">
        <v>488</v>
      </c>
      <c r="H2063" s="66" t="str">
        <f>VLOOKUP(G2063,'Benthic Codes'!$A$1:$C$15,2,0)</f>
        <v>TA</v>
      </c>
      <c r="I2063" s="66" t="str">
        <f>VLOOKUP(G2063,'Benthic Codes'!$A$1:$C$15,3,0)</f>
        <v>turf algae</v>
      </c>
      <c r="J2063">
        <v>8</v>
      </c>
    </row>
    <row r="2064" spans="1:10">
      <c r="A2064" s="2">
        <v>42956</v>
      </c>
      <c r="B2064" t="s">
        <v>557</v>
      </c>
      <c r="C2064" t="s">
        <v>475</v>
      </c>
      <c r="D2064">
        <v>3</v>
      </c>
      <c r="E2064">
        <v>7</v>
      </c>
      <c r="F2064" s="17">
        <v>3</v>
      </c>
      <c r="G2064" s="55" t="s">
        <v>488</v>
      </c>
      <c r="H2064" s="66" t="str">
        <f>VLOOKUP(G2064,'Benthic Codes'!$A$1:$C$15,2,0)</f>
        <v>TA</v>
      </c>
      <c r="I2064" s="66" t="str">
        <f>VLOOKUP(G2064,'Benthic Codes'!$A$1:$C$15,3,0)</f>
        <v>turf algae</v>
      </c>
      <c r="J2064">
        <v>8</v>
      </c>
    </row>
    <row r="2065" spans="1:11">
      <c r="A2065" s="2">
        <v>42956</v>
      </c>
      <c r="B2065" t="s">
        <v>557</v>
      </c>
      <c r="C2065" t="s">
        <v>475</v>
      </c>
      <c r="D2065">
        <v>3</v>
      </c>
      <c r="E2065">
        <v>7</v>
      </c>
      <c r="F2065" s="17">
        <v>4</v>
      </c>
      <c r="G2065" s="55" t="s">
        <v>488</v>
      </c>
      <c r="H2065" s="66" t="str">
        <f>VLOOKUP(G2065,'Benthic Codes'!$A$1:$C$15,2,0)</f>
        <v>TA</v>
      </c>
      <c r="I2065" s="66" t="str">
        <f>VLOOKUP(G2065,'Benthic Codes'!$A$1:$C$15,3,0)</f>
        <v>turf algae</v>
      </c>
      <c r="J2065">
        <v>9</v>
      </c>
    </row>
    <row r="2066" spans="1:11">
      <c r="A2066" s="2">
        <v>42956</v>
      </c>
      <c r="B2066" t="s">
        <v>557</v>
      </c>
      <c r="C2066" t="s">
        <v>475</v>
      </c>
      <c r="D2066">
        <v>3</v>
      </c>
      <c r="E2066">
        <v>7</v>
      </c>
      <c r="F2066" s="17">
        <v>5</v>
      </c>
      <c r="G2066" s="55" t="s">
        <v>489</v>
      </c>
      <c r="H2066" s="66" t="str">
        <f>VLOOKUP(G2066,'Benthic Codes'!$A$1:$C$15,2,0)</f>
        <v>sand</v>
      </c>
      <c r="I2066" s="66" t="str">
        <f>VLOOKUP(G2066,'Benthic Codes'!$A$1:$C$15,3,0)</f>
        <v>sand</v>
      </c>
    </row>
    <row r="2067" spans="1:11">
      <c r="A2067" s="2">
        <v>42956</v>
      </c>
      <c r="B2067" t="s">
        <v>557</v>
      </c>
      <c r="C2067" t="s">
        <v>475</v>
      </c>
      <c r="D2067">
        <v>3</v>
      </c>
      <c r="E2067">
        <v>7</v>
      </c>
      <c r="F2067" s="17">
        <v>6</v>
      </c>
      <c r="G2067" s="55" t="s">
        <v>489</v>
      </c>
      <c r="H2067" s="66" t="str">
        <f>VLOOKUP(G2067,'Benthic Codes'!$A$1:$C$15,2,0)</f>
        <v>sand</v>
      </c>
      <c r="I2067" s="66" t="str">
        <f>VLOOKUP(G2067,'Benthic Codes'!$A$1:$C$15,3,0)</f>
        <v>sand</v>
      </c>
    </row>
    <row r="2068" spans="1:11">
      <c r="A2068" s="2">
        <v>42956</v>
      </c>
      <c r="B2068" t="s">
        <v>557</v>
      </c>
      <c r="C2068" t="s">
        <v>475</v>
      </c>
      <c r="D2068">
        <v>3</v>
      </c>
      <c r="E2068">
        <v>7</v>
      </c>
      <c r="F2068" s="17">
        <v>7</v>
      </c>
      <c r="G2068" s="55" t="s">
        <v>478</v>
      </c>
      <c r="H2068" s="66" t="str">
        <f>VLOOKUP(G2068,'Benthic Codes'!$A$1:$C$15,2,0)</f>
        <v>MA</v>
      </c>
      <c r="I2068" s="66" t="str">
        <f>VLOOKUP(G2068,'Benthic Codes'!$A$1:$C$15,3,0)</f>
        <v>macroalgae</v>
      </c>
      <c r="J2068">
        <v>15</v>
      </c>
    </row>
    <row r="2069" spans="1:11">
      <c r="A2069" s="2">
        <v>42956</v>
      </c>
      <c r="B2069" t="s">
        <v>557</v>
      </c>
      <c r="C2069" t="s">
        <v>475</v>
      </c>
      <c r="D2069">
        <v>3</v>
      </c>
      <c r="E2069">
        <v>7</v>
      </c>
      <c r="F2069" s="17">
        <v>8</v>
      </c>
      <c r="G2069" s="55" t="s">
        <v>480</v>
      </c>
      <c r="H2069" s="66" t="str">
        <f>VLOOKUP(G2069,'Benthic Codes'!$A$1:$C$15,2,0)</f>
        <v>OINV</v>
      </c>
      <c r="I2069" s="66" t="str">
        <f>VLOOKUP(G2069,'Benthic Codes'!$A$1:$C$15,3,0)</f>
        <v>non-aggressive invert</v>
      </c>
      <c r="K2069" t="s">
        <v>479</v>
      </c>
    </row>
    <row r="2070" spans="1:11">
      <c r="A2070" s="2">
        <v>42956</v>
      </c>
      <c r="B2070" t="s">
        <v>557</v>
      </c>
      <c r="C2070" t="s">
        <v>475</v>
      </c>
      <c r="D2070">
        <v>3</v>
      </c>
      <c r="E2070">
        <v>7</v>
      </c>
      <c r="F2070" s="17">
        <v>9</v>
      </c>
      <c r="G2070" s="55" t="s">
        <v>480</v>
      </c>
      <c r="H2070" s="66" t="str">
        <f>VLOOKUP(G2070,'Benthic Codes'!$A$1:$C$15,2,0)</f>
        <v>OINV</v>
      </c>
      <c r="I2070" s="66" t="str">
        <f>VLOOKUP(G2070,'Benthic Codes'!$A$1:$C$15,3,0)</f>
        <v>non-aggressive invert</v>
      </c>
      <c r="K2070" t="s">
        <v>479</v>
      </c>
    </row>
    <row r="2071" spans="1:11">
      <c r="A2071" s="2">
        <v>42956</v>
      </c>
      <c r="B2071" t="s">
        <v>557</v>
      </c>
      <c r="C2071" t="s">
        <v>475</v>
      </c>
      <c r="D2071">
        <v>3</v>
      </c>
      <c r="E2071">
        <v>7</v>
      </c>
      <c r="F2071" s="17">
        <v>10</v>
      </c>
      <c r="G2071" s="55" t="s">
        <v>488</v>
      </c>
      <c r="H2071" s="66" t="str">
        <f>VLOOKUP(G2071,'Benthic Codes'!$A$1:$C$15,2,0)</f>
        <v>TA</v>
      </c>
      <c r="I2071" s="66" t="str">
        <f>VLOOKUP(G2071,'Benthic Codes'!$A$1:$C$15,3,0)</f>
        <v>turf algae</v>
      </c>
      <c r="J2071">
        <v>8</v>
      </c>
    </row>
    <row r="2072" spans="1:11">
      <c r="A2072" s="2">
        <v>42956</v>
      </c>
      <c r="B2072" t="s">
        <v>557</v>
      </c>
      <c r="C2072" t="s">
        <v>475</v>
      </c>
      <c r="D2072">
        <v>3</v>
      </c>
      <c r="E2072">
        <v>8</v>
      </c>
      <c r="F2072" s="17">
        <v>1</v>
      </c>
      <c r="G2072" s="55" t="s">
        <v>489</v>
      </c>
      <c r="H2072" s="66" t="str">
        <f>VLOOKUP(G2072,'Benthic Codes'!$A$1:$C$15,2,0)</f>
        <v>sand</v>
      </c>
      <c r="I2072" s="66" t="str">
        <f>VLOOKUP(G2072,'Benthic Codes'!$A$1:$C$15,3,0)</f>
        <v>sand</v>
      </c>
    </row>
    <row r="2073" spans="1:11">
      <c r="A2073" s="2">
        <v>42956</v>
      </c>
      <c r="B2073" t="s">
        <v>557</v>
      </c>
      <c r="C2073" t="s">
        <v>475</v>
      </c>
      <c r="D2073">
        <v>3</v>
      </c>
      <c r="E2073">
        <v>8</v>
      </c>
      <c r="F2073" s="17">
        <v>2</v>
      </c>
      <c r="G2073" s="55" t="s">
        <v>489</v>
      </c>
      <c r="H2073" s="66" t="str">
        <f>VLOOKUP(G2073,'Benthic Codes'!$A$1:$C$15,2,0)</f>
        <v>sand</v>
      </c>
      <c r="I2073" s="66" t="str">
        <f>VLOOKUP(G2073,'Benthic Codes'!$A$1:$C$15,3,0)</f>
        <v>sand</v>
      </c>
    </row>
    <row r="2074" spans="1:11">
      <c r="A2074" s="2">
        <v>42956</v>
      </c>
      <c r="B2074" t="s">
        <v>557</v>
      </c>
      <c r="C2074" t="s">
        <v>475</v>
      </c>
      <c r="D2074">
        <v>3</v>
      </c>
      <c r="E2074">
        <v>8</v>
      </c>
      <c r="F2074" s="17">
        <v>3</v>
      </c>
      <c r="G2074" s="55" t="s">
        <v>489</v>
      </c>
      <c r="H2074" s="66" t="str">
        <f>VLOOKUP(G2074,'Benthic Codes'!$A$1:$C$15,2,0)</f>
        <v>sand</v>
      </c>
      <c r="I2074" s="66" t="str">
        <f>VLOOKUP(G2074,'Benthic Codes'!$A$1:$C$15,3,0)</f>
        <v>sand</v>
      </c>
    </row>
    <row r="2075" spans="1:11">
      <c r="A2075" s="2">
        <v>42956</v>
      </c>
      <c r="B2075" t="s">
        <v>557</v>
      </c>
      <c r="C2075" t="s">
        <v>475</v>
      </c>
      <c r="D2075">
        <v>3</v>
      </c>
      <c r="E2075">
        <v>8</v>
      </c>
      <c r="F2075" s="17">
        <v>4</v>
      </c>
      <c r="G2075" s="55" t="s">
        <v>489</v>
      </c>
      <c r="H2075" s="66" t="str">
        <f>VLOOKUP(G2075,'Benthic Codes'!$A$1:$C$15,2,0)</f>
        <v>sand</v>
      </c>
      <c r="I2075" s="66" t="str">
        <f>VLOOKUP(G2075,'Benthic Codes'!$A$1:$C$15,3,0)</f>
        <v>sand</v>
      </c>
    </row>
    <row r="2076" spans="1:11">
      <c r="A2076" s="2">
        <v>42956</v>
      </c>
      <c r="B2076" t="s">
        <v>557</v>
      </c>
      <c r="C2076" t="s">
        <v>475</v>
      </c>
      <c r="D2076">
        <v>3</v>
      </c>
      <c r="E2076">
        <v>8</v>
      </c>
      <c r="F2076" s="17">
        <v>5</v>
      </c>
      <c r="G2076" s="55" t="s">
        <v>478</v>
      </c>
      <c r="H2076" s="66" t="str">
        <f>VLOOKUP(G2076,'Benthic Codes'!$A$1:$C$15,2,0)</f>
        <v>MA</v>
      </c>
      <c r="I2076" s="66" t="str">
        <f>VLOOKUP(G2076,'Benthic Codes'!$A$1:$C$15,3,0)</f>
        <v>macroalgae</v>
      </c>
      <c r="J2076">
        <v>13</v>
      </c>
    </row>
    <row r="2077" spans="1:11">
      <c r="A2077" s="2">
        <v>42956</v>
      </c>
      <c r="B2077" t="s">
        <v>557</v>
      </c>
      <c r="C2077" t="s">
        <v>475</v>
      </c>
      <c r="D2077">
        <v>3</v>
      </c>
      <c r="E2077">
        <v>8</v>
      </c>
      <c r="F2077" s="17">
        <v>6</v>
      </c>
      <c r="G2077" s="55" t="s">
        <v>488</v>
      </c>
      <c r="H2077" s="66" t="str">
        <f>VLOOKUP(G2077,'Benthic Codes'!$A$1:$C$15,2,0)</f>
        <v>TA</v>
      </c>
      <c r="I2077" s="66" t="str">
        <f>VLOOKUP(G2077,'Benthic Codes'!$A$1:$C$15,3,0)</f>
        <v>turf algae</v>
      </c>
      <c r="J2077">
        <v>3</v>
      </c>
    </row>
    <row r="2078" spans="1:11">
      <c r="A2078" s="2">
        <v>42956</v>
      </c>
      <c r="B2078" t="s">
        <v>557</v>
      </c>
      <c r="C2078" t="s">
        <v>475</v>
      </c>
      <c r="D2078">
        <v>3</v>
      </c>
      <c r="E2078">
        <v>8</v>
      </c>
      <c r="F2078" s="17">
        <v>7</v>
      </c>
      <c r="G2078" s="55" t="s">
        <v>488</v>
      </c>
      <c r="H2078" s="66" t="str">
        <f>VLOOKUP(G2078,'Benthic Codes'!$A$1:$C$15,2,0)</f>
        <v>TA</v>
      </c>
      <c r="I2078" s="66" t="str">
        <f>VLOOKUP(G2078,'Benthic Codes'!$A$1:$C$15,3,0)</f>
        <v>turf algae</v>
      </c>
      <c r="J2078">
        <v>2</v>
      </c>
    </row>
    <row r="2079" spans="1:11">
      <c r="A2079" s="2">
        <v>42956</v>
      </c>
      <c r="B2079" t="s">
        <v>557</v>
      </c>
      <c r="C2079" t="s">
        <v>475</v>
      </c>
      <c r="D2079">
        <v>3</v>
      </c>
      <c r="E2079">
        <v>8</v>
      </c>
      <c r="F2079" s="17">
        <v>8</v>
      </c>
      <c r="G2079" s="55" t="s">
        <v>478</v>
      </c>
      <c r="H2079" s="66" t="str">
        <f>VLOOKUP(G2079,'Benthic Codes'!$A$1:$C$15,2,0)</f>
        <v>MA</v>
      </c>
      <c r="I2079" s="66" t="str">
        <f>VLOOKUP(G2079,'Benthic Codes'!$A$1:$C$15,3,0)</f>
        <v>macroalgae</v>
      </c>
      <c r="J2079">
        <v>8</v>
      </c>
    </row>
    <row r="2080" spans="1:11">
      <c r="A2080" s="2">
        <v>42956</v>
      </c>
      <c r="B2080" t="s">
        <v>557</v>
      </c>
      <c r="C2080" t="s">
        <v>475</v>
      </c>
      <c r="D2080">
        <v>3</v>
      </c>
      <c r="E2080">
        <v>8</v>
      </c>
      <c r="F2080" s="17">
        <v>9</v>
      </c>
      <c r="G2080" s="55" t="s">
        <v>488</v>
      </c>
      <c r="H2080" s="66" t="str">
        <f>VLOOKUP(G2080,'Benthic Codes'!$A$1:$C$15,2,0)</f>
        <v>TA</v>
      </c>
      <c r="I2080" s="66" t="str">
        <f>VLOOKUP(G2080,'Benthic Codes'!$A$1:$C$15,3,0)</f>
        <v>turf algae</v>
      </c>
      <c r="J2080">
        <v>2</v>
      </c>
    </row>
    <row r="2081" spans="1:11">
      <c r="A2081" s="2">
        <v>42956</v>
      </c>
      <c r="B2081" t="s">
        <v>557</v>
      </c>
      <c r="C2081" t="s">
        <v>475</v>
      </c>
      <c r="D2081">
        <v>3</v>
      </c>
      <c r="E2081">
        <v>8</v>
      </c>
      <c r="F2081" s="17">
        <v>10</v>
      </c>
      <c r="G2081" s="55" t="s">
        <v>488</v>
      </c>
      <c r="H2081" s="66" t="str">
        <f>VLOOKUP(G2081,'Benthic Codes'!$A$1:$C$15,2,0)</f>
        <v>TA</v>
      </c>
      <c r="I2081" s="66" t="str">
        <f>VLOOKUP(G2081,'Benthic Codes'!$A$1:$C$15,3,0)</f>
        <v>turf algae</v>
      </c>
      <c r="J2081">
        <v>2</v>
      </c>
    </row>
    <row r="2082" spans="1:11">
      <c r="A2082" s="2">
        <v>42956</v>
      </c>
      <c r="B2082" t="s">
        <v>557</v>
      </c>
      <c r="C2082" t="s">
        <v>475</v>
      </c>
      <c r="D2082">
        <v>3</v>
      </c>
      <c r="E2082">
        <v>9</v>
      </c>
      <c r="F2082" s="17">
        <v>1</v>
      </c>
      <c r="G2082" s="55" t="s">
        <v>488</v>
      </c>
      <c r="H2082" s="66" t="str">
        <f>VLOOKUP(G2082,'Benthic Codes'!$A$1:$C$15,2,0)</f>
        <v>TA</v>
      </c>
      <c r="I2082" s="66" t="str">
        <f>VLOOKUP(G2082,'Benthic Codes'!$A$1:$C$15,3,0)</f>
        <v>turf algae</v>
      </c>
      <c r="J2082">
        <v>7</v>
      </c>
    </row>
    <row r="2083" spans="1:11">
      <c r="A2083" s="2">
        <v>42956</v>
      </c>
      <c r="B2083" t="s">
        <v>557</v>
      </c>
      <c r="C2083" t="s">
        <v>475</v>
      </c>
      <c r="D2083">
        <v>3</v>
      </c>
      <c r="E2083">
        <v>9</v>
      </c>
      <c r="F2083" s="17">
        <v>2</v>
      </c>
      <c r="G2083" s="55" t="s">
        <v>477</v>
      </c>
      <c r="H2083" s="66" t="str">
        <f>VLOOKUP(G2083,'Benthic Codes'!$A$1:$C$15,2,0)</f>
        <v>LC</v>
      </c>
      <c r="I2083" s="66" t="str">
        <f>VLOOKUP(G2083,'Benthic Codes'!$A$1:$C$15,3,0)</f>
        <v>coral</v>
      </c>
    </row>
    <row r="2084" spans="1:11">
      <c r="A2084" s="2">
        <v>42956</v>
      </c>
      <c r="B2084" t="s">
        <v>557</v>
      </c>
      <c r="C2084" t="s">
        <v>475</v>
      </c>
      <c r="D2084">
        <v>3</v>
      </c>
      <c r="E2084">
        <v>9</v>
      </c>
      <c r="F2084" s="17">
        <v>3</v>
      </c>
      <c r="G2084" s="55" t="s">
        <v>478</v>
      </c>
      <c r="H2084" s="66" t="str">
        <f>VLOOKUP(G2084,'Benthic Codes'!$A$1:$C$15,2,0)</f>
        <v>MA</v>
      </c>
      <c r="I2084" s="66" t="str">
        <f>VLOOKUP(G2084,'Benthic Codes'!$A$1:$C$15,3,0)</f>
        <v>macroalgae</v>
      </c>
      <c r="J2084">
        <v>14</v>
      </c>
    </row>
    <row r="2085" spans="1:11">
      <c r="A2085" s="2">
        <v>42956</v>
      </c>
      <c r="B2085" t="s">
        <v>557</v>
      </c>
      <c r="C2085" t="s">
        <v>475</v>
      </c>
      <c r="D2085">
        <v>3</v>
      </c>
      <c r="E2085">
        <v>9</v>
      </c>
      <c r="F2085" s="17">
        <v>4</v>
      </c>
      <c r="G2085" s="55" t="s">
        <v>488</v>
      </c>
      <c r="H2085" s="66" t="str">
        <f>VLOOKUP(G2085,'Benthic Codes'!$A$1:$C$15,2,0)</f>
        <v>TA</v>
      </c>
      <c r="I2085" s="66" t="str">
        <f>VLOOKUP(G2085,'Benthic Codes'!$A$1:$C$15,3,0)</f>
        <v>turf algae</v>
      </c>
      <c r="J2085">
        <v>2</v>
      </c>
    </row>
    <row r="2086" spans="1:11">
      <c r="A2086" s="2">
        <v>42956</v>
      </c>
      <c r="B2086" t="s">
        <v>557</v>
      </c>
      <c r="C2086" t="s">
        <v>475</v>
      </c>
      <c r="D2086">
        <v>3</v>
      </c>
      <c r="E2086">
        <v>9</v>
      </c>
      <c r="F2086" s="17">
        <v>5</v>
      </c>
      <c r="G2086" s="55" t="s">
        <v>488</v>
      </c>
      <c r="H2086" s="66" t="str">
        <f>VLOOKUP(G2086,'Benthic Codes'!$A$1:$C$15,2,0)</f>
        <v>TA</v>
      </c>
      <c r="I2086" s="66" t="str">
        <f>VLOOKUP(G2086,'Benthic Codes'!$A$1:$C$15,3,0)</f>
        <v>turf algae</v>
      </c>
      <c r="J2086">
        <v>4</v>
      </c>
    </row>
    <row r="2087" spans="1:11">
      <c r="A2087" s="2">
        <v>42956</v>
      </c>
      <c r="B2087" t="s">
        <v>557</v>
      </c>
      <c r="C2087" t="s">
        <v>475</v>
      </c>
      <c r="D2087">
        <v>3</v>
      </c>
      <c r="E2087">
        <v>9</v>
      </c>
      <c r="F2087" s="17">
        <v>6</v>
      </c>
      <c r="G2087" s="55" t="s">
        <v>480</v>
      </c>
      <c r="H2087" s="66" t="str">
        <f>VLOOKUP(G2087,'Benthic Codes'!$A$1:$C$15,2,0)</f>
        <v>OINV</v>
      </c>
      <c r="I2087" s="66" t="str">
        <f>VLOOKUP(G2087,'Benthic Codes'!$A$1:$C$15,3,0)</f>
        <v>non-aggressive invert</v>
      </c>
      <c r="K2087" t="s">
        <v>485</v>
      </c>
    </row>
    <row r="2088" spans="1:11">
      <c r="A2088" s="2">
        <v>42956</v>
      </c>
      <c r="B2088" t="s">
        <v>557</v>
      </c>
      <c r="C2088" t="s">
        <v>475</v>
      </c>
      <c r="D2088">
        <v>3</v>
      </c>
      <c r="E2088">
        <v>9</v>
      </c>
      <c r="F2088" s="17">
        <v>7</v>
      </c>
      <c r="G2088" s="55" t="s">
        <v>488</v>
      </c>
      <c r="H2088" s="66" t="str">
        <f>VLOOKUP(G2088,'Benthic Codes'!$A$1:$C$15,2,0)</f>
        <v>TA</v>
      </c>
      <c r="I2088" s="66" t="str">
        <f>VLOOKUP(G2088,'Benthic Codes'!$A$1:$C$15,3,0)</f>
        <v>turf algae</v>
      </c>
      <c r="J2088">
        <v>14</v>
      </c>
    </row>
    <row r="2089" spans="1:11">
      <c r="A2089" s="2">
        <v>42956</v>
      </c>
      <c r="B2089" t="s">
        <v>557</v>
      </c>
      <c r="C2089" t="s">
        <v>475</v>
      </c>
      <c r="D2089">
        <v>3</v>
      </c>
      <c r="E2089">
        <v>9</v>
      </c>
      <c r="F2089" s="17">
        <v>8</v>
      </c>
      <c r="G2089" s="55" t="s">
        <v>478</v>
      </c>
      <c r="H2089" s="66" t="str">
        <f>VLOOKUP(G2089,'Benthic Codes'!$A$1:$C$15,2,0)</f>
        <v>MA</v>
      </c>
      <c r="I2089" s="66" t="str">
        <f>VLOOKUP(G2089,'Benthic Codes'!$A$1:$C$15,3,0)</f>
        <v>macroalgae</v>
      </c>
      <c r="J2089">
        <v>22</v>
      </c>
    </row>
    <row r="2090" spans="1:11">
      <c r="A2090" s="2">
        <v>42956</v>
      </c>
      <c r="B2090" t="s">
        <v>557</v>
      </c>
      <c r="C2090" t="s">
        <v>475</v>
      </c>
      <c r="D2090">
        <v>3</v>
      </c>
      <c r="E2090">
        <v>9</v>
      </c>
      <c r="F2090" s="17">
        <v>9</v>
      </c>
      <c r="G2090" s="55" t="s">
        <v>488</v>
      </c>
      <c r="H2090" s="66" t="str">
        <f>VLOOKUP(G2090,'Benthic Codes'!$A$1:$C$15,2,0)</f>
        <v>TA</v>
      </c>
      <c r="I2090" s="66" t="str">
        <f>VLOOKUP(G2090,'Benthic Codes'!$A$1:$C$15,3,0)</f>
        <v>turf algae</v>
      </c>
      <c r="J2090">
        <v>4</v>
      </c>
    </row>
    <row r="2091" spans="1:11">
      <c r="A2091" s="2">
        <v>42956</v>
      </c>
      <c r="B2091" t="s">
        <v>557</v>
      </c>
      <c r="C2091" t="s">
        <v>475</v>
      </c>
      <c r="D2091">
        <v>3</v>
      </c>
      <c r="E2091">
        <v>9</v>
      </c>
      <c r="F2091" s="17">
        <v>10</v>
      </c>
      <c r="G2091" s="55" t="s">
        <v>488</v>
      </c>
      <c r="H2091" s="66" t="str">
        <f>VLOOKUP(G2091,'Benthic Codes'!$A$1:$C$15,2,0)</f>
        <v>TA</v>
      </c>
      <c r="I2091" s="66" t="str">
        <f>VLOOKUP(G2091,'Benthic Codes'!$A$1:$C$15,3,0)</f>
        <v>turf algae</v>
      </c>
      <c r="J2091">
        <v>2</v>
      </c>
    </row>
    <row r="2092" spans="1:11">
      <c r="A2092" s="2">
        <v>42956</v>
      </c>
      <c r="B2092" t="s">
        <v>557</v>
      </c>
      <c r="C2092" t="s">
        <v>475</v>
      </c>
      <c r="D2092">
        <v>3</v>
      </c>
      <c r="E2092">
        <v>10</v>
      </c>
      <c r="F2092" s="17">
        <v>1</v>
      </c>
      <c r="G2092" s="55" t="s">
        <v>488</v>
      </c>
      <c r="H2092" s="66" t="str">
        <f>VLOOKUP(G2092,'Benthic Codes'!$A$1:$C$15,2,0)</f>
        <v>TA</v>
      </c>
      <c r="I2092" s="66" t="str">
        <f>VLOOKUP(G2092,'Benthic Codes'!$A$1:$C$15,3,0)</f>
        <v>turf algae</v>
      </c>
      <c r="J2092">
        <v>2</v>
      </c>
    </row>
    <row r="2093" spans="1:11">
      <c r="A2093" s="2">
        <v>42956</v>
      </c>
      <c r="B2093" t="s">
        <v>557</v>
      </c>
      <c r="C2093" t="s">
        <v>475</v>
      </c>
      <c r="D2093">
        <v>3</v>
      </c>
      <c r="E2093">
        <v>10</v>
      </c>
      <c r="F2093" s="17">
        <v>2</v>
      </c>
      <c r="G2093" s="55" t="s">
        <v>488</v>
      </c>
      <c r="H2093" s="66" t="str">
        <f>VLOOKUP(G2093,'Benthic Codes'!$A$1:$C$15,2,0)</f>
        <v>TA</v>
      </c>
      <c r="I2093" s="66" t="str">
        <f>VLOOKUP(G2093,'Benthic Codes'!$A$1:$C$15,3,0)</f>
        <v>turf algae</v>
      </c>
      <c r="J2093">
        <v>2</v>
      </c>
    </row>
    <row r="2094" spans="1:11">
      <c r="A2094" s="2">
        <v>42956</v>
      </c>
      <c r="B2094" t="s">
        <v>557</v>
      </c>
      <c r="C2094" t="s">
        <v>475</v>
      </c>
      <c r="D2094">
        <v>3</v>
      </c>
      <c r="E2094">
        <v>10</v>
      </c>
      <c r="F2094" s="17">
        <v>3</v>
      </c>
      <c r="G2094" s="55" t="s">
        <v>488</v>
      </c>
      <c r="H2094" s="66" t="str">
        <f>VLOOKUP(G2094,'Benthic Codes'!$A$1:$C$15,2,0)</f>
        <v>TA</v>
      </c>
      <c r="I2094" s="66" t="str">
        <f>VLOOKUP(G2094,'Benthic Codes'!$A$1:$C$15,3,0)</f>
        <v>turf algae</v>
      </c>
      <c r="J2094">
        <v>4</v>
      </c>
    </row>
    <row r="2095" spans="1:11">
      <c r="A2095" s="2">
        <v>42956</v>
      </c>
      <c r="B2095" t="s">
        <v>557</v>
      </c>
      <c r="C2095" t="s">
        <v>475</v>
      </c>
      <c r="D2095">
        <v>3</v>
      </c>
      <c r="E2095">
        <v>10</v>
      </c>
      <c r="F2095" s="17">
        <v>4</v>
      </c>
      <c r="G2095" s="55" t="s">
        <v>476</v>
      </c>
      <c r="H2095" s="66" t="str">
        <f>VLOOKUP(G2095,'Benthic Codes'!$A$1:$C$15,2,0)</f>
        <v>LC</v>
      </c>
      <c r="I2095" s="66" t="str">
        <f>VLOOKUP(G2095,'Benthic Codes'!$A$1:$C$15,3,0)</f>
        <v>coral</v>
      </c>
    </row>
    <row r="2096" spans="1:11">
      <c r="A2096" s="2">
        <v>42956</v>
      </c>
      <c r="B2096" t="s">
        <v>557</v>
      </c>
      <c r="C2096" t="s">
        <v>475</v>
      </c>
      <c r="D2096">
        <v>3</v>
      </c>
      <c r="E2096">
        <v>10</v>
      </c>
      <c r="F2096" s="17">
        <v>5</v>
      </c>
      <c r="G2096" s="55" t="s">
        <v>476</v>
      </c>
      <c r="H2096" s="66" t="str">
        <f>VLOOKUP(G2096,'Benthic Codes'!$A$1:$C$15,2,0)</f>
        <v>LC</v>
      </c>
      <c r="I2096" s="66" t="str">
        <f>VLOOKUP(G2096,'Benthic Codes'!$A$1:$C$15,3,0)</f>
        <v>coral</v>
      </c>
    </row>
    <row r="2097" spans="1:11">
      <c r="A2097" s="2">
        <v>42956</v>
      </c>
      <c r="B2097" t="s">
        <v>557</v>
      </c>
      <c r="C2097" t="s">
        <v>475</v>
      </c>
      <c r="D2097">
        <v>3</v>
      </c>
      <c r="E2097">
        <v>10</v>
      </c>
      <c r="F2097" s="17">
        <v>6</v>
      </c>
      <c r="G2097" s="55" t="s">
        <v>476</v>
      </c>
      <c r="H2097" s="66" t="str">
        <f>VLOOKUP(G2097,'Benthic Codes'!$A$1:$C$15,2,0)</f>
        <v>LC</v>
      </c>
      <c r="I2097" s="66" t="str">
        <f>VLOOKUP(G2097,'Benthic Codes'!$A$1:$C$15,3,0)</f>
        <v>coral</v>
      </c>
    </row>
    <row r="2098" spans="1:11">
      <c r="A2098" s="2">
        <v>42956</v>
      </c>
      <c r="B2098" t="s">
        <v>557</v>
      </c>
      <c r="C2098" t="s">
        <v>475</v>
      </c>
      <c r="D2098">
        <v>3</v>
      </c>
      <c r="E2098">
        <v>10</v>
      </c>
      <c r="F2098" s="17">
        <v>7</v>
      </c>
      <c r="G2098" s="55" t="s">
        <v>476</v>
      </c>
      <c r="H2098" s="66" t="str">
        <f>VLOOKUP(G2098,'Benthic Codes'!$A$1:$C$15,2,0)</f>
        <v>LC</v>
      </c>
      <c r="I2098" s="66" t="str">
        <f>VLOOKUP(G2098,'Benthic Codes'!$A$1:$C$15,3,0)</f>
        <v>coral</v>
      </c>
    </row>
    <row r="2099" spans="1:11">
      <c r="A2099" s="2">
        <v>42956</v>
      </c>
      <c r="B2099" t="s">
        <v>557</v>
      </c>
      <c r="C2099" t="s">
        <v>475</v>
      </c>
      <c r="D2099">
        <v>3</v>
      </c>
      <c r="E2099">
        <v>10</v>
      </c>
      <c r="F2099" s="17">
        <v>8</v>
      </c>
      <c r="G2099" s="55" t="s">
        <v>480</v>
      </c>
      <c r="H2099" s="66" t="str">
        <f>VLOOKUP(G2099,'Benthic Codes'!$A$1:$C$15,2,0)</f>
        <v>OINV</v>
      </c>
      <c r="I2099" s="66" t="str">
        <f>VLOOKUP(G2099,'Benthic Codes'!$A$1:$C$15,3,0)</f>
        <v>non-aggressive invert</v>
      </c>
      <c r="K2099" t="s">
        <v>485</v>
      </c>
    </row>
    <row r="2100" spans="1:11">
      <c r="A2100" s="2">
        <v>42956</v>
      </c>
      <c r="B2100" t="s">
        <v>557</v>
      </c>
      <c r="C2100" t="s">
        <v>475</v>
      </c>
      <c r="D2100">
        <v>3</v>
      </c>
      <c r="E2100">
        <v>10</v>
      </c>
      <c r="F2100" s="17">
        <v>9</v>
      </c>
      <c r="G2100" s="55" t="s">
        <v>488</v>
      </c>
      <c r="H2100" s="66" t="str">
        <f>VLOOKUP(G2100,'Benthic Codes'!$A$1:$C$15,2,0)</f>
        <v>TA</v>
      </c>
      <c r="I2100" s="66" t="str">
        <f>VLOOKUP(G2100,'Benthic Codes'!$A$1:$C$15,3,0)</f>
        <v>turf algae</v>
      </c>
      <c r="J2100">
        <v>2</v>
      </c>
    </row>
    <row r="2101" spans="1:11">
      <c r="A2101" s="2">
        <v>42956</v>
      </c>
      <c r="B2101" t="s">
        <v>557</v>
      </c>
      <c r="C2101" t="s">
        <v>475</v>
      </c>
      <c r="D2101">
        <v>3</v>
      </c>
      <c r="E2101">
        <v>10</v>
      </c>
      <c r="F2101" s="17">
        <v>10</v>
      </c>
      <c r="G2101" s="55" t="s">
        <v>490</v>
      </c>
      <c r="H2101" s="66" t="str">
        <f>VLOOKUP(G2101,'Benthic Codes'!$A$1:$C$15,2,0)</f>
        <v>PEY</v>
      </c>
      <c r="I2101" s="66" t="str">
        <f>VLOOKUP(G2101,'Benthic Codes'!$A$1:$C$15,3,0)</f>
        <v>peysonelid</v>
      </c>
    </row>
    <row r="2102" spans="1:11">
      <c r="A2102" s="2">
        <v>42956</v>
      </c>
      <c r="B2102" t="s">
        <v>557</v>
      </c>
      <c r="C2102" t="s">
        <v>475</v>
      </c>
      <c r="D2102">
        <v>4</v>
      </c>
      <c r="E2102">
        <v>1</v>
      </c>
      <c r="F2102" s="17">
        <v>1</v>
      </c>
      <c r="G2102" s="55" t="s">
        <v>488</v>
      </c>
      <c r="H2102" s="66" t="str">
        <f>VLOOKUP(G2102,'Benthic Codes'!$A$1:$C$15,2,0)</f>
        <v>TA</v>
      </c>
      <c r="I2102" s="66" t="str">
        <f>VLOOKUP(G2102,'Benthic Codes'!$A$1:$C$15,3,0)</f>
        <v>turf algae</v>
      </c>
      <c r="J2102">
        <v>4</v>
      </c>
    </row>
    <row r="2103" spans="1:11">
      <c r="A2103" s="2">
        <v>42956</v>
      </c>
      <c r="B2103" t="s">
        <v>557</v>
      </c>
      <c r="C2103" t="s">
        <v>475</v>
      </c>
      <c r="D2103">
        <v>4</v>
      </c>
      <c r="E2103">
        <v>1</v>
      </c>
      <c r="F2103" s="17">
        <v>2</v>
      </c>
      <c r="G2103" s="55" t="s">
        <v>488</v>
      </c>
      <c r="H2103" s="66" t="str">
        <f>VLOOKUP(G2103,'Benthic Codes'!$A$1:$C$15,2,0)</f>
        <v>TA</v>
      </c>
      <c r="I2103" s="66" t="str">
        <f>VLOOKUP(G2103,'Benthic Codes'!$A$1:$C$15,3,0)</f>
        <v>turf algae</v>
      </c>
      <c r="J2103">
        <v>2</v>
      </c>
    </row>
    <row r="2104" spans="1:11">
      <c r="A2104" s="2">
        <v>42956</v>
      </c>
      <c r="B2104" t="s">
        <v>557</v>
      </c>
      <c r="C2104" t="s">
        <v>475</v>
      </c>
      <c r="D2104">
        <v>4</v>
      </c>
      <c r="E2104">
        <v>1</v>
      </c>
      <c r="F2104" s="17">
        <v>3</v>
      </c>
      <c r="G2104" s="55" t="s">
        <v>488</v>
      </c>
      <c r="H2104" s="66" t="str">
        <f>VLOOKUP(G2104,'Benthic Codes'!$A$1:$C$15,2,0)</f>
        <v>TA</v>
      </c>
      <c r="I2104" s="66" t="str">
        <f>VLOOKUP(G2104,'Benthic Codes'!$A$1:$C$15,3,0)</f>
        <v>turf algae</v>
      </c>
      <c r="J2104">
        <v>2</v>
      </c>
    </row>
    <row r="2105" spans="1:11">
      <c r="A2105" s="2">
        <v>42956</v>
      </c>
      <c r="B2105" t="s">
        <v>557</v>
      </c>
      <c r="C2105" t="s">
        <v>475</v>
      </c>
      <c r="D2105">
        <v>4</v>
      </c>
      <c r="E2105">
        <v>1</v>
      </c>
      <c r="F2105" s="17">
        <v>4</v>
      </c>
      <c r="G2105" s="55" t="s">
        <v>488</v>
      </c>
      <c r="H2105" s="66" t="str">
        <f>VLOOKUP(G2105,'Benthic Codes'!$A$1:$C$15,2,0)</f>
        <v>TA</v>
      </c>
      <c r="I2105" s="66" t="str">
        <f>VLOOKUP(G2105,'Benthic Codes'!$A$1:$C$15,3,0)</f>
        <v>turf algae</v>
      </c>
      <c r="J2105">
        <v>2</v>
      </c>
    </row>
    <row r="2106" spans="1:11">
      <c r="A2106" s="2">
        <v>42956</v>
      </c>
      <c r="B2106" t="s">
        <v>557</v>
      </c>
      <c r="C2106" t="s">
        <v>475</v>
      </c>
      <c r="D2106">
        <v>4</v>
      </c>
      <c r="E2106">
        <v>1</v>
      </c>
      <c r="F2106" s="17">
        <v>5</v>
      </c>
      <c r="G2106" s="55" t="s">
        <v>488</v>
      </c>
      <c r="H2106" s="66" t="str">
        <f>VLOOKUP(G2106,'Benthic Codes'!$A$1:$C$15,2,0)</f>
        <v>TA</v>
      </c>
      <c r="I2106" s="66" t="str">
        <f>VLOOKUP(G2106,'Benthic Codes'!$A$1:$C$15,3,0)</f>
        <v>turf algae</v>
      </c>
      <c r="J2106">
        <v>1</v>
      </c>
    </row>
    <row r="2107" spans="1:11">
      <c r="A2107" s="2">
        <v>42956</v>
      </c>
      <c r="B2107" t="s">
        <v>557</v>
      </c>
      <c r="C2107" t="s">
        <v>475</v>
      </c>
      <c r="D2107">
        <v>4</v>
      </c>
      <c r="E2107">
        <v>1</v>
      </c>
      <c r="F2107" s="17">
        <v>6</v>
      </c>
      <c r="G2107" s="55" t="s">
        <v>489</v>
      </c>
      <c r="H2107" s="66" t="str">
        <f>VLOOKUP(G2107,'Benthic Codes'!$A$1:$C$15,2,0)</f>
        <v>sand</v>
      </c>
      <c r="I2107" s="66" t="str">
        <f>VLOOKUP(G2107,'Benthic Codes'!$A$1:$C$15,3,0)</f>
        <v>sand</v>
      </c>
    </row>
    <row r="2108" spans="1:11">
      <c r="A2108" s="2">
        <v>42956</v>
      </c>
      <c r="B2108" t="s">
        <v>557</v>
      </c>
      <c r="C2108" t="s">
        <v>475</v>
      </c>
      <c r="D2108">
        <v>4</v>
      </c>
      <c r="E2108">
        <v>1</v>
      </c>
      <c r="F2108" s="17">
        <v>7</v>
      </c>
      <c r="G2108" s="55" t="s">
        <v>474</v>
      </c>
      <c r="H2108" s="66" t="str">
        <f>VLOOKUP(G2108,'Benthic Codes'!$A$1:$C$15,2,0)</f>
        <v>CY</v>
      </c>
      <c r="I2108" s="66" t="str">
        <f>VLOOKUP(G2108,'Benthic Codes'!$A$1:$C$15,3,0)</f>
        <v>cyanobacteria</v>
      </c>
    </row>
    <row r="2109" spans="1:11">
      <c r="A2109" s="2">
        <v>42956</v>
      </c>
      <c r="B2109" t="s">
        <v>557</v>
      </c>
      <c r="C2109" t="s">
        <v>475</v>
      </c>
      <c r="D2109">
        <v>4</v>
      </c>
      <c r="E2109">
        <v>1</v>
      </c>
      <c r="F2109" s="17">
        <v>8</v>
      </c>
      <c r="G2109" s="55" t="s">
        <v>488</v>
      </c>
      <c r="H2109" s="66" t="str">
        <f>VLOOKUP(G2109,'Benthic Codes'!$A$1:$C$15,2,0)</f>
        <v>TA</v>
      </c>
      <c r="I2109" s="66" t="str">
        <f>VLOOKUP(G2109,'Benthic Codes'!$A$1:$C$15,3,0)</f>
        <v>turf algae</v>
      </c>
      <c r="J2109">
        <v>2</v>
      </c>
    </row>
    <row r="2110" spans="1:11">
      <c r="A2110" s="2">
        <v>42956</v>
      </c>
      <c r="B2110" t="s">
        <v>557</v>
      </c>
      <c r="C2110" t="s">
        <v>475</v>
      </c>
      <c r="D2110">
        <v>4</v>
      </c>
      <c r="E2110">
        <v>1</v>
      </c>
      <c r="F2110" s="17">
        <v>9</v>
      </c>
      <c r="G2110" s="55" t="s">
        <v>488</v>
      </c>
      <c r="H2110" s="66" t="str">
        <f>VLOOKUP(G2110,'Benthic Codes'!$A$1:$C$15,2,0)</f>
        <v>TA</v>
      </c>
      <c r="I2110" s="66" t="str">
        <f>VLOOKUP(G2110,'Benthic Codes'!$A$1:$C$15,3,0)</f>
        <v>turf algae</v>
      </c>
      <c r="J2110">
        <v>4</v>
      </c>
    </row>
    <row r="2111" spans="1:11">
      <c r="A2111" s="2">
        <v>42956</v>
      </c>
      <c r="B2111" t="s">
        <v>557</v>
      </c>
      <c r="C2111" t="s">
        <v>475</v>
      </c>
      <c r="D2111">
        <v>4</v>
      </c>
      <c r="E2111">
        <v>1</v>
      </c>
      <c r="F2111" s="17">
        <v>10</v>
      </c>
      <c r="G2111" s="55" t="s">
        <v>480</v>
      </c>
      <c r="H2111" s="66" t="str">
        <f>VLOOKUP(G2111,'Benthic Codes'!$A$1:$C$15,2,0)</f>
        <v>OINV</v>
      </c>
      <c r="I2111" s="66" t="str">
        <f>VLOOKUP(G2111,'Benthic Codes'!$A$1:$C$15,3,0)</f>
        <v>non-aggressive invert</v>
      </c>
      <c r="K2111" t="s">
        <v>479</v>
      </c>
    </row>
    <row r="2112" spans="1:11">
      <c r="A2112" s="2">
        <v>42956</v>
      </c>
      <c r="B2112" t="s">
        <v>557</v>
      </c>
      <c r="C2112" t="s">
        <v>475</v>
      </c>
      <c r="D2112">
        <v>4</v>
      </c>
      <c r="E2112">
        <v>2</v>
      </c>
      <c r="F2112" s="17">
        <v>1</v>
      </c>
      <c r="G2112" s="55" t="s">
        <v>488</v>
      </c>
      <c r="H2112" s="66" t="str">
        <f>VLOOKUP(G2112,'Benthic Codes'!$A$1:$C$15,2,0)</f>
        <v>TA</v>
      </c>
      <c r="I2112" s="66" t="str">
        <f>VLOOKUP(G2112,'Benthic Codes'!$A$1:$C$15,3,0)</f>
        <v>turf algae</v>
      </c>
      <c r="J2112">
        <v>2</v>
      </c>
    </row>
    <row r="2113" spans="1:11">
      <c r="A2113" s="2">
        <v>42956</v>
      </c>
      <c r="B2113" t="s">
        <v>557</v>
      </c>
      <c r="C2113" t="s">
        <v>475</v>
      </c>
      <c r="D2113">
        <v>4</v>
      </c>
      <c r="E2113">
        <v>2</v>
      </c>
      <c r="F2113" s="17">
        <v>2</v>
      </c>
      <c r="G2113" s="55" t="s">
        <v>488</v>
      </c>
      <c r="H2113" s="66" t="str">
        <f>VLOOKUP(G2113,'Benthic Codes'!$A$1:$C$15,2,0)</f>
        <v>TA</v>
      </c>
      <c r="I2113" s="66" t="str">
        <f>VLOOKUP(G2113,'Benthic Codes'!$A$1:$C$15,3,0)</f>
        <v>turf algae</v>
      </c>
      <c r="J2113">
        <v>2</v>
      </c>
    </row>
    <row r="2114" spans="1:11">
      <c r="A2114" s="2">
        <v>42956</v>
      </c>
      <c r="B2114" t="s">
        <v>557</v>
      </c>
      <c r="C2114" t="s">
        <v>475</v>
      </c>
      <c r="D2114">
        <v>4</v>
      </c>
      <c r="E2114">
        <v>2</v>
      </c>
      <c r="F2114" s="17">
        <v>3</v>
      </c>
      <c r="G2114" s="55" t="s">
        <v>478</v>
      </c>
      <c r="H2114" s="66" t="str">
        <f>VLOOKUP(G2114,'Benthic Codes'!$A$1:$C$15,2,0)</f>
        <v>MA</v>
      </c>
      <c r="I2114" s="66" t="str">
        <f>VLOOKUP(G2114,'Benthic Codes'!$A$1:$C$15,3,0)</f>
        <v>macroalgae</v>
      </c>
      <c r="J2114">
        <v>24</v>
      </c>
    </row>
    <row r="2115" spans="1:11">
      <c r="A2115" s="2">
        <v>42956</v>
      </c>
      <c r="B2115" t="s">
        <v>557</v>
      </c>
      <c r="C2115" t="s">
        <v>475</v>
      </c>
      <c r="D2115">
        <v>4</v>
      </c>
      <c r="E2115">
        <v>2</v>
      </c>
      <c r="F2115" s="17">
        <v>4</v>
      </c>
      <c r="G2115" s="55" t="s">
        <v>476</v>
      </c>
      <c r="H2115" s="66" t="str">
        <f>VLOOKUP(G2115,'Benthic Codes'!$A$1:$C$15,2,0)</f>
        <v>LC</v>
      </c>
      <c r="I2115" s="66" t="str">
        <f>VLOOKUP(G2115,'Benthic Codes'!$A$1:$C$15,3,0)</f>
        <v>coral</v>
      </c>
    </row>
    <row r="2116" spans="1:11">
      <c r="A2116" s="2">
        <v>42956</v>
      </c>
      <c r="B2116" t="s">
        <v>557</v>
      </c>
      <c r="C2116" t="s">
        <v>475</v>
      </c>
      <c r="D2116">
        <v>4</v>
      </c>
      <c r="E2116">
        <v>2</v>
      </c>
      <c r="F2116" s="17">
        <v>5</v>
      </c>
      <c r="G2116" s="55" t="s">
        <v>488</v>
      </c>
      <c r="H2116" s="66" t="str">
        <f>VLOOKUP(G2116,'Benthic Codes'!$A$1:$C$15,2,0)</f>
        <v>TA</v>
      </c>
      <c r="I2116" s="66" t="str">
        <f>VLOOKUP(G2116,'Benthic Codes'!$A$1:$C$15,3,0)</f>
        <v>turf algae</v>
      </c>
      <c r="J2116">
        <v>2</v>
      </c>
    </row>
    <row r="2117" spans="1:11">
      <c r="A2117" s="2">
        <v>42956</v>
      </c>
      <c r="B2117" t="s">
        <v>557</v>
      </c>
      <c r="C2117" t="s">
        <v>475</v>
      </c>
      <c r="D2117">
        <v>4</v>
      </c>
      <c r="E2117">
        <v>2</v>
      </c>
      <c r="F2117" s="17">
        <v>6</v>
      </c>
      <c r="G2117" s="55" t="s">
        <v>488</v>
      </c>
      <c r="H2117" s="66" t="str">
        <f>VLOOKUP(G2117,'Benthic Codes'!$A$1:$C$15,2,0)</f>
        <v>TA</v>
      </c>
      <c r="I2117" s="66" t="str">
        <f>VLOOKUP(G2117,'Benthic Codes'!$A$1:$C$15,3,0)</f>
        <v>turf algae</v>
      </c>
      <c r="J2117">
        <v>2</v>
      </c>
    </row>
    <row r="2118" spans="1:11">
      <c r="A2118" s="2">
        <v>42956</v>
      </c>
      <c r="B2118" t="s">
        <v>557</v>
      </c>
      <c r="C2118" t="s">
        <v>475</v>
      </c>
      <c r="D2118">
        <v>4</v>
      </c>
      <c r="E2118">
        <v>2</v>
      </c>
      <c r="F2118" s="17">
        <v>7</v>
      </c>
      <c r="G2118" s="55" t="s">
        <v>488</v>
      </c>
      <c r="H2118" s="66" t="str">
        <f>VLOOKUP(G2118,'Benthic Codes'!$A$1:$C$15,2,0)</f>
        <v>TA</v>
      </c>
      <c r="I2118" s="66" t="str">
        <f>VLOOKUP(G2118,'Benthic Codes'!$A$1:$C$15,3,0)</f>
        <v>turf algae</v>
      </c>
      <c r="J2118">
        <v>2</v>
      </c>
    </row>
    <row r="2119" spans="1:11">
      <c r="A2119" s="2">
        <v>42956</v>
      </c>
      <c r="B2119" t="s">
        <v>557</v>
      </c>
      <c r="C2119" t="s">
        <v>475</v>
      </c>
      <c r="D2119">
        <v>4</v>
      </c>
      <c r="E2119">
        <v>2</v>
      </c>
      <c r="F2119" s="17">
        <v>8</v>
      </c>
      <c r="G2119" s="55" t="s">
        <v>488</v>
      </c>
      <c r="H2119" s="66" t="str">
        <f>VLOOKUP(G2119,'Benthic Codes'!$A$1:$C$15,2,0)</f>
        <v>TA</v>
      </c>
      <c r="I2119" s="66" t="str">
        <f>VLOOKUP(G2119,'Benthic Codes'!$A$1:$C$15,3,0)</f>
        <v>turf algae</v>
      </c>
      <c r="J2119">
        <v>2</v>
      </c>
    </row>
    <row r="2120" spans="1:11">
      <c r="A2120" s="2">
        <v>42956</v>
      </c>
      <c r="B2120" t="s">
        <v>557</v>
      </c>
      <c r="C2120" t="s">
        <v>475</v>
      </c>
      <c r="D2120">
        <v>4</v>
      </c>
      <c r="E2120">
        <v>2</v>
      </c>
      <c r="F2120" s="17">
        <v>9</v>
      </c>
      <c r="G2120" s="55" t="s">
        <v>488</v>
      </c>
      <c r="H2120" s="66" t="str">
        <f>VLOOKUP(G2120,'Benthic Codes'!$A$1:$C$15,2,0)</f>
        <v>TA</v>
      </c>
      <c r="I2120" s="66" t="str">
        <f>VLOOKUP(G2120,'Benthic Codes'!$A$1:$C$15,3,0)</f>
        <v>turf algae</v>
      </c>
      <c r="J2120">
        <v>4</v>
      </c>
    </row>
    <row r="2121" spans="1:11">
      <c r="A2121" s="2">
        <v>42956</v>
      </c>
      <c r="B2121" t="s">
        <v>557</v>
      </c>
      <c r="C2121" t="s">
        <v>475</v>
      </c>
      <c r="D2121">
        <v>4</v>
      </c>
      <c r="E2121">
        <v>2</v>
      </c>
      <c r="F2121" s="17">
        <v>10</v>
      </c>
      <c r="G2121" s="55" t="s">
        <v>488</v>
      </c>
      <c r="H2121" s="66" t="str">
        <f>VLOOKUP(G2121,'Benthic Codes'!$A$1:$C$15,2,0)</f>
        <v>TA</v>
      </c>
      <c r="I2121" s="66" t="str">
        <f>VLOOKUP(G2121,'Benthic Codes'!$A$1:$C$15,3,0)</f>
        <v>turf algae</v>
      </c>
      <c r="J2121">
        <v>3</v>
      </c>
    </row>
    <row r="2122" spans="1:11">
      <c r="A2122" s="2">
        <v>42956</v>
      </c>
      <c r="B2122" t="s">
        <v>557</v>
      </c>
      <c r="C2122" t="s">
        <v>475</v>
      </c>
      <c r="D2122">
        <v>4</v>
      </c>
      <c r="E2122">
        <v>3</v>
      </c>
      <c r="F2122" s="17">
        <v>1</v>
      </c>
      <c r="G2122" s="55" t="s">
        <v>488</v>
      </c>
      <c r="H2122" s="66" t="str">
        <f>VLOOKUP(G2122,'Benthic Codes'!$A$1:$C$15,2,0)</f>
        <v>TA</v>
      </c>
      <c r="I2122" s="66" t="str">
        <f>VLOOKUP(G2122,'Benthic Codes'!$A$1:$C$15,3,0)</f>
        <v>turf algae</v>
      </c>
      <c r="J2122">
        <v>2</v>
      </c>
    </row>
    <row r="2123" spans="1:11">
      <c r="A2123" s="2">
        <v>42956</v>
      </c>
      <c r="B2123" t="s">
        <v>557</v>
      </c>
      <c r="C2123" t="s">
        <v>475</v>
      </c>
      <c r="D2123">
        <v>4</v>
      </c>
      <c r="E2123">
        <v>3</v>
      </c>
      <c r="F2123" s="17">
        <v>2</v>
      </c>
      <c r="G2123" s="55" t="s">
        <v>476</v>
      </c>
      <c r="H2123" s="66" t="str">
        <f>VLOOKUP(G2123,'Benthic Codes'!$A$1:$C$15,2,0)</f>
        <v>LC</v>
      </c>
      <c r="I2123" s="66" t="str">
        <f>VLOOKUP(G2123,'Benthic Codes'!$A$1:$C$15,3,0)</f>
        <v>coral</v>
      </c>
    </row>
    <row r="2124" spans="1:11">
      <c r="A2124" s="2">
        <v>42956</v>
      </c>
      <c r="B2124" t="s">
        <v>557</v>
      </c>
      <c r="C2124" t="s">
        <v>475</v>
      </c>
      <c r="D2124">
        <v>4</v>
      </c>
      <c r="E2124">
        <v>3</v>
      </c>
      <c r="F2124" s="17">
        <v>3</v>
      </c>
      <c r="G2124" s="55" t="s">
        <v>480</v>
      </c>
      <c r="H2124" s="66" t="str">
        <f>VLOOKUP(G2124,'Benthic Codes'!$A$1:$C$15,2,0)</f>
        <v>OINV</v>
      </c>
      <c r="I2124" s="66" t="str">
        <f>VLOOKUP(G2124,'Benthic Codes'!$A$1:$C$15,3,0)</f>
        <v>non-aggressive invert</v>
      </c>
      <c r="K2124" t="s">
        <v>479</v>
      </c>
    </row>
    <row r="2125" spans="1:11">
      <c r="A2125" s="2">
        <v>42956</v>
      </c>
      <c r="B2125" t="s">
        <v>557</v>
      </c>
      <c r="C2125" t="s">
        <v>475</v>
      </c>
      <c r="D2125">
        <v>4</v>
      </c>
      <c r="E2125">
        <v>3</v>
      </c>
      <c r="F2125" s="17">
        <v>4</v>
      </c>
      <c r="G2125" s="55" t="s">
        <v>488</v>
      </c>
      <c r="H2125" s="66" t="str">
        <f>VLOOKUP(G2125,'Benthic Codes'!$A$1:$C$15,2,0)</f>
        <v>TA</v>
      </c>
      <c r="I2125" s="66" t="str">
        <f>VLOOKUP(G2125,'Benthic Codes'!$A$1:$C$15,3,0)</f>
        <v>turf algae</v>
      </c>
      <c r="J2125">
        <v>4</v>
      </c>
    </row>
    <row r="2126" spans="1:11">
      <c r="A2126" s="2">
        <v>42956</v>
      </c>
      <c r="B2126" t="s">
        <v>557</v>
      </c>
      <c r="C2126" t="s">
        <v>475</v>
      </c>
      <c r="D2126">
        <v>4</v>
      </c>
      <c r="E2126">
        <v>3</v>
      </c>
      <c r="F2126" s="17">
        <v>5</v>
      </c>
      <c r="G2126" s="55" t="s">
        <v>488</v>
      </c>
      <c r="H2126" s="66" t="str">
        <f>VLOOKUP(G2126,'Benthic Codes'!$A$1:$C$15,2,0)</f>
        <v>TA</v>
      </c>
      <c r="I2126" s="66" t="str">
        <f>VLOOKUP(G2126,'Benthic Codes'!$A$1:$C$15,3,0)</f>
        <v>turf algae</v>
      </c>
      <c r="J2126">
        <v>2</v>
      </c>
    </row>
    <row r="2127" spans="1:11">
      <c r="A2127" s="2">
        <v>42956</v>
      </c>
      <c r="B2127" t="s">
        <v>557</v>
      </c>
      <c r="C2127" t="s">
        <v>475</v>
      </c>
      <c r="D2127">
        <v>4</v>
      </c>
      <c r="E2127">
        <v>3</v>
      </c>
      <c r="F2127" s="17">
        <v>6</v>
      </c>
      <c r="G2127" s="55" t="s">
        <v>488</v>
      </c>
      <c r="H2127" s="66" t="str">
        <f>VLOOKUP(G2127,'Benthic Codes'!$A$1:$C$15,2,0)</f>
        <v>TA</v>
      </c>
      <c r="I2127" s="66" t="str">
        <f>VLOOKUP(G2127,'Benthic Codes'!$A$1:$C$15,3,0)</f>
        <v>turf algae</v>
      </c>
      <c r="J2127">
        <v>2</v>
      </c>
    </row>
    <row r="2128" spans="1:11">
      <c r="A2128" s="2">
        <v>42956</v>
      </c>
      <c r="B2128" t="s">
        <v>557</v>
      </c>
      <c r="C2128" t="s">
        <v>475</v>
      </c>
      <c r="D2128">
        <v>4</v>
      </c>
      <c r="E2128">
        <v>3</v>
      </c>
      <c r="F2128" s="17">
        <v>7</v>
      </c>
      <c r="G2128" s="55" t="s">
        <v>488</v>
      </c>
      <c r="H2128" s="66" t="str">
        <f>VLOOKUP(G2128,'Benthic Codes'!$A$1:$C$15,2,0)</f>
        <v>TA</v>
      </c>
      <c r="I2128" s="66" t="str">
        <f>VLOOKUP(G2128,'Benthic Codes'!$A$1:$C$15,3,0)</f>
        <v>turf algae</v>
      </c>
      <c r="J2128">
        <v>2</v>
      </c>
    </row>
    <row r="2129" spans="1:10">
      <c r="A2129" s="2">
        <v>42956</v>
      </c>
      <c r="B2129" t="s">
        <v>557</v>
      </c>
      <c r="C2129" t="s">
        <v>475</v>
      </c>
      <c r="D2129">
        <v>4</v>
      </c>
      <c r="E2129">
        <v>3</v>
      </c>
      <c r="F2129" s="17">
        <v>8</v>
      </c>
      <c r="G2129" s="55" t="s">
        <v>478</v>
      </c>
      <c r="H2129" s="66" t="str">
        <f>VLOOKUP(G2129,'Benthic Codes'!$A$1:$C$15,2,0)</f>
        <v>MA</v>
      </c>
      <c r="I2129" s="66" t="str">
        <f>VLOOKUP(G2129,'Benthic Codes'!$A$1:$C$15,3,0)</f>
        <v>macroalgae</v>
      </c>
      <c r="J2129">
        <v>16</v>
      </c>
    </row>
    <row r="2130" spans="1:10">
      <c r="A2130" s="2">
        <v>42956</v>
      </c>
      <c r="B2130" t="s">
        <v>557</v>
      </c>
      <c r="C2130" t="s">
        <v>475</v>
      </c>
      <c r="D2130">
        <v>4</v>
      </c>
      <c r="E2130">
        <v>3</v>
      </c>
      <c r="F2130" s="17">
        <v>9</v>
      </c>
      <c r="G2130" s="55" t="s">
        <v>478</v>
      </c>
      <c r="H2130" s="66" t="str">
        <f>VLOOKUP(G2130,'Benthic Codes'!$A$1:$C$15,2,0)</f>
        <v>MA</v>
      </c>
      <c r="I2130" s="66" t="str">
        <f>VLOOKUP(G2130,'Benthic Codes'!$A$1:$C$15,3,0)</f>
        <v>macroalgae</v>
      </c>
      <c r="J2130">
        <v>29</v>
      </c>
    </row>
    <row r="2131" spans="1:10">
      <c r="A2131" s="2">
        <v>42956</v>
      </c>
      <c r="B2131" t="s">
        <v>557</v>
      </c>
      <c r="C2131" t="s">
        <v>475</v>
      </c>
      <c r="D2131">
        <v>4</v>
      </c>
      <c r="E2131">
        <v>3</v>
      </c>
      <c r="F2131" s="17">
        <v>10</v>
      </c>
      <c r="G2131" s="55" t="s">
        <v>488</v>
      </c>
      <c r="H2131" s="66" t="str">
        <f>VLOOKUP(G2131,'Benthic Codes'!$A$1:$C$15,2,0)</f>
        <v>TA</v>
      </c>
      <c r="I2131" s="66" t="str">
        <f>VLOOKUP(G2131,'Benthic Codes'!$A$1:$C$15,3,0)</f>
        <v>turf algae</v>
      </c>
      <c r="J2131">
        <v>12</v>
      </c>
    </row>
    <row r="2132" spans="1:10">
      <c r="A2132" s="2">
        <v>42956</v>
      </c>
      <c r="B2132" t="s">
        <v>557</v>
      </c>
      <c r="C2132" t="s">
        <v>475</v>
      </c>
      <c r="D2132">
        <v>4</v>
      </c>
      <c r="E2132">
        <v>4</v>
      </c>
      <c r="F2132" s="17">
        <v>1</v>
      </c>
      <c r="G2132" s="55" t="s">
        <v>478</v>
      </c>
      <c r="H2132" s="66" t="str">
        <f>VLOOKUP(G2132,'Benthic Codes'!$A$1:$C$15,2,0)</f>
        <v>MA</v>
      </c>
      <c r="I2132" s="66" t="str">
        <f>VLOOKUP(G2132,'Benthic Codes'!$A$1:$C$15,3,0)</f>
        <v>macroalgae</v>
      </c>
      <c r="J2132">
        <v>8</v>
      </c>
    </row>
    <row r="2133" spans="1:10">
      <c r="A2133" s="2">
        <v>42956</v>
      </c>
      <c r="B2133" t="s">
        <v>557</v>
      </c>
      <c r="C2133" t="s">
        <v>475</v>
      </c>
      <c r="D2133">
        <v>4</v>
      </c>
      <c r="E2133">
        <v>4</v>
      </c>
      <c r="F2133" s="17">
        <v>2</v>
      </c>
      <c r="G2133" s="55" t="s">
        <v>488</v>
      </c>
      <c r="H2133" s="66" t="str">
        <f>VLOOKUP(G2133,'Benthic Codes'!$A$1:$C$15,2,0)</f>
        <v>TA</v>
      </c>
      <c r="I2133" s="66" t="str">
        <f>VLOOKUP(G2133,'Benthic Codes'!$A$1:$C$15,3,0)</f>
        <v>turf algae</v>
      </c>
      <c r="J2133">
        <v>12</v>
      </c>
    </row>
    <row r="2134" spans="1:10">
      <c r="A2134" s="2">
        <v>42956</v>
      </c>
      <c r="B2134" t="s">
        <v>557</v>
      </c>
      <c r="C2134" t="s">
        <v>475</v>
      </c>
      <c r="D2134">
        <v>4</v>
      </c>
      <c r="E2134">
        <v>4</v>
      </c>
      <c r="F2134" s="17">
        <v>3</v>
      </c>
      <c r="G2134" s="55" t="s">
        <v>488</v>
      </c>
      <c r="H2134" s="66" t="str">
        <f>VLOOKUP(G2134,'Benthic Codes'!$A$1:$C$15,2,0)</f>
        <v>TA</v>
      </c>
      <c r="I2134" s="66" t="str">
        <f>VLOOKUP(G2134,'Benthic Codes'!$A$1:$C$15,3,0)</f>
        <v>turf algae</v>
      </c>
      <c r="J2134">
        <v>2</v>
      </c>
    </row>
    <row r="2135" spans="1:10">
      <c r="A2135" s="2">
        <v>42956</v>
      </c>
      <c r="B2135" t="s">
        <v>557</v>
      </c>
      <c r="C2135" t="s">
        <v>475</v>
      </c>
      <c r="D2135">
        <v>4</v>
      </c>
      <c r="E2135">
        <v>4</v>
      </c>
      <c r="F2135" s="17">
        <v>4</v>
      </c>
      <c r="G2135" s="55" t="s">
        <v>489</v>
      </c>
      <c r="H2135" s="66" t="str">
        <f>VLOOKUP(G2135,'Benthic Codes'!$A$1:$C$15,2,0)</f>
        <v>sand</v>
      </c>
      <c r="I2135" s="66" t="str">
        <f>VLOOKUP(G2135,'Benthic Codes'!$A$1:$C$15,3,0)</f>
        <v>sand</v>
      </c>
    </row>
    <row r="2136" spans="1:10">
      <c r="A2136" s="2">
        <v>42956</v>
      </c>
      <c r="B2136" t="s">
        <v>557</v>
      </c>
      <c r="C2136" t="s">
        <v>475</v>
      </c>
      <c r="D2136">
        <v>4</v>
      </c>
      <c r="E2136">
        <v>4</v>
      </c>
      <c r="F2136" s="17">
        <v>5</v>
      </c>
      <c r="G2136" s="55" t="s">
        <v>488</v>
      </c>
      <c r="H2136" s="66" t="str">
        <f>VLOOKUP(G2136,'Benthic Codes'!$A$1:$C$15,2,0)</f>
        <v>TA</v>
      </c>
      <c r="I2136" s="66" t="str">
        <f>VLOOKUP(G2136,'Benthic Codes'!$A$1:$C$15,3,0)</f>
        <v>turf algae</v>
      </c>
      <c r="J2136">
        <v>2</v>
      </c>
    </row>
    <row r="2137" spans="1:10">
      <c r="A2137" s="2">
        <v>42956</v>
      </c>
      <c r="B2137" t="s">
        <v>557</v>
      </c>
      <c r="C2137" t="s">
        <v>475</v>
      </c>
      <c r="D2137">
        <v>4</v>
      </c>
      <c r="E2137">
        <v>4</v>
      </c>
      <c r="F2137" s="17">
        <v>6</v>
      </c>
      <c r="G2137" s="55" t="s">
        <v>488</v>
      </c>
      <c r="H2137" s="66" t="str">
        <f>VLOOKUP(G2137,'Benthic Codes'!$A$1:$C$15,2,0)</f>
        <v>TA</v>
      </c>
      <c r="I2137" s="66" t="str">
        <f>VLOOKUP(G2137,'Benthic Codes'!$A$1:$C$15,3,0)</f>
        <v>turf algae</v>
      </c>
      <c r="J2137">
        <v>2</v>
      </c>
    </row>
    <row r="2138" spans="1:10">
      <c r="A2138" s="2">
        <v>42956</v>
      </c>
      <c r="B2138" t="s">
        <v>557</v>
      </c>
      <c r="C2138" t="s">
        <v>475</v>
      </c>
      <c r="D2138">
        <v>4</v>
      </c>
      <c r="E2138">
        <v>4</v>
      </c>
      <c r="F2138" s="17">
        <v>7</v>
      </c>
      <c r="G2138" s="55" t="s">
        <v>488</v>
      </c>
      <c r="H2138" s="66" t="str">
        <f>VLOOKUP(G2138,'Benthic Codes'!$A$1:$C$15,2,0)</f>
        <v>TA</v>
      </c>
      <c r="I2138" s="66" t="str">
        <f>VLOOKUP(G2138,'Benthic Codes'!$A$1:$C$15,3,0)</f>
        <v>turf algae</v>
      </c>
      <c r="J2138">
        <v>2</v>
      </c>
    </row>
    <row r="2139" spans="1:10">
      <c r="A2139" s="2">
        <v>42956</v>
      </c>
      <c r="B2139" t="s">
        <v>557</v>
      </c>
      <c r="C2139" t="s">
        <v>475</v>
      </c>
      <c r="D2139">
        <v>4</v>
      </c>
      <c r="E2139">
        <v>4</v>
      </c>
      <c r="F2139" s="17">
        <v>8</v>
      </c>
      <c r="G2139" s="55" t="s">
        <v>478</v>
      </c>
      <c r="H2139" s="66" t="str">
        <f>VLOOKUP(G2139,'Benthic Codes'!$A$1:$C$15,2,0)</f>
        <v>MA</v>
      </c>
      <c r="I2139" s="66" t="str">
        <f>VLOOKUP(G2139,'Benthic Codes'!$A$1:$C$15,3,0)</f>
        <v>macroalgae</v>
      </c>
      <c r="J2139">
        <v>9</v>
      </c>
    </row>
    <row r="2140" spans="1:10">
      <c r="A2140" s="2">
        <v>42956</v>
      </c>
      <c r="B2140" t="s">
        <v>557</v>
      </c>
      <c r="C2140" t="s">
        <v>475</v>
      </c>
      <c r="D2140">
        <v>4</v>
      </c>
      <c r="E2140">
        <v>4</v>
      </c>
      <c r="F2140" s="17">
        <v>9</v>
      </c>
      <c r="G2140" s="55" t="s">
        <v>478</v>
      </c>
      <c r="H2140" s="66" t="str">
        <f>VLOOKUP(G2140,'Benthic Codes'!$A$1:$C$15,2,0)</f>
        <v>MA</v>
      </c>
      <c r="I2140" s="66" t="str">
        <f>VLOOKUP(G2140,'Benthic Codes'!$A$1:$C$15,3,0)</f>
        <v>macroalgae</v>
      </c>
      <c r="J2140">
        <v>12</v>
      </c>
    </row>
    <row r="2141" spans="1:10">
      <c r="A2141" s="2">
        <v>42956</v>
      </c>
      <c r="B2141" t="s">
        <v>557</v>
      </c>
      <c r="C2141" t="s">
        <v>475</v>
      </c>
      <c r="D2141">
        <v>4</v>
      </c>
      <c r="E2141">
        <v>4</v>
      </c>
      <c r="F2141" s="17">
        <v>10</v>
      </c>
      <c r="G2141" s="57" t="s">
        <v>478</v>
      </c>
      <c r="H2141" s="67" t="str">
        <f>VLOOKUP(G2141,'Benthic Codes'!$A$1:$C$15,2,0)</f>
        <v>MA</v>
      </c>
      <c r="I2141" s="67" t="str">
        <f>VLOOKUP(G2141,'Benthic Codes'!$A$1:$C$15,3,0)</f>
        <v>macroalgae</v>
      </c>
      <c r="J2141" s="56">
        <v>5</v>
      </c>
    </row>
    <row r="2142" spans="1:10">
      <c r="A2142" s="2">
        <v>42956</v>
      </c>
      <c r="B2142" t="s">
        <v>557</v>
      </c>
      <c r="C2142" t="s">
        <v>475</v>
      </c>
      <c r="D2142">
        <v>4</v>
      </c>
      <c r="E2142">
        <v>5</v>
      </c>
      <c r="F2142" s="17">
        <v>1</v>
      </c>
      <c r="G2142" s="55" t="s">
        <v>488</v>
      </c>
      <c r="H2142" s="66" t="str">
        <f>VLOOKUP(G2142,'Benthic Codes'!$A$1:$C$15,2,0)</f>
        <v>TA</v>
      </c>
      <c r="I2142" s="66" t="str">
        <f>VLOOKUP(G2142,'Benthic Codes'!$A$1:$C$15,3,0)</f>
        <v>turf algae</v>
      </c>
      <c r="J2142">
        <v>2</v>
      </c>
    </row>
    <row r="2143" spans="1:10">
      <c r="A2143" s="2">
        <v>42956</v>
      </c>
      <c r="B2143" t="s">
        <v>557</v>
      </c>
      <c r="C2143" t="s">
        <v>475</v>
      </c>
      <c r="D2143">
        <v>4</v>
      </c>
      <c r="E2143">
        <v>5</v>
      </c>
      <c r="F2143" s="17">
        <v>2</v>
      </c>
      <c r="G2143" s="55" t="s">
        <v>488</v>
      </c>
      <c r="H2143" s="66" t="str">
        <f>VLOOKUP(G2143,'Benthic Codes'!$A$1:$C$15,2,0)</f>
        <v>TA</v>
      </c>
      <c r="I2143" s="66" t="str">
        <f>VLOOKUP(G2143,'Benthic Codes'!$A$1:$C$15,3,0)</f>
        <v>turf algae</v>
      </c>
      <c r="J2143">
        <v>2</v>
      </c>
    </row>
    <row r="2144" spans="1:10">
      <c r="A2144" s="2">
        <v>42956</v>
      </c>
      <c r="B2144" t="s">
        <v>557</v>
      </c>
      <c r="C2144" t="s">
        <v>475</v>
      </c>
      <c r="D2144">
        <v>4</v>
      </c>
      <c r="E2144">
        <v>5</v>
      </c>
      <c r="F2144" s="17">
        <v>3</v>
      </c>
      <c r="G2144" s="55" t="s">
        <v>488</v>
      </c>
      <c r="H2144" s="66" t="str">
        <f>VLOOKUP(G2144,'Benthic Codes'!$A$1:$C$15,2,0)</f>
        <v>TA</v>
      </c>
      <c r="I2144" s="66" t="str">
        <f>VLOOKUP(G2144,'Benthic Codes'!$A$1:$C$15,3,0)</f>
        <v>turf algae</v>
      </c>
      <c r="J2144">
        <v>4</v>
      </c>
    </row>
    <row r="2145" spans="1:10">
      <c r="A2145" s="2">
        <v>42956</v>
      </c>
      <c r="B2145" t="s">
        <v>557</v>
      </c>
      <c r="C2145" t="s">
        <v>475</v>
      </c>
      <c r="D2145">
        <v>4</v>
      </c>
      <c r="E2145">
        <v>5</v>
      </c>
      <c r="F2145" s="17">
        <v>4</v>
      </c>
      <c r="G2145" s="55" t="s">
        <v>488</v>
      </c>
      <c r="H2145" s="66" t="str">
        <f>VLOOKUP(G2145,'Benthic Codes'!$A$1:$C$15,2,0)</f>
        <v>TA</v>
      </c>
      <c r="I2145" s="66" t="str">
        <f>VLOOKUP(G2145,'Benthic Codes'!$A$1:$C$15,3,0)</f>
        <v>turf algae</v>
      </c>
      <c r="J2145">
        <v>4</v>
      </c>
    </row>
    <row r="2146" spans="1:10">
      <c r="A2146" s="2">
        <v>42956</v>
      </c>
      <c r="B2146" t="s">
        <v>557</v>
      </c>
      <c r="C2146" t="s">
        <v>475</v>
      </c>
      <c r="D2146">
        <v>4</v>
      </c>
      <c r="E2146">
        <v>5</v>
      </c>
      <c r="F2146" s="17">
        <v>5</v>
      </c>
      <c r="G2146" s="55" t="s">
        <v>478</v>
      </c>
      <c r="H2146" s="66" t="str">
        <f>VLOOKUP(G2146,'Benthic Codes'!$A$1:$C$15,2,0)</f>
        <v>MA</v>
      </c>
      <c r="I2146" s="66" t="str">
        <f>VLOOKUP(G2146,'Benthic Codes'!$A$1:$C$15,3,0)</f>
        <v>macroalgae</v>
      </c>
      <c r="J2146">
        <v>28</v>
      </c>
    </row>
    <row r="2147" spans="1:10">
      <c r="A2147" s="2">
        <v>42956</v>
      </c>
      <c r="B2147" t="s">
        <v>557</v>
      </c>
      <c r="C2147" t="s">
        <v>475</v>
      </c>
      <c r="D2147">
        <v>4</v>
      </c>
      <c r="E2147">
        <v>5</v>
      </c>
      <c r="F2147" s="17">
        <v>6</v>
      </c>
      <c r="G2147" s="55" t="s">
        <v>474</v>
      </c>
      <c r="H2147" s="66" t="str">
        <f>VLOOKUP(G2147,'Benthic Codes'!$A$1:$C$15,2,0)</f>
        <v>CY</v>
      </c>
      <c r="I2147" s="66" t="str">
        <f>VLOOKUP(G2147,'Benthic Codes'!$A$1:$C$15,3,0)</f>
        <v>cyanobacteria</v>
      </c>
    </row>
    <row r="2148" spans="1:10">
      <c r="A2148" s="2">
        <v>42956</v>
      </c>
      <c r="B2148" t="s">
        <v>557</v>
      </c>
      <c r="C2148" t="s">
        <v>475</v>
      </c>
      <c r="D2148">
        <v>4</v>
      </c>
      <c r="E2148">
        <v>5</v>
      </c>
      <c r="F2148" s="17">
        <v>7</v>
      </c>
      <c r="G2148" s="55" t="s">
        <v>488</v>
      </c>
      <c r="H2148" s="66" t="str">
        <f>VLOOKUP(G2148,'Benthic Codes'!$A$1:$C$15,2,0)</f>
        <v>TA</v>
      </c>
      <c r="I2148" s="66" t="str">
        <f>VLOOKUP(G2148,'Benthic Codes'!$A$1:$C$15,3,0)</f>
        <v>turf algae</v>
      </c>
      <c r="J2148">
        <v>4</v>
      </c>
    </row>
    <row r="2149" spans="1:10">
      <c r="A2149" s="2">
        <v>42956</v>
      </c>
      <c r="B2149" t="s">
        <v>557</v>
      </c>
      <c r="C2149" t="s">
        <v>475</v>
      </c>
      <c r="D2149">
        <v>4</v>
      </c>
      <c r="E2149">
        <v>5</v>
      </c>
      <c r="F2149" s="17">
        <v>8</v>
      </c>
      <c r="G2149" s="55" t="s">
        <v>488</v>
      </c>
      <c r="H2149" s="66" t="str">
        <f>VLOOKUP(G2149,'Benthic Codes'!$A$1:$C$15,2,0)</f>
        <v>TA</v>
      </c>
      <c r="I2149" s="66" t="str">
        <f>VLOOKUP(G2149,'Benthic Codes'!$A$1:$C$15,3,0)</f>
        <v>turf algae</v>
      </c>
      <c r="J2149">
        <v>2</v>
      </c>
    </row>
    <row r="2150" spans="1:10">
      <c r="A2150" s="2">
        <v>42956</v>
      </c>
      <c r="B2150" t="s">
        <v>557</v>
      </c>
      <c r="C2150" t="s">
        <v>475</v>
      </c>
      <c r="D2150">
        <v>4</v>
      </c>
      <c r="E2150">
        <v>5</v>
      </c>
      <c r="F2150" s="17">
        <v>9</v>
      </c>
      <c r="G2150" s="55" t="s">
        <v>488</v>
      </c>
      <c r="H2150" s="66" t="str">
        <f>VLOOKUP(G2150,'Benthic Codes'!$A$1:$C$15,2,0)</f>
        <v>TA</v>
      </c>
      <c r="I2150" s="66" t="str">
        <f>VLOOKUP(G2150,'Benthic Codes'!$A$1:$C$15,3,0)</f>
        <v>turf algae</v>
      </c>
      <c r="J2150">
        <v>2</v>
      </c>
    </row>
    <row r="2151" spans="1:10">
      <c r="A2151" s="2">
        <v>42956</v>
      </c>
      <c r="B2151" t="s">
        <v>557</v>
      </c>
      <c r="C2151" t="s">
        <v>475</v>
      </c>
      <c r="D2151">
        <v>4</v>
      </c>
      <c r="E2151">
        <v>5</v>
      </c>
      <c r="F2151" s="17">
        <v>10</v>
      </c>
      <c r="G2151" s="55" t="s">
        <v>488</v>
      </c>
      <c r="H2151" s="66" t="str">
        <f>VLOOKUP(G2151,'Benthic Codes'!$A$1:$C$15,2,0)</f>
        <v>TA</v>
      </c>
      <c r="I2151" s="66" t="str">
        <f>VLOOKUP(G2151,'Benthic Codes'!$A$1:$C$15,3,0)</f>
        <v>turf algae</v>
      </c>
      <c r="J2151">
        <v>2</v>
      </c>
    </row>
    <row r="2152" spans="1:10">
      <c r="A2152" s="2">
        <v>42956</v>
      </c>
      <c r="B2152" t="s">
        <v>557</v>
      </c>
      <c r="C2152" t="s">
        <v>475</v>
      </c>
      <c r="D2152">
        <v>4</v>
      </c>
      <c r="E2152">
        <v>6</v>
      </c>
      <c r="F2152" s="17">
        <v>1</v>
      </c>
      <c r="G2152" s="55" t="s">
        <v>488</v>
      </c>
      <c r="H2152" s="66" t="str">
        <f>VLOOKUP(G2152,'Benthic Codes'!$A$1:$C$15,2,0)</f>
        <v>TA</v>
      </c>
      <c r="I2152" s="66" t="str">
        <f>VLOOKUP(G2152,'Benthic Codes'!$A$1:$C$15,3,0)</f>
        <v>turf algae</v>
      </c>
      <c r="J2152">
        <v>8</v>
      </c>
    </row>
    <row r="2153" spans="1:10">
      <c r="A2153" s="2">
        <v>42956</v>
      </c>
      <c r="B2153" t="s">
        <v>557</v>
      </c>
      <c r="C2153" t="s">
        <v>475</v>
      </c>
      <c r="D2153">
        <v>4</v>
      </c>
      <c r="E2153">
        <v>6</v>
      </c>
      <c r="F2153" s="17">
        <v>2</v>
      </c>
      <c r="G2153" s="55" t="s">
        <v>478</v>
      </c>
      <c r="H2153" s="66" t="str">
        <f>VLOOKUP(G2153,'Benthic Codes'!$A$1:$C$15,2,0)</f>
        <v>MA</v>
      </c>
      <c r="I2153" s="66" t="str">
        <f>VLOOKUP(G2153,'Benthic Codes'!$A$1:$C$15,3,0)</f>
        <v>macroalgae</v>
      </c>
      <c r="J2153">
        <v>13</v>
      </c>
    </row>
    <row r="2154" spans="1:10">
      <c r="A2154" s="2">
        <v>42956</v>
      </c>
      <c r="B2154" t="s">
        <v>557</v>
      </c>
      <c r="C2154" t="s">
        <v>475</v>
      </c>
      <c r="D2154">
        <v>4</v>
      </c>
      <c r="E2154">
        <v>6</v>
      </c>
      <c r="F2154" s="17">
        <v>3</v>
      </c>
      <c r="G2154" s="55" t="s">
        <v>489</v>
      </c>
      <c r="H2154" s="66" t="str">
        <f>VLOOKUP(G2154,'Benthic Codes'!$A$1:$C$15,2,0)</f>
        <v>sand</v>
      </c>
      <c r="I2154" s="66" t="str">
        <f>VLOOKUP(G2154,'Benthic Codes'!$A$1:$C$15,3,0)</f>
        <v>sand</v>
      </c>
    </row>
    <row r="2155" spans="1:10">
      <c r="A2155" s="2">
        <v>42956</v>
      </c>
      <c r="B2155" t="s">
        <v>557</v>
      </c>
      <c r="C2155" t="s">
        <v>475</v>
      </c>
      <c r="D2155">
        <v>4</v>
      </c>
      <c r="E2155">
        <v>6</v>
      </c>
      <c r="F2155" s="17">
        <v>4</v>
      </c>
      <c r="G2155" s="55" t="s">
        <v>478</v>
      </c>
      <c r="H2155" s="66" t="str">
        <f>VLOOKUP(G2155,'Benthic Codes'!$A$1:$C$15,2,0)</f>
        <v>MA</v>
      </c>
      <c r="I2155" s="66" t="str">
        <f>VLOOKUP(G2155,'Benthic Codes'!$A$1:$C$15,3,0)</f>
        <v>macroalgae</v>
      </c>
      <c r="J2155">
        <v>71</v>
      </c>
    </row>
    <row r="2156" spans="1:10">
      <c r="A2156" s="2">
        <v>42956</v>
      </c>
      <c r="B2156" t="s">
        <v>557</v>
      </c>
      <c r="C2156" t="s">
        <v>475</v>
      </c>
      <c r="D2156">
        <v>4</v>
      </c>
      <c r="E2156">
        <v>6</v>
      </c>
      <c r="F2156" s="17">
        <v>5</v>
      </c>
      <c r="G2156" s="55" t="s">
        <v>478</v>
      </c>
      <c r="H2156" s="66" t="str">
        <f>VLOOKUP(G2156,'Benthic Codes'!$A$1:$C$15,2,0)</f>
        <v>MA</v>
      </c>
      <c r="I2156" s="66" t="str">
        <f>VLOOKUP(G2156,'Benthic Codes'!$A$1:$C$15,3,0)</f>
        <v>macroalgae</v>
      </c>
      <c r="J2156">
        <v>12</v>
      </c>
    </row>
    <row r="2157" spans="1:10">
      <c r="A2157" s="2">
        <v>42956</v>
      </c>
      <c r="B2157" t="s">
        <v>557</v>
      </c>
      <c r="C2157" t="s">
        <v>475</v>
      </c>
      <c r="D2157">
        <v>4</v>
      </c>
      <c r="E2157">
        <v>6</v>
      </c>
      <c r="F2157" s="17">
        <v>6</v>
      </c>
      <c r="G2157" s="55" t="s">
        <v>478</v>
      </c>
      <c r="H2157" s="66" t="str">
        <f>VLOOKUP(G2157,'Benthic Codes'!$A$1:$C$15,2,0)</f>
        <v>MA</v>
      </c>
      <c r="I2157" s="66" t="str">
        <f>VLOOKUP(G2157,'Benthic Codes'!$A$1:$C$15,3,0)</f>
        <v>macroalgae</v>
      </c>
      <c r="J2157">
        <v>12</v>
      </c>
    </row>
    <row r="2158" spans="1:10">
      <c r="A2158" s="2">
        <v>42956</v>
      </c>
      <c r="B2158" t="s">
        <v>557</v>
      </c>
      <c r="C2158" t="s">
        <v>475</v>
      </c>
      <c r="D2158">
        <v>4</v>
      </c>
      <c r="E2158">
        <v>6</v>
      </c>
      <c r="F2158" s="17">
        <v>7</v>
      </c>
      <c r="G2158" s="55" t="s">
        <v>488</v>
      </c>
      <c r="H2158" s="66" t="str">
        <f>VLOOKUP(G2158,'Benthic Codes'!$A$1:$C$15,2,0)</f>
        <v>TA</v>
      </c>
      <c r="I2158" s="66" t="str">
        <f>VLOOKUP(G2158,'Benthic Codes'!$A$1:$C$15,3,0)</f>
        <v>turf algae</v>
      </c>
      <c r="J2158">
        <v>12</v>
      </c>
    </row>
    <row r="2159" spans="1:10">
      <c r="A2159" s="2">
        <v>42956</v>
      </c>
      <c r="B2159" t="s">
        <v>557</v>
      </c>
      <c r="C2159" t="s">
        <v>475</v>
      </c>
      <c r="D2159">
        <v>4</v>
      </c>
      <c r="E2159">
        <v>6</v>
      </c>
      <c r="F2159" s="17">
        <v>8</v>
      </c>
      <c r="G2159" s="55" t="s">
        <v>488</v>
      </c>
      <c r="H2159" s="66" t="str">
        <f>VLOOKUP(G2159,'Benthic Codes'!$A$1:$C$15,2,0)</f>
        <v>TA</v>
      </c>
      <c r="I2159" s="66" t="str">
        <f>VLOOKUP(G2159,'Benthic Codes'!$A$1:$C$15,3,0)</f>
        <v>turf algae</v>
      </c>
      <c r="J2159">
        <v>8</v>
      </c>
    </row>
    <row r="2160" spans="1:10">
      <c r="A2160" s="2">
        <v>42956</v>
      </c>
      <c r="B2160" t="s">
        <v>557</v>
      </c>
      <c r="C2160" t="s">
        <v>475</v>
      </c>
      <c r="D2160">
        <v>4</v>
      </c>
      <c r="E2160">
        <v>6</v>
      </c>
      <c r="F2160" s="17">
        <v>9</v>
      </c>
      <c r="G2160" s="55" t="s">
        <v>489</v>
      </c>
      <c r="H2160" s="66" t="str">
        <f>VLOOKUP(G2160,'Benthic Codes'!$A$1:$C$15,2,0)</f>
        <v>sand</v>
      </c>
      <c r="I2160" s="66" t="str">
        <f>VLOOKUP(G2160,'Benthic Codes'!$A$1:$C$15,3,0)</f>
        <v>sand</v>
      </c>
    </row>
    <row r="2161" spans="1:11">
      <c r="A2161" s="2">
        <v>42956</v>
      </c>
      <c r="B2161" t="s">
        <v>557</v>
      </c>
      <c r="C2161" t="s">
        <v>475</v>
      </c>
      <c r="D2161">
        <v>4</v>
      </c>
      <c r="E2161">
        <v>6</v>
      </c>
      <c r="F2161" s="17">
        <v>10</v>
      </c>
      <c r="G2161" s="55" t="s">
        <v>488</v>
      </c>
      <c r="H2161" s="66" t="str">
        <f>VLOOKUP(G2161,'Benthic Codes'!$A$1:$C$15,2,0)</f>
        <v>TA</v>
      </c>
      <c r="I2161" s="66" t="str">
        <f>VLOOKUP(G2161,'Benthic Codes'!$A$1:$C$15,3,0)</f>
        <v>turf algae</v>
      </c>
      <c r="J2161">
        <v>4</v>
      </c>
    </row>
    <row r="2162" spans="1:11">
      <c r="A2162" s="2">
        <v>42956</v>
      </c>
      <c r="B2162" t="s">
        <v>557</v>
      </c>
      <c r="C2162" t="s">
        <v>475</v>
      </c>
      <c r="D2162">
        <v>4</v>
      </c>
      <c r="E2162">
        <v>7</v>
      </c>
      <c r="F2162" s="17">
        <v>1</v>
      </c>
      <c r="G2162" s="55" t="s">
        <v>474</v>
      </c>
      <c r="H2162" s="66" t="str">
        <f>VLOOKUP(G2162,'Benthic Codes'!$A$1:$C$15,2,0)</f>
        <v>CY</v>
      </c>
      <c r="I2162" s="66" t="str">
        <f>VLOOKUP(G2162,'Benthic Codes'!$A$1:$C$15,3,0)</f>
        <v>cyanobacteria</v>
      </c>
    </row>
    <row r="2163" spans="1:11">
      <c r="A2163" s="2">
        <v>42956</v>
      </c>
      <c r="B2163" t="s">
        <v>557</v>
      </c>
      <c r="C2163" t="s">
        <v>475</v>
      </c>
      <c r="D2163">
        <v>4</v>
      </c>
      <c r="E2163">
        <v>7</v>
      </c>
      <c r="F2163" s="17">
        <v>2</v>
      </c>
      <c r="G2163" s="55" t="s">
        <v>476</v>
      </c>
      <c r="H2163" s="66" t="str">
        <f>VLOOKUP(G2163,'Benthic Codes'!$A$1:$C$15,2,0)</f>
        <v>LC</v>
      </c>
      <c r="I2163" s="66" t="str">
        <f>VLOOKUP(G2163,'Benthic Codes'!$A$1:$C$15,3,0)</f>
        <v>coral</v>
      </c>
    </row>
    <row r="2164" spans="1:11">
      <c r="A2164" s="2">
        <v>42956</v>
      </c>
      <c r="B2164" t="s">
        <v>557</v>
      </c>
      <c r="C2164" t="s">
        <v>475</v>
      </c>
      <c r="D2164">
        <v>4</v>
      </c>
      <c r="E2164">
        <v>7</v>
      </c>
      <c r="F2164" s="17">
        <v>3</v>
      </c>
      <c r="G2164" s="55" t="s">
        <v>488</v>
      </c>
      <c r="H2164" s="66" t="str">
        <f>VLOOKUP(G2164,'Benthic Codes'!$A$1:$C$15,2,0)</f>
        <v>TA</v>
      </c>
      <c r="I2164" s="66" t="str">
        <f>VLOOKUP(G2164,'Benthic Codes'!$A$1:$C$15,3,0)</f>
        <v>turf algae</v>
      </c>
      <c r="J2164">
        <v>4</v>
      </c>
    </row>
    <row r="2165" spans="1:11">
      <c r="A2165" s="2">
        <v>42956</v>
      </c>
      <c r="B2165" t="s">
        <v>557</v>
      </c>
      <c r="C2165" t="s">
        <v>475</v>
      </c>
      <c r="D2165">
        <v>4</v>
      </c>
      <c r="E2165">
        <v>7</v>
      </c>
      <c r="F2165" s="17">
        <v>4</v>
      </c>
      <c r="G2165" s="55" t="s">
        <v>488</v>
      </c>
      <c r="H2165" s="66" t="str">
        <f>VLOOKUP(G2165,'Benthic Codes'!$A$1:$C$15,2,0)</f>
        <v>TA</v>
      </c>
      <c r="I2165" s="66" t="str">
        <f>VLOOKUP(G2165,'Benthic Codes'!$A$1:$C$15,3,0)</f>
        <v>turf algae</v>
      </c>
      <c r="J2165">
        <v>3</v>
      </c>
    </row>
    <row r="2166" spans="1:11">
      <c r="A2166" s="2">
        <v>42956</v>
      </c>
      <c r="B2166" t="s">
        <v>557</v>
      </c>
      <c r="C2166" t="s">
        <v>475</v>
      </c>
      <c r="D2166">
        <v>4</v>
      </c>
      <c r="E2166">
        <v>7</v>
      </c>
      <c r="F2166" s="17">
        <v>5</v>
      </c>
      <c r="G2166" s="55" t="s">
        <v>488</v>
      </c>
      <c r="H2166" s="66" t="str">
        <f>VLOOKUP(G2166,'Benthic Codes'!$A$1:$C$15,2,0)</f>
        <v>TA</v>
      </c>
      <c r="I2166" s="66" t="str">
        <f>VLOOKUP(G2166,'Benthic Codes'!$A$1:$C$15,3,0)</f>
        <v>turf algae</v>
      </c>
      <c r="J2166">
        <v>6</v>
      </c>
    </row>
    <row r="2167" spans="1:11">
      <c r="A2167" s="2">
        <v>42956</v>
      </c>
      <c r="B2167" t="s">
        <v>557</v>
      </c>
      <c r="C2167" t="s">
        <v>475</v>
      </c>
      <c r="D2167">
        <v>4</v>
      </c>
      <c r="E2167">
        <v>7</v>
      </c>
      <c r="F2167" s="17">
        <v>6</v>
      </c>
      <c r="G2167" s="55" t="s">
        <v>488</v>
      </c>
      <c r="H2167" s="66" t="str">
        <f>VLOOKUP(G2167,'Benthic Codes'!$A$1:$C$15,2,0)</f>
        <v>TA</v>
      </c>
      <c r="I2167" s="66" t="str">
        <f>VLOOKUP(G2167,'Benthic Codes'!$A$1:$C$15,3,0)</f>
        <v>turf algae</v>
      </c>
      <c r="J2167">
        <v>4</v>
      </c>
    </row>
    <row r="2168" spans="1:11">
      <c r="A2168" s="2">
        <v>42956</v>
      </c>
      <c r="B2168" t="s">
        <v>557</v>
      </c>
      <c r="C2168" t="s">
        <v>475</v>
      </c>
      <c r="D2168">
        <v>4</v>
      </c>
      <c r="E2168">
        <v>7</v>
      </c>
      <c r="F2168" s="17">
        <v>7</v>
      </c>
      <c r="G2168" s="55" t="s">
        <v>488</v>
      </c>
      <c r="H2168" s="66" t="str">
        <f>VLOOKUP(G2168,'Benthic Codes'!$A$1:$C$15,2,0)</f>
        <v>TA</v>
      </c>
      <c r="I2168" s="66" t="str">
        <f>VLOOKUP(G2168,'Benthic Codes'!$A$1:$C$15,3,0)</f>
        <v>turf algae</v>
      </c>
      <c r="J2168">
        <v>6</v>
      </c>
    </row>
    <row r="2169" spans="1:11">
      <c r="A2169" s="2">
        <v>42956</v>
      </c>
      <c r="B2169" t="s">
        <v>557</v>
      </c>
      <c r="C2169" t="s">
        <v>475</v>
      </c>
      <c r="D2169">
        <v>4</v>
      </c>
      <c r="E2169">
        <v>7</v>
      </c>
      <c r="F2169" s="17">
        <v>8</v>
      </c>
      <c r="G2169" s="55" t="s">
        <v>488</v>
      </c>
      <c r="H2169" s="66" t="str">
        <f>VLOOKUP(G2169,'Benthic Codes'!$A$1:$C$15,2,0)</f>
        <v>TA</v>
      </c>
      <c r="I2169" s="66" t="str">
        <f>VLOOKUP(G2169,'Benthic Codes'!$A$1:$C$15,3,0)</f>
        <v>turf algae</v>
      </c>
      <c r="J2169">
        <v>2</v>
      </c>
    </row>
    <row r="2170" spans="1:11">
      <c r="A2170" s="2">
        <v>42956</v>
      </c>
      <c r="B2170" t="s">
        <v>557</v>
      </c>
      <c r="C2170" t="s">
        <v>475</v>
      </c>
      <c r="D2170">
        <v>4</v>
      </c>
      <c r="E2170">
        <v>7</v>
      </c>
      <c r="F2170" s="17">
        <v>9</v>
      </c>
      <c r="G2170" s="55" t="s">
        <v>488</v>
      </c>
      <c r="H2170" s="66" t="str">
        <f>VLOOKUP(G2170,'Benthic Codes'!$A$1:$C$15,2,0)</f>
        <v>TA</v>
      </c>
      <c r="I2170" s="66" t="str">
        <f>VLOOKUP(G2170,'Benthic Codes'!$A$1:$C$15,3,0)</f>
        <v>turf algae</v>
      </c>
      <c r="J2170">
        <v>12</v>
      </c>
    </row>
    <row r="2171" spans="1:11">
      <c r="A2171" s="2">
        <v>42956</v>
      </c>
      <c r="B2171" t="s">
        <v>557</v>
      </c>
      <c r="C2171" t="s">
        <v>475</v>
      </c>
      <c r="D2171">
        <v>4</v>
      </c>
      <c r="E2171">
        <v>7</v>
      </c>
      <c r="F2171" s="17">
        <v>10</v>
      </c>
      <c r="G2171" s="55" t="s">
        <v>474</v>
      </c>
      <c r="H2171" s="66" t="str">
        <f>VLOOKUP(G2171,'Benthic Codes'!$A$1:$C$15,2,0)</f>
        <v>CY</v>
      </c>
      <c r="I2171" s="66" t="str">
        <f>VLOOKUP(G2171,'Benthic Codes'!$A$1:$C$15,3,0)</f>
        <v>cyanobacteria</v>
      </c>
    </row>
    <row r="2172" spans="1:11">
      <c r="A2172" s="2">
        <v>42956</v>
      </c>
      <c r="B2172" t="s">
        <v>557</v>
      </c>
      <c r="C2172" t="s">
        <v>475</v>
      </c>
      <c r="D2172">
        <v>4</v>
      </c>
      <c r="E2172">
        <v>8</v>
      </c>
      <c r="F2172" s="17">
        <v>1</v>
      </c>
      <c r="G2172" s="55" t="s">
        <v>478</v>
      </c>
      <c r="H2172" s="66" t="str">
        <f>VLOOKUP(G2172,'Benthic Codes'!$A$1:$C$15,2,0)</f>
        <v>MA</v>
      </c>
      <c r="I2172" s="66" t="str">
        <f>VLOOKUP(G2172,'Benthic Codes'!$A$1:$C$15,3,0)</f>
        <v>macroalgae</v>
      </c>
      <c r="J2172">
        <v>22</v>
      </c>
    </row>
    <row r="2173" spans="1:11">
      <c r="A2173" s="2">
        <v>42956</v>
      </c>
      <c r="B2173" t="s">
        <v>557</v>
      </c>
      <c r="C2173" t="s">
        <v>475</v>
      </c>
      <c r="D2173">
        <v>4</v>
      </c>
      <c r="E2173">
        <v>8</v>
      </c>
      <c r="F2173" s="17">
        <v>2</v>
      </c>
      <c r="G2173" s="55" t="s">
        <v>488</v>
      </c>
      <c r="H2173" s="66" t="str">
        <f>VLOOKUP(G2173,'Benthic Codes'!$A$1:$C$15,2,0)</f>
        <v>TA</v>
      </c>
      <c r="I2173" s="66" t="str">
        <f>VLOOKUP(G2173,'Benthic Codes'!$A$1:$C$15,3,0)</f>
        <v>turf algae</v>
      </c>
      <c r="J2173">
        <v>6</v>
      </c>
    </row>
    <row r="2174" spans="1:11">
      <c r="A2174" s="2">
        <v>42956</v>
      </c>
      <c r="B2174" t="s">
        <v>557</v>
      </c>
      <c r="C2174" t="s">
        <v>475</v>
      </c>
      <c r="D2174">
        <v>4</v>
      </c>
      <c r="E2174">
        <v>8</v>
      </c>
      <c r="F2174" s="17">
        <v>3</v>
      </c>
      <c r="G2174" s="55" t="s">
        <v>480</v>
      </c>
      <c r="H2174" s="66" t="str">
        <f>VLOOKUP(G2174,'Benthic Codes'!$A$1:$C$15,2,0)</f>
        <v>OINV</v>
      </c>
      <c r="I2174" s="66" t="str">
        <f>VLOOKUP(G2174,'Benthic Codes'!$A$1:$C$15,3,0)</f>
        <v>non-aggressive invert</v>
      </c>
      <c r="K2174" t="s">
        <v>485</v>
      </c>
    </row>
    <row r="2175" spans="1:11">
      <c r="A2175" s="2">
        <v>42956</v>
      </c>
      <c r="B2175" t="s">
        <v>557</v>
      </c>
      <c r="C2175" t="s">
        <v>475</v>
      </c>
      <c r="D2175">
        <v>4</v>
      </c>
      <c r="E2175">
        <v>8</v>
      </c>
      <c r="F2175" s="17">
        <v>4</v>
      </c>
      <c r="G2175" s="55" t="s">
        <v>488</v>
      </c>
      <c r="H2175" s="66" t="str">
        <f>VLOOKUP(G2175,'Benthic Codes'!$A$1:$C$15,2,0)</f>
        <v>TA</v>
      </c>
      <c r="I2175" s="66" t="str">
        <f>VLOOKUP(G2175,'Benthic Codes'!$A$1:$C$15,3,0)</f>
        <v>turf algae</v>
      </c>
      <c r="J2175">
        <v>4</v>
      </c>
    </row>
    <row r="2176" spans="1:11">
      <c r="A2176" s="2">
        <v>42956</v>
      </c>
      <c r="B2176" t="s">
        <v>557</v>
      </c>
      <c r="C2176" t="s">
        <v>475</v>
      </c>
      <c r="D2176">
        <v>4</v>
      </c>
      <c r="E2176">
        <v>8</v>
      </c>
      <c r="F2176" s="17">
        <v>5</v>
      </c>
      <c r="G2176" s="55" t="s">
        <v>488</v>
      </c>
      <c r="H2176" s="66" t="str">
        <f>VLOOKUP(G2176,'Benthic Codes'!$A$1:$C$15,2,0)</f>
        <v>TA</v>
      </c>
      <c r="I2176" s="66" t="str">
        <f>VLOOKUP(G2176,'Benthic Codes'!$A$1:$C$15,3,0)</f>
        <v>turf algae</v>
      </c>
      <c r="J2176">
        <v>2</v>
      </c>
    </row>
    <row r="2177" spans="1:10">
      <c r="A2177" s="2">
        <v>42956</v>
      </c>
      <c r="B2177" t="s">
        <v>557</v>
      </c>
      <c r="C2177" t="s">
        <v>475</v>
      </c>
      <c r="D2177">
        <v>4</v>
      </c>
      <c r="E2177">
        <v>8</v>
      </c>
      <c r="F2177" s="17">
        <v>6</v>
      </c>
      <c r="G2177" s="55" t="s">
        <v>488</v>
      </c>
      <c r="H2177" s="66" t="str">
        <f>VLOOKUP(G2177,'Benthic Codes'!$A$1:$C$15,2,0)</f>
        <v>TA</v>
      </c>
      <c r="I2177" s="66" t="str">
        <f>VLOOKUP(G2177,'Benthic Codes'!$A$1:$C$15,3,0)</f>
        <v>turf algae</v>
      </c>
      <c r="J2177">
        <v>4</v>
      </c>
    </row>
    <row r="2178" spans="1:10">
      <c r="A2178" s="2">
        <v>42956</v>
      </c>
      <c r="B2178" t="s">
        <v>557</v>
      </c>
      <c r="C2178" t="s">
        <v>475</v>
      </c>
      <c r="D2178">
        <v>4</v>
      </c>
      <c r="E2178">
        <v>8</v>
      </c>
      <c r="F2178" s="17">
        <v>7</v>
      </c>
      <c r="G2178" s="55" t="s">
        <v>474</v>
      </c>
      <c r="H2178" s="66" t="str">
        <f>VLOOKUP(G2178,'Benthic Codes'!$A$1:$C$15,2,0)</f>
        <v>CY</v>
      </c>
      <c r="I2178" s="66" t="str">
        <f>VLOOKUP(G2178,'Benthic Codes'!$A$1:$C$15,3,0)</f>
        <v>cyanobacteria</v>
      </c>
    </row>
    <row r="2179" spans="1:10">
      <c r="A2179" s="2">
        <v>42956</v>
      </c>
      <c r="B2179" t="s">
        <v>557</v>
      </c>
      <c r="C2179" t="s">
        <v>475</v>
      </c>
      <c r="D2179">
        <v>4</v>
      </c>
      <c r="E2179">
        <v>8</v>
      </c>
      <c r="F2179" s="17">
        <v>8</v>
      </c>
      <c r="G2179" s="55" t="s">
        <v>488</v>
      </c>
      <c r="H2179" s="66" t="str">
        <f>VLOOKUP(G2179,'Benthic Codes'!$A$1:$C$15,2,0)</f>
        <v>TA</v>
      </c>
      <c r="I2179" s="66" t="str">
        <f>VLOOKUP(G2179,'Benthic Codes'!$A$1:$C$15,3,0)</f>
        <v>turf algae</v>
      </c>
      <c r="J2179">
        <v>10</v>
      </c>
    </row>
    <row r="2180" spans="1:10">
      <c r="A2180" s="2">
        <v>42956</v>
      </c>
      <c r="B2180" t="s">
        <v>557</v>
      </c>
      <c r="C2180" t="s">
        <v>475</v>
      </c>
      <c r="D2180">
        <v>4</v>
      </c>
      <c r="E2180">
        <v>8</v>
      </c>
      <c r="F2180" s="17">
        <v>9</v>
      </c>
      <c r="G2180" s="55" t="s">
        <v>478</v>
      </c>
      <c r="H2180" s="66" t="str">
        <f>VLOOKUP(G2180,'Benthic Codes'!$A$1:$C$15,2,0)</f>
        <v>MA</v>
      </c>
      <c r="I2180" s="66" t="str">
        <f>VLOOKUP(G2180,'Benthic Codes'!$A$1:$C$15,3,0)</f>
        <v>macroalgae</v>
      </c>
      <c r="J2180">
        <v>8</v>
      </c>
    </row>
    <row r="2181" spans="1:10">
      <c r="A2181" s="2">
        <v>42956</v>
      </c>
      <c r="B2181" t="s">
        <v>557</v>
      </c>
      <c r="C2181" t="s">
        <v>475</v>
      </c>
      <c r="D2181">
        <v>4</v>
      </c>
      <c r="E2181">
        <v>8</v>
      </c>
      <c r="F2181" s="17">
        <v>10</v>
      </c>
      <c r="G2181" s="55" t="s">
        <v>478</v>
      </c>
      <c r="H2181" s="66" t="str">
        <f>VLOOKUP(G2181,'Benthic Codes'!$A$1:$C$15,2,0)</f>
        <v>MA</v>
      </c>
      <c r="I2181" s="66" t="str">
        <f>VLOOKUP(G2181,'Benthic Codes'!$A$1:$C$15,3,0)</f>
        <v>macroalgae</v>
      </c>
      <c r="J2181">
        <v>12</v>
      </c>
    </row>
    <row r="2182" spans="1:10">
      <c r="A2182" s="2">
        <v>42956</v>
      </c>
      <c r="B2182" t="s">
        <v>557</v>
      </c>
      <c r="C2182" t="s">
        <v>475</v>
      </c>
      <c r="D2182">
        <v>4</v>
      </c>
      <c r="E2182">
        <v>9</v>
      </c>
      <c r="F2182" s="17">
        <v>1</v>
      </c>
      <c r="G2182" s="55" t="s">
        <v>478</v>
      </c>
      <c r="H2182" s="66" t="str">
        <f>VLOOKUP(G2182,'Benthic Codes'!$A$1:$C$15,2,0)</f>
        <v>MA</v>
      </c>
      <c r="I2182" s="66" t="str">
        <f>VLOOKUP(G2182,'Benthic Codes'!$A$1:$C$15,3,0)</f>
        <v>macroalgae</v>
      </c>
      <c r="J2182">
        <v>9</v>
      </c>
    </row>
    <row r="2183" spans="1:10">
      <c r="A2183" s="2">
        <v>42956</v>
      </c>
      <c r="B2183" t="s">
        <v>557</v>
      </c>
      <c r="C2183" t="s">
        <v>475</v>
      </c>
      <c r="D2183">
        <v>4</v>
      </c>
      <c r="E2183">
        <v>9</v>
      </c>
      <c r="F2183" s="17">
        <v>2</v>
      </c>
      <c r="G2183" s="55" t="s">
        <v>488</v>
      </c>
      <c r="H2183" s="66" t="str">
        <f>VLOOKUP(G2183,'Benthic Codes'!$A$1:$C$15,2,0)</f>
        <v>TA</v>
      </c>
      <c r="I2183" s="66" t="str">
        <f>VLOOKUP(G2183,'Benthic Codes'!$A$1:$C$15,3,0)</f>
        <v>turf algae</v>
      </c>
      <c r="J2183">
        <v>2</v>
      </c>
    </row>
    <row r="2184" spans="1:10">
      <c r="A2184" s="2">
        <v>42956</v>
      </c>
      <c r="B2184" t="s">
        <v>557</v>
      </c>
      <c r="C2184" t="s">
        <v>475</v>
      </c>
      <c r="D2184">
        <v>4</v>
      </c>
      <c r="E2184">
        <v>9</v>
      </c>
      <c r="F2184" s="17">
        <v>3</v>
      </c>
      <c r="G2184" s="55" t="s">
        <v>488</v>
      </c>
      <c r="H2184" s="66" t="str">
        <f>VLOOKUP(G2184,'Benthic Codes'!$A$1:$C$15,2,0)</f>
        <v>TA</v>
      </c>
      <c r="I2184" s="66" t="str">
        <f>VLOOKUP(G2184,'Benthic Codes'!$A$1:$C$15,3,0)</f>
        <v>turf algae</v>
      </c>
      <c r="J2184">
        <v>1</v>
      </c>
    </row>
    <row r="2185" spans="1:10">
      <c r="A2185" s="2">
        <v>42956</v>
      </c>
      <c r="B2185" t="s">
        <v>557</v>
      </c>
      <c r="C2185" t="s">
        <v>475</v>
      </c>
      <c r="D2185">
        <v>4</v>
      </c>
      <c r="E2185">
        <v>9</v>
      </c>
      <c r="F2185" s="17">
        <v>4</v>
      </c>
      <c r="G2185" s="55" t="s">
        <v>478</v>
      </c>
      <c r="H2185" s="66" t="str">
        <f>VLOOKUP(G2185,'Benthic Codes'!$A$1:$C$15,2,0)</f>
        <v>MA</v>
      </c>
      <c r="I2185" s="66" t="str">
        <f>VLOOKUP(G2185,'Benthic Codes'!$A$1:$C$15,3,0)</f>
        <v>macroalgae</v>
      </c>
      <c r="J2185">
        <v>4</v>
      </c>
    </row>
    <row r="2186" spans="1:10">
      <c r="A2186" s="2">
        <v>42956</v>
      </c>
      <c r="B2186" t="s">
        <v>557</v>
      </c>
      <c r="C2186" t="s">
        <v>475</v>
      </c>
      <c r="D2186">
        <v>4</v>
      </c>
      <c r="E2186">
        <v>9</v>
      </c>
      <c r="F2186" s="17">
        <v>5</v>
      </c>
      <c r="G2186" s="55" t="s">
        <v>488</v>
      </c>
      <c r="H2186" s="66" t="str">
        <f>VLOOKUP(G2186,'Benthic Codes'!$A$1:$C$15,2,0)</f>
        <v>TA</v>
      </c>
      <c r="I2186" s="66" t="str">
        <f>VLOOKUP(G2186,'Benthic Codes'!$A$1:$C$15,3,0)</f>
        <v>turf algae</v>
      </c>
      <c r="J2186">
        <v>2</v>
      </c>
    </row>
    <row r="2187" spans="1:10">
      <c r="A2187" s="2">
        <v>42956</v>
      </c>
      <c r="B2187" t="s">
        <v>557</v>
      </c>
      <c r="C2187" t="s">
        <v>475</v>
      </c>
      <c r="D2187">
        <v>4</v>
      </c>
      <c r="E2187">
        <v>9</v>
      </c>
      <c r="F2187" s="17">
        <v>6</v>
      </c>
      <c r="G2187" s="55" t="s">
        <v>478</v>
      </c>
      <c r="H2187" s="66" t="str">
        <f>VLOOKUP(G2187,'Benthic Codes'!$A$1:$C$15,2,0)</f>
        <v>MA</v>
      </c>
      <c r="I2187" s="66" t="str">
        <f>VLOOKUP(G2187,'Benthic Codes'!$A$1:$C$15,3,0)</f>
        <v>macroalgae</v>
      </c>
      <c r="J2187">
        <v>10</v>
      </c>
    </row>
    <row r="2188" spans="1:10">
      <c r="A2188" s="2">
        <v>42956</v>
      </c>
      <c r="B2188" t="s">
        <v>557</v>
      </c>
      <c r="C2188" t="s">
        <v>475</v>
      </c>
      <c r="D2188">
        <v>4</v>
      </c>
      <c r="E2188">
        <v>9</v>
      </c>
      <c r="F2188" s="17">
        <v>7</v>
      </c>
      <c r="G2188" s="55" t="s">
        <v>488</v>
      </c>
      <c r="H2188" s="66" t="str">
        <f>VLOOKUP(G2188,'Benthic Codes'!$A$1:$C$15,2,0)</f>
        <v>TA</v>
      </c>
      <c r="I2188" s="66" t="str">
        <f>VLOOKUP(G2188,'Benthic Codes'!$A$1:$C$15,3,0)</f>
        <v>turf algae</v>
      </c>
      <c r="J2188">
        <v>2</v>
      </c>
    </row>
    <row r="2189" spans="1:10">
      <c r="A2189" s="2">
        <v>42956</v>
      </c>
      <c r="B2189" t="s">
        <v>557</v>
      </c>
      <c r="C2189" t="s">
        <v>475</v>
      </c>
      <c r="D2189">
        <v>4</v>
      </c>
      <c r="E2189">
        <v>9</v>
      </c>
      <c r="F2189" s="17">
        <v>8</v>
      </c>
      <c r="G2189" s="55" t="s">
        <v>488</v>
      </c>
      <c r="H2189" s="66" t="str">
        <f>VLOOKUP(G2189,'Benthic Codes'!$A$1:$C$15,2,0)</f>
        <v>TA</v>
      </c>
      <c r="I2189" s="66" t="str">
        <f>VLOOKUP(G2189,'Benthic Codes'!$A$1:$C$15,3,0)</f>
        <v>turf algae</v>
      </c>
      <c r="J2189">
        <v>2</v>
      </c>
    </row>
    <row r="2190" spans="1:10">
      <c r="A2190" s="2">
        <v>42956</v>
      </c>
      <c r="B2190" t="s">
        <v>557</v>
      </c>
      <c r="C2190" t="s">
        <v>475</v>
      </c>
      <c r="D2190">
        <v>4</v>
      </c>
      <c r="E2190">
        <v>9</v>
      </c>
      <c r="F2190" s="17">
        <v>9</v>
      </c>
      <c r="G2190" s="55" t="s">
        <v>488</v>
      </c>
      <c r="H2190" s="66" t="str">
        <f>VLOOKUP(G2190,'Benthic Codes'!$A$1:$C$15,2,0)</f>
        <v>TA</v>
      </c>
      <c r="I2190" s="66" t="str">
        <f>VLOOKUP(G2190,'Benthic Codes'!$A$1:$C$15,3,0)</f>
        <v>turf algae</v>
      </c>
      <c r="J2190">
        <v>2</v>
      </c>
    </row>
    <row r="2191" spans="1:10">
      <c r="A2191" s="2">
        <v>42956</v>
      </c>
      <c r="B2191" t="s">
        <v>557</v>
      </c>
      <c r="C2191" t="s">
        <v>475</v>
      </c>
      <c r="D2191">
        <v>4</v>
      </c>
      <c r="E2191">
        <v>9</v>
      </c>
      <c r="F2191" s="17">
        <v>10</v>
      </c>
      <c r="G2191" s="55" t="s">
        <v>488</v>
      </c>
      <c r="H2191" s="66" t="str">
        <f>VLOOKUP(G2191,'Benthic Codes'!$A$1:$C$15,2,0)</f>
        <v>TA</v>
      </c>
      <c r="I2191" s="66" t="str">
        <f>VLOOKUP(G2191,'Benthic Codes'!$A$1:$C$15,3,0)</f>
        <v>turf algae</v>
      </c>
      <c r="J2191">
        <v>4</v>
      </c>
    </row>
    <row r="2192" spans="1:10">
      <c r="A2192" s="2">
        <v>42956</v>
      </c>
      <c r="B2192" t="s">
        <v>557</v>
      </c>
      <c r="C2192" t="s">
        <v>475</v>
      </c>
      <c r="D2192">
        <v>4</v>
      </c>
      <c r="E2192">
        <v>10</v>
      </c>
      <c r="F2192" s="17">
        <v>1</v>
      </c>
      <c r="G2192" s="55" t="s">
        <v>488</v>
      </c>
      <c r="H2192" s="66" t="str">
        <f>VLOOKUP(G2192,'Benthic Codes'!$A$1:$C$15,2,0)</f>
        <v>TA</v>
      </c>
      <c r="I2192" s="66" t="str">
        <f>VLOOKUP(G2192,'Benthic Codes'!$A$1:$C$15,3,0)</f>
        <v>turf algae</v>
      </c>
      <c r="J2192">
        <v>4</v>
      </c>
    </row>
    <row r="2193" spans="1:10">
      <c r="A2193" s="2">
        <v>42956</v>
      </c>
      <c r="B2193" t="s">
        <v>557</v>
      </c>
      <c r="C2193" t="s">
        <v>475</v>
      </c>
      <c r="D2193">
        <v>4</v>
      </c>
      <c r="E2193">
        <v>10</v>
      </c>
      <c r="F2193" s="17">
        <v>2</v>
      </c>
      <c r="G2193" s="55" t="s">
        <v>476</v>
      </c>
      <c r="H2193" s="66" t="str">
        <f>VLOOKUP(G2193,'Benthic Codes'!$A$1:$C$15,2,0)</f>
        <v>LC</v>
      </c>
      <c r="I2193" s="66" t="str">
        <f>VLOOKUP(G2193,'Benthic Codes'!$A$1:$C$15,3,0)</f>
        <v>coral</v>
      </c>
    </row>
    <row r="2194" spans="1:10">
      <c r="A2194" s="2">
        <v>42956</v>
      </c>
      <c r="B2194" t="s">
        <v>557</v>
      </c>
      <c r="C2194" t="s">
        <v>475</v>
      </c>
      <c r="D2194">
        <v>4</v>
      </c>
      <c r="E2194">
        <v>10</v>
      </c>
      <c r="F2194" s="17">
        <v>3</v>
      </c>
      <c r="G2194" s="55" t="s">
        <v>478</v>
      </c>
      <c r="H2194" s="66" t="str">
        <f>VLOOKUP(G2194,'Benthic Codes'!$A$1:$C$15,2,0)</f>
        <v>MA</v>
      </c>
      <c r="I2194" s="66" t="str">
        <f>VLOOKUP(G2194,'Benthic Codes'!$A$1:$C$15,3,0)</f>
        <v>macroalgae</v>
      </c>
      <c r="J2194">
        <v>8</v>
      </c>
    </row>
    <row r="2195" spans="1:10">
      <c r="A2195" s="2">
        <v>42956</v>
      </c>
      <c r="B2195" t="s">
        <v>557</v>
      </c>
      <c r="C2195" t="s">
        <v>475</v>
      </c>
      <c r="D2195">
        <v>4</v>
      </c>
      <c r="E2195">
        <v>10</v>
      </c>
      <c r="F2195" s="17">
        <v>4</v>
      </c>
      <c r="G2195" s="55" t="s">
        <v>488</v>
      </c>
      <c r="H2195" s="66" t="str">
        <f>VLOOKUP(G2195,'Benthic Codes'!$A$1:$C$15,2,0)</f>
        <v>TA</v>
      </c>
      <c r="I2195" s="66" t="str">
        <f>VLOOKUP(G2195,'Benthic Codes'!$A$1:$C$15,3,0)</f>
        <v>turf algae</v>
      </c>
      <c r="J2195">
        <v>2</v>
      </c>
    </row>
    <row r="2196" spans="1:10">
      <c r="A2196" s="2">
        <v>42956</v>
      </c>
      <c r="B2196" t="s">
        <v>557</v>
      </c>
      <c r="C2196" t="s">
        <v>475</v>
      </c>
      <c r="D2196">
        <v>4</v>
      </c>
      <c r="E2196">
        <v>10</v>
      </c>
      <c r="F2196" s="17">
        <v>5</v>
      </c>
      <c r="G2196" s="55" t="s">
        <v>488</v>
      </c>
      <c r="H2196" s="66" t="str">
        <f>VLOOKUP(G2196,'Benthic Codes'!$A$1:$C$15,2,0)</f>
        <v>TA</v>
      </c>
      <c r="I2196" s="66" t="str">
        <f>VLOOKUP(G2196,'Benthic Codes'!$A$1:$C$15,3,0)</f>
        <v>turf algae</v>
      </c>
      <c r="J2196">
        <v>2</v>
      </c>
    </row>
    <row r="2197" spans="1:10">
      <c r="A2197" s="2">
        <v>42956</v>
      </c>
      <c r="B2197" t="s">
        <v>557</v>
      </c>
      <c r="C2197" t="s">
        <v>475</v>
      </c>
      <c r="D2197">
        <v>4</v>
      </c>
      <c r="E2197">
        <v>10</v>
      </c>
      <c r="F2197" s="17">
        <v>6</v>
      </c>
      <c r="G2197" s="55" t="s">
        <v>477</v>
      </c>
      <c r="H2197" s="66" t="str">
        <f>VLOOKUP(G2197,'Benthic Codes'!$A$1:$C$15,2,0)</f>
        <v>LC</v>
      </c>
      <c r="I2197" s="66" t="str">
        <f>VLOOKUP(G2197,'Benthic Codes'!$A$1:$C$15,3,0)</f>
        <v>coral</v>
      </c>
    </row>
    <row r="2198" spans="1:10">
      <c r="A2198" s="2">
        <v>42956</v>
      </c>
      <c r="B2198" t="s">
        <v>557</v>
      </c>
      <c r="C2198" t="s">
        <v>475</v>
      </c>
      <c r="D2198">
        <v>4</v>
      </c>
      <c r="E2198">
        <v>10</v>
      </c>
      <c r="F2198" s="17">
        <v>7</v>
      </c>
      <c r="G2198" s="55" t="s">
        <v>478</v>
      </c>
      <c r="H2198" s="66" t="str">
        <f>VLOOKUP(G2198,'Benthic Codes'!$A$1:$C$15,2,0)</f>
        <v>MA</v>
      </c>
      <c r="I2198" s="66" t="str">
        <f>VLOOKUP(G2198,'Benthic Codes'!$A$1:$C$15,3,0)</f>
        <v>macroalgae</v>
      </c>
      <c r="J2198">
        <v>6</v>
      </c>
    </row>
    <row r="2199" spans="1:10">
      <c r="A2199" s="2">
        <v>42956</v>
      </c>
      <c r="B2199" t="s">
        <v>557</v>
      </c>
      <c r="C2199" t="s">
        <v>475</v>
      </c>
      <c r="D2199">
        <v>4</v>
      </c>
      <c r="E2199">
        <v>10</v>
      </c>
      <c r="F2199" s="17">
        <v>8</v>
      </c>
      <c r="G2199" s="55" t="s">
        <v>476</v>
      </c>
      <c r="H2199" s="66" t="str">
        <f>VLOOKUP(G2199,'Benthic Codes'!$A$1:$C$15,2,0)</f>
        <v>LC</v>
      </c>
      <c r="I2199" s="66" t="str">
        <f>VLOOKUP(G2199,'Benthic Codes'!$A$1:$C$15,3,0)</f>
        <v>coral</v>
      </c>
    </row>
    <row r="2200" spans="1:10">
      <c r="A2200" s="2">
        <v>42956</v>
      </c>
      <c r="B2200" t="s">
        <v>557</v>
      </c>
      <c r="C2200" t="s">
        <v>475</v>
      </c>
      <c r="D2200">
        <v>4</v>
      </c>
      <c r="E2200">
        <v>10</v>
      </c>
      <c r="F2200" s="17">
        <v>9</v>
      </c>
      <c r="G2200" s="55" t="s">
        <v>488</v>
      </c>
      <c r="H2200" s="66" t="str">
        <f>VLOOKUP(G2200,'Benthic Codes'!$A$1:$C$15,2,0)</f>
        <v>TA</v>
      </c>
      <c r="I2200" s="66" t="str">
        <f>VLOOKUP(G2200,'Benthic Codes'!$A$1:$C$15,3,0)</f>
        <v>turf algae</v>
      </c>
      <c r="J2200">
        <v>2</v>
      </c>
    </row>
    <row r="2201" spans="1:10">
      <c r="A2201" s="2">
        <v>42956</v>
      </c>
      <c r="B2201" t="s">
        <v>557</v>
      </c>
      <c r="C2201" t="s">
        <v>475</v>
      </c>
      <c r="D2201">
        <v>4</v>
      </c>
      <c r="E2201">
        <v>10</v>
      </c>
      <c r="F2201" s="17">
        <v>10</v>
      </c>
      <c r="G2201" s="55" t="s">
        <v>478</v>
      </c>
      <c r="H2201" s="66" t="str">
        <f>VLOOKUP(G2201,'Benthic Codes'!$A$1:$C$15,2,0)</f>
        <v>MA</v>
      </c>
      <c r="I2201" s="66" t="str">
        <f>VLOOKUP(G2201,'Benthic Codes'!$A$1:$C$15,3,0)</f>
        <v>macroalgae</v>
      </c>
      <c r="J2201">
        <v>19</v>
      </c>
    </row>
    <row r="2202" spans="1:10">
      <c r="A2202" s="2">
        <v>42956</v>
      </c>
      <c r="B2202" t="s">
        <v>557</v>
      </c>
      <c r="C2202" t="s">
        <v>475</v>
      </c>
      <c r="D2202">
        <v>5</v>
      </c>
      <c r="E2202">
        <v>1</v>
      </c>
      <c r="F2202" s="17">
        <v>1</v>
      </c>
      <c r="G2202" s="55" t="s">
        <v>488</v>
      </c>
      <c r="H2202" s="66" t="str">
        <f>VLOOKUP(G2202,'Benthic Codes'!$A$1:$C$15,2,0)</f>
        <v>TA</v>
      </c>
      <c r="I2202" s="66" t="str">
        <f>VLOOKUP(G2202,'Benthic Codes'!$A$1:$C$15,3,0)</f>
        <v>turf algae</v>
      </c>
      <c r="J2202">
        <v>4</v>
      </c>
    </row>
    <row r="2203" spans="1:10">
      <c r="A2203" s="2">
        <v>42956</v>
      </c>
      <c r="B2203" t="s">
        <v>557</v>
      </c>
      <c r="C2203" t="s">
        <v>475</v>
      </c>
      <c r="D2203">
        <v>5</v>
      </c>
      <c r="E2203">
        <v>1</v>
      </c>
      <c r="F2203" s="17">
        <v>2</v>
      </c>
      <c r="G2203" s="55" t="s">
        <v>478</v>
      </c>
      <c r="H2203" s="66" t="str">
        <f>VLOOKUP(G2203,'Benthic Codes'!$A$1:$C$15,2,0)</f>
        <v>MA</v>
      </c>
      <c r="I2203" s="66" t="str">
        <f>VLOOKUP(G2203,'Benthic Codes'!$A$1:$C$15,3,0)</f>
        <v>macroalgae</v>
      </c>
      <c r="J2203">
        <v>6</v>
      </c>
    </row>
    <row r="2204" spans="1:10">
      <c r="A2204" s="2">
        <v>42956</v>
      </c>
      <c r="B2204" t="s">
        <v>557</v>
      </c>
      <c r="C2204" t="s">
        <v>475</v>
      </c>
      <c r="D2204">
        <v>5</v>
      </c>
      <c r="E2204">
        <v>1</v>
      </c>
      <c r="F2204" s="17">
        <v>3</v>
      </c>
      <c r="G2204" s="55" t="s">
        <v>488</v>
      </c>
      <c r="H2204" s="66" t="str">
        <f>VLOOKUP(G2204,'Benthic Codes'!$A$1:$C$15,2,0)</f>
        <v>TA</v>
      </c>
      <c r="I2204" s="66" t="str">
        <f>VLOOKUP(G2204,'Benthic Codes'!$A$1:$C$15,3,0)</f>
        <v>turf algae</v>
      </c>
      <c r="J2204">
        <v>12</v>
      </c>
    </row>
    <row r="2205" spans="1:10">
      <c r="A2205" s="2">
        <v>42956</v>
      </c>
      <c r="B2205" t="s">
        <v>557</v>
      </c>
      <c r="C2205" t="s">
        <v>475</v>
      </c>
      <c r="D2205">
        <v>5</v>
      </c>
      <c r="E2205">
        <v>1</v>
      </c>
      <c r="F2205" s="17">
        <v>4</v>
      </c>
      <c r="G2205" s="55" t="s">
        <v>476</v>
      </c>
      <c r="H2205" s="66" t="str">
        <f>VLOOKUP(G2205,'Benthic Codes'!$A$1:$C$15,2,0)</f>
        <v>LC</v>
      </c>
      <c r="I2205" s="66" t="str">
        <f>VLOOKUP(G2205,'Benthic Codes'!$A$1:$C$15,3,0)</f>
        <v>coral</v>
      </c>
    </row>
    <row r="2206" spans="1:10">
      <c r="A2206" s="2">
        <v>42956</v>
      </c>
      <c r="B2206" t="s">
        <v>557</v>
      </c>
      <c r="C2206" t="s">
        <v>475</v>
      </c>
      <c r="D2206">
        <v>5</v>
      </c>
      <c r="E2206">
        <v>1</v>
      </c>
      <c r="F2206" s="17">
        <v>5</v>
      </c>
      <c r="G2206" s="55" t="s">
        <v>488</v>
      </c>
      <c r="H2206" s="66" t="str">
        <f>VLOOKUP(G2206,'Benthic Codes'!$A$1:$C$15,2,0)</f>
        <v>TA</v>
      </c>
      <c r="I2206" s="66" t="str">
        <f>VLOOKUP(G2206,'Benthic Codes'!$A$1:$C$15,3,0)</f>
        <v>turf algae</v>
      </c>
      <c r="J2206">
        <v>4</v>
      </c>
    </row>
    <row r="2207" spans="1:10">
      <c r="A2207" s="2">
        <v>42956</v>
      </c>
      <c r="B2207" t="s">
        <v>557</v>
      </c>
      <c r="C2207" t="s">
        <v>475</v>
      </c>
      <c r="D2207">
        <v>5</v>
      </c>
      <c r="E2207">
        <v>1</v>
      </c>
      <c r="F2207" s="17">
        <v>6</v>
      </c>
      <c r="G2207" s="55" t="s">
        <v>488</v>
      </c>
      <c r="H2207" s="66" t="str">
        <f>VLOOKUP(G2207,'Benthic Codes'!$A$1:$C$15,2,0)</f>
        <v>TA</v>
      </c>
      <c r="I2207" s="66" t="str">
        <f>VLOOKUP(G2207,'Benthic Codes'!$A$1:$C$15,3,0)</f>
        <v>turf algae</v>
      </c>
      <c r="J2207">
        <v>2</v>
      </c>
    </row>
    <row r="2208" spans="1:10">
      <c r="A2208" s="2">
        <v>42956</v>
      </c>
      <c r="B2208" t="s">
        <v>557</v>
      </c>
      <c r="C2208" t="s">
        <v>475</v>
      </c>
      <c r="D2208">
        <v>5</v>
      </c>
      <c r="E2208">
        <v>1</v>
      </c>
      <c r="F2208" s="17">
        <v>7</v>
      </c>
      <c r="G2208" s="55" t="s">
        <v>488</v>
      </c>
      <c r="H2208" s="66" t="str">
        <f>VLOOKUP(G2208,'Benthic Codes'!$A$1:$C$15,2,0)</f>
        <v>TA</v>
      </c>
      <c r="I2208" s="66" t="str">
        <f>VLOOKUP(G2208,'Benthic Codes'!$A$1:$C$15,3,0)</f>
        <v>turf algae</v>
      </c>
      <c r="J2208">
        <v>8</v>
      </c>
    </row>
    <row r="2209" spans="1:10">
      <c r="A2209" s="2">
        <v>42956</v>
      </c>
      <c r="B2209" t="s">
        <v>557</v>
      </c>
      <c r="C2209" t="s">
        <v>475</v>
      </c>
      <c r="D2209">
        <v>5</v>
      </c>
      <c r="E2209">
        <v>1</v>
      </c>
      <c r="F2209" s="17">
        <v>8</v>
      </c>
      <c r="G2209" s="55" t="s">
        <v>488</v>
      </c>
      <c r="H2209" s="66" t="str">
        <f>VLOOKUP(G2209,'Benthic Codes'!$A$1:$C$15,2,0)</f>
        <v>TA</v>
      </c>
      <c r="I2209" s="66" t="str">
        <f>VLOOKUP(G2209,'Benthic Codes'!$A$1:$C$15,3,0)</f>
        <v>turf algae</v>
      </c>
      <c r="J2209">
        <v>8</v>
      </c>
    </row>
    <row r="2210" spans="1:10">
      <c r="A2210" s="2">
        <v>42956</v>
      </c>
      <c r="B2210" t="s">
        <v>557</v>
      </c>
      <c r="C2210" t="s">
        <v>475</v>
      </c>
      <c r="D2210">
        <v>5</v>
      </c>
      <c r="E2210">
        <v>1</v>
      </c>
      <c r="F2210" s="17">
        <v>9</v>
      </c>
      <c r="G2210" s="55" t="s">
        <v>488</v>
      </c>
      <c r="H2210" s="66" t="str">
        <f>VLOOKUP(G2210,'Benthic Codes'!$A$1:$C$15,2,0)</f>
        <v>TA</v>
      </c>
      <c r="I2210" s="66" t="str">
        <f>VLOOKUP(G2210,'Benthic Codes'!$A$1:$C$15,3,0)</f>
        <v>turf algae</v>
      </c>
      <c r="J2210">
        <v>6</v>
      </c>
    </row>
    <row r="2211" spans="1:10">
      <c r="A2211" s="2">
        <v>42956</v>
      </c>
      <c r="B2211" t="s">
        <v>557</v>
      </c>
      <c r="C2211" t="s">
        <v>475</v>
      </c>
      <c r="D2211">
        <v>5</v>
      </c>
      <c r="E2211">
        <v>1</v>
      </c>
      <c r="F2211" s="17">
        <v>10</v>
      </c>
      <c r="G2211" s="55" t="s">
        <v>474</v>
      </c>
      <c r="H2211" s="66" t="str">
        <f>VLOOKUP(G2211,'Benthic Codes'!$A$1:$C$15,2,0)</f>
        <v>CY</v>
      </c>
      <c r="I2211" s="66" t="str">
        <f>VLOOKUP(G2211,'Benthic Codes'!$A$1:$C$15,3,0)</f>
        <v>cyanobacteria</v>
      </c>
    </row>
    <row r="2212" spans="1:10">
      <c r="A2212" s="2">
        <v>42956</v>
      </c>
      <c r="B2212" t="s">
        <v>557</v>
      </c>
      <c r="C2212" t="s">
        <v>475</v>
      </c>
      <c r="D2212">
        <v>5</v>
      </c>
      <c r="E2212">
        <v>2</v>
      </c>
      <c r="F2212" s="17">
        <v>1</v>
      </c>
      <c r="G2212" s="55" t="s">
        <v>478</v>
      </c>
      <c r="H2212" s="66" t="str">
        <f>VLOOKUP(G2212,'Benthic Codes'!$A$1:$C$15,2,0)</f>
        <v>MA</v>
      </c>
      <c r="I2212" s="66" t="str">
        <f>VLOOKUP(G2212,'Benthic Codes'!$A$1:$C$15,3,0)</f>
        <v>macroalgae</v>
      </c>
      <c r="J2212">
        <v>12</v>
      </c>
    </row>
    <row r="2213" spans="1:10">
      <c r="A2213" s="2">
        <v>42956</v>
      </c>
      <c r="B2213" t="s">
        <v>557</v>
      </c>
      <c r="C2213" t="s">
        <v>475</v>
      </c>
      <c r="D2213">
        <v>5</v>
      </c>
      <c r="E2213">
        <v>2</v>
      </c>
      <c r="F2213" s="17">
        <v>2</v>
      </c>
      <c r="G2213" s="55" t="s">
        <v>478</v>
      </c>
      <c r="H2213" s="66" t="str">
        <f>VLOOKUP(G2213,'Benthic Codes'!$A$1:$C$15,2,0)</f>
        <v>MA</v>
      </c>
      <c r="I2213" s="66" t="str">
        <f>VLOOKUP(G2213,'Benthic Codes'!$A$1:$C$15,3,0)</f>
        <v>macroalgae</v>
      </c>
      <c r="J2213">
        <v>11</v>
      </c>
    </row>
    <row r="2214" spans="1:10">
      <c r="A2214" s="2">
        <v>42956</v>
      </c>
      <c r="B2214" t="s">
        <v>557</v>
      </c>
      <c r="C2214" t="s">
        <v>475</v>
      </c>
      <c r="D2214">
        <v>5</v>
      </c>
      <c r="E2214">
        <v>2</v>
      </c>
      <c r="F2214" s="17">
        <v>3</v>
      </c>
      <c r="G2214" s="55" t="s">
        <v>488</v>
      </c>
      <c r="H2214" s="66" t="str">
        <f>VLOOKUP(G2214,'Benthic Codes'!$A$1:$C$15,2,0)</f>
        <v>TA</v>
      </c>
      <c r="I2214" s="66" t="str">
        <f>VLOOKUP(G2214,'Benthic Codes'!$A$1:$C$15,3,0)</f>
        <v>turf algae</v>
      </c>
      <c r="J2214">
        <v>4</v>
      </c>
    </row>
    <row r="2215" spans="1:10">
      <c r="A2215" s="2">
        <v>42956</v>
      </c>
      <c r="B2215" t="s">
        <v>557</v>
      </c>
      <c r="C2215" t="s">
        <v>475</v>
      </c>
      <c r="D2215">
        <v>5</v>
      </c>
      <c r="E2215">
        <v>2</v>
      </c>
      <c r="F2215" s="17">
        <v>4</v>
      </c>
      <c r="G2215" s="55" t="s">
        <v>488</v>
      </c>
      <c r="H2215" s="66" t="str">
        <f>VLOOKUP(G2215,'Benthic Codes'!$A$1:$C$15,2,0)</f>
        <v>TA</v>
      </c>
      <c r="I2215" s="66" t="str">
        <f>VLOOKUP(G2215,'Benthic Codes'!$A$1:$C$15,3,0)</f>
        <v>turf algae</v>
      </c>
      <c r="J2215">
        <v>1</v>
      </c>
    </row>
    <row r="2216" spans="1:10">
      <c r="A2216" s="2">
        <v>42956</v>
      </c>
      <c r="B2216" t="s">
        <v>557</v>
      </c>
      <c r="C2216" t="s">
        <v>475</v>
      </c>
      <c r="D2216">
        <v>5</v>
      </c>
      <c r="E2216">
        <v>2</v>
      </c>
      <c r="F2216" s="17">
        <v>5</v>
      </c>
      <c r="G2216" s="55" t="s">
        <v>488</v>
      </c>
      <c r="H2216" s="66" t="str">
        <f>VLOOKUP(G2216,'Benthic Codes'!$A$1:$C$15,2,0)</f>
        <v>TA</v>
      </c>
      <c r="I2216" s="66" t="str">
        <f>VLOOKUP(G2216,'Benthic Codes'!$A$1:$C$15,3,0)</f>
        <v>turf algae</v>
      </c>
      <c r="J2216">
        <v>2</v>
      </c>
    </row>
    <row r="2217" spans="1:10">
      <c r="A2217" s="2">
        <v>42956</v>
      </c>
      <c r="B2217" t="s">
        <v>557</v>
      </c>
      <c r="C2217" t="s">
        <v>475</v>
      </c>
      <c r="D2217">
        <v>5</v>
      </c>
      <c r="E2217">
        <v>2</v>
      </c>
      <c r="F2217" s="17">
        <v>6</v>
      </c>
      <c r="G2217" s="55" t="s">
        <v>488</v>
      </c>
      <c r="H2217" s="66" t="str">
        <f>VLOOKUP(G2217,'Benthic Codes'!$A$1:$C$15,2,0)</f>
        <v>TA</v>
      </c>
      <c r="I2217" s="66" t="str">
        <f>VLOOKUP(G2217,'Benthic Codes'!$A$1:$C$15,3,0)</f>
        <v>turf algae</v>
      </c>
      <c r="J2217">
        <v>2</v>
      </c>
    </row>
    <row r="2218" spans="1:10">
      <c r="A2218" s="2">
        <v>42956</v>
      </c>
      <c r="B2218" t="s">
        <v>557</v>
      </c>
      <c r="C2218" t="s">
        <v>475</v>
      </c>
      <c r="D2218">
        <v>5</v>
      </c>
      <c r="E2218">
        <v>2</v>
      </c>
      <c r="F2218" s="17">
        <v>7</v>
      </c>
      <c r="G2218" s="55" t="s">
        <v>478</v>
      </c>
      <c r="H2218" s="66" t="str">
        <f>VLOOKUP(G2218,'Benthic Codes'!$A$1:$C$15,2,0)</f>
        <v>MA</v>
      </c>
      <c r="I2218" s="66" t="str">
        <f>VLOOKUP(G2218,'Benthic Codes'!$A$1:$C$15,3,0)</f>
        <v>macroalgae</v>
      </c>
      <c r="J2218">
        <v>17</v>
      </c>
    </row>
    <row r="2219" spans="1:10">
      <c r="A2219" s="2">
        <v>42956</v>
      </c>
      <c r="B2219" t="s">
        <v>557</v>
      </c>
      <c r="C2219" t="s">
        <v>475</v>
      </c>
      <c r="D2219">
        <v>5</v>
      </c>
      <c r="E2219">
        <v>2</v>
      </c>
      <c r="F2219" s="17">
        <v>8</v>
      </c>
      <c r="G2219" s="55" t="s">
        <v>488</v>
      </c>
      <c r="H2219" s="66" t="str">
        <f>VLOOKUP(G2219,'Benthic Codes'!$A$1:$C$15,2,0)</f>
        <v>TA</v>
      </c>
      <c r="I2219" s="66" t="str">
        <f>VLOOKUP(G2219,'Benthic Codes'!$A$1:$C$15,3,0)</f>
        <v>turf algae</v>
      </c>
      <c r="J2219">
        <v>12</v>
      </c>
    </row>
    <row r="2220" spans="1:10">
      <c r="A2220" s="2">
        <v>42956</v>
      </c>
      <c r="B2220" t="s">
        <v>557</v>
      </c>
      <c r="C2220" t="s">
        <v>475</v>
      </c>
      <c r="D2220">
        <v>5</v>
      </c>
      <c r="E2220">
        <v>2</v>
      </c>
      <c r="F2220" s="17">
        <v>9</v>
      </c>
      <c r="G2220" s="55" t="s">
        <v>474</v>
      </c>
      <c r="H2220" s="66" t="str">
        <f>VLOOKUP(G2220,'Benthic Codes'!$A$1:$C$15,2,0)</f>
        <v>CY</v>
      </c>
      <c r="I2220" s="66" t="str">
        <f>VLOOKUP(G2220,'Benthic Codes'!$A$1:$C$15,3,0)</f>
        <v>cyanobacteria</v>
      </c>
    </row>
    <row r="2221" spans="1:10">
      <c r="A2221" s="2">
        <v>42956</v>
      </c>
      <c r="B2221" t="s">
        <v>557</v>
      </c>
      <c r="C2221" t="s">
        <v>475</v>
      </c>
      <c r="D2221">
        <v>5</v>
      </c>
      <c r="E2221">
        <v>2</v>
      </c>
      <c r="F2221" s="17">
        <v>10</v>
      </c>
      <c r="G2221" s="55" t="s">
        <v>489</v>
      </c>
      <c r="H2221" s="66" t="str">
        <f>VLOOKUP(G2221,'Benthic Codes'!$A$1:$C$15,2,0)</f>
        <v>sand</v>
      </c>
      <c r="I2221" s="66" t="str">
        <f>VLOOKUP(G2221,'Benthic Codes'!$A$1:$C$15,3,0)</f>
        <v>sand</v>
      </c>
    </row>
    <row r="2222" spans="1:10">
      <c r="A2222" s="2">
        <v>42956</v>
      </c>
      <c r="B2222" t="s">
        <v>557</v>
      </c>
      <c r="C2222" t="s">
        <v>475</v>
      </c>
      <c r="D2222">
        <v>5</v>
      </c>
      <c r="E2222">
        <v>3</v>
      </c>
      <c r="F2222" s="17">
        <v>1</v>
      </c>
      <c r="G2222" s="55" t="s">
        <v>474</v>
      </c>
      <c r="H2222" s="66" t="str">
        <f>VLOOKUP(G2222,'Benthic Codes'!$A$1:$C$15,2,0)</f>
        <v>CY</v>
      </c>
      <c r="I2222" s="66" t="str">
        <f>VLOOKUP(G2222,'Benthic Codes'!$A$1:$C$15,3,0)</f>
        <v>cyanobacteria</v>
      </c>
    </row>
    <row r="2223" spans="1:10">
      <c r="A2223" s="2">
        <v>42956</v>
      </c>
      <c r="B2223" t="s">
        <v>557</v>
      </c>
      <c r="C2223" t="s">
        <v>475</v>
      </c>
      <c r="D2223">
        <v>5</v>
      </c>
      <c r="E2223">
        <v>3</v>
      </c>
      <c r="F2223" s="17">
        <v>2</v>
      </c>
      <c r="G2223" s="55" t="s">
        <v>488</v>
      </c>
      <c r="H2223" s="66" t="str">
        <f>VLOOKUP(G2223,'Benthic Codes'!$A$1:$C$15,2,0)</f>
        <v>TA</v>
      </c>
      <c r="I2223" s="66" t="str">
        <f>VLOOKUP(G2223,'Benthic Codes'!$A$1:$C$15,3,0)</f>
        <v>turf algae</v>
      </c>
      <c r="J2223">
        <v>4</v>
      </c>
    </row>
    <row r="2224" spans="1:10">
      <c r="A2224" s="2">
        <v>42956</v>
      </c>
      <c r="B2224" t="s">
        <v>557</v>
      </c>
      <c r="C2224" t="s">
        <v>475</v>
      </c>
      <c r="D2224">
        <v>5</v>
      </c>
      <c r="E2224">
        <v>3</v>
      </c>
      <c r="F2224" s="17">
        <v>3</v>
      </c>
      <c r="G2224" s="55" t="s">
        <v>488</v>
      </c>
      <c r="H2224" s="66" t="str">
        <f>VLOOKUP(G2224,'Benthic Codes'!$A$1:$C$15,2,0)</f>
        <v>TA</v>
      </c>
      <c r="I2224" s="66" t="str">
        <f>VLOOKUP(G2224,'Benthic Codes'!$A$1:$C$15,3,0)</f>
        <v>turf algae</v>
      </c>
      <c r="J2224">
        <v>6</v>
      </c>
    </row>
    <row r="2225" spans="1:11">
      <c r="A2225" s="2">
        <v>42956</v>
      </c>
      <c r="B2225" t="s">
        <v>557</v>
      </c>
      <c r="C2225" t="s">
        <v>475</v>
      </c>
      <c r="D2225">
        <v>5</v>
      </c>
      <c r="E2225">
        <v>3</v>
      </c>
      <c r="F2225" s="17">
        <v>4</v>
      </c>
      <c r="G2225" s="55" t="s">
        <v>488</v>
      </c>
      <c r="H2225" s="66" t="str">
        <f>VLOOKUP(G2225,'Benthic Codes'!$A$1:$C$15,2,0)</f>
        <v>TA</v>
      </c>
      <c r="I2225" s="66" t="str">
        <f>VLOOKUP(G2225,'Benthic Codes'!$A$1:$C$15,3,0)</f>
        <v>turf algae</v>
      </c>
      <c r="J2225">
        <v>2</v>
      </c>
    </row>
    <row r="2226" spans="1:11">
      <c r="A2226" s="2">
        <v>42956</v>
      </c>
      <c r="B2226" t="s">
        <v>557</v>
      </c>
      <c r="C2226" t="s">
        <v>475</v>
      </c>
      <c r="D2226">
        <v>5</v>
      </c>
      <c r="E2226">
        <v>3</v>
      </c>
      <c r="F2226" s="17">
        <v>5</v>
      </c>
      <c r="G2226" s="55" t="s">
        <v>488</v>
      </c>
      <c r="H2226" s="66" t="str">
        <f>VLOOKUP(G2226,'Benthic Codes'!$A$1:$C$15,2,0)</f>
        <v>TA</v>
      </c>
      <c r="I2226" s="66" t="str">
        <f>VLOOKUP(G2226,'Benthic Codes'!$A$1:$C$15,3,0)</f>
        <v>turf algae</v>
      </c>
      <c r="J2226">
        <v>4</v>
      </c>
    </row>
    <row r="2227" spans="1:11">
      <c r="A2227" s="2">
        <v>42956</v>
      </c>
      <c r="B2227" t="s">
        <v>557</v>
      </c>
      <c r="C2227" t="s">
        <v>475</v>
      </c>
      <c r="D2227">
        <v>5</v>
      </c>
      <c r="E2227">
        <v>3</v>
      </c>
      <c r="F2227" s="17">
        <v>6</v>
      </c>
      <c r="G2227" s="55" t="s">
        <v>488</v>
      </c>
      <c r="H2227" s="66" t="str">
        <f>VLOOKUP(G2227,'Benthic Codes'!$A$1:$C$15,2,0)</f>
        <v>TA</v>
      </c>
      <c r="I2227" s="66" t="str">
        <f>VLOOKUP(G2227,'Benthic Codes'!$A$1:$C$15,3,0)</f>
        <v>turf algae</v>
      </c>
      <c r="J2227">
        <v>2</v>
      </c>
    </row>
    <row r="2228" spans="1:11">
      <c r="A2228" s="2">
        <v>42956</v>
      </c>
      <c r="B2228" t="s">
        <v>557</v>
      </c>
      <c r="C2228" t="s">
        <v>475</v>
      </c>
      <c r="D2228">
        <v>5</v>
      </c>
      <c r="E2228">
        <v>3</v>
      </c>
      <c r="F2228" s="17">
        <v>7</v>
      </c>
      <c r="G2228" s="55" t="s">
        <v>488</v>
      </c>
      <c r="H2228" s="66" t="str">
        <f>VLOOKUP(G2228,'Benthic Codes'!$A$1:$C$15,2,0)</f>
        <v>TA</v>
      </c>
      <c r="I2228" s="66" t="str">
        <f>VLOOKUP(G2228,'Benthic Codes'!$A$1:$C$15,3,0)</f>
        <v>turf algae</v>
      </c>
      <c r="J2228">
        <v>4</v>
      </c>
    </row>
    <row r="2229" spans="1:11">
      <c r="A2229" s="2">
        <v>42956</v>
      </c>
      <c r="B2229" t="s">
        <v>557</v>
      </c>
      <c r="C2229" t="s">
        <v>475</v>
      </c>
      <c r="D2229">
        <v>5</v>
      </c>
      <c r="E2229">
        <v>3</v>
      </c>
      <c r="F2229" s="17">
        <v>8</v>
      </c>
      <c r="G2229" s="55" t="s">
        <v>488</v>
      </c>
      <c r="H2229" s="66" t="str">
        <f>VLOOKUP(G2229,'Benthic Codes'!$A$1:$C$15,2,0)</f>
        <v>TA</v>
      </c>
      <c r="I2229" s="66" t="str">
        <f>VLOOKUP(G2229,'Benthic Codes'!$A$1:$C$15,3,0)</f>
        <v>turf algae</v>
      </c>
      <c r="J2229">
        <v>2</v>
      </c>
    </row>
    <row r="2230" spans="1:11">
      <c r="A2230" s="2">
        <v>42956</v>
      </c>
      <c r="B2230" t="s">
        <v>557</v>
      </c>
      <c r="C2230" t="s">
        <v>475</v>
      </c>
      <c r="D2230">
        <v>5</v>
      </c>
      <c r="E2230">
        <v>3</v>
      </c>
      <c r="F2230" s="17">
        <v>9</v>
      </c>
      <c r="G2230" s="55" t="s">
        <v>489</v>
      </c>
      <c r="H2230" s="66" t="str">
        <f>VLOOKUP(G2230,'Benthic Codes'!$A$1:$C$15,2,0)</f>
        <v>sand</v>
      </c>
      <c r="I2230" s="66" t="str">
        <f>VLOOKUP(G2230,'Benthic Codes'!$A$1:$C$15,3,0)</f>
        <v>sand</v>
      </c>
    </row>
    <row r="2231" spans="1:11">
      <c r="A2231" s="2">
        <v>42956</v>
      </c>
      <c r="B2231" t="s">
        <v>557</v>
      </c>
      <c r="C2231" t="s">
        <v>475</v>
      </c>
      <c r="D2231">
        <v>5</v>
      </c>
      <c r="E2231">
        <v>3</v>
      </c>
      <c r="F2231" s="17">
        <v>10</v>
      </c>
      <c r="G2231" s="55" t="s">
        <v>480</v>
      </c>
      <c r="H2231" s="66" t="str">
        <f>VLOOKUP(G2231,'Benthic Codes'!$A$1:$C$15,2,0)</f>
        <v>OINV</v>
      </c>
      <c r="I2231" s="66" t="str">
        <f>VLOOKUP(G2231,'Benthic Codes'!$A$1:$C$15,3,0)</f>
        <v>non-aggressive invert</v>
      </c>
      <c r="K2231" t="s">
        <v>485</v>
      </c>
    </row>
    <row r="2232" spans="1:11">
      <c r="A2232" s="2">
        <v>42956</v>
      </c>
      <c r="B2232" t="s">
        <v>557</v>
      </c>
      <c r="C2232" t="s">
        <v>475</v>
      </c>
      <c r="D2232">
        <v>5</v>
      </c>
      <c r="E2232">
        <v>4</v>
      </c>
      <c r="F2232" s="17">
        <v>1</v>
      </c>
      <c r="G2232" s="55" t="s">
        <v>480</v>
      </c>
      <c r="H2232" s="66" t="str">
        <f>VLOOKUP(G2232,'Benthic Codes'!$A$1:$C$15,2,0)</f>
        <v>OINV</v>
      </c>
      <c r="I2232" s="66" t="str">
        <f>VLOOKUP(G2232,'Benthic Codes'!$A$1:$C$15,3,0)</f>
        <v>non-aggressive invert</v>
      </c>
      <c r="K2232" t="s">
        <v>485</v>
      </c>
    </row>
    <row r="2233" spans="1:11">
      <c r="A2233" s="2">
        <v>42956</v>
      </c>
      <c r="B2233" t="s">
        <v>557</v>
      </c>
      <c r="C2233" t="s">
        <v>475</v>
      </c>
      <c r="D2233">
        <v>5</v>
      </c>
      <c r="E2233">
        <v>4</v>
      </c>
      <c r="F2233" s="17">
        <v>2</v>
      </c>
      <c r="G2233" s="55" t="s">
        <v>488</v>
      </c>
      <c r="H2233" s="66" t="str">
        <f>VLOOKUP(G2233,'Benthic Codes'!$A$1:$C$15,2,0)</f>
        <v>TA</v>
      </c>
      <c r="I2233" s="66" t="str">
        <f>VLOOKUP(G2233,'Benthic Codes'!$A$1:$C$15,3,0)</f>
        <v>turf algae</v>
      </c>
      <c r="J2233">
        <v>2</v>
      </c>
    </row>
    <row r="2234" spans="1:11">
      <c r="A2234" s="2">
        <v>42956</v>
      </c>
      <c r="B2234" t="s">
        <v>557</v>
      </c>
      <c r="C2234" t="s">
        <v>475</v>
      </c>
      <c r="D2234">
        <v>5</v>
      </c>
      <c r="E2234">
        <v>4</v>
      </c>
      <c r="F2234" s="17">
        <v>3</v>
      </c>
      <c r="G2234" s="55" t="s">
        <v>480</v>
      </c>
      <c r="H2234" s="66" t="str">
        <f>VLOOKUP(G2234,'Benthic Codes'!$A$1:$C$15,2,0)</f>
        <v>OINV</v>
      </c>
      <c r="I2234" s="66" t="str">
        <f>VLOOKUP(G2234,'Benthic Codes'!$A$1:$C$15,3,0)</f>
        <v>non-aggressive invert</v>
      </c>
      <c r="K2234" t="s">
        <v>485</v>
      </c>
    </row>
    <row r="2235" spans="1:11">
      <c r="A2235" s="2">
        <v>42956</v>
      </c>
      <c r="B2235" t="s">
        <v>557</v>
      </c>
      <c r="C2235" t="s">
        <v>475</v>
      </c>
      <c r="D2235">
        <v>5</v>
      </c>
      <c r="E2235">
        <v>4</v>
      </c>
      <c r="F2235" s="17">
        <v>4</v>
      </c>
      <c r="G2235" s="55" t="s">
        <v>488</v>
      </c>
      <c r="H2235" s="66" t="str">
        <f>VLOOKUP(G2235,'Benthic Codes'!$A$1:$C$15,2,0)</f>
        <v>TA</v>
      </c>
      <c r="I2235" s="66" t="str">
        <f>VLOOKUP(G2235,'Benthic Codes'!$A$1:$C$15,3,0)</f>
        <v>turf algae</v>
      </c>
      <c r="J2235">
        <v>1</v>
      </c>
    </row>
    <row r="2236" spans="1:11">
      <c r="A2236" s="2">
        <v>42956</v>
      </c>
      <c r="B2236" t="s">
        <v>557</v>
      </c>
      <c r="C2236" t="s">
        <v>475</v>
      </c>
      <c r="D2236">
        <v>5</v>
      </c>
      <c r="E2236">
        <v>4</v>
      </c>
      <c r="F2236" s="17">
        <v>5</v>
      </c>
      <c r="G2236" s="55" t="s">
        <v>488</v>
      </c>
      <c r="H2236" s="66" t="str">
        <f>VLOOKUP(G2236,'Benthic Codes'!$A$1:$C$15,2,0)</f>
        <v>TA</v>
      </c>
      <c r="I2236" s="66" t="str">
        <f>VLOOKUP(G2236,'Benthic Codes'!$A$1:$C$15,3,0)</f>
        <v>turf algae</v>
      </c>
      <c r="J2236">
        <v>2</v>
      </c>
    </row>
    <row r="2237" spans="1:11">
      <c r="A2237" s="2">
        <v>42956</v>
      </c>
      <c r="B2237" t="s">
        <v>557</v>
      </c>
      <c r="C2237" t="s">
        <v>475</v>
      </c>
      <c r="D2237">
        <v>5</v>
      </c>
      <c r="E2237">
        <v>4</v>
      </c>
      <c r="F2237" s="17">
        <v>6</v>
      </c>
      <c r="G2237" s="55" t="s">
        <v>488</v>
      </c>
      <c r="H2237" s="66" t="str">
        <f>VLOOKUP(G2237,'Benthic Codes'!$A$1:$C$15,2,0)</f>
        <v>TA</v>
      </c>
      <c r="I2237" s="66" t="str">
        <f>VLOOKUP(G2237,'Benthic Codes'!$A$1:$C$15,3,0)</f>
        <v>turf algae</v>
      </c>
      <c r="J2237">
        <v>1</v>
      </c>
    </row>
    <row r="2238" spans="1:11">
      <c r="A2238" s="2">
        <v>42956</v>
      </c>
      <c r="B2238" t="s">
        <v>557</v>
      </c>
      <c r="C2238" t="s">
        <v>475</v>
      </c>
      <c r="D2238">
        <v>5</v>
      </c>
      <c r="E2238">
        <v>4</v>
      </c>
      <c r="F2238" s="17">
        <v>7</v>
      </c>
      <c r="G2238" s="55" t="s">
        <v>488</v>
      </c>
      <c r="H2238" s="66" t="str">
        <f>VLOOKUP(G2238,'Benthic Codes'!$A$1:$C$15,2,0)</f>
        <v>TA</v>
      </c>
      <c r="I2238" s="66" t="str">
        <f>VLOOKUP(G2238,'Benthic Codes'!$A$1:$C$15,3,0)</f>
        <v>turf algae</v>
      </c>
      <c r="J2238">
        <v>1</v>
      </c>
    </row>
    <row r="2239" spans="1:11">
      <c r="A2239" s="2">
        <v>42956</v>
      </c>
      <c r="B2239" t="s">
        <v>557</v>
      </c>
      <c r="C2239" t="s">
        <v>475</v>
      </c>
      <c r="D2239">
        <v>5</v>
      </c>
      <c r="E2239">
        <v>4</v>
      </c>
      <c r="F2239" s="17">
        <v>8</v>
      </c>
      <c r="G2239" s="55" t="s">
        <v>478</v>
      </c>
      <c r="H2239" s="66" t="str">
        <f>VLOOKUP(G2239,'Benthic Codes'!$A$1:$C$15,2,0)</f>
        <v>MA</v>
      </c>
      <c r="I2239" s="66" t="str">
        <f>VLOOKUP(G2239,'Benthic Codes'!$A$1:$C$15,3,0)</f>
        <v>macroalgae</v>
      </c>
      <c r="J2239">
        <v>4</v>
      </c>
    </row>
    <row r="2240" spans="1:11">
      <c r="A2240" s="2">
        <v>42956</v>
      </c>
      <c r="B2240" t="s">
        <v>557</v>
      </c>
      <c r="C2240" t="s">
        <v>475</v>
      </c>
      <c r="D2240">
        <v>5</v>
      </c>
      <c r="E2240">
        <v>4</v>
      </c>
      <c r="F2240" s="17">
        <v>9</v>
      </c>
      <c r="G2240" s="55" t="s">
        <v>474</v>
      </c>
      <c r="H2240" s="66" t="str">
        <f>VLOOKUP(G2240,'Benthic Codes'!$A$1:$C$15,2,0)</f>
        <v>CY</v>
      </c>
      <c r="I2240" s="66" t="str">
        <f>VLOOKUP(G2240,'Benthic Codes'!$A$1:$C$15,3,0)</f>
        <v>cyanobacteria</v>
      </c>
    </row>
    <row r="2241" spans="1:10">
      <c r="A2241" s="2">
        <v>42956</v>
      </c>
      <c r="B2241" t="s">
        <v>557</v>
      </c>
      <c r="C2241" t="s">
        <v>475</v>
      </c>
      <c r="D2241">
        <v>5</v>
      </c>
      <c r="E2241">
        <v>4</v>
      </c>
      <c r="F2241" s="17">
        <v>10</v>
      </c>
      <c r="G2241" s="55" t="s">
        <v>476</v>
      </c>
      <c r="H2241" s="66" t="str">
        <f>VLOOKUP(G2241,'Benthic Codes'!$A$1:$C$15,2,0)</f>
        <v>LC</v>
      </c>
      <c r="I2241" s="66" t="str">
        <f>VLOOKUP(G2241,'Benthic Codes'!$A$1:$C$15,3,0)</f>
        <v>coral</v>
      </c>
    </row>
    <row r="2242" spans="1:10">
      <c r="A2242" s="2">
        <v>42956</v>
      </c>
      <c r="B2242" t="s">
        <v>557</v>
      </c>
      <c r="C2242" t="s">
        <v>475</v>
      </c>
      <c r="D2242">
        <v>5</v>
      </c>
      <c r="E2242">
        <v>5</v>
      </c>
      <c r="F2242" s="17">
        <v>1</v>
      </c>
      <c r="G2242" s="55" t="s">
        <v>474</v>
      </c>
      <c r="H2242" s="66" t="str">
        <f>VLOOKUP(G2242,'Benthic Codes'!$A$1:$C$15,2,0)</f>
        <v>CY</v>
      </c>
      <c r="I2242" s="66" t="str">
        <f>VLOOKUP(G2242,'Benthic Codes'!$A$1:$C$15,3,0)</f>
        <v>cyanobacteria</v>
      </c>
    </row>
    <row r="2243" spans="1:10">
      <c r="A2243" s="2">
        <v>42956</v>
      </c>
      <c r="B2243" t="s">
        <v>557</v>
      </c>
      <c r="C2243" t="s">
        <v>475</v>
      </c>
      <c r="D2243">
        <v>5</v>
      </c>
      <c r="E2243">
        <v>5</v>
      </c>
      <c r="F2243" s="17">
        <v>2</v>
      </c>
      <c r="G2243" s="55" t="s">
        <v>488</v>
      </c>
      <c r="H2243" s="66" t="str">
        <f>VLOOKUP(G2243,'Benthic Codes'!$A$1:$C$15,2,0)</f>
        <v>TA</v>
      </c>
      <c r="I2243" s="66" t="str">
        <f>VLOOKUP(G2243,'Benthic Codes'!$A$1:$C$15,3,0)</f>
        <v>turf algae</v>
      </c>
      <c r="J2243">
        <v>11</v>
      </c>
    </row>
    <row r="2244" spans="1:10">
      <c r="A2244" s="2">
        <v>42956</v>
      </c>
      <c r="B2244" t="s">
        <v>557</v>
      </c>
      <c r="C2244" t="s">
        <v>475</v>
      </c>
      <c r="D2244">
        <v>5</v>
      </c>
      <c r="E2244">
        <v>5</v>
      </c>
      <c r="F2244" s="17">
        <v>3</v>
      </c>
      <c r="G2244" s="55" t="s">
        <v>488</v>
      </c>
      <c r="H2244" s="66" t="str">
        <f>VLOOKUP(G2244,'Benthic Codes'!$A$1:$C$15,2,0)</f>
        <v>TA</v>
      </c>
      <c r="I2244" s="66" t="str">
        <f>VLOOKUP(G2244,'Benthic Codes'!$A$1:$C$15,3,0)</f>
        <v>turf algae</v>
      </c>
      <c r="J2244">
        <v>4</v>
      </c>
    </row>
    <row r="2245" spans="1:10">
      <c r="A2245" s="2">
        <v>42956</v>
      </c>
      <c r="B2245" t="s">
        <v>557</v>
      </c>
      <c r="C2245" t="s">
        <v>475</v>
      </c>
      <c r="D2245">
        <v>5</v>
      </c>
      <c r="E2245">
        <v>5</v>
      </c>
      <c r="F2245" s="17">
        <v>4</v>
      </c>
      <c r="G2245" s="55" t="s">
        <v>488</v>
      </c>
      <c r="H2245" s="66" t="str">
        <f>VLOOKUP(G2245,'Benthic Codes'!$A$1:$C$15,2,0)</f>
        <v>TA</v>
      </c>
      <c r="I2245" s="66" t="str">
        <f>VLOOKUP(G2245,'Benthic Codes'!$A$1:$C$15,3,0)</f>
        <v>turf algae</v>
      </c>
      <c r="J2245">
        <v>2</v>
      </c>
    </row>
    <row r="2246" spans="1:10">
      <c r="A2246" s="2">
        <v>42956</v>
      </c>
      <c r="B2246" t="s">
        <v>557</v>
      </c>
      <c r="C2246" t="s">
        <v>475</v>
      </c>
      <c r="D2246">
        <v>5</v>
      </c>
      <c r="E2246">
        <v>5</v>
      </c>
      <c r="F2246" s="17">
        <v>5</v>
      </c>
      <c r="G2246" s="55" t="s">
        <v>489</v>
      </c>
      <c r="H2246" s="66" t="str">
        <f>VLOOKUP(G2246,'Benthic Codes'!$A$1:$C$15,2,0)</f>
        <v>sand</v>
      </c>
      <c r="I2246" s="66" t="str">
        <f>VLOOKUP(G2246,'Benthic Codes'!$A$1:$C$15,3,0)</f>
        <v>sand</v>
      </c>
    </row>
    <row r="2247" spans="1:10">
      <c r="A2247" s="2">
        <v>42956</v>
      </c>
      <c r="B2247" t="s">
        <v>557</v>
      </c>
      <c r="C2247" t="s">
        <v>475</v>
      </c>
      <c r="D2247">
        <v>5</v>
      </c>
      <c r="E2247">
        <v>5</v>
      </c>
      <c r="F2247" s="17">
        <v>6</v>
      </c>
      <c r="G2247" s="55" t="s">
        <v>478</v>
      </c>
      <c r="H2247" s="66" t="str">
        <f>VLOOKUP(G2247,'Benthic Codes'!$A$1:$C$15,2,0)</f>
        <v>MA</v>
      </c>
      <c r="I2247" s="66" t="str">
        <f>VLOOKUP(G2247,'Benthic Codes'!$A$1:$C$15,3,0)</f>
        <v>macroalgae</v>
      </c>
      <c r="J2247">
        <v>14</v>
      </c>
    </row>
    <row r="2248" spans="1:10">
      <c r="A2248" s="2">
        <v>42956</v>
      </c>
      <c r="B2248" t="s">
        <v>557</v>
      </c>
      <c r="C2248" t="s">
        <v>475</v>
      </c>
      <c r="D2248">
        <v>5</v>
      </c>
      <c r="E2248">
        <v>5</v>
      </c>
      <c r="F2248" s="17">
        <v>7</v>
      </c>
      <c r="G2248" s="55" t="s">
        <v>488</v>
      </c>
      <c r="H2248" s="66" t="str">
        <f>VLOOKUP(G2248,'Benthic Codes'!$A$1:$C$15,2,0)</f>
        <v>TA</v>
      </c>
      <c r="I2248" s="66" t="str">
        <f>VLOOKUP(G2248,'Benthic Codes'!$A$1:$C$15,3,0)</f>
        <v>turf algae</v>
      </c>
      <c r="J2248">
        <v>2</v>
      </c>
    </row>
    <row r="2249" spans="1:10">
      <c r="A2249" s="2">
        <v>42956</v>
      </c>
      <c r="B2249" t="s">
        <v>557</v>
      </c>
      <c r="C2249" t="s">
        <v>475</v>
      </c>
      <c r="D2249">
        <v>5</v>
      </c>
      <c r="E2249">
        <v>5</v>
      </c>
      <c r="F2249" s="17">
        <v>8</v>
      </c>
      <c r="G2249" s="55" t="s">
        <v>488</v>
      </c>
      <c r="H2249" s="66" t="str">
        <f>VLOOKUP(G2249,'Benthic Codes'!$A$1:$C$15,2,0)</f>
        <v>TA</v>
      </c>
      <c r="I2249" s="66" t="str">
        <f>VLOOKUP(G2249,'Benthic Codes'!$A$1:$C$15,3,0)</f>
        <v>turf algae</v>
      </c>
      <c r="J2249">
        <v>2</v>
      </c>
    </row>
    <row r="2250" spans="1:10">
      <c r="A2250" s="2">
        <v>42956</v>
      </c>
      <c r="B2250" t="s">
        <v>557</v>
      </c>
      <c r="C2250" t="s">
        <v>475</v>
      </c>
      <c r="D2250">
        <v>5</v>
      </c>
      <c r="E2250">
        <v>5</v>
      </c>
      <c r="F2250" s="17">
        <v>9</v>
      </c>
      <c r="G2250" s="55" t="s">
        <v>476</v>
      </c>
      <c r="H2250" s="66" t="str">
        <f>VLOOKUP(G2250,'Benthic Codes'!$A$1:$C$15,2,0)</f>
        <v>LC</v>
      </c>
      <c r="I2250" s="66" t="str">
        <f>VLOOKUP(G2250,'Benthic Codes'!$A$1:$C$15,3,0)</f>
        <v>coral</v>
      </c>
    </row>
    <row r="2251" spans="1:10">
      <c r="A2251" s="2">
        <v>42956</v>
      </c>
      <c r="B2251" t="s">
        <v>557</v>
      </c>
      <c r="C2251" t="s">
        <v>475</v>
      </c>
      <c r="D2251">
        <v>5</v>
      </c>
      <c r="E2251">
        <v>5</v>
      </c>
      <c r="F2251" s="17">
        <v>10</v>
      </c>
      <c r="G2251" s="55" t="s">
        <v>474</v>
      </c>
      <c r="H2251" s="66" t="str">
        <f>VLOOKUP(G2251,'Benthic Codes'!$A$1:$C$15,2,0)</f>
        <v>CY</v>
      </c>
      <c r="I2251" s="66" t="str">
        <f>VLOOKUP(G2251,'Benthic Codes'!$A$1:$C$15,3,0)</f>
        <v>cyanobacteria</v>
      </c>
    </row>
    <row r="2252" spans="1:10">
      <c r="A2252" s="2">
        <v>42956</v>
      </c>
      <c r="B2252" t="s">
        <v>557</v>
      </c>
      <c r="C2252" t="s">
        <v>475</v>
      </c>
      <c r="D2252">
        <v>5</v>
      </c>
      <c r="E2252">
        <v>6</v>
      </c>
      <c r="F2252" s="17">
        <v>1</v>
      </c>
      <c r="G2252" s="55" t="s">
        <v>474</v>
      </c>
      <c r="H2252" s="66" t="str">
        <f>VLOOKUP(G2252,'Benthic Codes'!$A$1:$C$15,2,0)</f>
        <v>CY</v>
      </c>
      <c r="I2252" s="66" t="str">
        <f>VLOOKUP(G2252,'Benthic Codes'!$A$1:$C$15,3,0)</f>
        <v>cyanobacteria</v>
      </c>
    </row>
    <row r="2253" spans="1:10">
      <c r="A2253" s="2">
        <v>42956</v>
      </c>
      <c r="B2253" t="s">
        <v>557</v>
      </c>
      <c r="C2253" t="s">
        <v>475</v>
      </c>
      <c r="D2253">
        <v>5</v>
      </c>
      <c r="E2253">
        <v>6</v>
      </c>
      <c r="F2253" s="17">
        <v>2</v>
      </c>
      <c r="G2253" s="55" t="s">
        <v>488</v>
      </c>
      <c r="H2253" s="66" t="str">
        <f>VLOOKUP(G2253,'Benthic Codes'!$A$1:$C$15,2,0)</f>
        <v>TA</v>
      </c>
      <c r="I2253" s="66" t="str">
        <f>VLOOKUP(G2253,'Benthic Codes'!$A$1:$C$15,3,0)</f>
        <v>turf algae</v>
      </c>
      <c r="J2253">
        <v>2</v>
      </c>
    </row>
    <row r="2254" spans="1:10">
      <c r="A2254" s="2">
        <v>42956</v>
      </c>
      <c r="B2254" t="s">
        <v>557</v>
      </c>
      <c r="C2254" t="s">
        <v>475</v>
      </c>
      <c r="D2254">
        <v>5</v>
      </c>
      <c r="E2254">
        <v>6</v>
      </c>
      <c r="F2254" s="17">
        <v>3</v>
      </c>
      <c r="G2254" s="55" t="s">
        <v>488</v>
      </c>
      <c r="H2254" s="66" t="str">
        <f>VLOOKUP(G2254,'Benthic Codes'!$A$1:$C$15,2,0)</f>
        <v>TA</v>
      </c>
      <c r="I2254" s="66" t="str">
        <f>VLOOKUP(G2254,'Benthic Codes'!$A$1:$C$15,3,0)</f>
        <v>turf algae</v>
      </c>
      <c r="J2254">
        <v>6</v>
      </c>
    </row>
    <row r="2255" spans="1:10">
      <c r="A2255" s="2">
        <v>42956</v>
      </c>
      <c r="B2255" t="s">
        <v>557</v>
      </c>
      <c r="C2255" t="s">
        <v>475</v>
      </c>
      <c r="D2255">
        <v>5</v>
      </c>
      <c r="E2255">
        <v>6</v>
      </c>
      <c r="F2255" s="17">
        <v>4</v>
      </c>
      <c r="G2255" s="55" t="s">
        <v>488</v>
      </c>
      <c r="H2255" s="66" t="str">
        <f>VLOOKUP(G2255,'Benthic Codes'!$A$1:$C$15,2,0)</f>
        <v>TA</v>
      </c>
      <c r="I2255" s="66" t="str">
        <f>VLOOKUP(G2255,'Benthic Codes'!$A$1:$C$15,3,0)</f>
        <v>turf algae</v>
      </c>
      <c r="J2255">
        <v>2</v>
      </c>
    </row>
    <row r="2256" spans="1:10">
      <c r="A2256" s="2">
        <v>42956</v>
      </c>
      <c r="B2256" t="s">
        <v>557</v>
      </c>
      <c r="C2256" t="s">
        <v>475</v>
      </c>
      <c r="D2256">
        <v>5</v>
      </c>
      <c r="E2256">
        <v>6</v>
      </c>
      <c r="F2256" s="17">
        <v>5</v>
      </c>
      <c r="G2256" s="55" t="s">
        <v>476</v>
      </c>
      <c r="H2256" s="66" t="str">
        <f>VLOOKUP(G2256,'Benthic Codes'!$A$1:$C$15,2,0)</f>
        <v>LC</v>
      </c>
      <c r="I2256" s="66" t="str">
        <f>VLOOKUP(G2256,'Benthic Codes'!$A$1:$C$15,3,0)</f>
        <v>coral</v>
      </c>
    </row>
    <row r="2257" spans="1:11">
      <c r="A2257" s="2">
        <v>42956</v>
      </c>
      <c r="B2257" t="s">
        <v>557</v>
      </c>
      <c r="C2257" t="s">
        <v>475</v>
      </c>
      <c r="D2257">
        <v>5</v>
      </c>
      <c r="E2257">
        <v>6</v>
      </c>
      <c r="F2257" s="17">
        <v>6</v>
      </c>
      <c r="G2257" s="55" t="s">
        <v>476</v>
      </c>
      <c r="H2257" s="66" t="str">
        <f>VLOOKUP(G2257,'Benthic Codes'!$A$1:$C$15,2,0)</f>
        <v>LC</v>
      </c>
      <c r="I2257" s="66" t="str">
        <f>VLOOKUP(G2257,'Benthic Codes'!$A$1:$C$15,3,0)</f>
        <v>coral</v>
      </c>
    </row>
    <row r="2258" spans="1:11">
      <c r="A2258" s="2">
        <v>42956</v>
      </c>
      <c r="B2258" t="s">
        <v>557</v>
      </c>
      <c r="C2258" t="s">
        <v>475</v>
      </c>
      <c r="D2258">
        <v>5</v>
      </c>
      <c r="E2258">
        <v>6</v>
      </c>
      <c r="F2258" s="17">
        <v>7</v>
      </c>
      <c r="G2258" s="55" t="s">
        <v>476</v>
      </c>
      <c r="H2258" s="66" t="str">
        <f>VLOOKUP(G2258,'Benthic Codes'!$A$1:$C$15,2,0)</f>
        <v>LC</v>
      </c>
      <c r="I2258" s="66" t="str">
        <f>VLOOKUP(G2258,'Benthic Codes'!$A$1:$C$15,3,0)</f>
        <v>coral</v>
      </c>
    </row>
    <row r="2259" spans="1:11">
      <c r="A2259" s="2">
        <v>42956</v>
      </c>
      <c r="B2259" t="s">
        <v>557</v>
      </c>
      <c r="C2259" t="s">
        <v>475</v>
      </c>
      <c r="D2259">
        <v>5</v>
      </c>
      <c r="E2259">
        <v>6</v>
      </c>
      <c r="F2259" s="17">
        <v>8</v>
      </c>
      <c r="G2259" s="55" t="s">
        <v>488</v>
      </c>
      <c r="H2259" s="66" t="str">
        <f>VLOOKUP(G2259,'Benthic Codes'!$A$1:$C$15,2,0)</f>
        <v>TA</v>
      </c>
      <c r="I2259" s="66" t="str">
        <f>VLOOKUP(G2259,'Benthic Codes'!$A$1:$C$15,3,0)</f>
        <v>turf algae</v>
      </c>
      <c r="J2259">
        <v>2</v>
      </c>
    </row>
    <row r="2260" spans="1:11">
      <c r="A2260" s="2">
        <v>42956</v>
      </c>
      <c r="B2260" t="s">
        <v>557</v>
      </c>
      <c r="C2260" t="s">
        <v>475</v>
      </c>
      <c r="D2260">
        <v>5</v>
      </c>
      <c r="E2260">
        <v>6</v>
      </c>
      <c r="F2260" s="17">
        <v>9</v>
      </c>
      <c r="G2260" s="55" t="s">
        <v>488</v>
      </c>
      <c r="H2260" s="66" t="str">
        <f>VLOOKUP(G2260,'Benthic Codes'!$A$1:$C$15,2,0)</f>
        <v>TA</v>
      </c>
      <c r="I2260" s="66" t="str">
        <f>VLOOKUP(G2260,'Benthic Codes'!$A$1:$C$15,3,0)</f>
        <v>turf algae</v>
      </c>
      <c r="J2260">
        <v>3</v>
      </c>
    </row>
    <row r="2261" spans="1:11">
      <c r="A2261" s="2">
        <v>42956</v>
      </c>
      <c r="B2261" t="s">
        <v>557</v>
      </c>
      <c r="C2261" t="s">
        <v>475</v>
      </c>
      <c r="D2261">
        <v>5</v>
      </c>
      <c r="E2261">
        <v>6</v>
      </c>
      <c r="F2261" s="17">
        <v>10</v>
      </c>
      <c r="G2261" s="55" t="s">
        <v>488</v>
      </c>
      <c r="H2261" s="66" t="str">
        <f>VLOOKUP(G2261,'Benthic Codes'!$A$1:$C$15,2,0)</f>
        <v>TA</v>
      </c>
      <c r="I2261" s="66" t="str">
        <f>VLOOKUP(G2261,'Benthic Codes'!$A$1:$C$15,3,0)</f>
        <v>turf algae</v>
      </c>
      <c r="J2261">
        <v>3</v>
      </c>
    </row>
    <row r="2262" spans="1:11">
      <c r="A2262" s="2">
        <v>42956</v>
      </c>
      <c r="B2262" t="s">
        <v>557</v>
      </c>
      <c r="C2262" t="s">
        <v>475</v>
      </c>
      <c r="D2262">
        <v>5</v>
      </c>
      <c r="E2262">
        <v>7</v>
      </c>
      <c r="F2262" s="17">
        <v>1</v>
      </c>
      <c r="G2262" s="55" t="s">
        <v>478</v>
      </c>
      <c r="H2262" s="66" t="str">
        <f>VLOOKUP(G2262,'Benthic Codes'!$A$1:$C$15,2,0)</f>
        <v>MA</v>
      </c>
      <c r="I2262" s="66" t="str">
        <f>VLOOKUP(G2262,'Benthic Codes'!$A$1:$C$15,3,0)</f>
        <v>macroalgae</v>
      </c>
      <c r="J2262">
        <v>16</v>
      </c>
    </row>
    <row r="2263" spans="1:11">
      <c r="A2263" s="2">
        <v>42956</v>
      </c>
      <c r="B2263" t="s">
        <v>557</v>
      </c>
      <c r="C2263" t="s">
        <v>475</v>
      </c>
      <c r="D2263">
        <v>5</v>
      </c>
      <c r="E2263">
        <v>7</v>
      </c>
      <c r="F2263" s="17">
        <v>2</v>
      </c>
      <c r="G2263" s="55" t="s">
        <v>488</v>
      </c>
      <c r="H2263" s="66" t="str">
        <f>VLOOKUP(G2263,'Benthic Codes'!$A$1:$C$15,2,0)</f>
        <v>TA</v>
      </c>
      <c r="I2263" s="66" t="str">
        <f>VLOOKUP(G2263,'Benthic Codes'!$A$1:$C$15,3,0)</f>
        <v>turf algae</v>
      </c>
      <c r="J2263">
        <v>2</v>
      </c>
    </row>
    <row r="2264" spans="1:11">
      <c r="A2264" s="2">
        <v>42956</v>
      </c>
      <c r="B2264" t="s">
        <v>557</v>
      </c>
      <c r="C2264" t="s">
        <v>475</v>
      </c>
      <c r="D2264">
        <v>5</v>
      </c>
      <c r="E2264">
        <v>7</v>
      </c>
      <c r="F2264" s="17">
        <v>3</v>
      </c>
      <c r="G2264" s="55" t="s">
        <v>488</v>
      </c>
      <c r="H2264" s="66" t="str">
        <f>VLOOKUP(G2264,'Benthic Codes'!$A$1:$C$15,2,0)</f>
        <v>TA</v>
      </c>
      <c r="I2264" s="66" t="str">
        <f>VLOOKUP(G2264,'Benthic Codes'!$A$1:$C$15,3,0)</f>
        <v>turf algae</v>
      </c>
      <c r="J2264">
        <v>4</v>
      </c>
    </row>
    <row r="2265" spans="1:11">
      <c r="A2265" s="2">
        <v>42956</v>
      </c>
      <c r="B2265" t="s">
        <v>557</v>
      </c>
      <c r="C2265" t="s">
        <v>475</v>
      </c>
      <c r="D2265">
        <v>5</v>
      </c>
      <c r="E2265">
        <v>7</v>
      </c>
      <c r="F2265" s="17">
        <v>4</v>
      </c>
      <c r="G2265" s="55" t="s">
        <v>478</v>
      </c>
      <c r="H2265" s="66" t="str">
        <f>VLOOKUP(G2265,'Benthic Codes'!$A$1:$C$15,2,0)</f>
        <v>MA</v>
      </c>
      <c r="I2265" s="66" t="str">
        <f>VLOOKUP(G2265,'Benthic Codes'!$A$1:$C$15,3,0)</f>
        <v>macroalgae</v>
      </c>
      <c r="J2265">
        <v>8</v>
      </c>
    </row>
    <row r="2266" spans="1:11">
      <c r="A2266" s="2">
        <v>42956</v>
      </c>
      <c r="B2266" t="s">
        <v>557</v>
      </c>
      <c r="C2266" t="s">
        <v>475</v>
      </c>
      <c r="D2266">
        <v>5</v>
      </c>
      <c r="E2266">
        <v>7</v>
      </c>
      <c r="F2266" s="17">
        <v>5</v>
      </c>
      <c r="G2266" s="55" t="s">
        <v>483</v>
      </c>
      <c r="H2266" s="66" t="str">
        <f>VLOOKUP(G2266,'Benthic Codes'!$A$1:$C$15,2,0)</f>
        <v>AINV</v>
      </c>
      <c r="I2266" s="66" t="str">
        <f>VLOOKUP(G2266,'Benthic Codes'!$A$1:$C$15,3,0)</f>
        <v>aggressive invert</v>
      </c>
      <c r="K2266" t="s">
        <v>485</v>
      </c>
    </row>
    <row r="2267" spans="1:11">
      <c r="A2267" s="2">
        <v>42956</v>
      </c>
      <c r="B2267" t="s">
        <v>557</v>
      </c>
      <c r="C2267" t="s">
        <v>475</v>
      </c>
      <c r="D2267">
        <v>5</v>
      </c>
      <c r="E2267">
        <v>7</v>
      </c>
      <c r="F2267" s="17">
        <v>6</v>
      </c>
      <c r="G2267" s="55" t="s">
        <v>480</v>
      </c>
      <c r="H2267" s="66" t="str">
        <f>VLOOKUP(G2267,'Benthic Codes'!$A$1:$C$15,2,0)</f>
        <v>OINV</v>
      </c>
      <c r="I2267" s="66" t="str">
        <f>VLOOKUP(G2267,'Benthic Codes'!$A$1:$C$15,3,0)</f>
        <v>non-aggressive invert</v>
      </c>
      <c r="K2267" t="s">
        <v>485</v>
      </c>
    </row>
    <row r="2268" spans="1:11">
      <c r="A2268" s="2">
        <v>42956</v>
      </c>
      <c r="B2268" t="s">
        <v>557</v>
      </c>
      <c r="C2268" t="s">
        <v>475</v>
      </c>
      <c r="D2268">
        <v>5</v>
      </c>
      <c r="E2268">
        <v>7</v>
      </c>
      <c r="F2268" s="17">
        <v>7</v>
      </c>
      <c r="G2268" s="55" t="s">
        <v>476</v>
      </c>
      <c r="H2268" s="66" t="str">
        <f>VLOOKUP(G2268,'Benthic Codes'!$A$1:$C$15,2,0)</f>
        <v>LC</v>
      </c>
      <c r="I2268" s="66" t="str">
        <f>VLOOKUP(G2268,'Benthic Codes'!$A$1:$C$15,3,0)</f>
        <v>coral</v>
      </c>
    </row>
    <row r="2269" spans="1:11">
      <c r="A2269" s="2">
        <v>42956</v>
      </c>
      <c r="B2269" t="s">
        <v>557</v>
      </c>
      <c r="C2269" t="s">
        <v>475</v>
      </c>
      <c r="D2269">
        <v>5</v>
      </c>
      <c r="E2269">
        <v>7</v>
      </c>
      <c r="F2269" s="17">
        <v>8</v>
      </c>
      <c r="G2269" s="55" t="s">
        <v>488</v>
      </c>
      <c r="H2269" s="66" t="str">
        <f>VLOOKUP(G2269,'Benthic Codes'!$A$1:$C$15,2,0)</f>
        <v>TA</v>
      </c>
      <c r="I2269" s="66" t="str">
        <f>VLOOKUP(G2269,'Benthic Codes'!$A$1:$C$15,3,0)</f>
        <v>turf algae</v>
      </c>
      <c r="J2269">
        <v>1</v>
      </c>
    </row>
    <row r="2270" spans="1:11">
      <c r="A2270" s="2">
        <v>42956</v>
      </c>
      <c r="B2270" t="s">
        <v>557</v>
      </c>
      <c r="C2270" t="s">
        <v>475</v>
      </c>
      <c r="D2270">
        <v>5</v>
      </c>
      <c r="E2270">
        <v>7</v>
      </c>
      <c r="F2270" s="17">
        <v>9</v>
      </c>
      <c r="G2270" s="55" t="s">
        <v>478</v>
      </c>
      <c r="H2270" s="66" t="str">
        <f>VLOOKUP(G2270,'Benthic Codes'!$A$1:$C$15,2,0)</f>
        <v>MA</v>
      </c>
      <c r="I2270" s="66" t="str">
        <f>VLOOKUP(G2270,'Benthic Codes'!$A$1:$C$15,3,0)</f>
        <v>macroalgae</v>
      </c>
      <c r="J2270">
        <v>12</v>
      </c>
    </row>
    <row r="2271" spans="1:11">
      <c r="A2271" s="2">
        <v>42956</v>
      </c>
      <c r="B2271" t="s">
        <v>557</v>
      </c>
      <c r="C2271" t="s">
        <v>475</v>
      </c>
      <c r="D2271">
        <v>5</v>
      </c>
      <c r="E2271">
        <v>7</v>
      </c>
      <c r="F2271" s="17">
        <v>10</v>
      </c>
      <c r="G2271" s="55" t="s">
        <v>488</v>
      </c>
      <c r="H2271" s="66" t="str">
        <f>VLOOKUP(G2271,'Benthic Codes'!$A$1:$C$15,2,0)</f>
        <v>TA</v>
      </c>
      <c r="I2271" s="66" t="str">
        <f>VLOOKUP(G2271,'Benthic Codes'!$A$1:$C$15,3,0)</f>
        <v>turf algae</v>
      </c>
      <c r="J2271">
        <v>2</v>
      </c>
    </row>
    <row r="2272" spans="1:11">
      <c r="A2272" s="2">
        <v>42956</v>
      </c>
      <c r="B2272" t="s">
        <v>557</v>
      </c>
      <c r="C2272" t="s">
        <v>475</v>
      </c>
      <c r="D2272">
        <v>5</v>
      </c>
      <c r="E2272">
        <v>8</v>
      </c>
      <c r="F2272" s="17">
        <v>1</v>
      </c>
      <c r="G2272" s="55" t="s">
        <v>478</v>
      </c>
      <c r="H2272" s="66" t="str">
        <f>VLOOKUP(G2272,'Benthic Codes'!$A$1:$C$15,2,0)</f>
        <v>MA</v>
      </c>
      <c r="I2272" s="66" t="str">
        <f>VLOOKUP(G2272,'Benthic Codes'!$A$1:$C$15,3,0)</f>
        <v>macroalgae</v>
      </c>
      <c r="J2272">
        <v>8</v>
      </c>
    </row>
    <row r="2273" spans="1:10">
      <c r="A2273" s="2">
        <v>42956</v>
      </c>
      <c r="B2273" t="s">
        <v>557</v>
      </c>
      <c r="C2273" t="s">
        <v>475</v>
      </c>
      <c r="D2273">
        <v>5</v>
      </c>
      <c r="E2273">
        <v>8</v>
      </c>
      <c r="F2273" s="17">
        <v>2</v>
      </c>
      <c r="G2273" s="55" t="s">
        <v>539</v>
      </c>
      <c r="H2273" s="66" t="str">
        <f>VLOOKUP(G2273,'Benthic Codes'!$A$1:$C$15,2,0)</f>
        <v>TA</v>
      </c>
      <c r="I2273" s="66" t="str">
        <f>VLOOKUP(G2273,'Benthic Codes'!$A$1:$C$15,3,0)</f>
        <v>turf algae</v>
      </c>
    </row>
    <row r="2274" spans="1:10">
      <c r="A2274" s="2">
        <v>42956</v>
      </c>
      <c r="B2274" t="s">
        <v>557</v>
      </c>
      <c r="C2274" t="s">
        <v>475</v>
      </c>
      <c r="D2274">
        <v>5</v>
      </c>
      <c r="E2274">
        <v>8</v>
      </c>
      <c r="F2274" s="17">
        <v>3</v>
      </c>
      <c r="G2274" s="55" t="s">
        <v>488</v>
      </c>
      <c r="H2274" s="66" t="str">
        <f>VLOOKUP(G2274,'Benthic Codes'!$A$1:$C$15,2,0)</f>
        <v>TA</v>
      </c>
      <c r="I2274" s="66" t="str">
        <f>VLOOKUP(G2274,'Benthic Codes'!$A$1:$C$15,3,0)</f>
        <v>turf algae</v>
      </c>
      <c r="J2274">
        <v>2</v>
      </c>
    </row>
    <row r="2275" spans="1:10">
      <c r="A2275" s="2">
        <v>42956</v>
      </c>
      <c r="B2275" t="s">
        <v>557</v>
      </c>
      <c r="C2275" t="s">
        <v>475</v>
      </c>
      <c r="D2275">
        <v>5</v>
      </c>
      <c r="E2275">
        <v>8</v>
      </c>
      <c r="F2275" s="17">
        <v>4</v>
      </c>
      <c r="G2275" s="55" t="s">
        <v>488</v>
      </c>
      <c r="H2275" s="66" t="str">
        <f>VLOOKUP(G2275,'Benthic Codes'!$A$1:$C$15,2,0)</f>
        <v>TA</v>
      </c>
      <c r="I2275" s="66" t="str">
        <f>VLOOKUP(G2275,'Benthic Codes'!$A$1:$C$15,3,0)</f>
        <v>turf algae</v>
      </c>
      <c r="J2275">
        <v>6</v>
      </c>
    </row>
    <row r="2276" spans="1:10">
      <c r="A2276" s="2">
        <v>42956</v>
      </c>
      <c r="B2276" t="s">
        <v>557</v>
      </c>
      <c r="C2276" t="s">
        <v>475</v>
      </c>
      <c r="D2276">
        <v>5</v>
      </c>
      <c r="E2276">
        <v>8</v>
      </c>
      <c r="F2276" s="17">
        <v>5</v>
      </c>
      <c r="G2276" s="55" t="s">
        <v>488</v>
      </c>
      <c r="H2276" s="66" t="str">
        <f>VLOOKUP(G2276,'Benthic Codes'!$A$1:$C$15,2,0)</f>
        <v>TA</v>
      </c>
      <c r="I2276" s="66" t="str">
        <f>VLOOKUP(G2276,'Benthic Codes'!$A$1:$C$15,3,0)</f>
        <v>turf algae</v>
      </c>
      <c r="J2276">
        <v>4</v>
      </c>
    </row>
    <row r="2277" spans="1:10">
      <c r="A2277" s="2">
        <v>42956</v>
      </c>
      <c r="B2277" t="s">
        <v>557</v>
      </c>
      <c r="C2277" t="s">
        <v>475</v>
      </c>
      <c r="D2277">
        <v>5</v>
      </c>
      <c r="E2277">
        <v>8</v>
      </c>
      <c r="F2277" s="17">
        <v>6</v>
      </c>
      <c r="G2277" s="55" t="s">
        <v>478</v>
      </c>
      <c r="H2277" s="66" t="str">
        <f>VLOOKUP(G2277,'Benthic Codes'!$A$1:$C$15,2,0)</f>
        <v>MA</v>
      </c>
      <c r="I2277" s="66" t="str">
        <f>VLOOKUP(G2277,'Benthic Codes'!$A$1:$C$15,3,0)</f>
        <v>macroalgae</v>
      </c>
      <c r="J2277">
        <v>14</v>
      </c>
    </row>
    <row r="2278" spans="1:10">
      <c r="A2278" s="2">
        <v>42956</v>
      </c>
      <c r="B2278" t="s">
        <v>557</v>
      </c>
      <c r="C2278" t="s">
        <v>475</v>
      </c>
      <c r="D2278">
        <v>5</v>
      </c>
      <c r="E2278">
        <v>8</v>
      </c>
      <c r="F2278" s="17">
        <v>7</v>
      </c>
      <c r="G2278" s="55" t="s">
        <v>488</v>
      </c>
      <c r="H2278" s="66" t="str">
        <f>VLOOKUP(G2278,'Benthic Codes'!$A$1:$C$15,2,0)</f>
        <v>TA</v>
      </c>
      <c r="I2278" s="66" t="str">
        <f>VLOOKUP(G2278,'Benthic Codes'!$A$1:$C$15,3,0)</f>
        <v>turf algae</v>
      </c>
      <c r="J2278">
        <v>2</v>
      </c>
    </row>
    <row r="2279" spans="1:10">
      <c r="A2279" s="2">
        <v>42956</v>
      </c>
      <c r="B2279" t="s">
        <v>557</v>
      </c>
      <c r="C2279" t="s">
        <v>475</v>
      </c>
      <c r="D2279">
        <v>5</v>
      </c>
      <c r="E2279">
        <v>8</v>
      </c>
      <c r="F2279" s="17">
        <v>8</v>
      </c>
      <c r="G2279" s="55" t="s">
        <v>488</v>
      </c>
      <c r="H2279" s="66" t="str">
        <f>VLOOKUP(G2279,'Benthic Codes'!$A$1:$C$15,2,0)</f>
        <v>TA</v>
      </c>
      <c r="I2279" s="66" t="str">
        <f>VLOOKUP(G2279,'Benthic Codes'!$A$1:$C$15,3,0)</f>
        <v>turf algae</v>
      </c>
      <c r="J2279">
        <v>3</v>
      </c>
    </row>
    <row r="2280" spans="1:10">
      <c r="A2280" s="2">
        <v>42956</v>
      </c>
      <c r="B2280" t="s">
        <v>557</v>
      </c>
      <c r="C2280" t="s">
        <v>475</v>
      </c>
      <c r="D2280">
        <v>5</v>
      </c>
      <c r="E2280">
        <v>8</v>
      </c>
      <c r="F2280" s="17">
        <v>9</v>
      </c>
      <c r="G2280" s="55" t="s">
        <v>481</v>
      </c>
      <c r="H2280" s="66" t="str">
        <f>VLOOKUP(G2280,'Benthic Codes'!$A$1:$C$15,2,0)</f>
        <v>CCA</v>
      </c>
      <c r="I2280" s="66" t="str">
        <f>VLOOKUP(G2280,'Benthic Codes'!$A$1:$C$15,3,0)</f>
        <v>CCA</v>
      </c>
    </row>
    <row r="2281" spans="1:10">
      <c r="A2281" s="2">
        <v>42956</v>
      </c>
      <c r="B2281" t="s">
        <v>557</v>
      </c>
      <c r="C2281" t="s">
        <v>475</v>
      </c>
      <c r="D2281">
        <v>5</v>
      </c>
      <c r="E2281">
        <v>8</v>
      </c>
      <c r="F2281" s="17">
        <v>10</v>
      </c>
      <c r="G2281" s="55" t="s">
        <v>481</v>
      </c>
      <c r="H2281" s="66" t="str">
        <f>VLOOKUP(G2281,'Benthic Codes'!$A$1:$C$15,2,0)</f>
        <v>CCA</v>
      </c>
      <c r="I2281" s="66" t="str">
        <f>VLOOKUP(G2281,'Benthic Codes'!$A$1:$C$15,3,0)</f>
        <v>CCA</v>
      </c>
    </row>
    <row r="2282" spans="1:10">
      <c r="A2282" s="2">
        <v>42956</v>
      </c>
      <c r="B2282" t="s">
        <v>557</v>
      </c>
      <c r="C2282" t="s">
        <v>475</v>
      </c>
      <c r="D2282">
        <v>5</v>
      </c>
      <c r="E2282">
        <v>9</v>
      </c>
      <c r="F2282" s="17">
        <v>1</v>
      </c>
      <c r="G2282" s="55" t="s">
        <v>481</v>
      </c>
      <c r="H2282" s="66" t="str">
        <f>VLOOKUP(G2282,'Benthic Codes'!$A$1:$C$15,2,0)</f>
        <v>CCA</v>
      </c>
      <c r="I2282" s="66" t="str">
        <f>VLOOKUP(G2282,'Benthic Codes'!$A$1:$C$15,3,0)</f>
        <v>CCA</v>
      </c>
    </row>
    <row r="2283" spans="1:10">
      <c r="A2283" s="2">
        <v>42956</v>
      </c>
      <c r="B2283" t="s">
        <v>557</v>
      </c>
      <c r="C2283" t="s">
        <v>475</v>
      </c>
      <c r="D2283">
        <v>5</v>
      </c>
      <c r="E2283">
        <v>9</v>
      </c>
      <c r="F2283" s="17">
        <v>2</v>
      </c>
      <c r="G2283" s="55" t="s">
        <v>476</v>
      </c>
      <c r="H2283" s="66" t="str">
        <f>VLOOKUP(G2283,'Benthic Codes'!$A$1:$C$15,2,0)</f>
        <v>LC</v>
      </c>
      <c r="I2283" s="66" t="str">
        <f>VLOOKUP(G2283,'Benthic Codes'!$A$1:$C$15,3,0)</f>
        <v>coral</v>
      </c>
    </row>
    <row r="2284" spans="1:10">
      <c r="A2284" s="2">
        <v>42956</v>
      </c>
      <c r="B2284" t="s">
        <v>557</v>
      </c>
      <c r="C2284" t="s">
        <v>475</v>
      </c>
      <c r="D2284">
        <v>5</v>
      </c>
      <c r="E2284">
        <v>9</v>
      </c>
      <c r="F2284" s="17">
        <v>3</v>
      </c>
      <c r="G2284" s="55" t="s">
        <v>476</v>
      </c>
      <c r="H2284" s="66" t="str">
        <f>VLOOKUP(G2284,'Benthic Codes'!$A$1:$C$15,2,0)</f>
        <v>LC</v>
      </c>
      <c r="I2284" s="66" t="str">
        <f>VLOOKUP(G2284,'Benthic Codes'!$A$1:$C$15,3,0)</f>
        <v>coral</v>
      </c>
    </row>
    <row r="2285" spans="1:10">
      <c r="A2285" s="2">
        <v>42956</v>
      </c>
      <c r="B2285" t="s">
        <v>557</v>
      </c>
      <c r="C2285" t="s">
        <v>475</v>
      </c>
      <c r="D2285">
        <v>5</v>
      </c>
      <c r="E2285">
        <v>9</v>
      </c>
      <c r="F2285" s="17">
        <v>4</v>
      </c>
      <c r="G2285" s="55" t="s">
        <v>476</v>
      </c>
      <c r="H2285" s="66" t="str">
        <f>VLOOKUP(G2285,'Benthic Codes'!$A$1:$C$15,2,0)</f>
        <v>LC</v>
      </c>
      <c r="I2285" s="66" t="str">
        <f>VLOOKUP(G2285,'Benthic Codes'!$A$1:$C$15,3,0)</f>
        <v>coral</v>
      </c>
    </row>
    <row r="2286" spans="1:10">
      <c r="A2286" s="2">
        <v>42956</v>
      </c>
      <c r="B2286" t="s">
        <v>557</v>
      </c>
      <c r="C2286" t="s">
        <v>475</v>
      </c>
      <c r="D2286">
        <v>5</v>
      </c>
      <c r="E2286">
        <v>9</v>
      </c>
      <c r="F2286" s="17">
        <v>5</v>
      </c>
      <c r="G2286" s="55" t="s">
        <v>476</v>
      </c>
      <c r="H2286" s="66" t="str">
        <f>VLOOKUP(G2286,'Benthic Codes'!$A$1:$C$15,2,0)</f>
        <v>LC</v>
      </c>
      <c r="I2286" s="66" t="str">
        <f>VLOOKUP(G2286,'Benthic Codes'!$A$1:$C$15,3,0)</f>
        <v>coral</v>
      </c>
    </row>
    <row r="2287" spans="1:10">
      <c r="A2287" s="2">
        <v>42956</v>
      </c>
      <c r="B2287" t="s">
        <v>557</v>
      </c>
      <c r="C2287" t="s">
        <v>475</v>
      </c>
      <c r="D2287">
        <v>5</v>
      </c>
      <c r="E2287">
        <v>9</v>
      </c>
      <c r="F2287" s="17">
        <v>6</v>
      </c>
      <c r="G2287" s="55" t="s">
        <v>476</v>
      </c>
      <c r="H2287" s="66" t="str">
        <f>VLOOKUP(G2287,'Benthic Codes'!$A$1:$C$15,2,0)</f>
        <v>LC</v>
      </c>
      <c r="I2287" s="66" t="str">
        <f>VLOOKUP(G2287,'Benthic Codes'!$A$1:$C$15,3,0)</f>
        <v>coral</v>
      </c>
    </row>
    <row r="2288" spans="1:10">
      <c r="A2288" s="2">
        <v>42956</v>
      </c>
      <c r="B2288" t="s">
        <v>557</v>
      </c>
      <c r="C2288" t="s">
        <v>475</v>
      </c>
      <c r="D2288">
        <v>5</v>
      </c>
      <c r="E2288">
        <v>9</v>
      </c>
      <c r="F2288" s="17">
        <v>7</v>
      </c>
      <c r="G2288" s="55" t="s">
        <v>476</v>
      </c>
      <c r="H2288" s="66" t="str">
        <f>VLOOKUP(G2288,'Benthic Codes'!$A$1:$C$15,2,0)</f>
        <v>LC</v>
      </c>
      <c r="I2288" s="66" t="str">
        <f>VLOOKUP(G2288,'Benthic Codes'!$A$1:$C$15,3,0)</f>
        <v>coral</v>
      </c>
    </row>
    <row r="2289" spans="1:10">
      <c r="A2289" s="2">
        <v>42956</v>
      </c>
      <c r="B2289" t="s">
        <v>557</v>
      </c>
      <c r="C2289" t="s">
        <v>475</v>
      </c>
      <c r="D2289">
        <v>5</v>
      </c>
      <c r="E2289">
        <v>9</v>
      </c>
      <c r="F2289" s="17">
        <v>8</v>
      </c>
      <c r="G2289" s="55" t="s">
        <v>476</v>
      </c>
      <c r="H2289" s="66" t="str">
        <f>VLOOKUP(G2289,'Benthic Codes'!$A$1:$C$15,2,0)</f>
        <v>LC</v>
      </c>
      <c r="I2289" s="66" t="str">
        <f>VLOOKUP(G2289,'Benthic Codes'!$A$1:$C$15,3,0)</f>
        <v>coral</v>
      </c>
    </row>
    <row r="2290" spans="1:10">
      <c r="A2290" s="2">
        <v>42956</v>
      </c>
      <c r="B2290" t="s">
        <v>557</v>
      </c>
      <c r="C2290" t="s">
        <v>475</v>
      </c>
      <c r="D2290">
        <v>5</v>
      </c>
      <c r="E2290">
        <v>9</v>
      </c>
      <c r="F2290" s="17">
        <v>9</v>
      </c>
      <c r="G2290" s="55" t="s">
        <v>476</v>
      </c>
      <c r="H2290" s="66" t="str">
        <f>VLOOKUP(G2290,'Benthic Codes'!$A$1:$C$15,2,0)</f>
        <v>LC</v>
      </c>
      <c r="I2290" s="66" t="str">
        <f>VLOOKUP(G2290,'Benthic Codes'!$A$1:$C$15,3,0)</f>
        <v>coral</v>
      </c>
    </row>
    <row r="2291" spans="1:10">
      <c r="A2291" s="2">
        <v>42956</v>
      </c>
      <c r="B2291" t="s">
        <v>557</v>
      </c>
      <c r="C2291" t="s">
        <v>475</v>
      </c>
      <c r="D2291">
        <v>5</v>
      </c>
      <c r="E2291">
        <v>9</v>
      </c>
      <c r="F2291" s="17">
        <v>10</v>
      </c>
      <c r="G2291" s="55" t="s">
        <v>476</v>
      </c>
      <c r="H2291" s="66" t="str">
        <f>VLOOKUP(G2291,'Benthic Codes'!$A$1:$C$15,2,0)</f>
        <v>LC</v>
      </c>
      <c r="I2291" s="66" t="str">
        <f>VLOOKUP(G2291,'Benthic Codes'!$A$1:$C$15,3,0)</f>
        <v>coral</v>
      </c>
    </row>
    <row r="2292" spans="1:10">
      <c r="A2292" s="2">
        <v>42956</v>
      </c>
      <c r="B2292" t="s">
        <v>557</v>
      </c>
      <c r="C2292" t="s">
        <v>475</v>
      </c>
      <c r="D2292">
        <v>5</v>
      </c>
      <c r="E2292">
        <v>10</v>
      </c>
      <c r="F2292" s="17">
        <v>1</v>
      </c>
      <c r="G2292" s="55" t="s">
        <v>476</v>
      </c>
      <c r="H2292" s="66" t="str">
        <f>VLOOKUP(G2292,'Benthic Codes'!$A$1:$C$15,2,0)</f>
        <v>LC</v>
      </c>
      <c r="I2292" s="66" t="str">
        <f>VLOOKUP(G2292,'Benthic Codes'!$A$1:$C$15,3,0)</f>
        <v>coral</v>
      </c>
    </row>
    <row r="2293" spans="1:10">
      <c r="A2293" s="2">
        <v>42956</v>
      </c>
      <c r="B2293" t="s">
        <v>557</v>
      </c>
      <c r="C2293" t="s">
        <v>475</v>
      </c>
      <c r="D2293">
        <v>5</v>
      </c>
      <c r="E2293">
        <v>10</v>
      </c>
      <c r="F2293" s="17">
        <v>2</v>
      </c>
      <c r="G2293" s="55" t="s">
        <v>488</v>
      </c>
      <c r="H2293" s="66" t="str">
        <f>VLOOKUP(G2293,'Benthic Codes'!$A$1:$C$15,2,0)</f>
        <v>TA</v>
      </c>
      <c r="I2293" s="66" t="str">
        <f>VLOOKUP(G2293,'Benthic Codes'!$A$1:$C$15,3,0)</f>
        <v>turf algae</v>
      </c>
      <c r="J2293">
        <v>4</v>
      </c>
    </row>
    <row r="2294" spans="1:10">
      <c r="A2294" s="2">
        <v>42956</v>
      </c>
      <c r="B2294" t="s">
        <v>557</v>
      </c>
      <c r="C2294" t="s">
        <v>475</v>
      </c>
      <c r="D2294">
        <v>5</v>
      </c>
      <c r="E2294">
        <v>10</v>
      </c>
      <c r="F2294" s="17">
        <v>3</v>
      </c>
      <c r="G2294" s="55" t="s">
        <v>488</v>
      </c>
      <c r="H2294" s="66" t="str">
        <f>VLOOKUP(G2294,'Benthic Codes'!$A$1:$C$15,2,0)</f>
        <v>TA</v>
      </c>
      <c r="I2294" s="66" t="str">
        <f>VLOOKUP(G2294,'Benthic Codes'!$A$1:$C$15,3,0)</f>
        <v>turf algae</v>
      </c>
      <c r="J2294">
        <v>4</v>
      </c>
    </row>
    <row r="2295" spans="1:10">
      <c r="A2295" s="2">
        <v>42956</v>
      </c>
      <c r="B2295" t="s">
        <v>557</v>
      </c>
      <c r="C2295" t="s">
        <v>475</v>
      </c>
      <c r="D2295">
        <v>5</v>
      </c>
      <c r="E2295">
        <v>10</v>
      </c>
      <c r="F2295" s="17">
        <v>4</v>
      </c>
      <c r="G2295" s="55" t="s">
        <v>476</v>
      </c>
      <c r="H2295" s="66" t="str">
        <f>VLOOKUP(G2295,'Benthic Codes'!$A$1:$C$15,2,0)</f>
        <v>LC</v>
      </c>
      <c r="I2295" s="66" t="str">
        <f>VLOOKUP(G2295,'Benthic Codes'!$A$1:$C$15,3,0)</f>
        <v>coral</v>
      </c>
    </row>
    <row r="2296" spans="1:10">
      <c r="A2296" s="2">
        <v>42956</v>
      </c>
      <c r="B2296" t="s">
        <v>557</v>
      </c>
      <c r="C2296" t="s">
        <v>475</v>
      </c>
      <c r="D2296">
        <v>5</v>
      </c>
      <c r="E2296">
        <v>10</v>
      </c>
      <c r="F2296" s="17">
        <v>5</v>
      </c>
      <c r="G2296" s="55" t="s">
        <v>476</v>
      </c>
      <c r="H2296" s="66" t="str">
        <f>VLOOKUP(G2296,'Benthic Codes'!$A$1:$C$15,2,0)</f>
        <v>LC</v>
      </c>
      <c r="I2296" s="66" t="str">
        <f>VLOOKUP(G2296,'Benthic Codes'!$A$1:$C$15,3,0)</f>
        <v>coral</v>
      </c>
    </row>
    <row r="2297" spans="1:10">
      <c r="A2297" s="2">
        <v>42956</v>
      </c>
      <c r="B2297" t="s">
        <v>557</v>
      </c>
      <c r="C2297" t="s">
        <v>475</v>
      </c>
      <c r="D2297">
        <v>5</v>
      </c>
      <c r="E2297">
        <v>10</v>
      </c>
      <c r="F2297" s="17">
        <v>6</v>
      </c>
      <c r="G2297" s="55" t="s">
        <v>474</v>
      </c>
      <c r="H2297" s="66" t="str">
        <f>VLOOKUP(G2297,'Benthic Codes'!$A$1:$C$15,2,0)</f>
        <v>CY</v>
      </c>
      <c r="I2297" s="66" t="str">
        <f>VLOOKUP(G2297,'Benthic Codes'!$A$1:$C$15,3,0)</f>
        <v>cyanobacteria</v>
      </c>
    </row>
    <row r="2298" spans="1:10">
      <c r="A2298" s="2">
        <v>42956</v>
      </c>
      <c r="B2298" t="s">
        <v>557</v>
      </c>
      <c r="C2298" t="s">
        <v>475</v>
      </c>
      <c r="D2298">
        <v>5</v>
      </c>
      <c r="E2298">
        <v>10</v>
      </c>
      <c r="F2298" s="17">
        <v>7</v>
      </c>
      <c r="G2298" s="55" t="s">
        <v>488</v>
      </c>
      <c r="H2298" s="66" t="str">
        <f>VLOOKUP(G2298,'Benthic Codes'!$A$1:$C$15,2,0)</f>
        <v>TA</v>
      </c>
      <c r="I2298" s="66" t="str">
        <f>VLOOKUP(G2298,'Benthic Codes'!$A$1:$C$15,3,0)</f>
        <v>turf algae</v>
      </c>
      <c r="J2298">
        <v>2</v>
      </c>
    </row>
    <row r="2299" spans="1:10">
      <c r="A2299" s="2">
        <v>42956</v>
      </c>
      <c r="B2299" t="s">
        <v>557</v>
      </c>
      <c r="C2299" t="s">
        <v>475</v>
      </c>
      <c r="D2299">
        <v>5</v>
      </c>
      <c r="E2299">
        <v>10</v>
      </c>
      <c r="F2299" s="17">
        <v>8</v>
      </c>
      <c r="G2299" s="55" t="s">
        <v>477</v>
      </c>
      <c r="H2299" s="66" t="str">
        <f>VLOOKUP(G2299,'Benthic Codes'!$A$1:$C$15,2,0)</f>
        <v>LC</v>
      </c>
      <c r="I2299" s="66" t="str">
        <f>VLOOKUP(G2299,'Benthic Codes'!$A$1:$C$15,3,0)</f>
        <v>coral</v>
      </c>
    </row>
    <row r="2300" spans="1:10">
      <c r="A2300" s="2">
        <v>42956</v>
      </c>
      <c r="B2300" t="s">
        <v>557</v>
      </c>
      <c r="C2300" t="s">
        <v>475</v>
      </c>
      <c r="D2300">
        <v>5</v>
      </c>
      <c r="E2300">
        <v>10</v>
      </c>
      <c r="F2300" s="17">
        <v>9</v>
      </c>
      <c r="G2300" s="55" t="s">
        <v>478</v>
      </c>
      <c r="H2300" s="66" t="str">
        <f>VLOOKUP(G2300,'Benthic Codes'!$A$1:$C$15,2,0)</f>
        <v>MA</v>
      </c>
      <c r="I2300" s="66" t="str">
        <f>VLOOKUP(G2300,'Benthic Codes'!$A$1:$C$15,3,0)</f>
        <v>macroalgae</v>
      </c>
      <c r="J2300">
        <v>21</v>
      </c>
    </row>
    <row r="2301" spans="1:10">
      <c r="A2301" s="2">
        <v>42956</v>
      </c>
      <c r="B2301" t="s">
        <v>557</v>
      </c>
      <c r="C2301" t="s">
        <v>475</v>
      </c>
      <c r="D2301">
        <v>5</v>
      </c>
      <c r="E2301">
        <v>10</v>
      </c>
      <c r="F2301" s="17">
        <v>10</v>
      </c>
      <c r="G2301" s="55" t="s">
        <v>488</v>
      </c>
      <c r="H2301" s="66" t="str">
        <f>VLOOKUP(G2301,'Benthic Codes'!$A$1:$C$15,2,0)</f>
        <v>TA</v>
      </c>
      <c r="I2301" s="66" t="str">
        <f>VLOOKUP(G2301,'Benthic Codes'!$A$1:$C$15,3,0)</f>
        <v>turf algae</v>
      </c>
      <c r="J2301">
        <v>2</v>
      </c>
    </row>
    <row r="2302" spans="1:10">
      <c r="A2302" s="2">
        <v>42959</v>
      </c>
      <c r="B2302" t="s">
        <v>451</v>
      </c>
      <c r="C2302" t="s">
        <v>475</v>
      </c>
      <c r="D2302">
        <v>1</v>
      </c>
      <c r="E2302">
        <v>1</v>
      </c>
      <c r="F2302">
        <v>1</v>
      </c>
      <c r="G2302" s="55" t="s">
        <v>474</v>
      </c>
      <c r="H2302" s="66" t="str">
        <f>VLOOKUP(G2302,'Benthic Codes'!$A$1:$C$15,2,0)</f>
        <v>CY</v>
      </c>
      <c r="I2302" s="66" t="str">
        <f>VLOOKUP(G2302,'Benthic Codes'!$A$1:$C$15,3,0)</f>
        <v>cyanobacteria</v>
      </c>
    </row>
    <row r="2303" spans="1:10">
      <c r="A2303" s="2">
        <v>42959</v>
      </c>
      <c r="B2303" t="s">
        <v>451</v>
      </c>
      <c r="C2303" t="s">
        <v>475</v>
      </c>
      <c r="D2303">
        <v>1</v>
      </c>
      <c r="E2303">
        <v>1</v>
      </c>
      <c r="F2303">
        <v>2</v>
      </c>
      <c r="G2303" s="55" t="s">
        <v>478</v>
      </c>
      <c r="H2303" s="66" t="str">
        <f>VLOOKUP(G2303,'Benthic Codes'!$A$1:$C$15,2,0)</f>
        <v>MA</v>
      </c>
      <c r="I2303" s="66" t="str">
        <f>VLOOKUP(G2303,'Benthic Codes'!$A$1:$C$15,3,0)</f>
        <v>macroalgae</v>
      </c>
      <c r="J2303">
        <v>91</v>
      </c>
    </row>
    <row r="2304" spans="1:10">
      <c r="A2304" s="2">
        <v>42959</v>
      </c>
      <c r="B2304" t="s">
        <v>451</v>
      </c>
      <c r="C2304" t="s">
        <v>475</v>
      </c>
      <c r="D2304">
        <v>1</v>
      </c>
      <c r="E2304">
        <v>1</v>
      </c>
      <c r="F2304">
        <v>3</v>
      </c>
      <c r="G2304" s="55" t="s">
        <v>478</v>
      </c>
      <c r="H2304" s="66" t="str">
        <f>VLOOKUP(G2304,'Benthic Codes'!$A$1:$C$15,2,0)</f>
        <v>MA</v>
      </c>
      <c r="I2304" s="66" t="str">
        <f>VLOOKUP(G2304,'Benthic Codes'!$A$1:$C$15,3,0)</f>
        <v>macroalgae</v>
      </c>
      <c r="J2304">
        <v>32</v>
      </c>
    </row>
    <row r="2305" spans="1:11">
      <c r="A2305" s="2">
        <v>42959</v>
      </c>
      <c r="B2305" t="s">
        <v>451</v>
      </c>
      <c r="C2305" t="s">
        <v>475</v>
      </c>
      <c r="D2305">
        <v>1</v>
      </c>
      <c r="E2305">
        <v>1</v>
      </c>
      <c r="F2305">
        <v>4</v>
      </c>
      <c r="G2305" s="55" t="s">
        <v>474</v>
      </c>
      <c r="H2305" s="66" t="str">
        <f>VLOOKUP(G2305,'Benthic Codes'!$A$1:$C$15,2,0)</f>
        <v>CY</v>
      </c>
      <c r="I2305" s="66" t="str">
        <f>VLOOKUP(G2305,'Benthic Codes'!$A$1:$C$15,3,0)</f>
        <v>cyanobacteria</v>
      </c>
    </row>
    <row r="2306" spans="1:11">
      <c r="A2306" s="2">
        <v>42959</v>
      </c>
      <c r="B2306" t="s">
        <v>451</v>
      </c>
      <c r="C2306" t="s">
        <v>475</v>
      </c>
      <c r="D2306">
        <v>1</v>
      </c>
      <c r="E2306">
        <v>1</v>
      </c>
      <c r="F2306">
        <v>5</v>
      </c>
      <c r="G2306" s="55" t="s">
        <v>539</v>
      </c>
      <c r="H2306" s="66" t="str">
        <f>VLOOKUP(G2306,'Benthic Codes'!$A$1:$C$15,2,0)</f>
        <v>TA</v>
      </c>
      <c r="I2306" s="66" t="str">
        <f>VLOOKUP(G2306,'Benthic Codes'!$A$1:$C$15,3,0)</f>
        <v>turf algae</v>
      </c>
    </row>
    <row r="2307" spans="1:11">
      <c r="A2307" s="2">
        <v>42959</v>
      </c>
      <c r="B2307" t="s">
        <v>451</v>
      </c>
      <c r="C2307" t="s">
        <v>475</v>
      </c>
      <c r="D2307">
        <v>1</v>
      </c>
      <c r="E2307">
        <v>1</v>
      </c>
      <c r="F2307">
        <v>6</v>
      </c>
      <c r="G2307" s="55" t="s">
        <v>539</v>
      </c>
      <c r="H2307" s="66" t="str">
        <f>VLOOKUP(G2307,'Benthic Codes'!$A$1:$C$15,2,0)</f>
        <v>TA</v>
      </c>
      <c r="I2307" s="66" t="str">
        <f>VLOOKUP(G2307,'Benthic Codes'!$A$1:$C$15,3,0)</f>
        <v>turf algae</v>
      </c>
    </row>
    <row r="2308" spans="1:11">
      <c r="A2308" s="2">
        <v>42959</v>
      </c>
      <c r="B2308" t="s">
        <v>451</v>
      </c>
      <c r="C2308" t="s">
        <v>475</v>
      </c>
      <c r="D2308">
        <v>1</v>
      </c>
      <c r="E2308">
        <v>1</v>
      </c>
      <c r="F2308">
        <v>7</v>
      </c>
      <c r="G2308" s="55" t="s">
        <v>474</v>
      </c>
      <c r="H2308" s="66" t="str">
        <f>VLOOKUP(G2308,'Benthic Codes'!$A$1:$C$15,2,0)</f>
        <v>CY</v>
      </c>
      <c r="I2308" s="66" t="str">
        <f>VLOOKUP(G2308,'Benthic Codes'!$A$1:$C$15,3,0)</f>
        <v>cyanobacteria</v>
      </c>
    </row>
    <row r="2309" spans="1:11">
      <c r="A2309" s="2">
        <v>42959</v>
      </c>
      <c r="B2309" t="s">
        <v>451</v>
      </c>
      <c r="C2309" t="s">
        <v>475</v>
      </c>
      <c r="D2309">
        <v>1</v>
      </c>
      <c r="E2309">
        <v>1</v>
      </c>
      <c r="F2309">
        <v>8</v>
      </c>
      <c r="G2309" s="55" t="s">
        <v>474</v>
      </c>
      <c r="H2309" s="66" t="str">
        <f>VLOOKUP(G2309,'Benthic Codes'!$A$1:$C$15,2,0)</f>
        <v>CY</v>
      </c>
      <c r="I2309" s="66" t="str">
        <f>VLOOKUP(G2309,'Benthic Codes'!$A$1:$C$15,3,0)</f>
        <v>cyanobacteria</v>
      </c>
    </row>
    <row r="2310" spans="1:11">
      <c r="A2310" s="2">
        <v>42959</v>
      </c>
      <c r="B2310" t="s">
        <v>451</v>
      </c>
      <c r="C2310" t="s">
        <v>475</v>
      </c>
      <c r="D2310">
        <v>1</v>
      </c>
      <c r="E2310">
        <v>1</v>
      </c>
      <c r="F2310">
        <v>9</v>
      </c>
      <c r="G2310" s="55" t="s">
        <v>489</v>
      </c>
      <c r="H2310" s="66" t="str">
        <f>VLOOKUP(G2310,'Benthic Codes'!$A$1:$C$15,2,0)</f>
        <v>sand</v>
      </c>
      <c r="I2310" s="66" t="str">
        <f>VLOOKUP(G2310,'Benthic Codes'!$A$1:$C$15,3,0)</f>
        <v>sand</v>
      </c>
    </row>
    <row r="2311" spans="1:11">
      <c r="A2311" s="2">
        <v>42959</v>
      </c>
      <c r="B2311" t="s">
        <v>451</v>
      </c>
      <c r="C2311" t="s">
        <v>475</v>
      </c>
      <c r="D2311">
        <v>1</v>
      </c>
      <c r="E2311">
        <v>1</v>
      </c>
      <c r="F2311">
        <v>10</v>
      </c>
      <c r="G2311" s="55" t="s">
        <v>539</v>
      </c>
      <c r="H2311" s="66" t="str">
        <f>VLOOKUP(G2311,'Benthic Codes'!$A$1:$C$15,2,0)</f>
        <v>TA</v>
      </c>
      <c r="I2311" s="66" t="str">
        <f>VLOOKUP(G2311,'Benthic Codes'!$A$1:$C$15,3,0)</f>
        <v>turf algae</v>
      </c>
    </row>
    <row r="2312" spans="1:11">
      <c r="A2312" s="2">
        <v>42959</v>
      </c>
      <c r="B2312" t="s">
        <v>451</v>
      </c>
      <c r="C2312" t="s">
        <v>475</v>
      </c>
      <c r="D2312">
        <v>1</v>
      </c>
      <c r="E2312">
        <v>2</v>
      </c>
      <c r="F2312">
        <v>1</v>
      </c>
      <c r="G2312" s="55" t="s">
        <v>474</v>
      </c>
      <c r="H2312" s="66" t="str">
        <f>VLOOKUP(G2312,'Benthic Codes'!$A$1:$C$15,2,0)</f>
        <v>CY</v>
      </c>
      <c r="I2312" s="66" t="str">
        <f>VLOOKUP(G2312,'Benthic Codes'!$A$1:$C$15,3,0)</f>
        <v>cyanobacteria</v>
      </c>
    </row>
    <row r="2313" spans="1:11">
      <c r="A2313" s="2">
        <v>42959</v>
      </c>
      <c r="B2313" t="s">
        <v>451</v>
      </c>
      <c r="C2313" t="s">
        <v>475</v>
      </c>
      <c r="D2313">
        <v>1</v>
      </c>
      <c r="E2313">
        <v>2</v>
      </c>
      <c r="F2313">
        <v>2</v>
      </c>
      <c r="G2313" s="55" t="s">
        <v>539</v>
      </c>
      <c r="H2313" s="66" t="str">
        <f>VLOOKUP(G2313,'Benthic Codes'!$A$1:$C$15,2,0)</f>
        <v>TA</v>
      </c>
      <c r="I2313" s="66" t="str">
        <f>VLOOKUP(G2313,'Benthic Codes'!$A$1:$C$15,3,0)</f>
        <v>turf algae</v>
      </c>
    </row>
    <row r="2314" spans="1:11">
      <c r="A2314" s="2">
        <v>42959</v>
      </c>
      <c r="B2314" t="s">
        <v>451</v>
      </c>
      <c r="C2314" t="s">
        <v>475</v>
      </c>
      <c r="D2314">
        <v>1</v>
      </c>
      <c r="E2314">
        <v>2</v>
      </c>
      <c r="F2314">
        <v>3</v>
      </c>
      <c r="G2314" s="55" t="s">
        <v>480</v>
      </c>
      <c r="H2314" s="66" t="str">
        <f>VLOOKUP(G2314,'Benthic Codes'!$A$1:$C$15,2,0)</f>
        <v>OINV</v>
      </c>
      <c r="I2314" s="66" t="str">
        <f>VLOOKUP(G2314,'Benthic Codes'!$A$1:$C$15,3,0)</f>
        <v>non-aggressive invert</v>
      </c>
      <c r="K2314" t="s">
        <v>479</v>
      </c>
    </row>
    <row r="2315" spans="1:11">
      <c r="A2315" s="2">
        <v>42959</v>
      </c>
      <c r="B2315" t="s">
        <v>451</v>
      </c>
      <c r="C2315" t="s">
        <v>475</v>
      </c>
      <c r="D2315">
        <v>1</v>
      </c>
      <c r="E2315">
        <v>2</v>
      </c>
      <c r="F2315">
        <v>4</v>
      </c>
      <c r="G2315" s="55" t="s">
        <v>474</v>
      </c>
      <c r="H2315" s="66" t="str">
        <f>VLOOKUP(G2315,'Benthic Codes'!$A$1:$C$15,2,0)</f>
        <v>CY</v>
      </c>
      <c r="I2315" s="66" t="str">
        <f>VLOOKUP(G2315,'Benthic Codes'!$A$1:$C$15,3,0)</f>
        <v>cyanobacteria</v>
      </c>
    </row>
    <row r="2316" spans="1:11">
      <c r="A2316" s="2">
        <v>42959</v>
      </c>
      <c r="B2316" t="s">
        <v>451</v>
      </c>
      <c r="C2316" t="s">
        <v>475</v>
      </c>
      <c r="D2316">
        <v>1</v>
      </c>
      <c r="E2316">
        <v>2</v>
      </c>
      <c r="F2316">
        <v>5</v>
      </c>
      <c r="G2316" s="55" t="s">
        <v>474</v>
      </c>
      <c r="H2316" s="66" t="str">
        <f>VLOOKUP(G2316,'Benthic Codes'!$A$1:$C$15,2,0)</f>
        <v>CY</v>
      </c>
      <c r="I2316" s="66" t="str">
        <f>VLOOKUP(G2316,'Benthic Codes'!$A$1:$C$15,3,0)</f>
        <v>cyanobacteria</v>
      </c>
    </row>
    <row r="2317" spans="1:11">
      <c r="A2317" s="2">
        <v>42959</v>
      </c>
      <c r="B2317" t="s">
        <v>451</v>
      </c>
      <c r="C2317" t="s">
        <v>475</v>
      </c>
      <c r="D2317">
        <v>1</v>
      </c>
      <c r="E2317">
        <v>2</v>
      </c>
      <c r="F2317">
        <v>6</v>
      </c>
      <c r="G2317" s="55" t="s">
        <v>476</v>
      </c>
      <c r="H2317" s="66" t="str">
        <f>VLOOKUP(G2317,'Benthic Codes'!$A$1:$C$15,2,0)</f>
        <v>LC</v>
      </c>
      <c r="I2317" s="66" t="str">
        <f>VLOOKUP(G2317,'Benthic Codes'!$A$1:$C$15,3,0)</f>
        <v>coral</v>
      </c>
    </row>
    <row r="2318" spans="1:11">
      <c r="A2318" s="2">
        <v>42959</v>
      </c>
      <c r="B2318" t="s">
        <v>451</v>
      </c>
      <c r="C2318" t="s">
        <v>475</v>
      </c>
      <c r="D2318">
        <v>1</v>
      </c>
      <c r="E2318">
        <v>2</v>
      </c>
      <c r="F2318">
        <v>7</v>
      </c>
      <c r="G2318" s="55" t="s">
        <v>474</v>
      </c>
      <c r="H2318" s="66" t="str">
        <f>VLOOKUP(G2318,'Benthic Codes'!$A$1:$C$15,2,0)</f>
        <v>CY</v>
      </c>
      <c r="I2318" s="66" t="str">
        <f>VLOOKUP(G2318,'Benthic Codes'!$A$1:$C$15,3,0)</f>
        <v>cyanobacteria</v>
      </c>
    </row>
    <row r="2319" spans="1:11">
      <c r="A2319" s="2">
        <v>42959</v>
      </c>
      <c r="B2319" t="s">
        <v>451</v>
      </c>
      <c r="C2319" t="s">
        <v>475</v>
      </c>
      <c r="D2319">
        <v>1</v>
      </c>
      <c r="E2319">
        <v>2</v>
      </c>
      <c r="F2319">
        <v>8</v>
      </c>
      <c r="G2319" s="55" t="s">
        <v>483</v>
      </c>
      <c r="H2319" s="66" t="str">
        <f>VLOOKUP(G2319,'Benthic Codes'!$A$1:$C$15,2,0)</f>
        <v>AINV</v>
      </c>
      <c r="I2319" s="66" t="str">
        <f>VLOOKUP(G2319,'Benthic Codes'!$A$1:$C$15,3,0)</f>
        <v>aggressive invert</v>
      </c>
      <c r="K2319" t="s">
        <v>482</v>
      </c>
    </row>
    <row r="2320" spans="1:11">
      <c r="A2320" s="2">
        <v>42959</v>
      </c>
      <c r="B2320" t="s">
        <v>451</v>
      </c>
      <c r="C2320" t="s">
        <v>475</v>
      </c>
      <c r="D2320">
        <v>1</v>
      </c>
      <c r="E2320">
        <v>2</v>
      </c>
      <c r="F2320">
        <v>9</v>
      </c>
      <c r="G2320" s="55" t="s">
        <v>476</v>
      </c>
      <c r="H2320" s="66" t="str">
        <f>VLOOKUP(G2320,'Benthic Codes'!$A$1:$C$15,2,0)</f>
        <v>LC</v>
      </c>
      <c r="I2320" s="66" t="str">
        <f>VLOOKUP(G2320,'Benthic Codes'!$A$1:$C$15,3,0)</f>
        <v>coral</v>
      </c>
    </row>
    <row r="2321" spans="1:11">
      <c r="A2321" s="2">
        <v>42959</v>
      </c>
      <c r="B2321" t="s">
        <v>451</v>
      </c>
      <c r="C2321" t="s">
        <v>475</v>
      </c>
      <c r="D2321">
        <v>1</v>
      </c>
      <c r="E2321">
        <v>2</v>
      </c>
      <c r="F2321">
        <v>10</v>
      </c>
      <c r="G2321" s="55" t="s">
        <v>476</v>
      </c>
      <c r="H2321" s="66" t="str">
        <f>VLOOKUP(G2321,'Benthic Codes'!$A$1:$C$15,2,0)</f>
        <v>LC</v>
      </c>
      <c r="I2321" s="66" t="str">
        <f>VLOOKUP(G2321,'Benthic Codes'!$A$1:$C$15,3,0)</f>
        <v>coral</v>
      </c>
    </row>
    <row r="2322" spans="1:11">
      <c r="A2322" s="2">
        <v>42959</v>
      </c>
      <c r="B2322" t="s">
        <v>451</v>
      </c>
      <c r="C2322" t="s">
        <v>475</v>
      </c>
      <c r="D2322">
        <v>1</v>
      </c>
      <c r="E2322">
        <v>3</v>
      </c>
      <c r="F2322">
        <v>1</v>
      </c>
      <c r="G2322" s="55" t="s">
        <v>539</v>
      </c>
      <c r="H2322" s="66" t="str">
        <f>VLOOKUP(G2322,'Benthic Codes'!$A$1:$C$15,2,0)</f>
        <v>TA</v>
      </c>
      <c r="I2322" s="66" t="str">
        <f>VLOOKUP(G2322,'Benthic Codes'!$A$1:$C$15,3,0)</f>
        <v>turf algae</v>
      </c>
    </row>
    <row r="2323" spans="1:11">
      <c r="A2323" s="2">
        <v>42959</v>
      </c>
      <c r="B2323" t="s">
        <v>451</v>
      </c>
      <c r="C2323" t="s">
        <v>475</v>
      </c>
      <c r="D2323">
        <v>1</v>
      </c>
      <c r="E2323">
        <v>3</v>
      </c>
      <c r="F2323">
        <v>2</v>
      </c>
      <c r="G2323" s="55" t="s">
        <v>480</v>
      </c>
      <c r="H2323" s="66" t="str">
        <f>VLOOKUP(G2323,'Benthic Codes'!$A$1:$C$15,2,0)</f>
        <v>OINV</v>
      </c>
      <c r="I2323" s="66" t="str">
        <f>VLOOKUP(G2323,'Benthic Codes'!$A$1:$C$15,3,0)</f>
        <v>non-aggressive invert</v>
      </c>
      <c r="K2323" t="s">
        <v>479</v>
      </c>
    </row>
    <row r="2324" spans="1:11">
      <c r="A2324" s="2">
        <v>42959</v>
      </c>
      <c r="B2324" t="s">
        <v>451</v>
      </c>
      <c r="C2324" t="s">
        <v>475</v>
      </c>
      <c r="D2324">
        <v>1</v>
      </c>
      <c r="E2324">
        <v>3</v>
      </c>
      <c r="F2324">
        <v>3</v>
      </c>
      <c r="G2324" s="55" t="s">
        <v>474</v>
      </c>
      <c r="H2324" s="66" t="str">
        <f>VLOOKUP(G2324,'Benthic Codes'!$A$1:$C$15,2,0)</f>
        <v>CY</v>
      </c>
      <c r="I2324" s="66" t="str">
        <f>VLOOKUP(G2324,'Benthic Codes'!$A$1:$C$15,3,0)</f>
        <v>cyanobacteria</v>
      </c>
    </row>
    <row r="2325" spans="1:11">
      <c r="A2325" s="2">
        <v>42959</v>
      </c>
      <c r="B2325" t="s">
        <v>451</v>
      </c>
      <c r="C2325" t="s">
        <v>475</v>
      </c>
      <c r="D2325">
        <v>1</v>
      </c>
      <c r="E2325">
        <v>3</v>
      </c>
      <c r="F2325">
        <v>4</v>
      </c>
      <c r="G2325" s="55" t="s">
        <v>539</v>
      </c>
      <c r="H2325" s="66" t="str">
        <f>VLOOKUP(G2325,'Benthic Codes'!$A$1:$C$15,2,0)</f>
        <v>TA</v>
      </c>
      <c r="I2325" s="66" t="str">
        <f>VLOOKUP(G2325,'Benthic Codes'!$A$1:$C$15,3,0)</f>
        <v>turf algae</v>
      </c>
    </row>
    <row r="2326" spans="1:11">
      <c r="A2326" s="2">
        <v>42959</v>
      </c>
      <c r="B2326" t="s">
        <v>451</v>
      </c>
      <c r="C2326" t="s">
        <v>475</v>
      </c>
      <c r="D2326">
        <v>1</v>
      </c>
      <c r="E2326">
        <v>3</v>
      </c>
      <c r="F2326">
        <v>5</v>
      </c>
      <c r="G2326" s="55" t="s">
        <v>474</v>
      </c>
      <c r="H2326" s="66" t="str">
        <f>VLOOKUP(G2326,'Benthic Codes'!$A$1:$C$15,2,0)</f>
        <v>CY</v>
      </c>
      <c r="I2326" s="66" t="str">
        <f>VLOOKUP(G2326,'Benthic Codes'!$A$1:$C$15,3,0)</f>
        <v>cyanobacteria</v>
      </c>
    </row>
    <row r="2327" spans="1:11">
      <c r="A2327" s="2">
        <v>42959</v>
      </c>
      <c r="B2327" t="s">
        <v>451</v>
      </c>
      <c r="C2327" t="s">
        <v>475</v>
      </c>
      <c r="D2327">
        <v>1</v>
      </c>
      <c r="E2327">
        <v>3</v>
      </c>
      <c r="F2327">
        <v>6</v>
      </c>
      <c r="G2327" s="55" t="s">
        <v>539</v>
      </c>
      <c r="H2327" s="66" t="str">
        <f>VLOOKUP(G2327,'Benthic Codes'!$A$1:$C$15,2,0)</f>
        <v>TA</v>
      </c>
      <c r="I2327" s="66" t="str">
        <f>VLOOKUP(G2327,'Benthic Codes'!$A$1:$C$15,3,0)</f>
        <v>turf algae</v>
      </c>
    </row>
    <row r="2328" spans="1:11">
      <c r="A2328" s="2">
        <v>42959</v>
      </c>
      <c r="B2328" t="s">
        <v>451</v>
      </c>
      <c r="C2328" t="s">
        <v>475</v>
      </c>
      <c r="D2328">
        <v>1</v>
      </c>
      <c r="E2328">
        <v>3</v>
      </c>
      <c r="F2328">
        <v>7</v>
      </c>
      <c r="G2328" s="55" t="s">
        <v>539</v>
      </c>
      <c r="H2328" s="66" t="str">
        <f>VLOOKUP(G2328,'Benthic Codes'!$A$1:$C$15,2,0)</f>
        <v>TA</v>
      </c>
      <c r="I2328" s="66" t="str">
        <f>VLOOKUP(G2328,'Benthic Codes'!$A$1:$C$15,3,0)</f>
        <v>turf algae</v>
      </c>
    </row>
    <row r="2329" spans="1:11">
      <c r="A2329" s="2">
        <v>42959</v>
      </c>
      <c r="B2329" t="s">
        <v>451</v>
      </c>
      <c r="C2329" t="s">
        <v>475</v>
      </c>
      <c r="D2329">
        <v>1</v>
      </c>
      <c r="E2329">
        <v>3</v>
      </c>
      <c r="F2329">
        <v>8</v>
      </c>
      <c r="G2329" s="55" t="s">
        <v>539</v>
      </c>
      <c r="H2329" s="66" t="str">
        <f>VLOOKUP(G2329,'Benthic Codes'!$A$1:$C$15,2,0)</f>
        <v>TA</v>
      </c>
      <c r="I2329" s="66" t="str">
        <f>VLOOKUP(G2329,'Benthic Codes'!$A$1:$C$15,3,0)</f>
        <v>turf algae</v>
      </c>
    </row>
    <row r="2330" spans="1:11">
      <c r="A2330" s="2">
        <v>42959</v>
      </c>
      <c r="B2330" t="s">
        <v>451</v>
      </c>
      <c r="C2330" t="s">
        <v>475</v>
      </c>
      <c r="D2330">
        <v>1</v>
      </c>
      <c r="E2330">
        <v>3</v>
      </c>
      <c r="F2330">
        <v>9</v>
      </c>
      <c r="G2330" s="55" t="s">
        <v>474</v>
      </c>
      <c r="H2330" s="66" t="str">
        <f>VLOOKUP(G2330,'Benthic Codes'!$A$1:$C$15,2,0)</f>
        <v>CY</v>
      </c>
      <c r="I2330" s="66" t="str">
        <f>VLOOKUP(G2330,'Benthic Codes'!$A$1:$C$15,3,0)</f>
        <v>cyanobacteria</v>
      </c>
    </row>
    <row r="2331" spans="1:11">
      <c r="A2331" s="2">
        <v>42959</v>
      </c>
      <c r="B2331" t="s">
        <v>451</v>
      </c>
      <c r="C2331" t="s">
        <v>475</v>
      </c>
      <c r="D2331">
        <v>1</v>
      </c>
      <c r="E2331">
        <v>3</v>
      </c>
      <c r="F2331">
        <v>10</v>
      </c>
      <c r="G2331" s="55" t="s">
        <v>474</v>
      </c>
      <c r="H2331" s="66" t="str">
        <f>VLOOKUP(G2331,'Benthic Codes'!$A$1:$C$15,2,0)</f>
        <v>CY</v>
      </c>
      <c r="I2331" s="66" t="str">
        <f>VLOOKUP(G2331,'Benthic Codes'!$A$1:$C$15,3,0)</f>
        <v>cyanobacteria</v>
      </c>
    </row>
    <row r="2332" spans="1:11">
      <c r="A2332" s="2">
        <v>42959</v>
      </c>
      <c r="B2332" t="s">
        <v>451</v>
      </c>
      <c r="C2332" t="s">
        <v>475</v>
      </c>
      <c r="D2332">
        <v>1</v>
      </c>
      <c r="E2332">
        <v>4</v>
      </c>
      <c r="F2332">
        <v>1</v>
      </c>
      <c r="G2332" s="55" t="s">
        <v>474</v>
      </c>
      <c r="H2332" s="66" t="str">
        <f>VLOOKUP(G2332,'Benthic Codes'!$A$1:$C$15,2,0)</f>
        <v>CY</v>
      </c>
      <c r="I2332" s="66" t="str">
        <f>VLOOKUP(G2332,'Benthic Codes'!$A$1:$C$15,3,0)</f>
        <v>cyanobacteria</v>
      </c>
    </row>
    <row r="2333" spans="1:11">
      <c r="A2333" s="2">
        <v>42959</v>
      </c>
      <c r="B2333" t="s">
        <v>451</v>
      </c>
      <c r="C2333" t="s">
        <v>475</v>
      </c>
      <c r="D2333">
        <v>1</v>
      </c>
      <c r="E2333">
        <v>4</v>
      </c>
      <c r="F2333">
        <v>2</v>
      </c>
      <c r="G2333" s="55" t="s">
        <v>478</v>
      </c>
      <c r="H2333" s="66" t="str">
        <f>VLOOKUP(G2333,'Benthic Codes'!$A$1:$C$15,2,0)</f>
        <v>MA</v>
      </c>
      <c r="I2333" s="66" t="str">
        <f>VLOOKUP(G2333,'Benthic Codes'!$A$1:$C$15,3,0)</f>
        <v>macroalgae</v>
      </c>
      <c r="J2333">
        <v>39</v>
      </c>
    </row>
    <row r="2334" spans="1:11">
      <c r="A2334" s="2">
        <v>42959</v>
      </c>
      <c r="B2334" t="s">
        <v>451</v>
      </c>
      <c r="C2334" t="s">
        <v>475</v>
      </c>
      <c r="D2334">
        <v>1</v>
      </c>
      <c r="E2334">
        <v>4</v>
      </c>
      <c r="F2334">
        <v>3</v>
      </c>
      <c r="G2334" s="55" t="s">
        <v>539</v>
      </c>
      <c r="H2334" s="66" t="str">
        <f>VLOOKUP(G2334,'Benthic Codes'!$A$1:$C$15,2,0)</f>
        <v>TA</v>
      </c>
      <c r="I2334" s="66" t="str">
        <f>VLOOKUP(G2334,'Benthic Codes'!$A$1:$C$15,3,0)</f>
        <v>turf algae</v>
      </c>
    </row>
    <row r="2335" spans="1:11">
      <c r="A2335" s="2">
        <v>42959</v>
      </c>
      <c r="B2335" t="s">
        <v>451</v>
      </c>
      <c r="C2335" t="s">
        <v>475</v>
      </c>
      <c r="D2335">
        <v>1</v>
      </c>
      <c r="E2335">
        <v>4</v>
      </c>
      <c r="F2335">
        <v>4</v>
      </c>
      <c r="G2335" s="55" t="s">
        <v>539</v>
      </c>
      <c r="H2335" s="66" t="str">
        <f>VLOOKUP(G2335,'Benthic Codes'!$A$1:$C$15,2,0)</f>
        <v>TA</v>
      </c>
      <c r="I2335" s="66" t="str">
        <f>VLOOKUP(G2335,'Benthic Codes'!$A$1:$C$15,3,0)</f>
        <v>turf algae</v>
      </c>
    </row>
    <row r="2336" spans="1:11">
      <c r="A2336" s="2">
        <v>42959</v>
      </c>
      <c r="B2336" t="s">
        <v>451</v>
      </c>
      <c r="C2336" t="s">
        <v>475</v>
      </c>
      <c r="D2336">
        <v>1</v>
      </c>
      <c r="E2336">
        <v>4</v>
      </c>
      <c r="F2336">
        <v>5</v>
      </c>
      <c r="G2336" s="55" t="s">
        <v>474</v>
      </c>
      <c r="H2336" s="66" t="str">
        <f>VLOOKUP(G2336,'Benthic Codes'!$A$1:$C$15,2,0)</f>
        <v>CY</v>
      </c>
      <c r="I2336" s="66" t="str">
        <f>VLOOKUP(G2336,'Benthic Codes'!$A$1:$C$15,3,0)</f>
        <v>cyanobacteria</v>
      </c>
    </row>
    <row r="2337" spans="1:10">
      <c r="A2337" s="2">
        <v>42959</v>
      </c>
      <c r="B2337" t="s">
        <v>451</v>
      </c>
      <c r="C2337" t="s">
        <v>475</v>
      </c>
      <c r="D2337">
        <v>1</v>
      </c>
      <c r="E2337">
        <v>4</v>
      </c>
      <c r="F2337">
        <v>6</v>
      </c>
      <c r="G2337" s="55" t="s">
        <v>474</v>
      </c>
      <c r="H2337" s="66" t="str">
        <f>VLOOKUP(G2337,'Benthic Codes'!$A$1:$C$15,2,0)</f>
        <v>CY</v>
      </c>
      <c r="I2337" s="66" t="str">
        <f>VLOOKUP(G2337,'Benthic Codes'!$A$1:$C$15,3,0)</f>
        <v>cyanobacteria</v>
      </c>
    </row>
    <row r="2338" spans="1:10">
      <c r="A2338" s="2">
        <v>42959</v>
      </c>
      <c r="B2338" t="s">
        <v>451</v>
      </c>
      <c r="C2338" t="s">
        <v>475</v>
      </c>
      <c r="D2338">
        <v>1</v>
      </c>
      <c r="E2338">
        <v>4</v>
      </c>
      <c r="F2338">
        <v>7</v>
      </c>
      <c r="G2338" s="55" t="s">
        <v>474</v>
      </c>
      <c r="H2338" s="66" t="str">
        <f>VLOOKUP(G2338,'Benthic Codes'!$A$1:$C$15,2,0)</f>
        <v>CY</v>
      </c>
      <c r="I2338" s="66" t="str">
        <f>VLOOKUP(G2338,'Benthic Codes'!$A$1:$C$15,3,0)</f>
        <v>cyanobacteria</v>
      </c>
    </row>
    <row r="2339" spans="1:10">
      <c r="A2339" s="2">
        <v>42959</v>
      </c>
      <c r="B2339" t="s">
        <v>451</v>
      </c>
      <c r="C2339" t="s">
        <v>475</v>
      </c>
      <c r="D2339">
        <v>1</v>
      </c>
      <c r="E2339">
        <v>4</v>
      </c>
      <c r="F2339">
        <v>8</v>
      </c>
      <c r="G2339" s="55" t="s">
        <v>474</v>
      </c>
      <c r="H2339" s="66" t="str">
        <f>VLOOKUP(G2339,'Benthic Codes'!$A$1:$C$15,2,0)</f>
        <v>CY</v>
      </c>
      <c r="I2339" s="66" t="str">
        <f>VLOOKUP(G2339,'Benthic Codes'!$A$1:$C$15,3,0)</f>
        <v>cyanobacteria</v>
      </c>
    </row>
    <row r="2340" spans="1:10">
      <c r="A2340" s="2">
        <v>42959</v>
      </c>
      <c r="B2340" t="s">
        <v>451</v>
      </c>
      <c r="C2340" t="s">
        <v>475</v>
      </c>
      <c r="D2340">
        <v>1</v>
      </c>
      <c r="E2340">
        <v>4</v>
      </c>
      <c r="F2340">
        <v>9</v>
      </c>
      <c r="G2340" s="55" t="s">
        <v>474</v>
      </c>
      <c r="H2340" s="66" t="str">
        <f>VLOOKUP(G2340,'Benthic Codes'!$A$1:$C$15,2,0)</f>
        <v>CY</v>
      </c>
      <c r="I2340" s="66" t="str">
        <f>VLOOKUP(G2340,'Benthic Codes'!$A$1:$C$15,3,0)</f>
        <v>cyanobacteria</v>
      </c>
    </row>
    <row r="2341" spans="1:10">
      <c r="A2341" s="2">
        <v>42959</v>
      </c>
      <c r="B2341" t="s">
        <v>451</v>
      </c>
      <c r="C2341" t="s">
        <v>475</v>
      </c>
      <c r="D2341">
        <v>1</v>
      </c>
      <c r="E2341">
        <v>4</v>
      </c>
      <c r="F2341">
        <v>10</v>
      </c>
      <c r="G2341" s="55" t="s">
        <v>474</v>
      </c>
      <c r="H2341" s="66" t="str">
        <f>VLOOKUP(G2341,'Benthic Codes'!$A$1:$C$15,2,0)</f>
        <v>CY</v>
      </c>
      <c r="I2341" s="66" t="str">
        <f>VLOOKUP(G2341,'Benthic Codes'!$A$1:$C$15,3,0)</f>
        <v>cyanobacteria</v>
      </c>
    </row>
    <row r="2342" spans="1:10">
      <c r="A2342" s="2">
        <v>42959</v>
      </c>
      <c r="B2342" t="s">
        <v>451</v>
      </c>
      <c r="C2342" t="s">
        <v>475</v>
      </c>
      <c r="D2342">
        <v>1</v>
      </c>
      <c r="E2342">
        <v>5</v>
      </c>
      <c r="F2342">
        <v>1</v>
      </c>
      <c r="G2342" s="55" t="s">
        <v>474</v>
      </c>
      <c r="H2342" s="66" t="str">
        <f>VLOOKUP(G2342,'Benthic Codes'!$A$1:$C$15,2,0)</f>
        <v>CY</v>
      </c>
      <c r="I2342" s="66" t="str">
        <f>VLOOKUP(G2342,'Benthic Codes'!$A$1:$C$15,3,0)</f>
        <v>cyanobacteria</v>
      </c>
    </row>
    <row r="2343" spans="1:10">
      <c r="A2343" s="2">
        <v>42959</v>
      </c>
      <c r="B2343" t="s">
        <v>451</v>
      </c>
      <c r="C2343" t="s">
        <v>475</v>
      </c>
      <c r="D2343">
        <v>1</v>
      </c>
      <c r="E2343">
        <v>5</v>
      </c>
      <c r="F2343">
        <v>2</v>
      </c>
      <c r="G2343" s="55" t="s">
        <v>474</v>
      </c>
      <c r="H2343" s="66" t="str">
        <f>VLOOKUP(G2343,'Benthic Codes'!$A$1:$C$15,2,0)</f>
        <v>CY</v>
      </c>
      <c r="I2343" s="66" t="str">
        <f>VLOOKUP(G2343,'Benthic Codes'!$A$1:$C$15,3,0)</f>
        <v>cyanobacteria</v>
      </c>
    </row>
    <row r="2344" spans="1:10">
      <c r="A2344" s="2">
        <v>42959</v>
      </c>
      <c r="B2344" t="s">
        <v>451</v>
      </c>
      <c r="C2344" t="s">
        <v>475</v>
      </c>
      <c r="D2344">
        <v>1</v>
      </c>
      <c r="E2344">
        <v>5</v>
      </c>
      <c r="F2344">
        <v>3</v>
      </c>
      <c r="G2344" s="55" t="s">
        <v>474</v>
      </c>
      <c r="H2344" s="66" t="str">
        <f>VLOOKUP(G2344,'Benthic Codes'!$A$1:$C$15,2,0)</f>
        <v>CY</v>
      </c>
      <c r="I2344" s="66" t="str">
        <f>VLOOKUP(G2344,'Benthic Codes'!$A$1:$C$15,3,0)</f>
        <v>cyanobacteria</v>
      </c>
    </row>
    <row r="2345" spans="1:10">
      <c r="A2345" s="2">
        <v>42959</v>
      </c>
      <c r="B2345" t="s">
        <v>451</v>
      </c>
      <c r="C2345" t="s">
        <v>475</v>
      </c>
      <c r="D2345">
        <v>1</v>
      </c>
      <c r="E2345">
        <v>5</v>
      </c>
      <c r="F2345">
        <v>4</v>
      </c>
      <c r="G2345" s="55" t="s">
        <v>539</v>
      </c>
      <c r="H2345" s="66" t="str">
        <f>VLOOKUP(G2345,'Benthic Codes'!$A$1:$C$15,2,0)</f>
        <v>TA</v>
      </c>
      <c r="I2345" s="66" t="str">
        <f>VLOOKUP(G2345,'Benthic Codes'!$A$1:$C$15,3,0)</f>
        <v>turf algae</v>
      </c>
    </row>
    <row r="2346" spans="1:10">
      <c r="A2346" s="2">
        <v>42959</v>
      </c>
      <c r="B2346" t="s">
        <v>451</v>
      </c>
      <c r="C2346" t="s">
        <v>475</v>
      </c>
      <c r="D2346">
        <v>1</v>
      </c>
      <c r="E2346">
        <v>5</v>
      </c>
      <c r="F2346">
        <v>5</v>
      </c>
      <c r="G2346" s="55" t="s">
        <v>539</v>
      </c>
      <c r="H2346" s="66" t="str">
        <f>VLOOKUP(G2346,'Benthic Codes'!$A$1:$C$15,2,0)</f>
        <v>TA</v>
      </c>
      <c r="I2346" s="66" t="str">
        <f>VLOOKUP(G2346,'Benthic Codes'!$A$1:$C$15,3,0)</f>
        <v>turf algae</v>
      </c>
    </row>
    <row r="2347" spans="1:10">
      <c r="A2347" s="2">
        <v>42959</v>
      </c>
      <c r="B2347" t="s">
        <v>451</v>
      </c>
      <c r="C2347" t="s">
        <v>475</v>
      </c>
      <c r="D2347">
        <v>1</v>
      </c>
      <c r="E2347">
        <v>5</v>
      </c>
      <c r="F2347">
        <v>6</v>
      </c>
      <c r="G2347" s="55" t="s">
        <v>474</v>
      </c>
      <c r="H2347" s="66" t="str">
        <f>VLOOKUP(G2347,'Benthic Codes'!$A$1:$C$15,2,0)</f>
        <v>CY</v>
      </c>
      <c r="I2347" s="66" t="str">
        <f>VLOOKUP(G2347,'Benthic Codes'!$A$1:$C$15,3,0)</f>
        <v>cyanobacteria</v>
      </c>
    </row>
    <row r="2348" spans="1:10">
      <c r="A2348" s="2">
        <v>42959</v>
      </c>
      <c r="B2348" t="s">
        <v>451</v>
      </c>
      <c r="C2348" t="s">
        <v>475</v>
      </c>
      <c r="D2348">
        <v>1</v>
      </c>
      <c r="E2348">
        <v>5</v>
      </c>
      <c r="F2348">
        <v>7</v>
      </c>
      <c r="G2348" s="55" t="s">
        <v>474</v>
      </c>
      <c r="H2348" s="66" t="str">
        <f>VLOOKUP(G2348,'Benthic Codes'!$A$1:$C$15,2,0)</f>
        <v>CY</v>
      </c>
      <c r="I2348" s="66" t="str">
        <f>VLOOKUP(G2348,'Benthic Codes'!$A$1:$C$15,3,0)</f>
        <v>cyanobacteria</v>
      </c>
    </row>
    <row r="2349" spans="1:10">
      <c r="A2349" s="2">
        <v>42959</v>
      </c>
      <c r="B2349" t="s">
        <v>451</v>
      </c>
      <c r="C2349" t="s">
        <v>475</v>
      </c>
      <c r="D2349">
        <v>1</v>
      </c>
      <c r="E2349">
        <v>5</v>
      </c>
      <c r="F2349">
        <v>8</v>
      </c>
      <c r="G2349" s="55" t="s">
        <v>489</v>
      </c>
      <c r="H2349" s="66" t="str">
        <f>VLOOKUP(G2349,'Benthic Codes'!$A$1:$C$15,2,0)</f>
        <v>sand</v>
      </c>
      <c r="I2349" s="66" t="str">
        <f>VLOOKUP(G2349,'Benthic Codes'!$A$1:$C$15,3,0)</f>
        <v>sand</v>
      </c>
    </row>
    <row r="2350" spans="1:10">
      <c r="A2350" s="2">
        <v>42959</v>
      </c>
      <c r="B2350" t="s">
        <v>451</v>
      </c>
      <c r="C2350" t="s">
        <v>475</v>
      </c>
      <c r="D2350">
        <v>1</v>
      </c>
      <c r="E2350">
        <v>5</v>
      </c>
      <c r="F2350">
        <v>9</v>
      </c>
      <c r="G2350" s="55" t="s">
        <v>489</v>
      </c>
      <c r="H2350" s="66" t="str">
        <f>VLOOKUP(G2350,'Benthic Codes'!$A$1:$C$15,2,0)</f>
        <v>sand</v>
      </c>
      <c r="I2350" s="66" t="str">
        <f>VLOOKUP(G2350,'Benthic Codes'!$A$1:$C$15,3,0)</f>
        <v>sand</v>
      </c>
    </row>
    <row r="2351" spans="1:10">
      <c r="A2351" s="2">
        <v>42959</v>
      </c>
      <c r="B2351" t="s">
        <v>451</v>
      </c>
      <c r="C2351" t="s">
        <v>475</v>
      </c>
      <c r="D2351">
        <v>1</v>
      </c>
      <c r="E2351">
        <v>5</v>
      </c>
      <c r="F2351">
        <v>10</v>
      </c>
      <c r="G2351" s="55" t="s">
        <v>539</v>
      </c>
      <c r="H2351" s="66" t="str">
        <f>VLOOKUP(G2351,'Benthic Codes'!$A$1:$C$15,2,0)</f>
        <v>TA</v>
      </c>
      <c r="I2351" s="66" t="str">
        <f>VLOOKUP(G2351,'Benthic Codes'!$A$1:$C$15,3,0)</f>
        <v>turf algae</v>
      </c>
    </row>
    <row r="2352" spans="1:10">
      <c r="A2352" s="2">
        <v>42959</v>
      </c>
      <c r="B2352" t="s">
        <v>451</v>
      </c>
      <c r="C2352" t="s">
        <v>475</v>
      </c>
      <c r="D2352">
        <v>1</v>
      </c>
      <c r="E2352">
        <v>6</v>
      </c>
      <c r="F2352">
        <v>1</v>
      </c>
      <c r="G2352" s="55" t="s">
        <v>478</v>
      </c>
      <c r="H2352" s="66" t="str">
        <f>VLOOKUP(G2352,'Benthic Codes'!$A$1:$C$15,2,0)</f>
        <v>MA</v>
      </c>
      <c r="I2352" s="66" t="str">
        <f>VLOOKUP(G2352,'Benthic Codes'!$A$1:$C$15,3,0)</f>
        <v>macroalgae</v>
      </c>
      <c r="J2352">
        <v>3</v>
      </c>
    </row>
    <row r="2353" spans="1:10">
      <c r="A2353" s="2">
        <v>42959</v>
      </c>
      <c r="B2353" t="s">
        <v>451</v>
      </c>
      <c r="C2353" t="s">
        <v>475</v>
      </c>
      <c r="D2353">
        <v>1</v>
      </c>
      <c r="E2353">
        <v>6</v>
      </c>
      <c r="F2353">
        <v>2</v>
      </c>
      <c r="G2353" s="55" t="s">
        <v>539</v>
      </c>
      <c r="H2353" s="66" t="str">
        <f>VLOOKUP(G2353,'Benthic Codes'!$A$1:$C$15,2,0)</f>
        <v>TA</v>
      </c>
      <c r="I2353" s="66" t="str">
        <f>VLOOKUP(G2353,'Benthic Codes'!$A$1:$C$15,3,0)</f>
        <v>turf algae</v>
      </c>
    </row>
    <row r="2354" spans="1:10">
      <c r="A2354" s="2">
        <v>42959</v>
      </c>
      <c r="B2354" t="s">
        <v>451</v>
      </c>
      <c r="C2354" t="s">
        <v>475</v>
      </c>
      <c r="D2354">
        <v>1</v>
      </c>
      <c r="E2354">
        <v>6</v>
      </c>
      <c r="F2354">
        <v>3</v>
      </c>
      <c r="G2354" s="55" t="s">
        <v>478</v>
      </c>
      <c r="H2354" s="66" t="str">
        <f>VLOOKUP(G2354,'Benthic Codes'!$A$1:$C$15,2,0)</f>
        <v>MA</v>
      </c>
      <c r="I2354" s="66" t="str">
        <f>VLOOKUP(G2354,'Benthic Codes'!$A$1:$C$15,3,0)</f>
        <v>macroalgae</v>
      </c>
      <c r="J2354">
        <v>4</v>
      </c>
    </row>
    <row r="2355" spans="1:10">
      <c r="A2355" s="2">
        <v>42959</v>
      </c>
      <c r="B2355" t="s">
        <v>451</v>
      </c>
      <c r="C2355" t="s">
        <v>475</v>
      </c>
      <c r="D2355">
        <v>1</v>
      </c>
      <c r="E2355">
        <v>6</v>
      </c>
      <c r="F2355">
        <v>4</v>
      </c>
      <c r="G2355" s="55" t="s">
        <v>478</v>
      </c>
      <c r="H2355" s="66" t="str">
        <f>VLOOKUP(G2355,'Benthic Codes'!$A$1:$C$15,2,0)</f>
        <v>MA</v>
      </c>
      <c r="I2355" s="66" t="str">
        <f>VLOOKUP(G2355,'Benthic Codes'!$A$1:$C$15,3,0)</f>
        <v>macroalgae</v>
      </c>
      <c r="J2355">
        <v>6</v>
      </c>
    </row>
    <row r="2356" spans="1:10">
      <c r="A2356" s="2">
        <v>42959</v>
      </c>
      <c r="B2356" t="s">
        <v>451</v>
      </c>
      <c r="C2356" t="s">
        <v>475</v>
      </c>
      <c r="D2356">
        <v>1</v>
      </c>
      <c r="E2356">
        <v>6</v>
      </c>
      <c r="F2356">
        <v>5</v>
      </c>
      <c r="G2356" s="55" t="s">
        <v>474</v>
      </c>
      <c r="H2356" s="66" t="str">
        <f>VLOOKUP(G2356,'Benthic Codes'!$A$1:$C$15,2,0)</f>
        <v>CY</v>
      </c>
      <c r="I2356" s="66" t="str">
        <f>VLOOKUP(G2356,'Benthic Codes'!$A$1:$C$15,3,0)</f>
        <v>cyanobacteria</v>
      </c>
    </row>
    <row r="2357" spans="1:10">
      <c r="A2357" s="2">
        <v>42959</v>
      </c>
      <c r="B2357" t="s">
        <v>451</v>
      </c>
      <c r="C2357" t="s">
        <v>475</v>
      </c>
      <c r="D2357">
        <v>1</v>
      </c>
      <c r="E2357">
        <v>6</v>
      </c>
      <c r="F2357">
        <v>6</v>
      </c>
      <c r="G2357" s="55" t="s">
        <v>474</v>
      </c>
      <c r="H2357" s="66" t="str">
        <f>VLOOKUP(G2357,'Benthic Codes'!$A$1:$C$15,2,0)</f>
        <v>CY</v>
      </c>
      <c r="I2357" s="66" t="str">
        <f>VLOOKUP(G2357,'Benthic Codes'!$A$1:$C$15,3,0)</f>
        <v>cyanobacteria</v>
      </c>
    </row>
    <row r="2358" spans="1:10">
      <c r="A2358" s="2">
        <v>42959</v>
      </c>
      <c r="B2358" t="s">
        <v>451</v>
      </c>
      <c r="C2358" t="s">
        <v>475</v>
      </c>
      <c r="D2358">
        <v>1</v>
      </c>
      <c r="E2358">
        <v>6</v>
      </c>
      <c r="F2358">
        <v>7</v>
      </c>
      <c r="G2358" s="55" t="s">
        <v>539</v>
      </c>
      <c r="H2358" s="66" t="str">
        <f>VLOOKUP(G2358,'Benthic Codes'!$A$1:$C$15,2,0)</f>
        <v>TA</v>
      </c>
      <c r="I2358" s="66" t="str">
        <f>VLOOKUP(G2358,'Benthic Codes'!$A$1:$C$15,3,0)</f>
        <v>turf algae</v>
      </c>
    </row>
    <row r="2359" spans="1:10">
      <c r="A2359" s="2">
        <v>42959</v>
      </c>
      <c r="B2359" t="s">
        <v>451</v>
      </c>
      <c r="C2359" t="s">
        <v>475</v>
      </c>
      <c r="D2359">
        <v>1</v>
      </c>
      <c r="E2359">
        <v>6</v>
      </c>
      <c r="F2359">
        <v>8</v>
      </c>
      <c r="G2359" s="55" t="s">
        <v>474</v>
      </c>
      <c r="H2359" s="66" t="str">
        <f>VLOOKUP(G2359,'Benthic Codes'!$A$1:$C$15,2,0)</f>
        <v>CY</v>
      </c>
      <c r="I2359" s="66" t="str">
        <f>VLOOKUP(G2359,'Benthic Codes'!$A$1:$C$15,3,0)</f>
        <v>cyanobacteria</v>
      </c>
    </row>
    <row r="2360" spans="1:10">
      <c r="A2360" s="2">
        <v>42959</v>
      </c>
      <c r="B2360" t="s">
        <v>451</v>
      </c>
      <c r="C2360" t="s">
        <v>475</v>
      </c>
      <c r="D2360">
        <v>1</v>
      </c>
      <c r="E2360">
        <v>6</v>
      </c>
      <c r="F2360">
        <v>9</v>
      </c>
      <c r="G2360" s="55" t="s">
        <v>539</v>
      </c>
      <c r="H2360" s="66" t="str">
        <f>VLOOKUP(G2360,'Benthic Codes'!$A$1:$C$15,2,0)</f>
        <v>TA</v>
      </c>
      <c r="I2360" s="66" t="str">
        <f>VLOOKUP(G2360,'Benthic Codes'!$A$1:$C$15,3,0)</f>
        <v>turf algae</v>
      </c>
    </row>
    <row r="2361" spans="1:10">
      <c r="A2361" s="2">
        <v>42959</v>
      </c>
      <c r="B2361" t="s">
        <v>451</v>
      </c>
      <c r="C2361" t="s">
        <v>475</v>
      </c>
      <c r="D2361">
        <v>1</v>
      </c>
      <c r="E2361">
        <v>6</v>
      </c>
      <c r="F2361">
        <v>10</v>
      </c>
      <c r="G2361" s="55" t="s">
        <v>476</v>
      </c>
      <c r="H2361" s="66" t="str">
        <f>VLOOKUP(G2361,'Benthic Codes'!$A$1:$C$15,2,0)</f>
        <v>LC</v>
      </c>
      <c r="I2361" s="66" t="str">
        <f>VLOOKUP(G2361,'Benthic Codes'!$A$1:$C$15,3,0)</f>
        <v>coral</v>
      </c>
    </row>
    <row r="2362" spans="1:10">
      <c r="A2362" s="2">
        <v>42959</v>
      </c>
      <c r="B2362" t="s">
        <v>451</v>
      </c>
      <c r="C2362" t="s">
        <v>475</v>
      </c>
      <c r="D2362">
        <v>1</v>
      </c>
      <c r="E2362">
        <v>7</v>
      </c>
      <c r="F2362">
        <v>1</v>
      </c>
      <c r="G2362" s="55" t="s">
        <v>539</v>
      </c>
      <c r="H2362" s="66" t="str">
        <f>VLOOKUP(G2362,'Benthic Codes'!$A$1:$C$15,2,0)</f>
        <v>TA</v>
      </c>
      <c r="I2362" s="66" t="str">
        <f>VLOOKUP(G2362,'Benthic Codes'!$A$1:$C$15,3,0)</f>
        <v>turf algae</v>
      </c>
    </row>
    <row r="2363" spans="1:10">
      <c r="A2363" s="2">
        <v>42959</v>
      </c>
      <c r="B2363" t="s">
        <v>451</v>
      </c>
      <c r="C2363" t="s">
        <v>475</v>
      </c>
      <c r="D2363">
        <v>1</v>
      </c>
      <c r="E2363">
        <v>7</v>
      </c>
      <c r="F2363">
        <v>2</v>
      </c>
      <c r="G2363" s="55" t="s">
        <v>474</v>
      </c>
      <c r="H2363" s="66" t="str">
        <f>VLOOKUP(G2363,'Benthic Codes'!$A$1:$C$15,2,0)</f>
        <v>CY</v>
      </c>
      <c r="I2363" s="66" t="str">
        <f>VLOOKUP(G2363,'Benthic Codes'!$A$1:$C$15,3,0)</f>
        <v>cyanobacteria</v>
      </c>
    </row>
    <row r="2364" spans="1:10">
      <c r="A2364" s="2">
        <v>42959</v>
      </c>
      <c r="B2364" t="s">
        <v>451</v>
      </c>
      <c r="C2364" t="s">
        <v>475</v>
      </c>
      <c r="D2364">
        <v>1</v>
      </c>
      <c r="E2364">
        <v>7</v>
      </c>
      <c r="F2364">
        <v>3</v>
      </c>
      <c r="G2364" s="55" t="s">
        <v>474</v>
      </c>
      <c r="H2364" s="66" t="str">
        <f>VLOOKUP(G2364,'Benthic Codes'!$A$1:$C$15,2,0)</f>
        <v>CY</v>
      </c>
      <c r="I2364" s="66" t="str">
        <f>VLOOKUP(G2364,'Benthic Codes'!$A$1:$C$15,3,0)</f>
        <v>cyanobacteria</v>
      </c>
    </row>
    <row r="2365" spans="1:10">
      <c r="A2365" s="2">
        <v>42959</v>
      </c>
      <c r="B2365" t="s">
        <v>451</v>
      </c>
      <c r="C2365" t="s">
        <v>475</v>
      </c>
      <c r="D2365">
        <v>1</v>
      </c>
      <c r="E2365">
        <v>7</v>
      </c>
      <c r="F2365">
        <v>4</v>
      </c>
      <c r="G2365" s="55" t="s">
        <v>474</v>
      </c>
      <c r="H2365" s="66" t="str">
        <f>VLOOKUP(G2365,'Benthic Codes'!$A$1:$C$15,2,0)</f>
        <v>CY</v>
      </c>
      <c r="I2365" s="66" t="str">
        <f>VLOOKUP(G2365,'Benthic Codes'!$A$1:$C$15,3,0)</f>
        <v>cyanobacteria</v>
      </c>
    </row>
    <row r="2366" spans="1:10">
      <c r="A2366" s="2">
        <v>42959</v>
      </c>
      <c r="B2366" t="s">
        <v>451</v>
      </c>
      <c r="C2366" t="s">
        <v>475</v>
      </c>
      <c r="D2366">
        <v>1</v>
      </c>
      <c r="E2366">
        <v>7</v>
      </c>
      <c r="F2366">
        <v>5</v>
      </c>
      <c r="G2366" s="55" t="s">
        <v>474</v>
      </c>
      <c r="H2366" s="66" t="str">
        <f>VLOOKUP(G2366,'Benthic Codes'!$A$1:$C$15,2,0)</f>
        <v>CY</v>
      </c>
      <c r="I2366" s="66" t="str">
        <f>VLOOKUP(G2366,'Benthic Codes'!$A$1:$C$15,3,0)</f>
        <v>cyanobacteria</v>
      </c>
    </row>
    <row r="2367" spans="1:10">
      <c r="A2367" s="2">
        <v>42959</v>
      </c>
      <c r="B2367" t="s">
        <v>451</v>
      </c>
      <c r="C2367" t="s">
        <v>475</v>
      </c>
      <c r="D2367">
        <v>1</v>
      </c>
      <c r="E2367">
        <v>7</v>
      </c>
      <c r="F2367">
        <v>6</v>
      </c>
      <c r="G2367" s="55" t="s">
        <v>474</v>
      </c>
      <c r="H2367" s="66" t="str">
        <f>VLOOKUP(G2367,'Benthic Codes'!$A$1:$C$15,2,0)</f>
        <v>CY</v>
      </c>
      <c r="I2367" s="66" t="str">
        <f>VLOOKUP(G2367,'Benthic Codes'!$A$1:$C$15,3,0)</f>
        <v>cyanobacteria</v>
      </c>
    </row>
    <row r="2368" spans="1:10">
      <c r="A2368" s="2">
        <v>42959</v>
      </c>
      <c r="B2368" t="s">
        <v>451</v>
      </c>
      <c r="C2368" t="s">
        <v>475</v>
      </c>
      <c r="D2368">
        <v>1</v>
      </c>
      <c r="E2368">
        <v>7</v>
      </c>
      <c r="F2368">
        <v>7</v>
      </c>
      <c r="G2368" s="55" t="s">
        <v>474</v>
      </c>
      <c r="H2368" s="66" t="str">
        <f>VLOOKUP(G2368,'Benthic Codes'!$A$1:$C$15,2,0)</f>
        <v>CY</v>
      </c>
      <c r="I2368" s="66" t="str">
        <f>VLOOKUP(G2368,'Benthic Codes'!$A$1:$C$15,3,0)</f>
        <v>cyanobacteria</v>
      </c>
    </row>
    <row r="2369" spans="1:11">
      <c r="A2369" s="2">
        <v>42959</v>
      </c>
      <c r="B2369" t="s">
        <v>451</v>
      </c>
      <c r="C2369" t="s">
        <v>475</v>
      </c>
      <c r="D2369">
        <v>1</v>
      </c>
      <c r="E2369">
        <v>7</v>
      </c>
      <c r="F2369">
        <v>8</v>
      </c>
      <c r="G2369" s="55" t="s">
        <v>474</v>
      </c>
      <c r="H2369" s="66" t="str">
        <f>VLOOKUP(G2369,'Benthic Codes'!$A$1:$C$15,2,0)</f>
        <v>CY</v>
      </c>
      <c r="I2369" s="66" t="str">
        <f>VLOOKUP(G2369,'Benthic Codes'!$A$1:$C$15,3,0)</f>
        <v>cyanobacteria</v>
      </c>
    </row>
    <row r="2370" spans="1:11">
      <c r="A2370" s="2">
        <v>42959</v>
      </c>
      <c r="B2370" t="s">
        <v>451</v>
      </c>
      <c r="C2370" t="s">
        <v>475</v>
      </c>
      <c r="D2370">
        <v>1</v>
      </c>
      <c r="E2370">
        <v>7</v>
      </c>
      <c r="F2370">
        <v>9</v>
      </c>
      <c r="G2370" s="55" t="s">
        <v>539</v>
      </c>
      <c r="H2370" s="66" t="str">
        <f>VLOOKUP(G2370,'Benthic Codes'!$A$1:$C$15,2,0)</f>
        <v>TA</v>
      </c>
      <c r="I2370" s="66" t="str">
        <f>VLOOKUP(G2370,'Benthic Codes'!$A$1:$C$15,3,0)</f>
        <v>turf algae</v>
      </c>
    </row>
    <row r="2371" spans="1:11">
      <c r="A2371" s="2">
        <v>42959</v>
      </c>
      <c r="B2371" t="s">
        <v>451</v>
      </c>
      <c r="C2371" t="s">
        <v>475</v>
      </c>
      <c r="D2371">
        <v>1</v>
      </c>
      <c r="E2371">
        <v>7</v>
      </c>
      <c r="F2371">
        <v>10</v>
      </c>
      <c r="G2371" s="55" t="s">
        <v>478</v>
      </c>
      <c r="H2371" s="66" t="str">
        <f>VLOOKUP(G2371,'Benthic Codes'!$A$1:$C$15,2,0)</f>
        <v>MA</v>
      </c>
      <c r="I2371" s="66" t="str">
        <f>VLOOKUP(G2371,'Benthic Codes'!$A$1:$C$15,3,0)</f>
        <v>macroalgae</v>
      </c>
      <c r="J2371">
        <v>49</v>
      </c>
    </row>
    <row r="2372" spans="1:11">
      <c r="A2372" s="2">
        <v>42959</v>
      </c>
      <c r="B2372" t="s">
        <v>451</v>
      </c>
      <c r="C2372" t="s">
        <v>475</v>
      </c>
      <c r="D2372">
        <v>1</v>
      </c>
      <c r="E2372">
        <v>8</v>
      </c>
      <c r="F2372">
        <v>1</v>
      </c>
      <c r="G2372" s="55" t="s">
        <v>478</v>
      </c>
      <c r="H2372" s="66" t="str">
        <f>VLOOKUP(G2372,'Benthic Codes'!$A$1:$C$15,2,0)</f>
        <v>MA</v>
      </c>
      <c r="I2372" s="66" t="str">
        <f>VLOOKUP(G2372,'Benthic Codes'!$A$1:$C$15,3,0)</f>
        <v>macroalgae</v>
      </c>
      <c r="J2372">
        <v>3</v>
      </c>
    </row>
    <row r="2373" spans="1:11">
      <c r="A2373" s="2">
        <v>42959</v>
      </c>
      <c r="B2373" t="s">
        <v>451</v>
      </c>
      <c r="C2373" t="s">
        <v>475</v>
      </c>
      <c r="D2373">
        <v>1</v>
      </c>
      <c r="E2373">
        <v>8</v>
      </c>
      <c r="F2373">
        <v>2</v>
      </c>
      <c r="G2373" s="55" t="s">
        <v>476</v>
      </c>
      <c r="H2373" s="66" t="str">
        <f>VLOOKUP(G2373,'Benthic Codes'!$A$1:$C$15,2,0)</f>
        <v>LC</v>
      </c>
      <c r="I2373" s="66" t="str">
        <f>VLOOKUP(G2373,'Benthic Codes'!$A$1:$C$15,3,0)</f>
        <v>coral</v>
      </c>
    </row>
    <row r="2374" spans="1:11">
      <c r="A2374" s="2">
        <v>42959</v>
      </c>
      <c r="B2374" t="s">
        <v>451</v>
      </c>
      <c r="C2374" t="s">
        <v>475</v>
      </c>
      <c r="D2374">
        <v>1</v>
      </c>
      <c r="E2374">
        <v>8</v>
      </c>
      <c r="F2374">
        <v>3</v>
      </c>
      <c r="G2374" s="55" t="s">
        <v>474</v>
      </c>
      <c r="H2374" s="66" t="str">
        <f>VLOOKUP(G2374,'Benthic Codes'!$A$1:$C$15,2,0)</f>
        <v>CY</v>
      </c>
      <c r="I2374" s="66" t="str">
        <f>VLOOKUP(G2374,'Benthic Codes'!$A$1:$C$15,3,0)</f>
        <v>cyanobacteria</v>
      </c>
    </row>
    <row r="2375" spans="1:11">
      <c r="A2375" s="2">
        <v>42959</v>
      </c>
      <c r="B2375" t="s">
        <v>451</v>
      </c>
      <c r="C2375" t="s">
        <v>475</v>
      </c>
      <c r="D2375">
        <v>1</v>
      </c>
      <c r="E2375">
        <v>8</v>
      </c>
      <c r="F2375">
        <v>4</v>
      </c>
      <c r="G2375" s="55" t="s">
        <v>480</v>
      </c>
      <c r="H2375" s="66" t="str">
        <f>VLOOKUP(G2375,'Benthic Codes'!$A$1:$C$15,2,0)</f>
        <v>OINV</v>
      </c>
      <c r="I2375" s="66" t="str">
        <f>VLOOKUP(G2375,'Benthic Codes'!$A$1:$C$15,3,0)</f>
        <v>non-aggressive invert</v>
      </c>
      <c r="K2375" t="s">
        <v>479</v>
      </c>
    </row>
    <row r="2376" spans="1:11">
      <c r="A2376" s="2">
        <v>42959</v>
      </c>
      <c r="B2376" t="s">
        <v>451</v>
      </c>
      <c r="C2376" t="s">
        <v>475</v>
      </c>
      <c r="D2376">
        <v>1</v>
      </c>
      <c r="E2376">
        <v>8</v>
      </c>
      <c r="F2376">
        <v>5</v>
      </c>
      <c r="G2376" s="55" t="s">
        <v>474</v>
      </c>
      <c r="H2376" s="66" t="str">
        <f>VLOOKUP(G2376,'Benthic Codes'!$A$1:$C$15,2,0)</f>
        <v>CY</v>
      </c>
      <c r="I2376" s="66" t="str">
        <f>VLOOKUP(G2376,'Benthic Codes'!$A$1:$C$15,3,0)</f>
        <v>cyanobacteria</v>
      </c>
    </row>
    <row r="2377" spans="1:11">
      <c r="A2377" s="2">
        <v>42959</v>
      </c>
      <c r="B2377" t="s">
        <v>451</v>
      </c>
      <c r="C2377" t="s">
        <v>475</v>
      </c>
      <c r="D2377">
        <v>1</v>
      </c>
      <c r="E2377">
        <v>8</v>
      </c>
      <c r="F2377">
        <v>6</v>
      </c>
      <c r="G2377" s="55" t="s">
        <v>474</v>
      </c>
      <c r="H2377" s="66" t="str">
        <f>VLOOKUP(G2377,'Benthic Codes'!$A$1:$C$15,2,0)</f>
        <v>CY</v>
      </c>
      <c r="I2377" s="66" t="str">
        <f>VLOOKUP(G2377,'Benthic Codes'!$A$1:$C$15,3,0)</f>
        <v>cyanobacteria</v>
      </c>
    </row>
    <row r="2378" spans="1:11">
      <c r="A2378" s="2">
        <v>42959</v>
      </c>
      <c r="B2378" t="s">
        <v>451</v>
      </c>
      <c r="C2378" t="s">
        <v>475</v>
      </c>
      <c r="D2378">
        <v>1</v>
      </c>
      <c r="E2378">
        <v>8</v>
      </c>
      <c r="F2378">
        <v>7</v>
      </c>
      <c r="G2378" s="55" t="s">
        <v>474</v>
      </c>
      <c r="H2378" s="66" t="str">
        <f>VLOOKUP(G2378,'Benthic Codes'!$A$1:$C$15,2,0)</f>
        <v>CY</v>
      </c>
      <c r="I2378" s="66" t="str">
        <f>VLOOKUP(G2378,'Benthic Codes'!$A$1:$C$15,3,0)</f>
        <v>cyanobacteria</v>
      </c>
    </row>
    <row r="2379" spans="1:11">
      <c r="A2379" s="2">
        <v>42959</v>
      </c>
      <c r="B2379" t="s">
        <v>451</v>
      </c>
      <c r="C2379" t="s">
        <v>475</v>
      </c>
      <c r="D2379">
        <v>1</v>
      </c>
      <c r="E2379">
        <v>8</v>
      </c>
      <c r="F2379">
        <v>8</v>
      </c>
      <c r="G2379" s="55" t="s">
        <v>539</v>
      </c>
      <c r="H2379" s="66" t="str">
        <f>VLOOKUP(G2379,'Benthic Codes'!$A$1:$C$15,2,0)</f>
        <v>TA</v>
      </c>
      <c r="I2379" s="66" t="str">
        <f>VLOOKUP(G2379,'Benthic Codes'!$A$1:$C$15,3,0)</f>
        <v>turf algae</v>
      </c>
    </row>
    <row r="2380" spans="1:11">
      <c r="A2380" s="2">
        <v>42959</v>
      </c>
      <c r="B2380" t="s">
        <v>451</v>
      </c>
      <c r="C2380" t="s">
        <v>475</v>
      </c>
      <c r="D2380">
        <v>1</v>
      </c>
      <c r="E2380">
        <v>8</v>
      </c>
      <c r="F2380">
        <v>9</v>
      </c>
      <c r="G2380" s="55" t="s">
        <v>474</v>
      </c>
      <c r="H2380" s="66" t="str">
        <f>VLOOKUP(G2380,'Benthic Codes'!$A$1:$C$15,2,0)</f>
        <v>CY</v>
      </c>
      <c r="I2380" s="66" t="str">
        <f>VLOOKUP(G2380,'Benthic Codes'!$A$1:$C$15,3,0)</f>
        <v>cyanobacteria</v>
      </c>
    </row>
    <row r="2381" spans="1:11">
      <c r="A2381" s="2">
        <v>42959</v>
      </c>
      <c r="B2381" t="s">
        <v>451</v>
      </c>
      <c r="C2381" t="s">
        <v>475</v>
      </c>
      <c r="D2381">
        <v>1</v>
      </c>
      <c r="E2381">
        <v>8</v>
      </c>
      <c r="F2381">
        <v>10</v>
      </c>
      <c r="G2381" s="55" t="s">
        <v>474</v>
      </c>
      <c r="H2381" s="66" t="str">
        <f>VLOOKUP(G2381,'Benthic Codes'!$A$1:$C$15,2,0)</f>
        <v>CY</v>
      </c>
      <c r="I2381" s="66" t="str">
        <f>VLOOKUP(G2381,'Benthic Codes'!$A$1:$C$15,3,0)</f>
        <v>cyanobacteria</v>
      </c>
    </row>
    <row r="2382" spans="1:11">
      <c r="A2382" s="2">
        <v>42959</v>
      </c>
      <c r="B2382" t="s">
        <v>451</v>
      </c>
      <c r="C2382" t="s">
        <v>475</v>
      </c>
      <c r="D2382">
        <v>1</v>
      </c>
      <c r="E2382">
        <v>9</v>
      </c>
      <c r="F2382">
        <v>1</v>
      </c>
      <c r="G2382" s="55" t="s">
        <v>474</v>
      </c>
      <c r="H2382" s="66" t="str">
        <f>VLOOKUP(G2382,'Benthic Codes'!$A$1:$C$15,2,0)</f>
        <v>CY</v>
      </c>
      <c r="I2382" s="66" t="str">
        <f>VLOOKUP(G2382,'Benthic Codes'!$A$1:$C$15,3,0)</f>
        <v>cyanobacteria</v>
      </c>
    </row>
    <row r="2383" spans="1:11">
      <c r="A2383" s="2">
        <v>42959</v>
      </c>
      <c r="B2383" t="s">
        <v>451</v>
      </c>
      <c r="C2383" t="s">
        <v>475</v>
      </c>
      <c r="D2383">
        <v>1</v>
      </c>
      <c r="E2383">
        <v>9</v>
      </c>
      <c r="F2383">
        <v>2</v>
      </c>
      <c r="G2383" s="55" t="s">
        <v>474</v>
      </c>
      <c r="H2383" s="66" t="str">
        <f>VLOOKUP(G2383,'Benthic Codes'!$A$1:$C$15,2,0)</f>
        <v>CY</v>
      </c>
      <c r="I2383" s="66" t="str">
        <f>VLOOKUP(G2383,'Benthic Codes'!$A$1:$C$15,3,0)</f>
        <v>cyanobacteria</v>
      </c>
    </row>
    <row r="2384" spans="1:11">
      <c r="A2384" s="2">
        <v>42959</v>
      </c>
      <c r="B2384" t="s">
        <v>451</v>
      </c>
      <c r="C2384" t="s">
        <v>475</v>
      </c>
      <c r="D2384">
        <v>1</v>
      </c>
      <c r="E2384">
        <v>9</v>
      </c>
      <c r="F2384">
        <v>3</v>
      </c>
      <c r="G2384" s="55" t="s">
        <v>476</v>
      </c>
      <c r="H2384" s="66" t="str">
        <f>VLOOKUP(G2384,'Benthic Codes'!$A$1:$C$15,2,0)</f>
        <v>LC</v>
      </c>
      <c r="I2384" s="66" t="str">
        <f>VLOOKUP(G2384,'Benthic Codes'!$A$1:$C$15,3,0)</f>
        <v>coral</v>
      </c>
    </row>
    <row r="2385" spans="1:10">
      <c r="A2385" s="2">
        <v>42959</v>
      </c>
      <c r="B2385" t="s">
        <v>451</v>
      </c>
      <c r="C2385" t="s">
        <v>475</v>
      </c>
      <c r="D2385">
        <v>1</v>
      </c>
      <c r="E2385">
        <v>9</v>
      </c>
      <c r="F2385">
        <v>4</v>
      </c>
      <c r="G2385" s="55" t="s">
        <v>476</v>
      </c>
      <c r="H2385" s="66" t="str">
        <f>VLOOKUP(G2385,'Benthic Codes'!$A$1:$C$15,2,0)</f>
        <v>LC</v>
      </c>
      <c r="I2385" s="66" t="str">
        <f>VLOOKUP(G2385,'Benthic Codes'!$A$1:$C$15,3,0)</f>
        <v>coral</v>
      </c>
    </row>
    <row r="2386" spans="1:10">
      <c r="A2386" s="2">
        <v>42959</v>
      </c>
      <c r="B2386" t="s">
        <v>451</v>
      </c>
      <c r="C2386" t="s">
        <v>475</v>
      </c>
      <c r="D2386">
        <v>1</v>
      </c>
      <c r="E2386">
        <v>9</v>
      </c>
      <c r="F2386">
        <v>5</v>
      </c>
      <c r="G2386" s="55" t="s">
        <v>476</v>
      </c>
      <c r="H2386" s="66" t="str">
        <f>VLOOKUP(G2386,'Benthic Codes'!$A$1:$C$15,2,0)</f>
        <v>LC</v>
      </c>
      <c r="I2386" s="66" t="str">
        <f>VLOOKUP(G2386,'Benthic Codes'!$A$1:$C$15,3,0)</f>
        <v>coral</v>
      </c>
    </row>
    <row r="2387" spans="1:10">
      <c r="A2387" s="2">
        <v>42959</v>
      </c>
      <c r="B2387" t="s">
        <v>451</v>
      </c>
      <c r="C2387" t="s">
        <v>475</v>
      </c>
      <c r="D2387">
        <v>1</v>
      </c>
      <c r="E2387">
        <v>9</v>
      </c>
      <c r="F2387">
        <v>6</v>
      </c>
      <c r="G2387" s="55" t="s">
        <v>478</v>
      </c>
      <c r="H2387" s="66" t="str">
        <f>VLOOKUP(G2387,'Benthic Codes'!$A$1:$C$15,2,0)</f>
        <v>MA</v>
      </c>
      <c r="I2387" s="66" t="str">
        <f>VLOOKUP(G2387,'Benthic Codes'!$A$1:$C$15,3,0)</f>
        <v>macroalgae</v>
      </c>
      <c r="J2387">
        <v>3</v>
      </c>
    </row>
    <row r="2388" spans="1:10">
      <c r="A2388" s="2">
        <v>42959</v>
      </c>
      <c r="B2388" t="s">
        <v>451</v>
      </c>
      <c r="C2388" t="s">
        <v>475</v>
      </c>
      <c r="D2388">
        <v>1</v>
      </c>
      <c r="E2388">
        <v>9</v>
      </c>
      <c r="F2388">
        <v>7</v>
      </c>
      <c r="G2388" s="55" t="s">
        <v>478</v>
      </c>
      <c r="H2388" s="66" t="str">
        <f>VLOOKUP(G2388,'Benthic Codes'!$A$1:$C$15,2,0)</f>
        <v>MA</v>
      </c>
      <c r="I2388" s="66" t="str">
        <f>VLOOKUP(G2388,'Benthic Codes'!$A$1:$C$15,3,0)</f>
        <v>macroalgae</v>
      </c>
      <c r="J2388">
        <v>29</v>
      </c>
    </row>
    <row r="2389" spans="1:10">
      <c r="A2389" s="2">
        <v>42959</v>
      </c>
      <c r="B2389" t="s">
        <v>451</v>
      </c>
      <c r="C2389" t="s">
        <v>475</v>
      </c>
      <c r="D2389">
        <v>1</v>
      </c>
      <c r="E2389">
        <v>9</v>
      </c>
      <c r="F2389">
        <v>8</v>
      </c>
      <c r="G2389" s="55" t="s">
        <v>474</v>
      </c>
      <c r="H2389" s="66" t="str">
        <f>VLOOKUP(G2389,'Benthic Codes'!$A$1:$C$15,2,0)</f>
        <v>CY</v>
      </c>
      <c r="I2389" s="66" t="str">
        <f>VLOOKUP(G2389,'Benthic Codes'!$A$1:$C$15,3,0)</f>
        <v>cyanobacteria</v>
      </c>
    </row>
    <row r="2390" spans="1:10">
      <c r="A2390" s="2">
        <v>42959</v>
      </c>
      <c r="B2390" t="s">
        <v>451</v>
      </c>
      <c r="C2390" t="s">
        <v>475</v>
      </c>
      <c r="D2390">
        <v>1</v>
      </c>
      <c r="E2390">
        <v>9</v>
      </c>
      <c r="F2390">
        <v>9</v>
      </c>
      <c r="G2390" s="55" t="s">
        <v>489</v>
      </c>
      <c r="H2390" s="66" t="str">
        <f>VLOOKUP(G2390,'Benthic Codes'!$A$1:$C$15,2,0)</f>
        <v>sand</v>
      </c>
      <c r="I2390" s="66" t="str">
        <f>VLOOKUP(G2390,'Benthic Codes'!$A$1:$C$15,3,0)</f>
        <v>sand</v>
      </c>
    </row>
    <row r="2391" spans="1:10">
      <c r="A2391" s="2">
        <v>42959</v>
      </c>
      <c r="B2391" t="s">
        <v>451</v>
      </c>
      <c r="C2391" t="s">
        <v>475</v>
      </c>
      <c r="D2391">
        <v>1</v>
      </c>
      <c r="E2391">
        <v>9</v>
      </c>
      <c r="F2391">
        <v>10</v>
      </c>
      <c r="G2391" s="55" t="s">
        <v>476</v>
      </c>
      <c r="H2391" s="66" t="str">
        <f>VLOOKUP(G2391,'Benthic Codes'!$A$1:$C$15,2,0)</f>
        <v>LC</v>
      </c>
      <c r="I2391" s="66" t="str">
        <f>VLOOKUP(G2391,'Benthic Codes'!$A$1:$C$15,3,0)</f>
        <v>coral</v>
      </c>
    </row>
    <row r="2392" spans="1:10">
      <c r="A2392" s="2">
        <v>42959</v>
      </c>
      <c r="B2392" t="s">
        <v>451</v>
      </c>
      <c r="C2392" t="s">
        <v>475</v>
      </c>
      <c r="D2392">
        <v>1</v>
      </c>
      <c r="E2392">
        <v>10</v>
      </c>
      <c r="F2392" s="17">
        <v>1</v>
      </c>
      <c r="G2392" s="55" t="s">
        <v>474</v>
      </c>
      <c r="H2392" s="66" t="str">
        <f>VLOOKUP(G2392,'Benthic Codes'!$A$1:$C$15,2,0)</f>
        <v>CY</v>
      </c>
      <c r="I2392" s="66" t="str">
        <f>VLOOKUP(G2392,'Benthic Codes'!$A$1:$C$15,3,0)</f>
        <v>cyanobacteria</v>
      </c>
    </row>
    <row r="2393" spans="1:10">
      <c r="A2393" s="2">
        <v>42959</v>
      </c>
      <c r="B2393" t="s">
        <v>451</v>
      </c>
      <c r="C2393" t="s">
        <v>475</v>
      </c>
      <c r="D2393">
        <v>1</v>
      </c>
      <c r="E2393">
        <v>10</v>
      </c>
      <c r="F2393" s="17">
        <v>2</v>
      </c>
      <c r="G2393" s="55" t="s">
        <v>474</v>
      </c>
      <c r="H2393" s="66" t="str">
        <f>VLOOKUP(G2393,'Benthic Codes'!$A$1:$C$15,2,0)</f>
        <v>CY</v>
      </c>
      <c r="I2393" s="66" t="str">
        <f>VLOOKUP(G2393,'Benthic Codes'!$A$1:$C$15,3,0)</f>
        <v>cyanobacteria</v>
      </c>
    </row>
    <row r="2394" spans="1:10">
      <c r="A2394" s="2">
        <v>42959</v>
      </c>
      <c r="B2394" t="s">
        <v>451</v>
      </c>
      <c r="C2394" t="s">
        <v>475</v>
      </c>
      <c r="D2394">
        <v>1</v>
      </c>
      <c r="E2394">
        <v>10</v>
      </c>
      <c r="F2394" s="17">
        <v>3</v>
      </c>
      <c r="G2394" s="55" t="s">
        <v>474</v>
      </c>
      <c r="H2394" s="66" t="str">
        <f>VLOOKUP(G2394,'Benthic Codes'!$A$1:$C$15,2,0)</f>
        <v>CY</v>
      </c>
      <c r="I2394" s="66" t="str">
        <f>VLOOKUP(G2394,'Benthic Codes'!$A$1:$C$15,3,0)</f>
        <v>cyanobacteria</v>
      </c>
    </row>
    <row r="2395" spans="1:10">
      <c r="A2395" s="2">
        <v>42959</v>
      </c>
      <c r="B2395" t="s">
        <v>451</v>
      </c>
      <c r="C2395" t="s">
        <v>475</v>
      </c>
      <c r="D2395">
        <v>1</v>
      </c>
      <c r="E2395">
        <v>10</v>
      </c>
      <c r="F2395" s="17">
        <v>4</v>
      </c>
      <c r="G2395" s="55" t="s">
        <v>474</v>
      </c>
      <c r="H2395" s="66" t="str">
        <f>VLOOKUP(G2395,'Benthic Codes'!$A$1:$C$15,2,0)</f>
        <v>CY</v>
      </c>
      <c r="I2395" s="66" t="str">
        <f>VLOOKUP(G2395,'Benthic Codes'!$A$1:$C$15,3,0)</f>
        <v>cyanobacteria</v>
      </c>
    </row>
    <row r="2396" spans="1:10">
      <c r="A2396" s="2">
        <v>42959</v>
      </c>
      <c r="B2396" t="s">
        <v>451</v>
      </c>
      <c r="C2396" t="s">
        <v>475</v>
      </c>
      <c r="D2396">
        <v>1</v>
      </c>
      <c r="E2396">
        <v>10</v>
      </c>
      <c r="F2396" s="17">
        <v>5</v>
      </c>
      <c r="G2396" s="55" t="s">
        <v>474</v>
      </c>
      <c r="H2396" s="66" t="str">
        <f>VLOOKUP(G2396,'Benthic Codes'!$A$1:$C$15,2,0)</f>
        <v>CY</v>
      </c>
      <c r="I2396" s="66" t="str">
        <f>VLOOKUP(G2396,'Benthic Codes'!$A$1:$C$15,3,0)</f>
        <v>cyanobacteria</v>
      </c>
    </row>
    <row r="2397" spans="1:10">
      <c r="A2397" s="2">
        <v>42959</v>
      </c>
      <c r="B2397" t="s">
        <v>451</v>
      </c>
      <c r="C2397" t="s">
        <v>475</v>
      </c>
      <c r="D2397">
        <v>1</v>
      </c>
      <c r="E2397">
        <v>10</v>
      </c>
      <c r="F2397" s="17">
        <v>6</v>
      </c>
      <c r="G2397" s="55" t="s">
        <v>474</v>
      </c>
      <c r="H2397" s="66" t="str">
        <f>VLOOKUP(G2397,'Benthic Codes'!$A$1:$C$15,2,0)</f>
        <v>CY</v>
      </c>
      <c r="I2397" s="66" t="str">
        <f>VLOOKUP(G2397,'Benthic Codes'!$A$1:$C$15,3,0)</f>
        <v>cyanobacteria</v>
      </c>
    </row>
    <row r="2398" spans="1:10">
      <c r="A2398" s="2">
        <v>42959</v>
      </c>
      <c r="B2398" t="s">
        <v>451</v>
      </c>
      <c r="C2398" t="s">
        <v>475</v>
      </c>
      <c r="D2398">
        <v>1</v>
      </c>
      <c r="E2398">
        <v>10</v>
      </c>
      <c r="F2398" s="17">
        <v>7</v>
      </c>
      <c r="G2398" s="55" t="s">
        <v>474</v>
      </c>
      <c r="H2398" s="66" t="str">
        <f>VLOOKUP(G2398,'Benthic Codes'!$A$1:$C$15,2,0)</f>
        <v>CY</v>
      </c>
      <c r="I2398" s="66" t="str">
        <f>VLOOKUP(G2398,'Benthic Codes'!$A$1:$C$15,3,0)</f>
        <v>cyanobacteria</v>
      </c>
    </row>
    <row r="2399" spans="1:10">
      <c r="A2399" s="2">
        <v>42959</v>
      </c>
      <c r="B2399" t="s">
        <v>451</v>
      </c>
      <c r="C2399" t="s">
        <v>475</v>
      </c>
      <c r="D2399">
        <v>1</v>
      </c>
      <c r="E2399">
        <v>10</v>
      </c>
      <c r="F2399" s="17">
        <v>8</v>
      </c>
      <c r="G2399" s="55" t="s">
        <v>474</v>
      </c>
      <c r="H2399" s="66" t="str">
        <f>VLOOKUP(G2399,'Benthic Codes'!$A$1:$C$15,2,0)</f>
        <v>CY</v>
      </c>
      <c r="I2399" s="66" t="str">
        <f>VLOOKUP(G2399,'Benthic Codes'!$A$1:$C$15,3,0)</f>
        <v>cyanobacteria</v>
      </c>
    </row>
    <row r="2400" spans="1:10">
      <c r="A2400" s="2">
        <v>42959</v>
      </c>
      <c r="B2400" t="s">
        <v>451</v>
      </c>
      <c r="C2400" t="s">
        <v>475</v>
      </c>
      <c r="D2400">
        <v>1</v>
      </c>
      <c r="E2400">
        <v>10</v>
      </c>
      <c r="F2400" s="17">
        <v>9</v>
      </c>
      <c r="G2400" s="55" t="s">
        <v>474</v>
      </c>
      <c r="H2400" s="66" t="str">
        <f>VLOOKUP(G2400,'Benthic Codes'!$A$1:$C$15,2,0)</f>
        <v>CY</v>
      </c>
      <c r="I2400" s="66" t="str">
        <f>VLOOKUP(G2400,'Benthic Codes'!$A$1:$C$15,3,0)</f>
        <v>cyanobacteria</v>
      </c>
    </row>
    <row r="2401" spans="1:10">
      <c r="A2401" s="2">
        <v>42959</v>
      </c>
      <c r="B2401" t="s">
        <v>451</v>
      </c>
      <c r="C2401" t="s">
        <v>475</v>
      </c>
      <c r="D2401">
        <v>1</v>
      </c>
      <c r="E2401">
        <v>10</v>
      </c>
      <c r="F2401" s="17">
        <v>10</v>
      </c>
      <c r="G2401" s="55" t="s">
        <v>474</v>
      </c>
      <c r="H2401" s="66" t="str">
        <f>VLOOKUP(G2401,'Benthic Codes'!$A$1:$C$15,2,0)</f>
        <v>CY</v>
      </c>
      <c r="I2401" s="66" t="str">
        <f>VLOOKUP(G2401,'Benthic Codes'!$A$1:$C$15,3,0)</f>
        <v>cyanobacteria</v>
      </c>
    </row>
    <row r="2402" spans="1:10">
      <c r="A2402" s="2">
        <v>42959</v>
      </c>
      <c r="B2402" t="s">
        <v>451</v>
      </c>
      <c r="C2402" t="s">
        <v>475</v>
      </c>
      <c r="D2402">
        <v>2</v>
      </c>
      <c r="E2402">
        <v>1</v>
      </c>
      <c r="F2402">
        <v>1</v>
      </c>
      <c r="G2402" s="55" t="s">
        <v>476</v>
      </c>
      <c r="H2402" s="66" t="str">
        <f>VLOOKUP(G2402,'Benthic Codes'!$A$1:$C$15,2,0)</f>
        <v>LC</v>
      </c>
      <c r="I2402" s="66" t="str">
        <f>VLOOKUP(G2402,'Benthic Codes'!$A$1:$C$15,3,0)</f>
        <v>coral</v>
      </c>
    </row>
    <row r="2403" spans="1:10">
      <c r="A2403" s="2">
        <v>42959</v>
      </c>
      <c r="B2403" t="s">
        <v>451</v>
      </c>
      <c r="C2403" t="s">
        <v>475</v>
      </c>
      <c r="D2403">
        <v>2</v>
      </c>
      <c r="E2403">
        <v>1</v>
      </c>
      <c r="F2403">
        <v>2</v>
      </c>
      <c r="G2403" s="55" t="s">
        <v>474</v>
      </c>
      <c r="H2403" s="66" t="str">
        <f>VLOOKUP(G2403,'Benthic Codes'!$A$1:$C$15,2,0)</f>
        <v>CY</v>
      </c>
      <c r="I2403" s="66" t="str">
        <f>VLOOKUP(G2403,'Benthic Codes'!$A$1:$C$15,3,0)</f>
        <v>cyanobacteria</v>
      </c>
    </row>
    <row r="2404" spans="1:10">
      <c r="A2404" s="2">
        <v>42959</v>
      </c>
      <c r="B2404" t="s">
        <v>451</v>
      </c>
      <c r="C2404" t="s">
        <v>475</v>
      </c>
      <c r="D2404">
        <v>2</v>
      </c>
      <c r="E2404">
        <v>1</v>
      </c>
      <c r="F2404">
        <v>3</v>
      </c>
      <c r="G2404" s="55" t="s">
        <v>474</v>
      </c>
      <c r="H2404" s="66" t="str">
        <f>VLOOKUP(G2404,'Benthic Codes'!$A$1:$C$15,2,0)</f>
        <v>CY</v>
      </c>
      <c r="I2404" s="66" t="str">
        <f>VLOOKUP(G2404,'Benthic Codes'!$A$1:$C$15,3,0)</f>
        <v>cyanobacteria</v>
      </c>
    </row>
    <row r="2405" spans="1:10">
      <c r="A2405" s="2">
        <v>42959</v>
      </c>
      <c r="B2405" t="s">
        <v>451</v>
      </c>
      <c r="C2405" t="s">
        <v>475</v>
      </c>
      <c r="D2405">
        <v>2</v>
      </c>
      <c r="E2405">
        <v>1</v>
      </c>
      <c r="F2405">
        <v>4</v>
      </c>
      <c r="G2405" s="55" t="s">
        <v>476</v>
      </c>
      <c r="H2405" s="66" t="str">
        <f>VLOOKUP(G2405,'Benthic Codes'!$A$1:$C$15,2,0)</f>
        <v>LC</v>
      </c>
      <c r="I2405" s="66" t="str">
        <f>VLOOKUP(G2405,'Benthic Codes'!$A$1:$C$15,3,0)</f>
        <v>coral</v>
      </c>
    </row>
    <row r="2406" spans="1:10">
      <c r="A2406" s="2">
        <v>42959</v>
      </c>
      <c r="B2406" t="s">
        <v>451</v>
      </c>
      <c r="C2406" t="s">
        <v>475</v>
      </c>
      <c r="D2406">
        <v>2</v>
      </c>
      <c r="E2406">
        <v>1</v>
      </c>
      <c r="F2406">
        <v>5</v>
      </c>
      <c r="G2406" s="55" t="s">
        <v>539</v>
      </c>
      <c r="H2406" s="66" t="str">
        <f>VLOOKUP(G2406,'Benthic Codes'!$A$1:$C$15,2,0)</f>
        <v>TA</v>
      </c>
      <c r="I2406" s="66" t="str">
        <f>VLOOKUP(G2406,'Benthic Codes'!$A$1:$C$15,3,0)</f>
        <v>turf algae</v>
      </c>
    </row>
    <row r="2407" spans="1:10">
      <c r="A2407" s="2">
        <v>42959</v>
      </c>
      <c r="B2407" t="s">
        <v>451</v>
      </c>
      <c r="C2407" t="s">
        <v>475</v>
      </c>
      <c r="D2407">
        <v>2</v>
      </c>
      <c r="E2407">
        <v>1</v>
      </c>
      <c r="F2407">
        <v>6</v>
      </c>
      <c r="G2407" s="55" t="s">
        <v>474</v>
      </c>
      <c r="H2407" s="66" t="str">
        <f>VLOOKUP(G2407,'Benthic Codes'!$A$1:$C$15,2,0)</f>
        <v>CY</v>
      </c>
      <c r="I2407" s="66" t="str">
        <f>VLOOKUP(G2407,'Benthic Codes'!$A$1:$C$15,3,0)</f>
        <v>cyanobacteria</v>
      </c>
    </row>
    <row r="2408" spans="1:10">
      <c r="A2408" s="2">
        <v>42959</v>
      </c>
      <c r="B2408" t="s">
        <v>451</v>
      </c>
      <c r="C2408" t="s">
        <v>475</v>
      </c>
      <c r="D2408">
        <v>2</v>
      </c>
      <c r="E2408">
        <v>1</v>
      </c>
      <c r="F2408">
        <v>7</v>
      </c>
      <c r="G2408" s="55" t="s">
        <v>474</v>
      </c>
      <c r="H2408" s="66" t="str">
        <f>VLOOKUP(G2408,'Benthic Codes'!$A$1:$C$15,2,0)</f>
        <v>CY</v>
      </c>
      <c r="I2408" s="66" t="str">
        <f>VLOOKUP(G2408,'Benthic Codes'!$A$1:$C$15,3,0)</f>
        <v>cyanobacteria</v>
      </c>
    </row>
    <row r="2409" spans="1:10">
      <c r="A2409" s="2">
        <v>42959</v>
      </c>
      <c r="B2409" t="s">
        <v>451</v>
      </c>
      <c r="C2409" t="s">
        <v>475</v>
      </c>
      <c r="D2409">
        <v>2</v>
      </c>
      <c r="E2409">
        <v>1</v>
      </c>
      <c r="F2409">
        <v>8</v>
      </c>
      <c r="G2409" s="55" t="s">
        <v>478</v>
      </c>
      <c r="H2409" s="66" t="str">
        <f>VLOOKUP(G2409,'Benthic Codes'!$A$1:$C$15,2,0)</f>
        <v>MA</v>
      </c>
      <c r="I2409" s="66" t="str">
        <f>VLOOKUP(G2409,'Benthic Codes'!$A$1:$C$15,3,0)</f>
        <v>macroalgae</v>
      </c>
      <c r="J2409">
        <v>3</v>
      </c>
    </row>
    <row r="2410" spans="1:10">
      <c r="A2410" s="2">
        <v>42959</v>
      </c>
      <c r="B2410" t="s">
        <v>451</v>
      </c>
      <c r="C2410" t="s">
        <v>475</v>
      </c>
      <c r="D2410">
        <v>2</v>
      </c>
      <c r="E2410">
        <v>1</v>
      </c>
      <c r="F2410">
        <v>9</v>
      </c>
      <c r="G2410" s="55" t="s">
        <v>474</v>
      </c>
      <c r="H2410" s="66" t="str">
        <f>VLOOKUP(G2410,'Benthic Codes'!$A$1:$C$15,2,0)</f>
        <v>CY</v>
      </c>
      <c r="I2410" s="66" t="str">
        <f>VLOOKUP(G2410,'Benthic Codes'!$A$1:$C$15,3,0)</f>
        <v>cyanobacteria</v>
      </c>
    </row>
    <row r="2411" spans="1:10">
      <c r="A2411" s="2">
        <v>42959</v>
      </c>
      <c r="B2411" t="s">
        <v>451</v>
      </c>
      <c r="C2411" t="s">
        <v>475</v>
      </c>
      <c r="D2411">
        <v>2</v>
      </c>
      <c r="E2411">
        <v>1</v>
      </c>
      <c r="F2411">
        <v>10</v>
      </c>
      <c r="G2411" s="55" t="s">
        <v>474</v>
      </c>
      <c r="H2411" s="66" t="str">
        <f>VLOOKUP(G2411,'Benthic Codes'!$A$1:$C$15,2,0)</f>
        <v>CY</v>
      </c>
      <c r="I2411" s="66" t="str">
        <f>VLOOKUP(G2411,'Benthic Codes'!$A$1:$C$15,3,0)</f>
        <v>cyanobacteria</v>
      </c>
    </row>
    <row r="2412" spans="1:10">
      <c r="A2412" s="2">
        <v>42959</v>
      </c>
      <c r="B2412" t="s">
        <v>451</v>
      </c>
      <c r="C2412" t="s">
        <v>475</v>
      </c>
      <c r="D2412">
        <v>2</v>
      </c>
      <c r="E2412">
        <v>2</v>
      </c>
      <c r="F2412">
        <v>1</v>
      </c>
      <c r="G2412" s="55" t="s">
        <v>474</v>
      </c>
      <c r="H2412" s="66" t="str">
        <f>VLOOKUP(G2412,'Benthic Codes'!$A$1:$C$15,2,0)</f>
        <v>CY</v>
      </c>
      <c r="I2412" s="66" t="str">
        <f>VLOOKUP(G2412,'Benthic Codes'!$A$1:$C$15,3,0)</f>
        <v>cyanobacteria</v>
      </c>
    </row>
    <row r="2413" spans="1:10">
      <c r="A2413" s="2">
        <v>42959</v>
      </c>
      <c r="B2413" t="s">
        <v>451</v>
      </c>
      <c r="C2413" t="s">
        <v>475</v>
      </c>
      <c r="D2413">
        <v>2</v>
      </c>
      <c r="E2413">
        <v>2</v>
      </c>
      <c r="F2413">
        <v>2</v>
      </c>
      <c r="G2413" s="55" t="s">
        <v>539</v>
      </c>
      <c r="H2413" s="66" t="str">
        <f>VLOOKUP(G2413,'Benthic Codes'!$A$1:$C$15,2,0)</f>
        <v>TA</v>
      </c>
      <c r="I2413" s="66" t="str">
        <f>VLOOKUP(G2413,'Benthic Codes'!$A$1:$C$15,3,0)</f>
        <v>turf algae</v>
      </c>
    </row>
    <row r="2414" spans="1:10">
      <c r="A2414" s="2">
        <v>42959</v>
      </c>
      <c r="B2414" t="s">
        <v>451</v>
      </c>
      <c r="C2414" t="s">
        <v>475</v>
      </c>
      <c r="D2414">
        <v>2</v>
      </c>
      <c r="E2414">
        <v>2</v>
      </c>
      <c r="F2414">
        <v>3</v>
      </c>
      <c r="G2414" s="55" t="s">
        <v>478</v>
      </c>
      <c r="H2414" s="66" t="str">
        <f>VLOOKUP(G2414,'Benthic Codes'!$A$1:$C$15,2,0)</f>
        <v>MA</v>
      </c>
      <c r="I2414" s="66" t="str">
        <f>VLOOKUP(G2414,'Benthic Codes'!$A$1:$C$15,3,0)</f>
        <v>macroalgae</v>
      </c>
      <c r="J2414">
        <v>21</v>
      </c>
    </row>
    <row r="2415" spans="1:10">
      <c r="A2415" s="2">
        <v>42959</v>
      </c>
      <c r="B2415" t="s">
        <v>451</v>
      </c>
      <c r="C2415" t="s">
        <v>475</v>
      </c>
      <c r="D2415">
        <v>2</v>
      </c>
      <c r="E2415">
        <v>2</v>
      </c>
      <c r="F2415">
        <v>4</v>
      </c>
      <c r="G2415" s="55" t="s">
        <v>476</v>
      </c>
      <c r="H2415" s="66" t="str">
        <f>VLOOKUP(G2415,'Benthic Codes'!$A$1:$C$15,2,0)</f>
        <v>LC</v>
      </c>
      <c r="I2415" s="66" t="str">
        <f>VLOOKUP(G2415,'Benthic Codes'!$A$1:$C$15,3,0)</f>
        <v>coral</v>
      </c>
    </row>
    <row r="2416" spans="1:10">
      <c r="A2416" s="2">
        <v>42959</v>
      </c>
      <c r="B2416" t="s">
        <v>451</v>
      </c>
      <c r="C2416" t="s">
        <v>475</v>
      </c>
      <c r="D2416">
        <v>2</v>
      </c>
      <c r="E2416">
        <v>2</v>
      </c>
      <c r="F2416">
        <v>5</v>
      </c>
      <c r="G2416" s="55" t="s">
        <v>478</v>
      </c>
      <c r="H2416" s="66" t="str">
        <f>VLOOKUP(G2416,'Benthic Codes'!$A$1:$C$15,2,0)</f>
        <v>MA</v>
      </c>
      <c r="I2416" s="66" t="str">
        <f>VLOOKUP(G2416,'Benthic Codes'!$A$1:$C$15,3,0)</f>
        <v>macroalgae</v>
      </c>
      <c r="J2416">
        <v>40</v>
      </c>
    </row>
    <row r="2417" spans="1:10">
      <c r="A2417" s="2">
        <v>42959</v>
      </c>
      <c r="B2417" t="s">
        <v>451</v>
      </c>
      <c r="C2417" t="s">
        <v>475</v>
      </c>
      <c r="D2417">
        <v>2</v>
      </c>
      <c r="E2417">
        <v>2</v>
      </c>
      <c r="F2417">
        <v>6</v>
      </c>
      <c r="G2417" s="55" t="s">
        <v>474</v>
      </c>
      <c r="H2417" s="66" t="str">
        <f>VLOOKUP(G2417,'Benthic Codes'!$A$1:$C$15,2,0)</f>
        <v>CY</v>
      </c>
      <c r="I2417" s="66" t="str">
        <f>VLOOKUP(G2417,'Benthic Codes'!$A$1:$C$15,3,0)</f>
        <v>cyanobacteria</v>
      </c>
    </row>
    <row r="2418" spans="1:10">
      <c r="A2418" s="2">
        <v>42959</v>
      </c>
      <c r="B2418" t="s">
        <v>451</v>
      </c>
      <c r="C2418" t="s">
        <v>475</v>
      </c>
      <c r="D2418">
        <v>2</v>
      </c>
      <c r="E2418">
        <v>2</v>
      </c>
      <c r="F2418">
        <v>7</v>
      </c>
      <c r="G2418" s="55" t="s">
        <v>478</v>
      </c>
      <c r="H2418" s="66" t="str">
        <f>VLOOKUP(G2418,'Benthic Codes'!$A$1:$C$15,2,0)</f>
        <v>MA</v>
      </c>
      <c r="I2418" s="66" t="str">
        <f>VLOOKUP(G2418,'Benthic Codes'!$A$1:$C$15,3,0)</f>
        <v>macroalgae</v>
      </c>
      <c r="J2418">
        <v>3</v>
      </c>
    </row>
    <row r="2419" spans="1:10">
      <c r="A2419" s="2">
        <v>42959</v>
      </c>
      <c r="B2419" t="s">
        <v>451</v>
      </c>
      <c r="C2419" t="s">
        <v>475</v>
      </c>
      <c r="D2419">
        <v>2</v>
      </c>
      <c r="E2419">
        <v>2</v>
      </c>
      <c r="F2419">
        <v>8</v>
      </c>
      <c r="G2419" s="55" t="s">
        <v>474</v>
      </c>
      <c r="H2419" s="66" t="str">
        <f>VLOOKUP(G2419,'Benthic Codes'!$A$1:$C$15,2,0)</f>
        <v>CY</v>
      </c>
      <c r="I2419" s="66" t="str">
        <f>VLOOKUP(G2419,'Benthic Codes'!$A$1:$C$15,3,0)</f>
        <v>cyanobacteria</v>
      </c>
    </row>
    <row r="2420" spans="1:10">
      <c r="A2420" s="2">
        <v>42959</v>
      </c>
      <c r="B2420" t="s">
        <v>451</v>
      </c>
      <c r="C2420" t="s">
        <v>475</v>
      </c>
      <c r="D2420">
        <v>2</v>
      </c>
      <c r="E2420">
        <v>2</v>
      </c>
      <c r="F2420">
        <v>9</v>
      </c>
      <c r="G2420" s="55" t="s">
        <v>474</v>
      </c>
      <c r="H2420" s="66" t="str">
        <f>VLOOKUP(G2420,'Benthic Codes'!$A$1:$C$15,2,0)</f>
        <v>CY</v>
      </c>
      <c r="I2420" s="66" t="str">
        <f>VLOOKUP(G2420,'Benthic Codes'!$A$1:$C$15,3,0)</f>
        <v>cyanobacteria</v>
      </c>
    </row>
    <row r="2421" spans="1:10">
      <c r="A2421" s="2">
        <v>42959</v>
      </c>
      <c r="B2421" t="s">
        <v>451</v>
      </c>
      <c r="C2421" t="s">
        <v>475</v>
      </c>
      <c r="D2421">
        <v>2</v>
      </c>
      <c r="E2421">
        <v>2</v>
      </c>
      <c r="F2421">
        <v>10</v>
      </c>
      <c r="G2421" s="55" t="s">
        <v>474</v>
      </c>
      <c r="H2421" s="66" t="str">
        <f>VLOOKUP(G2421,'Benthic Codes'!$A$1:$C$15,2,0)</f>
        <v>CY</v>
      </c>
      <c r="I2421" s="66" t="str">
        <f>VLOOKUP(G2421,'Benthic Codes'!$A$1:$C$15,3,0)</f>
        <v>cyanobacteria</v>
      </c>
    </row>
    <row r="2422" spans="1:10">
      <c r="A2422" s="2">
        <v>42959</v>
      </c>
      <c r="B2422" t="s">
        <v>451</v>
      </c>
      <c r="C2422" t="s">
        <v>475</v>
      </c>
      <c r="D2422">
        <v>2</v>
      </c>
      <c r="E2422">
        <v>3</v>
      </c>
      <c r="F2422">
        <v>1</v>
      </c>
      <c r="G2422" s="55" t="s">
        <v>474</v>
      </c>
      <c r="H2422" s="66" t="str">
        <f>VLOOKUP(G2422,'Benthic Codes'!$A$1:$C$15,2,0)</f>
        <v>CY</v>
      </c>
      <c r="I2422" s="66" t="str">
        <f>VLOOKUP(G2422,'Benthic Codes'!$A$1:$C$15,3,0)</f>
        <v>cyanobacteria</v>
      </c>
    </row>
    <row r="2423" spans="1:10">
      <c r="A2423" s="2">
        <v>42959</v>
      </c>
      <c r="B2423" t="s">
        <v>451</v>
      </c>
      <c r="C2423" t="s">
        <v>475</v>
      </c>
      <c r="D2423">
        <v>2</v>
      </c>
      <c r="E2423">
        <v>3</v>
      </c>
      <c r="F2423">
        <v>2</v>
      </c>
      <c r="G2423" s="55" t="s">
        <v>474</v>
      </c>
      <c r="H2423" s="66" t="str">
        <f>VLOOKUP(G2423,'Benthic Codes'!$A$1:$C$15,2,0)</f>
        <v>CY</v>
      </c>
      <c r="I2423" s="66" t="str">
        <f>VLOOKUP(G2423,'Benthic Codes'!$A$1:$C$15,3,0)</f>
        <v>cyanobacteria</v>
      </c>
    </row>
    <row r="2424" spans="1:10">
      <c r="A2424" s="2">
        <v>42959</v>
      </c>
      <c r="B2424" t="s">
        <v>451</v>
      </c>
      <c r="C2424" t="s">
        <v>475</v>
      </c>
      <c r="D2424">
        <v>2</v>
      </c>
      <c r="E2424">
        <v>3</v>
      </c>
      <c r="F2424">
        <v>3</v>
      </c>
      <c r="G2424" s="55" t="s">
        <v>474</v>
      </c>
      <c r="H2424" s="66" t="str">
        <f>VLOOKUP(G2424,'Benthic Codes'!$A$1:$C$15,2,0)</f>
        <v>CY</v>
      </c>
      <c r="I2424" s="66" t="str">
        <f>VLOOKUP(G2424,'Benthic Codes'!$A$1:$C$15,3,0)</f>
        <v>cyanobacteria</v>
      </c>
    </row>
    <row r="2425" spans="1:10">
      <c r="A2425" s="2">
        <v>42959</v>
      </c>
      <c r="B2425" t="s">
        <v>451</v>
      </c>
      <c r="C2425" t="s">
        <v>475</v>
      </c>
      <c r="D2425">
        <v>2</v>
      </c>
      <c r="E2425">
        <v>3</v>
      </c>
      <c r="F2425">
        <v>4</v>
      </c>
      <c r="G2425" s="55" t="s">
        <v>474</v>
      </c>
      <c r="H2425" s="66" t="str">
        <f>VLOOKUP(G2425,'Benthic Codes'!$A$1:$C$15,2,0)</f>
        <v>CY</v>
      </c>
      <c r="I2425" s="66" t="str">
        <f>VLOOKUP(G2425,'Benthic Codes'!$A$1:$C$15,3,0)</f>
        <v>cyanobacteria</v>
      </c>
    </row>
    <row r="2426" spans="1:10">
      <c r="A2426" s="2">
        <v>42959</v>
      </c>
      <c r="B2426" t="s">
        <v>451</v>
      </c>
      <c r="C2426" t="s">
        <v>475</v>
      </c>
      <c r="D2426">
        <v>2</v>
      </c>
      <c r="E2426">
        <v>3</v>
      </c>
      <c r="F2426">
        <v>5</v>
      </c>
      <c r="G2426" s="55" t="s">
        <v>474</v>
      </c>
      <c r="H2426" s="66" t="str">
        <f>VLOOKUP(G2426,'Benthic Codes'!$A$1:$C$15,2,0)</f>
        <v>CY</v>
      </c>
      <c r="I2426" s="66" t="str">
        <f>VLOOKUP(G2426,'Benthic Codes'!$A$1:$C$15,3,0)</f>
        <v>cyanobacteria</v>
      </c>
    </row>
    <row r="2427" spans="1:10">
      <c r="A2427" s="2">
        <v>42959</v>
      </c>
      <c r="B2427" t="s">
        <v>451</v>
      </c>
      <c r="C2427" t="s">
        <v>475</v>
      </c>
      <c r="D2427">
        <v>2</v>
      </c>
      <c r="E2427">
        <v>3</v>
      </c>
      <c r="F2427">
        <v>6</v>
      </c>
      <c r="G2427" s="55" t="s">
        <v>474</v>
      </c>
      <c r="H2427" s="66" t="str">
        <f>VLOOKUP(G2427,'Benthic Codes'!$A$1:$C$15,2,0)</f>
        <v>CY</v>
      </c>
      <c r="I2427" s="66" t="str">
        <f>VLOOKUP(G2427,'Benthic Codes'!$A$1:$C$15,3,0)</f>
        <v>cyanobacteria</v>
      </c>
    </row>
    <row r="2428" spans="1:10">
      <c r="A2428" s="2">
        <v>42959</v>
      </c>
      <c r="B2428" t="s">
        <v>451</v>
      </c>
      <c r="C2428" t="s">
        <v>475</v>
      </c>
      <c r="D2428">
        <v>2</v>
      </c>
      <c r="E2428">
        <v>3</v>
      </c>
      <c r="F2428">
        <v>7</v>
      </c>
      <c r="G2428" s="55" t="s">
        <v>474</v>
      </c>
      <c r="H2428" s="66" t="str">
        <f>VLOOKUP(G2428,'Benthic Codes'!$A$1:$C$15,2,0)</f>
        <v>CY</v>
      </c>
      <c r="I2428" s="66" t="str">
        <f>VLOOKUP(G2428,'Benthic Codes'!$A$1:$C$15,3,0)</f>
        <v>cyanobacteria</v>
      </c>
    </row>
    <row r="2429" spans="1:10">
      <c r="A2429" s="2">
        <v>42959</v>
      </c>
      <c r="B2429" t="s">
        <v>451</v>
      </c>
      <c r="C2429" t="s">
        <v>475</v>
      </c>
      <c r="D2429">
        <v>2</v>
      </c>
      <c r="E2429">
        <v>3</v>
      </c>
      <c r="F2429">
        <v>8</v>
      </c>
      <c r="G2429" s="55" t="s">
        <v>539</v>
      </c>
      <c r="H2429" s="66" t="str">
        <f>VLOOKUP(G2429,'Benthic Codes'!$A$1:$C$15,2,0)</f>
        <v>TA</v>
      </c>
      <c r="I2429" s="66" t="str">
        <f>VLOOKUP(G2429,'Benthic Codes'!$A$1:$C$15,3,0)</f>
        <v>turf algae</v>
      </c>
    </row>
    <row r="2430" spans="1:10">
      <c r="A2430" s="2">
        <v>42959</v>
      </c>
      <c r="B2430" t="s">
        <v>451</v>
      </c>
      <c r="C2430" t="s">
        <v>475</v>
      </c>
      <c r="D2430">
        <v>2</v>
      </c>
      <c r="E2430">
        <v>3</v>
      </c>
      <c r="F2430">
        <v>9</v>
      </c>
      <c r="G2430" s="55" t="s">
        <v>474</v>
      </c>
      <c r="H2430" s="66" t="str">
        <f>VLOOKUP(G2430,'Benthic Codes'!$A$1:$C$15,2,0)</f>
        <v>CY</v>
      </c>
      <c r="I2430" s="66" t="str">
        <f>VLOOKUP(G2430,'Benthic Codes'!$A$1:$C$15,3,0)</f>
        <v>cyanobacteria</v>
      </c>
    </row>
    <row r="2431" spans="1:10">
      <c r="A2431" s="2">
        <v>42959</v>
      </c>
      <c r="B2431" t="s">
        <v>451</v>
      </c>
      <c r="C2431" t="s">
        <v>475</v>
      </c>
      <c r="D2431">
        <v>2</v>
      </c>
      <c r="E2431">
        <v>3</v>
      </c>
      <c r="F2431">
        <v>10</v>
      </c>
      <c r="G2431" s="55" t="s">
        <v>474</v>
      </c>
      <c r="H2431" s="66" t="str">
        <f>VLOOKUP(G2431,'Benthic Codes'!$A$1:$C$15,2,0)</f>
        <v>CY</v>
      </c>
      <c r="I2431" s="66" t="str">
        <f>VLOOKUP(G2431,'Benthic Codes'!$A$1:$C$15,3,0)</f>
        <v>cyanobacteria</v>
      </c>
    </row>
    <row r="2432" spans="1:10">
      <c r="A2432" s="2">
        <v>42959</v>
      </c>
      <c r="B2432" t="s">
        <v>451</v>
      </c>
      <c r="C2432" t="s">
        <v>475</v>
      </c>
      <c r="D2432">
        <v>2</v>
      </c>
      <c r="E2432">
        <v>4</v>
      </c>
      <c r="F2432">
        <v>1</v>
      </c>
      <c r="G2432" s="55" t="s">
        <v>539</v>
      </c>
      <c r="H2432" s="66" t="str">
        <f>VLOOKUP(G2432,'Benthic Codes'!$A$1:$C$15,2,0)</f>
        <v>TA</v>
      </c>
      <c r="I2432" s="66" t="str">
        <f>VLOOKUP(G2432,'Benthic Codes'!$A$1:$C$15,3,0)</f>
        <v>turf algae</v>
      </c>
    </row>
    <row r="2433" spans="1:11">
      <c r="A2433" s="2">
        <v>42959</v>
      </c>
      <c r="B2433" t="s">
        <v>451</v>
      </c>
      <c r="C2433" t="s">
        <v>475</v>
      </c>
      <c r="D2433">
        <v>2</v>
      </c>
      <c r="E2433">
        <v>4</v>
      </c>
      <c r="F2433">
        <v>2</v>
      </c>
      <c r="G2433" s="55" t="s">
        <v>539</v>
      </c>
      <c r="H2433" s="66" t="str">
        <f>VLOOKUP(G2433,'Benthic Codes'!$A$1:$C$15,2,0)</f>
        <v>TA</v>
      </c>
      <c r="I2433" s="66" t="str">
        <f>VLOOKUP(G2433,'Benthic Codes'!$A$1:$C$15,3,0)</f>
        <v>turf algae</v>
      </c>
    </row>
    <row r="2434" spans="1:11">
      <c r="A2434" s="2">
        <v>42959</v>
      </c>
      <c r="B2434" t="s">
        <v>451</v>
      </c>
      <c r="C2434" t="s">
        <v>475</v>
      </c>
      <c r="D2434">
        <v>2</v>
      </c>
      <c r="E2434">
        <v>4</v>
      </c>
      <c r="F2434">
        <v>3</v>
      </c>
      <c r="G2434" s="55" t="s">
        <v>539</v>
      </c>
      <c r="H2434" s="66" t="str">
        <f>VLOOKUP(G2434,'Benthic Codes'!$A$1:$C$15,2,0)</f>
        <v>TA</v>
      </c>
      <c r="I2434" s="66" t="str">
        <f>VLOOKUP(G2434,'Benthic Codes'!$A$1:$C$15,3,0)</f>
        <v>turf algae</v>
      </c>
    </row>
    <row r="2435" spans="1:11">
      <c r="A2435" s="2">
        <v>42959</v>
      </c>
      <c r="B2435" t="s">
        <v>451</v>
      </c>
      <c r="C2435" t="s">
        <v>475</v>
      </c>
      <c r="D2435">
        <v>2</v>
      </c>
      <c r="E2435">
        <v>4</v>
      </c>
      <c r="F2435">
        <v>4</v>
      </c>
      <c r="G2435" s="55" t="s">
        <v>474</v>
      </c>
      <c r="H2435" s="66" t="str">
        <f>VLOOKUP(G2435,'Benthic Codes'!$A$1:$C$15,2,0)</f>
        <v>CY</v>
      </c>
      <c r="I2435" s="66" t="str">
        <f>VLOOKUP(G2435,'Benthic Codes'!$A$1:$C$15,3,0)</f>
        <v>cyanobacteria</v>
      </c>
    </row>
    <row r="2436" spans="1:11">
      <c r="A2436" s="2">
        <v>42959</v>
      </c>
      <c r="B2436" t="s">
        <v>451</v>
      </c>
      <c r="C2436" t="s">
        <v>475</v>
      </c>
      <c r="D2436">
        <v>2</v>
      </c>
      <c r="E2436">
        <v>4</v>
      </c>
      <c r="F2436">
        <v>5</v>
      </c>
      <c r="G2436" s="55" t="s">
        <v>539</v>
      </c>
      <c r="H2436" s="66" t="str">
        <f>VLOOKUP(G2436,'Benthic Codes'!$A$1:$C$15,2,0)</f>
        <v>TA</v>
      </c>
      <c r="I2436" s="66" t="str">
        <f>VLOOKUP(G2436,'Benthic Codes'!$A$1:$C$15,3,0)</f>
        <v>turf algae</v>
      </c>
    </row>
    <row r="2437" spans="1:11">
      <c r="A2437" s="2">
        <v>42959</v>
      </c>
      <c r="B2437" t="s">
        <v>451</v>
      </c>
      <c r="C2437" t="s">
        <v>475</v>
      </c>
      <c r="D2437">
        <v>2</v>
      </c>
      <c r="E2437">
        <v>4</v>
      </c>
      <c r="F2437">
        <v>6</v>
      </c>
      <c r="G2437" s="55" t="s">
        <v>474</v>
      </c>
      <c r="H2437" s="66" t="str">
        <f>VLOOKUP(G2437,'Benthic Codes'!$A$1:$C$15,2,0)</f>
        <v>CY</v>
      </c>
      <c r="I2437" s="66" t="str">
        <f>VLOOKUP(G2437,'Benthic Codes'!$A$1:$C$15,3,0)</f>
        <v>cyanobacteria</v>
      </c>
    </row>
    <row r="2438" spans="1:11">
      <c r="A2438" s="2">
        <v>42959</v>
      </c>
      <c r="B2438" t="s">
        <v>451</v>
      </c>
      <c r="C2438" t="s">
        <v>475</v>
      </c>
      <c r="D2438">
        <v>2</v>
      </c>
      <c r="E2438">
        <v>4</v>
      </c>
      <c r="F2438">
        <v>7</v>
      </c>
      <c r="G2438" s="55" t="s">
        <v>474</v>
      </c>
      <c r="H2438" s="66" t="str">
        <f>VLOOKUP(G2438,'Benthic Codes'!$A$1:$C$15,2,0)</f>
        <v>CY</v>
      </c>
      <c r="I2438" s="66" t="str">
        <f>VLOOKUP(G2438,'Benthic Codes'!$A$1:$C$15,3,0)</f>
        <v>cyanobacteria</v>
      </c>
    </row>
    <row r="2439" spans="1:11">
      <c r="A2439" s="2">
        <v>42959</v>
      </c>
      <c r="B2439" t="s">
        <v>451</v>
      </c>
      <c r="C2439" t="s">
        <v>475</v>
      </c>
      <c r="D2439">
        <v>2</v>
      </c>
      <c r="E2439">
        <v>4</v>
      </c>
      <c r="F2439">
        <v>8</v>
      </c>
      <c r="G2439" s="55" t="s">
        <v>539</v>
      </c>
      <c r="H2439" s="66" t="str">
        <f>VLOOKUP(G2439,'Benthic Codes'!$A$1:$C$15,2,0)</f>
        <v>TA</v>
      </c>
      <c r="I2439" s="66" t="str">
        <f>VLOOKUP(G2439,'Benthic Codes'!$A$1:$C$15,3,0)</f>
        <v>turf algae</v>
      </c>
    </row>
    <row r="2440" spans="1:11">
      <c r="A2440" s="2">
        <v>42959</v>
      </c>
      <c r="B2440" t="s">
        <v>451</v>
      </c>
      <c r="C2440" t="s">
        <v>475</v>
      </c>
      <c r="D2440">
        <v>2</v>
      </c>
      <c r="E2440">
        <v>4</v>
      </c>
      <c r="F2440">
        <v>9</v>
      </c>
      <c r="G2440" s="55" t="s">
        <v>474</v>
      </c>
      <c r="H2440" s="66" t="str">
        <f>VLOOKUP(G2440,'Benthic Codes'!$A$1:$C$15,2,0)</f>
        <v>CY</v>
      </c>
      <c r="I2440" s="66" t="str">
        <f>VLOOKUP(G2440,'Benthic Codes'!$A$1:$C$15,3,0)</f>
        <v>cyanobacteria</v>
      </c>
    </row>
    <row r="2441" spans="1:11">
      <c r="A2441" s="2">
        <v>42959</v>
      </c>
      <c r="B2441" t="s">
        <v>451</v>
      </c>
      <c r="C2441" t="s">
        <v>475</v>
      </c>
      <c r="D2441">
        <v>2</v>
      </c>
      <c r="E2441">
        <v>4</v>
      </c>
      <c r="F2441">
        <v>10</v>
      </c>
      <c r="G2441" s="55" t="s">
        <v>474</v>
      </c>
      <c r="H2441" s="66" t="str">
        <f>VLOOKUP(G2441,'Benthic Codes'!$A$1:$C$15,2,0)</f>
        <v>CY</v>
      </c>
      <c r="I2441" s="66" t="str">
        <f>VLOOKUP(G2441,'Benthic Codes'!$A$1:$C$15,3,0)</f>
        <v>cyanobacteria</v>
      </c>
    </row>
    <row r="2442" spans="1:11">
      <c r="A2442" s="2">
        <v>42959</v>
      </c>
      <c r="B2442" t="s">
        <v>451</v>
      </c>
      <c r="C2442" t="s">
        <v>475</v>
      </c>
      <c r="D2442">
        <v>2</v>
      </c>
      <c r="E2442">
        <v>5</v>
      </c>
      <c r="F2442">
        <v>1</v>
      </c>
      <c r="G2442" s="55" t="s">
        <v>474</v>
      </c>
      <c r="H2442" s="66" t="str">
        <f>VLOOKUP(G2442,'Benthic Codes'!$A$1:$C$15,2,0)</f>
        <v>CY</v>
      </c>
      <c r="I2442" s="66" t="str">
        <f>VLOOKUP(G2442,'Benthic Codes'!$A$1:$C$15,3,0)</f>
        <v>cyanobacteria</v>
      </c>
    </row>
    <row r="2443" spans="1:11">
      <c r="A2443" s="2">
        <v>42959</v>
      </c>
      <c r="B2443" t="s">
        <v>451</v>
      </c>
      <c r="C2443" t="s">
        <v>475</v>
      </c>
      <c r="D2443">
        <v>2</v>
      </c>
      <c r="E2443">
        <v>5</v>
      </c>
      <c r="F2443">
        <v>2</v>
      </c>
      <c r="G2443" s="55" t="s">
        <v>474</v>
      </c>
      <c r="H2443" s="66" t="str">
        <f>VLOOKUP(G2443,'Benthic Codes'!$A$1:$C$15,2,0)</f>
        <v>CY</v>
      </c>
      <c r="I2443" s="66" t="str">
        <f>VLOOKUP(G2443,'Benthic Codes'!$A$1:$C$15,3,0)</f>
        <v>cyanobacteria</v>
      </c>
    </row>
    <row r="2444" spans="1:11">
      <c r="A2444" s="2">
        <v>42959</v>
      </c>
      <c r="B2444" t="s">
        <v>451</v>
      </c>
      <c r="C2444" t="s">
        <v>475</v>
      </c>
      <c r="D2444">
        <v>2</v>
      </c>
      <c r="E2444">
        <v>5</v>
      </c>
      <c r="F2444">
        <v>3</v>
      </c>
      <c r="G2444" s="55" t="s">
        <v>474</v>
      </c>
      <c r="H2444" s="66" t="str">
        <f>VLOOKUP(G2444,'Benthic Codes'!$A$1:$C$15,2,0)</f>
        <v>CY</v>
      </c>
      <c r="I2444" s="66" t="str">
        <f>VLOOKUP(G2444,'Benthic Codes'!$A$1:$C$15,3,0)</f>
        <v>cyanobacteria</v>
      </c>
    </row>
    <row r="2445" spans="1:11">
      <c r="A2445" s="2">
        <v>42959</v>
      </c>
      <c r="B2445" t="s">
        <v>451</v>
      </c>
      <c r="C2445" t="s">
        <v>475</v>
      </c>
      <c r="D2445">
        <v>2</v>
      </c>
      <c r="E2445">
        <v>5</v>
      </c>
      <c r="F2445">
        <v>4</v>
      </c>
      <c r="G2445" s="55" t="s">
        <v>474</v>
      </c>
      <c r="H2445" s="66" t="str">
        <f>VLOOKUP(G2445,'Benthic Codes'!$A$1:$C$15,2,0)</f>
        <v>CY</v>
      </c>
      <c r="I2445" s="66" t="str">
        <f>VLOOKUP(G2445,'Benthic Codes'!$A$1:$C$15,3,0)</f>
        <v>cyanobacteria</v>
      </c>
    </row>
    <row r="2446" spans="1:11">
      <c r="A2446" s="2">
        <v>42959</v>
      </c>
      <c r="B2446" t="s">
        <v>451</v>
      </c>
      <c r="C2446" t="s">
        <v>475</v>
      </c>
      <c r="D2446">
        <v>2</v>
      </c>
      <c r="E2446">
        <v>5</v>
      </c>
      <c r="F2446">
        <v>5</v>
      </c>
      <c r="G2446" s="55" t="s">
        <v>478</v>
      </c>
      <c r="H2446" s="66" t="str">
        <f>VLOOKUP(G2446,'Benthic Codes'!$A$1:$C$15,2,0)</f>
        <v>MA</v>
      </c>
      <c r="I2446" s="66" t="str">
        <f>VLOOKUP(G2446,'Benthic Codes'!$A$1:$C$15,3,0)</f>
        <v>macroalgae</v>
      </c>
      <c r="K2446" t="s">
        <v>491</v>
      </c>
    </row>
    <row r="2447" spans="1:11">
      <c r="A2447" s="2">
        <v>42959</v>
      </c>
      <c r="B2447" t="s">
        <v>451</v>
      </c>
      <c r="C2447" t="s">
        <v>475</v>
      </c>
      <c r="D2447">
        <v>2</v>
      </c>
      <c r="E2447">
        <v>5</v>
      </c>
      <c r="F2447">
        <v>6</v>
      </c>
      <c r="G2447" s="55" t="s">
        <v>474</v>
      </c>
      <c r="H2447" s="66" t="str">
        <f>VLOOKUP(G2447,'Benthic Codes'!$A$1:$C$15,2,0)</f>
        <v>CY</v>
      </c>
      <c r="I2447" s="66" t="str">
        <f>VLOOKUP(G2447,'Benthic Codes'!$A$1:$C$15,3,0)</f>
        <v>cyanobacteria</v>
      </c>
    </row>
    <row r="2448" spans="1:11">
      <c r="A2448" s="2">
        <v>42959</v>
      </c>
      <c r="B2448" t="s">
        <v>451</v>
      </c>
      <c r="C2448" t="s">
        <v>475</v>
      </c>
      <c r="D2448">
        <v>2</v>
      </c>
      <c r="E2448">
        <v>5</v>
      </c>
      <c r="F2448">
        <v>7</v>
      </c>
      <c r="G2448" s="55" t="s">
        <v>474</v>
      </c>
      <c r="H2448" s="66" t="str">
        <f>VLOOKUP(G2448,'Benthic Codes'!$A$1:$C$15,2,0)</f>
        <v>CY</v>
      </c>
      <c r="I2448" s="66" t="str">
        <f>VLOOKUP(G2448,'Benthic Codes'!$A$1:$C$15,3,0)</f>
        <v>cyanobacteria</v>
      </c>
    </row>
    <row r="2449" spans="1:11">
      <c r="A2449" s="2">
        <v>42959</v>
      </c>
      <c r="B2449" t="s">
        <v>451</v>
      </c>
      <c r="C2449" t="s">
        <v>475</v>
      </c>
      <c r="D2449">
        <v>2</v>
      </c>
      <c r="E2449">
        <v>5</v>
      </c>
      <c r="F2449">
        <v>8</v>
      </c>
      <c r="G2449" s="55" t="s">
        <v>474</v>
      </c>
      <c r="H2449" s="66" t="str">
        <f>VLOOKUP(G2449,'Benthic Codes'!$A$1:$C$15,2,0)</f>
        <v>CY</v>
      </c>
      <c r="I2449" s="66" t="str">
        <f>VLOOKUP(G2449,'Benthic Codes'!$A$1:$C$15,3,0)</f>
        <v>cyanobacteria</v>
      </c>
    </row>
    <row r="2450" spans="1:11">
      <c r="A2450" s="2">
        <v>42959</v>
      </c>
      <c r="B2450" t="s">
        <v>451</v>
      </c>
      <c r="C2450" t="s">
        <v>475</v>
      </c>
      <c r="D2450">
        <v>2</v>
      </c>
      <c r="E2450">
        <v>5</v>
      </c>
      <c r="F2450">
        <v>9</v>
      </c>
      <c r="G2450" s="55" t="s">
        <v>474</v>
      </c>
      <c r="H2450" s="66" t="str">
        <f>VLOOKUP(G2450,'Benthic Codes'!$A$1:$C$15,2,0)</f>
        <v>CY</v>
      </c>
      <c r="I2450" s="66" t="str">
        <f>VLOOKUP(G2450,'Benthic Codes'!$A$1:$C$15,3,0)</f>
        <v>cyanobacteria</v>
      </c>
    </row>
    <row r="2451" spans="1:11">
      <c r="A2451" s="2">
        <v>42959</v>
      </c>
      <c r="B2451" t="s">
        <v>451</v>
      </c>
      <c r="C2451" t="s">
        <v>475</v>
      </c>
      <c r="D2451">
        <v>2</v>
      </c>
      <c r="E2451">
        <v>5</v>
      </c>
      <c r="F2451">
        <v>10</v>
      </c>
      <c r="G2451" s="55" t="s">
        <v>476</v>
      </c>
      <c r="H2451" s="66" t="str">
        <f>VLOOKUP(G2451,'Benthic Codes'!$A$1:$C$15,2,0)</f>
        <v>LC</v>
      </c>
      <c r="I2451" s="66" t="str">
        <f>VLOOKUP(G2451,'Benthic Codes'!$A$1:$C$15,3,0)</f>
        <v>coral</v>
      </c>
    </row>
    <row r="2452" spans="1:11">
      <c r="A2452" s="2">
        <v>42959</v>
      </c>
      <c r="B2452" t="s">
        <v>451</v>
      </c>
      <c r="C2452" t="s">
        <v>475</v>
      </c>
      <c r="D2452">
        <v>2</v>
      </c>
      <c r="E2452">
        <v>6</v>
      </c>
      <c r="F2452">
        <v>1</v>
      </c>
      <c r="G2452" s="55" t="s">
        <v>474</v>
      </c>
      <c r="H2452" s="66" t="str">
        <f>VLOOKUP(G2452,'Benthic Codes'!$A$1:$C$15,2,0)</f>
        <v>CY</v>
      </c>
      <c r="I2452" s="66" t="str">
        <f>VLOOKUP(G2452,'Benthic Codes'!$A$1:$C$15,3,0)</f>
        <v>cyanobacteria</v>
      </c>
    </row>
    <row r="2453" spans="1:11">
      <c r="A2453" s="2">
        <v>42959</v>
      </c>
      <c r="B2453" t="s">
        <v>451</v>
      </c>
      <c r="C2453" t="s">
        <v>475</v>
      </c>
      <c r="D2453">
        <v>2</v>
      </c>
      <c r="E2453">
        <v>6</v>
      </c>
      <c r="F2453">
        <v>2</v>
      </c>
      <c r="G2453" s="55" t="s">
        <v>478</v>
      </c>
      <c r="H2453" s="66" t="str">
        <f>VLOOKUP(G2453,'Benthic Codes'!$A$1:$C$15,2,0)</f>
        <v>MA</v>
      </c>
      <c r="I2453" s="66" t="str">
        <f>VLOOKUP(G2453,'Benthic Codes'!$A$1:$C$15,3,0)</f>
        <v>macroalgae</v>
      </c>
      <c r="J2453">
        <v>6</v>
      </c>
    </row>
    <row r="2454" spans="1:11">
      <c r="A2454" s="2">
        <v>42959</v>
      </c>
      <c r="B2454" t="s">
        <v>451</v>
      </c>
      <c r="C2454" t="s">
        <v>475</v>
      </c>
      <c r="D2454">
        <v>2</v>
      </c>
      <c r="E2454">
        <v>6</v>
      </c>
      <c r="F2454">
        <v>3</v>
      </c>
      <c r="G2454" s="55" t="s">
        <v>478</v>
      </c>
      <c r="H2454" s="66" t="str">
        <f>VLOOKUP(G2454,'Benthic Codes'!$A$1:$C$15,2,0)</f>
        <v>MA</v>
      </c>
      <c r="I2454" s="66" t="str">
        <f>VLOOKUP(G2454,'Benthic Codes'!$A$1:$C$15,3,0)</f>
        <v>macroalgae</v>
      </c>
      <c r="J2454">
        <v>16</v>
      </c>
    </row>
    <row r="2455" spans="1:11">
      <c r="A2455" s="2">
        <v>42959</v>
      </c>
      <c r="B2455" t="s">
        <v>451</v>
      </c>
      <c r="C2455" t="s">
        <v>475</v>
      </c>
      <c r="D2455">
        <v>2</v>
      </c>
      <c r="E2455">
        <v>6</v>
      </c>
      <c r="F2455">
        <v>4</v>
      </c>
      <c r="G2455" s="55" t="s">
        <v>539</v>
      </c>
      <c r="H2455" s="66" t="str">
        <f>VLOOKUP(G2455,'Benthic Codes'!$A$1:$C$15,2,0)</f>
        <v>TA</v>
      </c>
      <c r="I2455" s="66" t="str">
        <f>VLOOKUP(G2455,'Benthic Codes'!$A$1:$C$15,3,0)</f>
        <v>turf algae</v>
      </c>
    </row>
    <row r="2456" spans="1:11">
      <c r="A2456" s="2">
        <v>42959</v>
      </c>
      <c r="B2456" t="s">
        <v>451</v>
      </c>
      <c r="C2456" t="s">
        <v>475</v>
      </c>
      <c r="D2456">
        <v>2</v>
      </c>
      <c r="E2456">
        <v>6</v>
      </c>
      <c r="F2456">
        <v>5</v>
      </c>
      <c r="G2456" s="55" t="s">
        <v>478</v>
      </c>
      <c r="H2456" s="66" t="str">
        <f>VLOOKUP(G2456,'Benthic Codes'!$A$1:$C$15,2,0)</f>
        <v>MA</v>
      </c>
      <c r="I2456" s="66" t="str">
        <f>VLOOKUP(G2456,'Benthic Codes'!$A$1:$C$15,3,0)</f>
        <v>macroalgae</v>
      </c>
      <c r="J2456">
        <v>30</v>
      </c>
    </row>
    <row r="2457" spans="1:11">
      <c r="A2457" s="2">
        <v>42959</v>
      </c>
      <c r="B2457" t="s">
        <v>451</v>
      </c>
      <c r="C2457" t="s">
        <v>475</v>
      </c>
      <c r="D2457">
        <v>2</v>
      </c>
      <c r="E2457">
        <v>6</v>
      </c>
      <c r="F2457">
        <v>6</v>
      </c>
      <c r="G2457" s="55" t="s">
        <v>474</v>
      </c>
      <c r="H2457" s="66" t="str">
        <f>VLOOKUP(G2457,'Benthic Codes'!$A$1:$C$15,2,0)</f>
        <v>CY</v>
      </c>
      <c r="I2457" s="66" t="str">
        <f>VLOOKUP(G2457,'Benthic Codes'!$A$1:$C$15,3,0)</f>
        <v>cyanobacteria</v>
      </c>
    </row>
    <row r="2458" spans="1:11">
      <c r="A2458" s="2">
        <v>42959</v>
      </c>
      <c r="B2458" t="s">
        <v>451</v>
      </c>
      <c r="C2458" t="s">
        <v>475</v>
      </c>
      <c r="D2458">
        <v>2</v>
      </c>
      <c r="E2458">
        <v>6</v>
      </c>
      <c r="F2458">
        <v>7</v>
      </c>
      <c r="G2458" s="55" t="s">
        <v>474</v>
      </c>
      <c r="H2458" s="66" t="str">
        <f>VLOOKUP(G2458,'Benthic Codes'!$A$1:$C$15,2,0)</f>
        <v>CY</v>
      </c>
      <c r="I2458" s="66" t="str">
        <f>VLOOKUP(G2458,'Benthic Codes'!$A$1:$C$15,3,0)</f>
        <v>cyanobacteria</v>
      </c>
    </row>
    <row r="2459" spans="1:11">
      <c r="A2459" s="2">
        <v>42959</v>
      </c>
      <c r="B2459" t="s">
        <v>451</v>
      </c>
      <c r="C2459" t="s">
        <v>475</v>
      </c>
      <c r="D2459">
        <v>2</v>
      </c>
      <c r="E2459">
        <v>6</v>
      </c>
      <c r="F2459">
        <v>8</v>
      </c>
      <c r="G2459" s="55" t="s">
        <v>474</v>
      </c>
      <c r="H2459" s="66" t="str">
        <f>VLOOKUP(G2459,'Benthic Codes'!$A$1:$C$15,2,0)</f>
        <v>CY</v>
      </c>
      <c r="I2459" s="66" t="str">
        <f>VLOOKUP(G2459,'Benthic Codes'!$A$1:$C$15,3,0)</f>
        <v>cyanobacteria</v>
      </c>
    </row>
    <row r="2460" spans="1:11">
      <c r="A2460" s="2">
        <v>42959</v>
      </c>
      <c r="B2460" t="s">
        <v>451</v>
      </c>
      <c r="C2460" t="s">
        <v>475</v>
      </c>
      <c r="D2460">
        <v>2</v>
      </c>
      <c r="E2460">
        <v>6</v>
      </c>
      <c r="F2460">
        <v>9</v>
      </c>
      <c r="G2460" s="55" t="s">
        <v>474</v>
      </c>
      <c r="H2460" s="66" t="str">
        <f>VLOOKUP(G2460,'Benthic Codes'!$A$1:$C$15,2,0)</f>
        <v>CY</v>
      </c>
      <c r="I2460" s="66" t="str">
        <f>VLOOKUP(G2460,'Benthic Codes'!$A$1:$C$15,3,0)</f>
        <v>cyanobacteria</v>
      </c>
    </row>
    <row r="2461" spans="1:11">
      <c r="A2461" s="2">
        <v>42959</v>
      </c>
      <c r="B2461" t="s">
        <v>451</v>
      </c>
      <c r="C2461" t="s">
        <v>475</v>
      </c>
      <c r="D2461">
        <v>2</v>
      </c>
      <c r="E2461">
        <v>6</v>
      </c>
      <c r="F2461">
        <v>10</v>
      </c>
      <c r="G2461" s="55" t="s">
        <v>474</v>
      </c>
      <c r="H2461" s="66" t="str">
        <f>VLOOKUP(G2461,'Benthic Codes'!$A$1:$C$15,2,0)</f>
        <v>CY</v>
      </c>
      <c r="I2461" s="66" t="str">
        <f>VLOOKUP(G2461,'Benthic Codes'!$A$1:$C$15,3,0)</f>
        <v>cyanobacteria</v>
      </c>
    </row>
    <row r="2462" spans="1:11">
      <c r="A2462" s="2">
        <v>42959</v>
      </c>
      <c r="B2462" t="s">
        <v>451</v>
      </c>
      <c r="C2462" t="s">
        <v>475</v>
      </c>
      <c r="D2462">
        <v>2</v>
      </c>
      <c r="E2462">
        <v>7</v>
      </c>
      <c r="F2462">
        <v>1</v>
      </c>
      <c r="G2462" s="55" t="s">
        <v>490</v>
      </c>
      <c r="H2462" s="66" t="str">
        <f>VLOOKUP(G2462,'Benthic Codes'!$A$1:$C$15,2,0)</f>
        <v>PEY</v>
      </c>
      <c r="I2462" s="66" t="str">
        <f>VLOOKUP(G2462,'Benthic Codes'!$A$1:$C$15,3,0)</f>
        <v>peysonelid</v>
      </c>
    </row>
    <row r="2463" spans="1:11">
      <c r="A2463" s="2">
        <v>42959</v>
      </c>
      <c r="B2463" t="s">
        <v>451</v>
      </c>
      <c r="C2463" t="s">
        <v>475</v>
      </c>
      <c r="D2463">
        <v>2</v>
      </c>
      <c r="E2463">
        <v>7</v>
      </c>
      <c r="F2463">
        <v>2</v>
      </c>
      <c r="G2463" s="55" t="s">
        <v>478</v>
      </c>
      <c r="H2463" s="66" t="str">
        <f>VLOOKUP(G2463,'Benthic Codes'!$A$1:$C$15,2,0)</f>
        <v>MA</v>
      </c>
      <c r="I2463" s="66" t="str">
        <f>VLOOKUP(G2463,'Benthic Codes'!$A$1:$C$15,3,0)</f>
        <v>macroalgae</v>
      </c>
      <c r="K2463" t="s">
        <v>491</v>
      </c>
    </row>
    <row r="2464" spans="1:11">
      <c r="A2464" s="2">
        <v>42959</v>
      </c>
      <c r="B2464" t="s">
        <v>451</v>
      </c>
      <c r="C2464" t="s">
        <v>475</v>
      </c>
      <c r="D2464">
        <v>2</v>
      </c>
      <c r="E2464">
        <v>7</v>
      </c>
      <c r="F2464">
        <v>3</v>
      </c>
      <c r="G2464" s="55" t="s">
        <v>478</v>
      </c>
      <c r="H2464" s="66" t="str">
        <f>VLOOKUP(G2464,'Benthic Codes'!$A$1:$C$15,2,0)</f>
        <v>MA</v>
      </c>
      <c r="I2464" s="66" t="str">
        <f>VLOOKUP(G2464,'Benthic Codes'!$A$1:$C$15,3,0)</f>
        <v>macroalgae</v>
      </c>
      <c r="K2464" t="s">
        <v>491</v>
      </c>
    </row>
    <row r="2465" spans="1:10">
      <c r="A2465" s="2">
        <v>42959</v>
      </c>
      <c r="B2465" t="s">
        <v>451</v>
      </c>
      <c r="C2465" t="s">
        <v>475</v>
      </c>
      <c r="D2465">
        <v>2</v>
      </c>
      <c r="E2465">
        <v>7</v>
      </c>
      <c r="F2465">
        <v>4</v>
      </c>
      <c r="G2465" s="55" t="s">
        <v>478</v>
      </c>
      <c r="H2465" s="66" t="str">
        <f>VLOOKUP(G2465,'Benthic Codes'!$A$1:$C$15,2,0)</f>
        <v>MA</v>
      </c>
      <c r="I2465" s="66" t="str">
        <f>VLOOKUP(G2465,'Benthic Codes'!$A$1:$C$15,3,0)</f>
        <v>macroalgae</v>
      </c>
      <c r="J2465">
        <v>29</v>
      </c>
    </row>
    <row r="2466" spans="1:10">
      <c r="A2466" s="2">
        <v>42959</v>
      </c>
      <c r="B2466" t="s">
        <v>451</v>
      </c>
      <c r="C2466" t="s">
        <v>475</v>
      </c>
      <c r="D2466">
        <v>2</v>
      </c>
      <c r="E2466">
        <v>7</v>
      </c>
      <c r="F2466">
        <v>5</v>
      </c>
      <c r="G2466" s="55" t="s">
        <v>478</v>
      </c>
      <c r="H2466" s="66" t="str">
        <f>VLOOKUP(G2466,'Benthic Codes'!$A$1:$C$15,2,0)</f>
        <v>MA</v>
      </c>
      <c r="I2466" s="66" t="str">
        <f>VLOOKUP(G2466,'Benthic Codes'!$A$1:$C$15,3,0)</f>
        <v>macroalgae</v>
      </c>
      <c r="J2466">
        <v>3</v>
      </c>
    </row>
    <row r="2467" spans="1:10">
      <c r="A2467" s="2">
        <v>42959</v>
      </c>
      <c r="B2467" t="s">
        <v>451</v>
      </c>
      <c r="C2467" t="s">
        <v>475</v>
      </c>
      <c r="D2467">
        <v>2</v>
      </c>
      <c r="E2467">
        <v>7</v>
      </c>
      <c r="F2467">
        <v>6</v>
      </c>
      <c r="G2467" s="55" t="s">
        <v>474</v>
      </c>
      <c r="H2467" s="66" t="str">
        <f>VLOOKUP(G2467,'Benthic Codes'!$A$1:$C$15,2,0)</f>
        <v>CY</v>
      </c>
      <c r="I2467" s="66" t="str">
        <f>VLOOKUP(G2467,'Benthic Codes'!$A$1:$C$15,3,0)</f>
        <v>cyanobacteria</v>
      </c>
    </row>
    <row r="2468" spans="1:10">
      <c r="A2468" s="2">
        <v>42959</v>
      </c>
      <c r="B2468" t="s">
        <v>451</v>
      </c>
      <c r="C2468" t="s">
        <v>475</v>
      </c>
      <c r="D2468">
        <v>2</v>
      </c>
      <c r="E2468">
        <v>7</v>
      </c>
      <c r="F2468">
        <v>7</v>
      </c>
      <c r="G2468" s="55" t="s">
        <v>478</v>
      </c>
      <c r="H2468" s="66" t="str">
        <f>VLOOKUP(G2468,'Benthic Codes'!$A$1:$C$15,2,0)</f>
        <v>MA</v>
      </c>
      <c r="I2468" s="66" t="str">
        <f>VLOOKUP(G2468,'Benthic Codes'!$A$1:$C$15,3,0)</f>
        <v>macroalgae</v>
      </c>
      <c r="J2468">
        <v>29</v>
      </c>
    </row>
    <row r="2469" spans="1:10">
      <c r="A2469" s="2">
        <v>42959</v>
      </c>
      <c r="B2469" t="s">
        <v>451</v>
      </c>
      <c r="C2469" t="s">
        <v>475</v>
      </c>
      <c r="D2469">
        <v>2</v>
      </c>
      <c r="E2469">
        <v>7</v>
      </c>
      <c r="F2469">
        <v>8</v>
      </c>
      <c r="G2469" s="55" t="s">
        <v>539</v>
      </c>
      <c r="H2469" s="66" t="str">
        <f>VLOOKUP(G2469,'Benthic Codes'!$A$1:$C$15,2,0)</f>
        <v>TA</v>
      </c>
      <c r="I2469" s="66" t="str">
        <f>VLOOKUP(G2469,'Benthic Codes'!$A$1:$C$15,3,0)</f>
        <v>turf algae</v>
      </c>
    </row>
    <row r="2470" spans="1:10">
      <c r="A2470" s="2">
        <v>42959</v>
      </c>
      <c r="B2470" t="s">
        <v>451</v>
      </c>
      <c r="C2470" t="s">
        <v>475</v>
      </c>
      <c r="D2470">
        <v>2</v>
      </c>
      <c r="E2470">
        <v>7</v>
      </c>
      <c r="F2470">
        <v>9</v>
      </c>
      <c r="G2470" s="55" t="s">
        <v>478</v>
      </c>
      <c r="H2470" s="66" t="str">
        <f>VLOOKUP(G2470,'Benthic Codes'!$A$1:$C$15,2,0)</f>
        <v>MA</v>
      </c>
      <c r="I2470" s="66" t="str">
        <f>VLOOKUP(G2470,'Benthic Codes'!$A$1:$C$15,3,0)</f>
        <v>macroalgae</v>
      </c>
      <c r="J2470">
        <v>28</v>
      </c>
    </row>
    <row r="2471" spans="1:10">
      <c r="A2471" s="2">
        <v>42959</v>
      </c>
      <c r="B2471" t="s">
        <v>451</v>
      </c>
      <c r="C2471" t="s">
        <v>475</v>
      </c>
      <c r="D2471">
        <v>2</v>
      </c>
      <c r="E2471">
        <v>7</v>
      </c>
      <c r="F2471">
        <v>10</v>
      </c>
      <c r="G2471" s="55" t="s">
        <v>478</v>
      </c>
      <c r="H2471" s="66" t="str">
        <f>VLOOKUP(G2471,'Benthic Codes'!$A$1:$C$15,2,0)</f>
        <v>MA</v>
      </c>
      <c r="I2471" s="66" t="str">
        <f>VLOOKUP(G2471,'Benthic Codes'!$A$1:$C$15,3,0)</f>
        <v>macroalgae</v>
      </c>
      <c r="J2471">
        <v>36</v>
      </c>
    </row>
    <row r="2472" spans="1:10">
      <c r="A2472" s="2">
        <v>42959</v>
      </c>
      <c r="B2472" t="s">
        <v>451</v>
      </c>
      <c r="C2472" t="s">
        <v>475</v>
      </c>
      <c r="D2472">
        <v>2</v>
      </c>
      <c r="E2472">
        <v>8</v>
      </c>
      <c r="F2472">
        <v>1</v>
      </c>
      <c r="G2472" s="55" t="s">
        <v>474</v>
      </c>
      <c r="H2472" s="66" t="str">
        <f>VLOOKUP(G2472,'Benthic Codes'!$A$1:$C$15,2,0)</f>
        <v>CY</v>
      </c>
      <c r="I2472" s="66" t="str">
        <f>VLOOKUP(G2472,'Benthic Codes'!$A$1:$C$15,3,0)</f>
        <v>cyanobacteria</v>
      </c>
    </row>
    <row r="2473" spans="1:10">
      <c r="A2473" s="2">
        <v>42959</v>
      </c>
      <c r="B2473" t="s">
        <v>451</v>
      </c>
      <c r="C2473" t="s">
        <v>475</v>
      </c>
      <c r="D2473">
        <v>2</v>
      </c>
      <c r="E2473">
        <v>8</v>
      </c>
      <c r="F2473">
        <v>2</v>
      </c>
      <c r="G2473" s="55" t="s">
        <v>478</v>
      </c>
      <c r="H2473" s="66" t="str">
        <f>VLOOKUP(G2473,'Benthic Codes'!$A$1:$C$15,2,0)</f>
        <v>MA</v>
      </c>
      <c r="I2473" s="66" t="str">
        <f>VLOOKUP(G2473,'Benthic Codes'!$A$1:$C$15,3,0)</f>
        <v>macroalgae</v>
      </c>
      <c r="J2473">
        <v>19</v>
      </c>
    </row>
    <row r="2474" spans="1:10">
      <c r="A2474" s="2">
        <v>42959</v>
      </c>
      <c r="B2474" t="s">
        <v>451</v>
      </c>
      <c r="C2474" t="s">
        <v>475</v>
      </c>
      <c r="D2474">
        <v>2</v>
      </c>
      <c r="E2474">
        <v>8</v>
      </c>
      <c r="F2474">
        <v>3</v>
      </c>
      <c r="G2474" s="55" t="s">
        <v>476</v>
      </c>
      <c r="H2474" s="66" t="str">
        <f>VLOOKUP(G2474,'Benthic Codes'!$A$1:$C$15,2,0)</f>
        <v>LC</v>
      </c>
      <c r="I2474" s="66" t="str">
        <f>VLOOKUP(G2474,'Benthic Codes'!$A$1:$C$15,3,0)</f>
        <v>coral</v>
      </c>
    </row>
    <row r="2475" spans="1:10">
      <c r="A2475" s="2">
        <v>42959</v>
      </c>
      <c r="B2475" t="s">
        <v>451</v>
      </c>
      <c r="C2475" t="s">
        <v>475</v>
      </c>
      <c r="D2475">
        <v>2</v>
      </c>
      <c r="E2475">
        <v>8</v>
      </c>
      <c r="F2475">
        <v>4</v>
      </c>
      <c r="G2475" s="55" t="s">
        <v>476</v>
      </c>
      <c r="H2475" s="66" t="str">
        <f>VLOOKUP(G2475,'Benthic Codes'!$A$1:$C$15,2,0)</f>
        <v>LC</v>
      </c>
      <c r="I2475" s="66" t="str">
        <f>VLOOKUP(G2475,'Benthic Codes'!$A$1:$C$15,3,0)</f>
        <v>coral</v>
      </c>
    </row>
    <row r="2476" spans="1:10">
      <c r="A2476" s="2">
        <v>42959</v>
      </c>
      <c r="B2476" t="s">
        <v>451</v>
      </c>
      <c r="C2476" t="s">
        <v>475</v>
      </c>
      <c r="D2476">
        <v>2</v>
      </c>
      <c r="E2476">
        <v>8</v>
      </c>
      <c r="F2476">
        <v>5</v>
      </c>
      <c r="G2476" s="55" t="s">
        <v>492</v>
      </c>
      <c r="H2476" s="66" t="str">
        <f>VLOOKUP(G2476,'Benthic Codes'!$A$1:$C$15,2,0)</f>
        <v>BC</v>
      </c>
      <c r="I2476" s="66" t="str">
        <f>VLOOKUP(G2476,'Benthic Codes'!$A$1:$C$15,3,0)</f>
        <v>bleached coral</v>
      </c>
    </row>
    <row r="2477" spans="1:10">
      <c r="A2477" s="2">
        <v>42959</v>
      </c>
      <c r="B2477" t="s">
        <v>451</v>
      </c>
      <c r="C2477" t="s">
        <v>475</v>
      </c>
      <c r="D2477">
        <v>2</v>
      </c>
      <c r="E2477">
        <v>8</v>
      </c>
      <c r="F2477">
        <v>6</v>
      </c>
      <c r="G2477" s="55" t="s">
        <v>478</v>
      </c>
      <c r="H2477" s="66" t="str">
        <f>VLOOKUP(G2477,'Benthic Codes'!$A$1:$C$15,2,0)</f>
        <v>MA</v>
      </c>
      <c r="I2477" s="66" t="str">
        <f>VLOOKUP(G2477,'Benthic Codes'!$A$1:$C$15,3,0)</f>
        <v>macroalgae</v>
      </c>
      <c r="J2477">
        <v>29</v>
      </c>
    </row>
    <row r="2478" spans="1:10">
      <c r="A2478" s="2">
        <v>42959</v>
      </c>
      <c r="B2478" t="s">
        <v>451</v>
      </c>
      <c r="C2478" t="s">
        <v>475</v>
      </c>
      <c r="D2478">
        <v>2</v>
      </c>
      <c r="E2478">
        <v>8</v>
      </c>
      <c r="F2478">
        <v>7</v>
      </c>
      <c r="G2478" s="55" t="s">
        <v>476</v>
      </c>
      <c r="H2478" s="66" t="str">
        <f>VLOOKUP(G2478,'Benthic Codes'!$A$1:$C$15,2,0)</f>
        <v>LC</v>
      </c>
      <c r="I2478" s="66" t="str">
        <f>VLOOKUP(G2478,'Benthic Codes'!$A$1:$C$15,3,0)</f>
        <v>coral</v>
      </c>
    </row>
    <row r="2479" spans="1:10">
      <c r="A2479" s="2">
        <v>42959</v>
      </c>
      <c r="B2479" t="s">
        <v>451</v>
      </c>
      <c r="C2479" t="s">
        <v>475</v>
      </c>
      <c r="D2479">
        <v>2</v>
      </c>
      <c r="E2479">
        <v>8</v>
      </c>
      <c r="F2479">
        <v>8</v>
      </c>
      <c r="G2479" s="55" t="s">
        <v>539</v>
      </c>
      <c r="H2479" s="66" t="str">
        <f>VLOOKUP(G2479,'Benthic Codes'!$A$1:$C$15,2,0)</f>
        <v>TA</v>
      </c>
      <c r="I2479" s="66" t="str">
        <f>VLOOKUP(G2479,'Benthic Codes'!$A$1:$C$15,3,0)</f>
        <v>turf algae</v>
      </c>
    </row>
    <row r="2480" spans="1:10">
      <c r="A2480" s="2">
        <v>42959</v>
      </c>
      <c r="B2480" t="s">
        <v>451</v>
      </c>
      <c r="C2480" t="s">
        <v>475</v>
      </c>
      <c r="D2480">
        <v>2</v>
      </c>
      <c r="E2480">
        <v>8</v>
      </c>
      <c r="F2480">
        <v>9</v>
      </c>
      <c r="G2480" s="55" t="s">
        <v>539</v>
      </c>
      <c r="H2480" s="66" t="str">
        <f>VLOOKUP(G2480,'Benthic Codes'!$A$1:$C$15,2,0)</f>
        <v>TA</v>
      </c>
      <c r="I2480" s="66" t="str">
        <f>VLOOKUP(G2480,'Benthic Codes'!$A$1:$C$15,3,0)</f>
        <v>turf algae</v>
      </c>
    </row>
    <row r="2481" spans="1:10">
      <c r="A2481" s="2">
        <v>42959</v>
      </c>
      <c r="B2481" t="s">
        <v>451</v>
      </c>
      <c r="C2481" t="s">
        <v>475</v>
      </c>
      <c r="D2481">
        <v>2</v>
      </c>
      <c r="E2481">
        <v>8</v>
      </c>
      <c r="F2481">
        <v>10</v>
      </c>
      <c r="G2481" s="55" t="s">
        <v>539</v>
      </c>
      <c r="H2481" s="66" t="str">
        <f>VLOOKUP(G2481,'Benthic Codes'!$A$1:$C$15,2,0)</f>
        <v>TA</v>
      </c>
      <c r="I2481" s="66" t="str">
        <f>VLOOKUP(G2481,'Benthic Codes'!$A$1:$C$15,3,0)</f>
        <v>turf algae</v>
      </c>
    </row>
    <row r="2482" spans="1:10">
      <c r="A2482" s="2">
        <v>42959</v>
      </c>
      <c r="B2482" t="s">
        <v>451</v>
      </c>
      <c r="C2482" t="s">
        <v>475</v>
      </c>
      <c r="D2482">
        <v>2</v>
      </c>
      <c r="E2482">
        <v>9</v>
      </c>
      <c r="F2482">
        <v>1</v>
      </c>
      <c r="G2482" s="55" t="s">
        <v>474</v>
      </c>
      <c r="H2482" s="66" t="str">
        <f>VLOOKUP(G2482,'Benthic Codes'!$A$1:$C$15,2,0)</f>
        <v>CY</v>
      </c>
      <c r="I2482" s="66" t="str">
        <f>VLOOKUP(G2482,'Benthic Codes'!$A$1:$C$15,3,0)</f>
        <v>cyanobacteria</v>
      </c>
    </row>
    <row r="2483" spans="1:10">
      <c r="A2483" s="2">
        <v>42959</v>
      </c>
      <c r="B2483" t="s">
        <v>451</v>
      </c>
      <c r="C2483" t="s">
        <v>475</v>
      </c>
      <c r="D2483">
        <v>2</v>
      </c>
      <c r="E2483">
        <v>9</v>
      </c>
      <c r="F2483">
        <v>2</v>
      </c>
      <c r="G2483" s="55" t="s">
        <v>474</v>
      </c>
      <c r="H2483" s="66" t="str">
        <f>VLOOKUP(G2483,'Benthic Codes'!$A$1:$C$15,2,0)</f>
        <v>CY</v>
      </c>
      <c r="I2483" s="66" t="str">
        <f>VLOOKUP(G2483,'Benthic Codes'!$A$1:$C$15,3,0)</f>
        <v>cyanobacteria</v>
      </c>
    </row>
    <row r="2484" spans="1:10">
      <c r="A2484" s="2">
        <v>42959</v>
      </c>
      <c r="B2484" t="s">
        <v>451</v>
      </c>
      <c r="C2484" t="s">
        <v>475</v>
      </c>
      <c r="D2484">
        <v>2</v>
      </c>
      <c r="E2484">
        <v>9</v>
      </c>
      <c r="F2484">
        <v>3</v>
      </c>
      <c r="G2484" s="55" t="s">
        <v>474</v>
      </c>
      <c r="H2484" s="66" t="str">
        <f>VLOOKUP(G2484,'Benthic Codes'!$A$1:$C$15,2,0)</f>
        <v>CY</v>
      </c>
      <c r="I2484" s="66" t="str">
        <f>VLOOKUP(G2484,'Benthic Codes'!$A$1:$C$15,3,0)</f>
        <v>cyanobacteria</v>
      </c>
    </row>
    <row r="2485" spans="1:10">
      <c r="A2485" s="2">
        <v>42959</v>
      </c>
      <c r="B2485" t="s">
        <v>451</v>
      </c>
      <c r="C2485" t="s">
        <v>475</v>
      </c>
      <c r="D2485">
        <v>2</v>
      </c>
      <c r="E2485">
        <v>9</v>
      </c>
      <c r="F2485">
        <v>4</v>
      </c>
      <c r="G2485" s="55" t="s">
        <v>474</v>
      </c>
      <c r="H2485" s="66" t="str">
        <f>VLOOKUP(G2485,'Benthic Codes'!$A$1:$C$15,2,0)</f>
        <v>CY</v>
      </c>
      <c r="I2485" s="66" t="str">
        <f>VLOOKUP(G2485,'Benthic Codes'!$A$1:$C$15,3,0)</f>
        <v>cyanobacteria</v>
      </c>
    </row>
    <row r="2486" spans="1:10">
      <c r="A2486" s="2">
        <v>42959</v>
      </c>
      <c r="B2486" t="s">
        <v>451</v>
      </c>
      <c r="C2486" t="s">
        <v>475</v>
      </c>
      <c r="D2486">
        <v>2</v>
      </c>
      <c r="E2486">
        <v>9</v>
      </c>
      <c r="F2486">
        <v>5</v>
      </c>
      <c r="G2486" s="55" t="s">
        <v>478</v>
      </c>
      <c r="H2486" s="66" t="str">
        <f>VLOOKUP(G2486,'Benthic Codes'!$A$1:$C$15,2,0)</f>
        <v>MA</v>
      </c>
      <c r="I2486" s="66" t="str">
        <f>VLOOKUP(G2486,'Benthic Codes'!$A$1:$C$15,3,0)</f>
        <v>macroalgae</v>
      </c>
      <c r="J2486">
        <v>3</v>
      </c>
    </row>
    <row r="2487" spans="1:10">
      <c r="A2487" s="2">
        <v>42959</v>
      </c>
      <c r="B2487" t="s">
        <v>451</v>
      </c>
      <c r="C2487" t="s">
        <v>475</v>
      </c>
      <c r="D2487">
        <v>2</v>
      </c>
      <c r="E2487">
        <v>9</v>
      </c>
      <c r="F2487">
        <v>6</v>
      </c>
      <c r="G2487" s="55" t="s">
        <v>539</v>
      </c>
      <c r="H2487" s="66" t="str">
        <f>VLOOKUP(G2487,'Benthic Codes'!$A$1:$C$15,2,0)</f>
        <v>TA</v>
      </c>
      <c r="I2487" s="66" t="str">
        <f>VLOOKUP(G2487,'Benthic Codes'!$A$1:$C$15,3,0)</f>
        <v>turf algae</v>
      </c>
    </row>
    <row r="2488" spans="1:10">
      <c r="A2488" s="2">
        <v>42959</v>
      </c>
      <c r="B2488" t="s">
        <v>451</v>
      </c>
      <c r="C2488" t="s">
        <v>475</v>
      </c>
      <c r="D2488">
        <v>2</v>
      </c>
      <c r="E2488">
        <v>9</v>
      </c>
      <c r="F2488">
        <v>7</v>
      </c>
      <c r="G2488" s="55" t="s">
        <v>539</v>
      </c>
      <c r="H2488" s="66" t="str">
        <f>VLOOKUP(G2488,'Benthic Codes'!$A$1:$C$15,2,0)</f>
        <v>TA</v>
      </c>
      <c r="I2488" s="66" t="str">
        <f>VLOOKUP(G2488,'Benthic Codes'!$A$1:$C$15,3,0)</f>
        <v>turf algae</v>
      </c>
    </row>
    <row r="2489" spans="1:10">
      <c r="A2489" s="2">
        <v>42959</v>
      </c>
      <c r="B2489" t="s">
        <v>451</v>
      </c>
      <c r="C2489" t="s">
        <v>475</v>
      </c>
      <c r="D2489">
        <v>2</v>
      </c>
      <c r="E2489">
        <v>9</v>
      </c>
      <c r="F2489">
        <v>8</v>
      </c>
      <c r="G2489" s="55" t="s">
        <v>539</v>
      </c>
      <c r="H2489" s="66" t="str">
        <f>VLOOKUP(G2489,'Benthic Codes'!$A$1:$C$15,2,0)</f>
        <v>TA</v>
      </c>
      <c r="I2489" s="66" t="str">
        <f>VLOOKUP(G2489,'Benthic Codes'!$A$1:$C$15,3,0)</f>
        <v>turf algae</v>
      </c>
    </row>
    <row r="2490" spans="1:10">
      <c r="A2490" s="2">
        <v>42959</v>
      </c>
      <c r="B2490" t="s">
        <v>451</v>
      </c>
      <c r="C2490" t="s">
        <v>475</v>
      </c>
      <c r="D2490">
        <v>2</v>
      </c>
      <c r="E2490">
        <v>9</v>
      </c>
      <c r="F2490">
        <v>9</v>
      </c>
      <c r="G2490" s="55" t="s">
        <v>539</v>
      </c>
      <c r="H2490" s="66" t="str">
        <f>VLOOKUP(G2490,'Benthic Codes'!$A$1:$C$15,2,0)</f>
        <v>TA</v>
      </c>
      <c r="I2490" s="66" t="str">
        <f>VLOOKUP(G2490,'Benthic Codes'!$A$1:$C$15,3,0)</f>
        <v>turf algae</v>
      </c>
    </row>
    <row r="2491" spans="1:10">
      <c r="A2491" s="2">
        <v>42959</v>
      </c>
      <c r="B2491" t="s">
        <v>451</v>
      </c>
      <c r="C2491" t="s">
        <v>475</v>
      </c>
      <c r="D2491">
        <v>2</v>
      </c>
      <c r="E2491">
        <v>9</v>
      </c>
      <c r="F2491">
        <v>10</v>
      </c>
      <c r="G2491" s="55" t="s">
        <v>539</v>
      </c>
      <c r="H2491" s="66" t="str">
        <f>VLOOKUP(G2491,'Benthic Codes'!$A$1:$C$15,2,0)</f>
        <v>TA</v>
      </c>
      <c r="I2491" s="66" t="str">
        <f>VLOOKUP(G2491,'Benthic Codes'!$A$1:$C$15,3,0)</f>
        <v>turf algae</v>
      </c>
    </row>
    <row r="2492" spans="1:10">
      <c r="A2492" s="2">
        <v>42959</v>
      </c>
      <c r="B2492" t="s">
        <v>451</v>
      </c>
      <c r="C2492" t="s">
        <v>475</v>
      </c>
      <c r="D2492">
        <v>2</v>
      </c>
      <c r="E2492">
        <v>10</v>
      </c>
      <c r="F2492" s="17">
        <v>1</v>
      </c>
      <c r="G2492" s="55" t="s">
        <v>539</v>
      </c>
      <c r="H2492" s="66" t="str">
        <f>VLOOKUP(G2492,'Benthic Codes'!$A$1:$C$15,2,0)</f>
        <v>TA</v>
      </c>
      <c r="I2492" s="66" t="str">
        <f>VLOOKUP(G2492,'Benthic Codes'!$A$1:$C$15,3,0)</f>
        <v>turf algae</v>
      </c>
    </row>
    <row r="2493" spans="1:10">
      <c r="A2493" s="2">
        <v>42959</v>
      </c>
      <c r="B2493" t="s">
        <v>451</v>
      </c>
      <c r="C2493" t="s">
        <v>475</v>
      </c>
      <c r="D2493">
        <v>2</v>
      </c>
      <c r="E2493">
        <v>10</v>
      </c>
      <c r="F2493" s="17">
        <v>2</v>
      </c>
      <c r="G2493" s="55" t="s">
        <v>474</v>
      </c>
      <c r="H2493" s="66" t="str">
        <f>VLOOKUP(G2493,'Benthic Codes'!$A$1:$C$15,2,0)</f>
        <v>CY</v>
      </c>
      <c r="I2493" s="66" t="str">
        <f>VLOOKUP(G2493,'Benthic Codes'!$A$1:$C$15,3,0)</f>
        <v>cyanobacteria</v>
      </c>
    </row>
    <row r="2494" spans="1:10">
      <c r="A2494" s="2">
        <v>42959</v>
      </c>
      <c r="B2494" t="s">
        <v>451</v>
      </c>
      <c r="C2494" t="s">
        <v>475</v>
      </c>
      <c r="D2494">
        <v>2</v>
      </c>
      <c r="E2494">
        <v>10</v>
      </c>
      <c r="F2494" s="17">
        <v>3</v>
      </c>
      <c r="G2494" s="55" t="s">
        <v>478</v>
      </c>
      <c r="H2494" s="66" t="str">
        <f>VLOOKUP(G2494,'Benthic Codes'!$A$1:$C$15,2,0)</f>
        <v>MA</v>
      </c>
      <c r="I2494" s="66" t="str">
        <f>VLOOKUP(G2494,'Benthic Codes'!$A$1:$C$15,3,0)</f>
        <v>macroalgae</v>
      </c>
      <c r="J2494">
        <v>4</v>
      </c>
    </row>
    <row r="2495" spans="1:10">
      <c r="A2495" s="2">
        <v>42959</v>
      </c>
      <c r="B2495" t="s">
        <v>451</v>
      </c>
      <c r="C2495" t="s">
        <v>475</v>
      </c>
      <c r="D2495">
        <v>2</v>
      </c>
      <c r="E2495">
        <v>10</v>
      </c>
      <c r="F2495" s="17">
        <v>4</v>
      </c>
      <c r="G2495" s="55" t="s">
        <v>478</v>
      </c>
      <c r="H2495" s="66" t="str">
        <f>VLOOKUP(G2495,'Benthic Codes'!$A$1:$C$15,2,0)</f>
        <v>MA</v>
      </c>
      <c r="I2495" s="66" t="str">
        <f>VLOOKUP(G2495,'Benthic Codes'!$A$1:$C$15,3,0)</f>
        <v>macroalgae</v>
      </c>
      <c r="J2495">
        <v>4</v>
      </c>
    </row>
    <row r="2496" spans="1:10">
      <c r="A2496" s="2">
        <v>42959</v>
      </c>
      <c r="B2496" t="s">
        <v>451</v>
      </c>
      <c r="C2496" t="s">
        <v>475</v>
      </c>
      <c r="D2496">
        <v>2</v>
      </c>
      <c r="E2496">
        <v>10</v>
      </c>
      <c r="F2496" s="17">
        <v>5</v>
      </c>
      <c r="G2496" s="55" t="s">
        <v>478</v>
      </c>
      <c r="H2496" s="66" t="str">
        <f>VLOOKUP(G2496,'Benthic Codes'!$A$1:$C$15,2,0)</f>
        <v>MA</v>
      </c>
      <c r="I2496" s="66" t="str">
        <f>VLOOKUP(G2496,'Benthic Codes'!$A$1:$C$15,3,0)</f>
        <v>macroalgae</v>
      </c>
      <c r="J2496">
        <v>36</v>
      </c>
    </row>
    <row r="2497" spans="1:11">
      <c r="A2497" s="2">
        <v>42959</v>
      </c>
      <c r="B2497" t="s">
        <v>451</v>
      </c>
      <c r="C2497" t="s">
        <v>475</v>
      </c>
      <c r="D2497">
        <v>2</v>
      </c>
      <c r="E2497">
        <v>10</v>
      </c>
      <c r="F2497" s="17">
        <v>6</v>
      </c>
      <c r="G2497" s="55" t="s">
        <v>478</v>
      </c>
      <c r="H2497" s="66" t="str">
        <f>VLOOKUP(G2497,'Benthic Codes'!$A$1:$C$15,2,0)</f>
        <v>MA</v>
      </c>
      <c r="I2497" s="66" t="str">
        <f>VLOOKUP(G2497,'Benthic Codes'!$A$1:$C$15,3,0)</f>
        <v>macroalgae</v>
      </c>
      <c r="J2497">
        <v>10</v>
      </c>
    </row>
    <row r="2498" spans="1:11">
      <c r="A2498" s="2">
        <v>42959</v>
      </c>
      <c r="B2498" t="s">
        <v>451</v>
      </c>
      <c r="C2498" t="s">
        <v>475</v>
      </c>
      <c r="D2498">
        <v>2</v>
      </c>
      <c r="E2498">
        <v>10</v>
      </c>
      <c r="F2498" s="17">
        <v>7</v>
      </c>
      <c r="G2498" s="55" t="s">
        <v>474</v>
      </c>
      <c r="H2498" s="66" t="str">
        <f>VLOOKUP(G2498,'Benthic Codes'!$A$1:$C$15,2,0)</f>
        <v>CY</v>
      </c>
      <c r="I2498" s="66" t="str">
        <f>VLOOKUP(G2498,'Benthic Codes'!$A$1:$C$15,3,0)</f>
        <v>cyanobacteria</v>
      </c>
    </row>
    <row r="2499" spans="1:11">
      <c r="A2499" s="2">
        <v>42959</v>
      </c>
      <c r="B2499" t="s">
        <v>451</v>
      </c>
      <c r="C2499" t="s">
        <v>475</v>
      </c>
      <c r="D2499">
        <v>2</v>
      </c>
      <c r="E2499">
        <v>10</v>
      </c>
      <c r="F2499" s="17">
        <v>8</v>
      </c>
      <c r="G2499" s="55" t="s">
        <v>474</v>
      </c>
      <c r="H2499" s="66" t="str">
        <f>VLOOKUP(G2499,'Benthic Codes'!$A$1:$C$15,2,0)</f>
        <v>CY</v>
      </c>
      <c r="I2499" s="66" t="str">
        <f>VLOOKUP(G2499,'Benthic Codes'!$A$1:$C$15,3,0)</f>
        <v>cyanobacteria</v>
      </c>
    </row>
    <row r="2500" spans="1:11">
      <c r="A2500" s="2">
        <v>42959</v>
      </c>
      <c r="B2500" t="s">
        <v>451</v>
      </c>
      <c r="C2500" t="s">
        <v>475</v>
      </c>
      <c r="D2500">
        <v>2</v>
      </c>
      <c r="E2500">
        <v>10</v>
      </c>
      <c r="F2500" s="17">
        <v>9</v>
      </c>
      <c r="G2500" s="55" t="s">
        <v>480</v>
      </c>
      <c r="H2500" s="66" t="str">
        <f>VLOOKUP(G2500,'Benthic Codes'!$A$1:$C$15,2,0)</f>
        <v>OINV</v>
      </c>
      <c r="I2500" s="66" t="str">
        <f>VLOOKUP(G2500,'Benthic Codes'!$A$1:$C$15,3,0)</f>
        <v>non-aggressive invert</v>
      </c>
      <c r="K2500" t="s">
        <v>479</v>
      </c>
    </row>
    <row r="2501" spans="1:11">
      <c r="A2501" s="2">
        <v>42959</v>
      </c>
      <c r="B2501" t="s">
        <v>451</v>
      </c>
      <c r="C2501" t="s">
        <v>475</v>
      </c>
      <c r="D2501">
        <v>2</v>
      </c>
      <c r="E2501">
        <v>10</v>
      </c>
      <c r="F2501" s="17">
        <v>10</v>
      </c>
      <c r="G2501" s="55" t="s">
        <v>474</v>
      </c>
      <c r="H2501" s="66" t="str">
        <f>VLOOKUP(G2501,'Benthic Codes'!$A$1:$C$15,2,0)</f>
        <v>CY</v>
      </c>
      <c r="I2501" s="66" t="str">
        <f>VLOOKUP(G2501,'Benthic Codes'!$A$1:$C$15,3,0)</f>
        <v>cyanobacteria</v>
      </c>
    </row>
    <row r="2502" spans="1:11">
      <c r="A2502" s="2">
        <v>42959</v>
      </c>
      <c r="B2502" t="s">
        <v>451</v>
      </c>
      <c r="C2502" t="s">
        <v>475</v>
      </c>
      <c r="D2502">
        <v>3</v>
      </c>
      <c r="E2502">
        <v>1</v>
      </c>
      <c r="F2502" s="17">
        <v>1</v>
      </c>
      <c r="G2502" s="55" t="s">
        <v>474</v>
      </c>
      <c r="H2502" s="66" t="str">
        <f>VLOOKUP(G2502,'Benthic Codes'!$A$1:$C$15,2,0)</f>
        <v>CY</v>
      </c>
      <c r="I2502" s="66" t="str">
        <f>VLOOKUP(G2502,'Benthic Codes'!$A$1:$C$15,3,0)</f>
        <v>cyanobacteria</v>
      </c>
    </row>
    <row r="2503" spans="1:11">
      <c r="A2503" s="2">
        <v>42959</v>
      </c>
      <c r="B2503" t="s">
        <v>451</v>
      </c>
      <c r="C2503" t="s">
        <v>475</v>
      </c>
      <c r="D2503">
        <v>3</v>
      </c>
      <c r="E2503">
        <v>1</v>
      </c>
      <c r="F2503" s="17">
        <v>2</v>
      </c>
      <c r="G2503" s="55" t="s">
        <v>478</v>
      </c>
      <c r="H2503" s="66" t="str">
        <f>VLOOKUP(G2503,'Benthic Codes'!$A$1:$C$15,2,0)</f>
        <v>MA</v>
      </c>
      <c r="I2503" s="66" t="str">
        <f>VLOOKUP(G2503,'Benthic Codes'!$A$1:$C$15,3,0)</f>
        <v>macroalgae</v>
      </c>
      <c r="J2503">
        <v>3</v>
      </c>
    </row>
    <row r="2504" spans="1:11">
      <c r="A2504" s="2">
        <v>42959</v>
      </c>
      <c r="B2504" t="s">
        <v>451</v>
      </c>
      <c r="C2504" t="s">
        <v>475</v>
      </c>
      <c r="D2504">
        <v>3</v>
      </c>
      <c r="E2504">
        <v>1</v>
      </c>
      <c r="F2504" s="17">
        <v>3</v>
      </c>
      <c r="G2504" s="55" t="s">
        <v>476</v>
      </c>
      <c r="H2504" s="66" t="str">
        <f>VLOOKUP(G2504,'Benthic Codes'!$A$1:$C$15,2,0)</f>
        <v>LC</v>
      </c>
      <c r="I2504" s="66" t="str">
        <f>VLOOKUP(G2504,'Benthic Codes'!$A$1:$C$15,3,0)</f>
        <v>coral</v>
      </c>
    </row>
    <row r="2505" spans="1:11">
      <c r="A2505" s="2">
        <v>42959</v>
      </c>
      <c r="B2505" t="s">
        <v>451</v>
      </c>
      <c r="C2505" t="s">
        <v>475</v>
      </c>
      <c r="D2505">
        <v>3</v>
      </c>
      <c r="E2505">
        <v>1</v>
      </c>
      <c r="F2505" s="17">
        <v>4</v>
      </c>
      <c r="G2505" s="55" t="s">
        <v>539</v>
      </c>
      <c r="H2505" s="66" t="str">
        <f>VLOOKUP(G2505,'Benthic Codes'!$A$1:$C$15,2,0)</f>
        <v>TA</v>
      </c>
      <c r="I2505" s="66" t="str">
        <f>VLOOKUP(G2505,'Benthic Codes'!$A$1:$C$15,3,0)</f>
        <v>turf algae</v>
      </c>
    </row>
    <row r="2506" spans="1:11">
      <c r="A2506" s="2">
        <v>42959</v>
      </c>
      <c r="B2506" t="s">
        <v>451</v>
      </c>
      <c r="C2506" t="s">
        <v>475</v>
      </c>
      <c r="D2506">
        <v>3</v>
      </c>
      <c r="E2506">
        <v>1</v>
      </c>
      <c r="F2506" s="17">
        <v>5</v>
      </c>
      <c r="G2506" s="55" t="s">
        <v>478</v>
      </c>
      <c r="H2506" s="66" t="str">
        <f>VLOOKUP(G2506,'Benthic Codes'!$A$1:$C$15,2,0)</f>
        <v>MA</v>
      </c>
      <c r="I2506" s="66" t="str">
        <f>VLOOKUP(G2506,'Benthic Codes'!$A$1:$C$15,3,0)</f>
        <v>macroalgae</v>
      </c>
      <c r="J2506">
        <v>42</v>
      </c>
    </row>
    <row r="2507" spans="1:11">
      <c r="A2507" s="2">
        <v>42959</v>
      </c>
      <c r="B2507" t="s">
        <v>451</v>
      </c>
      <c r="C2507" t="s">
        <v>475</v>
      </c>
      <c r="D2507">
        <v>3</v>
      </c>
      <c r="E2507">
        <v>1</v>
      </c>
      <c r="F2507" s="17">
        <v>6</v>
      </c>
      <c r="G2507" s="55" t="s">
        <v>474</v>
      </c>
      <c r="H2507" s="66" t="str">
        <f>VLOOKUP(G2507,'Benthic Codes'!$A$1:$C$15,2,0)</f>
        <v>CY</v>
      </c>
      <c r="I2507" s="66" t="str">
        <f>VLOOKUP(G2507,'Benthic Codes'!$A$1:$C$15,3,0)</f>
        <v>cyanobacteria</v>
      </c>
    </row>
    <row r="2508" spans="1:11">
      <c r="A2508" s="2">
        <v>42959</v>
      </c>
      <c r="B2508" t="s">
        <v>451</v>
      </c>
      <c r="C2508" t="s">
        <v>475</v>
      </c>
      <c r="D2508">
        <v>3</v>
      </c>
      <c r="E2508">
        <v>1</v>
      </c>
      <c r="F2508" s="17">
        <v>7</v>
      </c>
      <c r="G2508" s="55" t="s">
        <v>539</v>
      </c>
      <c r="H2508" s="66" t="str">
        <f>VLOOKUP(G2508,'Benthic Codes'!$A$1:$C$15,2,0)</f>
        <v>TA</v>
      </c>
      <c r="I2508" s="66" t="str">
        <f>VLOOKUP(G2508,'Benthic Codes'!$A$1:$C$15,3,0)</f>
        <v>turf algae</v>
      </c>
    </row>
    <row r="2509" spans="1:11">
      <c r="A2509" s="2">
        <v>42959</v>
      </c>
      <c r="B2509" t="s">
        <v>451</v>
      </c>
      <c r="C2509" t="s">
        <v>475</v>
      </c>
      <c r="D2509">
        <v>3</v>
      </c>
      <c r="E2509">
        <v>1</v>
      </c>
      <c r="F2509" s="17">
        <v>8</v>
      </c>
      <c r="G2509" s="55" t="s">
        <v>539</v>
      </c>
      <c r="H2509" s="66" t="str">
        <f>VLOOKUP(G2509,'Benthic Codes'!$A$1:$C$15,2,0)</f>
        <v>TA</v>
      </c>
      <c r="I2509" s="66" t="str">
        <f>VLOOKUP(G2509,'Benthic Codes'!$A$1:$C$15,3,0)</f>
        <v>turf algae</v>
      </c>
    </row>
    <row r="2510" spans="1:11">
      <c r="A2510" s="2">
        <v>42959</v>
      </c>
      <c r="B2510" t="s">
        <v>451</v>
      </c>
      <c r="C2510" t="s">
        <v>475</v>
      </c>
      <c r="D2510">
        <v>3</v>
      </c>
      <c r="E2510">
        <v>1</v>
      </c>
      <c r="F2510" s="17">
        <v>9</v>
      </c>
      <c r="G2510" s="55" t="s">
        <v>474</v>
      </c>
      <c r="H2510" s="66" t="str">
        <f>VLOOKUP(G2510,'Benthic Codes'!$A$1:$C$15,2,0)</f>
        <v>CY</v>
      </c>
      <c r="I2510" s="66" t="str">
        <f>VLOOKUP(G2510,'Benthic Codes'!$A$1:$C$15,3,0)</f>
        <v>cyanobacteria</v>
      </c>
    </row>
    <row r="2511" spans="1:11">
      <c r="A2511" s="2">
        <v>42959</v>
      </c>
      <c r="B2511" t="s">
        <v>451</v>
      </c>
      <c r="C2511" t="s">
        <v>475</v>
      </c>
      <c r="D2511">
        <v>3</v>
      </c>
      <c r="E2511">
        <v>1</v>
      </c>
      <c r="F2511" s="17">
        <v>10</v>
      </c>
      <c r="G2511" s="55" t="s">
        <v>539</v>
      </c>
      <c r="H2511" s="66" t="str">
        <f>VLOOKUP(G2511,'Benthic Codes'!$A$1:$C$15,2,0)</f>
        <v>TA</v>
      </c>
      <c r="I2511" s="66" t="str">
        <f>VLOOKUP(G2511,'Benthic Codes'!$A$1:$C$15,3,0)</f>
        <v>turf algae</v>
      </c>
    </row>
    <row r="2512" spans="1:11">
      <c r="A2512" s="2">
        <v>42959</v>
      </c>
      <c r="B2512" t="s">
        <v>451</v>
      </c>
      <c r="C2512" t="s">
        <v>475</v>
      </c>
      <c r="D2512">
        <v>3</v>
      </c>
      <c r="E2512">
        <v>2</v>
      </c>
      <c r="F2512" s="17">
        <v>1</v>
      </c>
      <c r="G2512" s="55" t="s">
        <v>539</v>
      </c>
      <c r="H2512" s="66" t="str">
        <f>VLOOKUP(G2512,'Benthic Codes'!$A$1:$C$15,2,0)</f>
        <v>TA</v>
      </c>
      <c r="I2512" s="66" t="str">
        <f>VLOOKUP(G2512,'Benthic Codes'!$A$1:$C$15,3,0)</f>
        <v>turf algae</v>
      </c>
    </row>
    <row r="2513" spans="1:10">
      <c r="A2513" s="2">
        <v>42959</v>
      </c>
      <c r="B2513" t="s">
        <v>451</v>
      </c>
      <c r="C2513" t="s">
        <v>475</v>
      </c>
      <c r="D2513">
        <v>3</v>
      </c>
      <c r="E2513">
        <v>2</v>
      </c>
      <c r="F2513" s="17">
        <v>2</v>
      </c>
      <c r="G2513" s="55" t="s">
        <v>474</v>
      </c>
      <c r="H2513" s="66" t="str">
        <f>VLOOKUP(G2513,'Benthic Codes'!$A$1:$C$15,2,0)</f>
        <v>CY</v>
      </c>
      <c r="I2513" s="66" t="str">
        <f>VLOOKUP(G2513,'Benthic Codes'!$A$1:$C$15,3,0)</f>
        <v>cyanobacteria</v>
      </c>
    </row>
    <row r="2514" spans="1:10">
      <c r="A2514" s="2">
        <v>42959</v>
      </c>
      <c r="B2514" t="s">
        <v>451</v>
      </c>
      <c r="C2514" t="s">
        <v>475</v>
      </c>
      <c r="D2514">
        <v>3</v>
      </c>
      <c r="E2514">
        <v>2</v>
      </c>
      <c r="F2514" s="17">
        <v>3</v>
      </c>
      <c r="G2514" s="55" t="s">
        <v>474</v>
      </c>
      <c r="H2514" s="66" t="str">
        <f>VLOOKUP(G2514,'Benthic Codes'!$A$1:$C$15,2,0)</f>
        <v>CY</v>
      </c>
      <c r="I2514" s="66" t="str">
        <f>VLOOKUP(G2514,'Benthic Codes'!$A$1:$C$15,3,0)</f>
        <v>cyanobacteria</v>
      </c>
    </row>
    <row r="2515" spans="1:10">
      <c r="A2515" s="2">
        <v>42959</v>
      </c>
      <c r="B2515" t="s">
        <v>451</v>
      </c>
      <c r="C2515" t="s">
        <v>475</v>
      </c>
      <c r="D2515">
        <v>3</v>
      </c>
      <c r="E2515">
        <v>2</v>
      </c>
      <c r="F2515" s="17">
        <v>4</v>
      </c>
      <c r="G2515" s="55" t="s">
        <v>474</v>
      </c>
      <c r="H2515" s="66" t="str">
        <f>VLOOKUP(G2515,'Benthic Codes'!$A$1:$C$15,2,0)</f>
        <v>CY</v>
      </c>
      <c r="I2515" s="66" t="str">
        <f>VLOOKUP(G2515,'Benthic Codes'!$A$1:$C$15,3,0)</f>
        <v>cyanobacteria</v>
      </c>
    </row>
    <row r="2516" spans="1:10">
      <c r="A2516" s="2">
        <v>42959</v>
      </c>
      <c r="B2516" t="s">
        <v>451</v>
      </c>
      <c r="C2516" t="s">
        <v>475</v>
      </c>
      <c r="D2516">
        <v>3</v>
      </c>
      <c r="E2516">
        <v>2</v>
      </c>
      <c r="F2516" s="17">
        <v>5</v>
      </c>
      <c r="G2516" s="55" t="s">
        <v>478</v>
      </c>
      <c r="H2516" s="66" t="str">
        <f>VLOOKUP(G2516,'Benthic Codes'!$A$1:$C$15,2,0)</f>
        <v>MA</v>
      </c>
      <c r="I2516" s="66" t="str">
        <f>VLOOKUP(G2516,'Benthic Codes'!$A$1:$C$15,3,0)</f>
        <v>macroalgae</v>
      </c>
      <c r="J2516">
        <v>22</v>
      </c>
    </row>
    <row r="2517" spans="1:10">
      <c r="A2517" s="2">
        <v>42959</v>
      </c>
      <c r="B2517" t="s">
        <v>451</v>
      </c>
      <c r="C2517" t="s">
        <v>475</v>
      </c>
      <c r="D2517">
        <v>3</v>
      </c>
      <c r="E2517">
        <v>2</v>
      </c>
      <c r="F2517" s="17">
        <v>6</v>
      </c>
      <c r="G2517" s="55" t="s">
        <v>478</v>
      </c>
      <c r="H2517" s="66" t="str">
        <f>VLOOKUP(G2517,'Benthic Codes'!$A$1:$C$15,2,0)</f>
        <v>MA</v>
      </c>
      <c r="I2517" s="66" t="str">
        <f>VLOOKUP(G2517,'Benthic Codes'!$A$1:$C$15,3,0)</f>
        <v>macroalgae</v>
      </c>
      <c r="J2517">
        <v>28</v>
      </c>
    </row>
    <row r="2518" spans="1:10">
      <c r="A2518" s="2">
        <v>42959</v>
      </c>
      <c r="B2518" t="s">
        <v>451</v>
      </c>
      <c r="C2518" t="s">
        <v>475</v>
      </c>
      <c r="D2518">
        <v>3</v>
      </c>
      <c r="E2518">
        <v>2</v>
      </c>
      <c r="F2518" s="17">
        <v>7</v>
      </c>
      <c r="G2518" s="55" t="s">
        <v>478</v>
      </c>
      <c r="H2518" s="66" t="str">
        <f>VLOOKUP(G2518,'Benthic Codes'!$A$1:$C$15,2,0)</f>
        <v>MA</v>
      </c>
      <c r="I2518" s="66" t="str">
        <f>VLOOKUP(G2518,'Benthic Codes'!$A$1:$C$15,3,0)</f>
        <v>macroalgae</v>
      </c>
      <c r="J2518">
        <v>3</v>
      </c>
    </row>
    <row r="2519" spans="1:10">
      <c r="A2519" s="2">
        <v>42959</v>
      </c>
      <c r="B2519" t="s">
        <v>451</v>
      </c>
      <c r="C2519" t="s">
        <v>475</v>
      </c>
      <c r="D2519">
        <v>3</v>
      </c>
      <c r="E2519">
        <v>2</v>
      </c>
      <c r="F2519" s="17">
        <v>8</v>
      </c>
      <c r="G2519" s="55" t="s">
        <v>539</v>
      </c>
      <c r="H2519" s="66" t="str">
        <f>VLOOKUP(G2519,'Benthic Codes'!$A$1:$C$15,2,0)</f>
        <v>TA</v>
      </c>
      <c r="I2519" s="66" t="str">
        <f>VLOOKUP(G2519,'Benthic Codes'!$A$1:$C$15,3,0)</f>
        <v>turf algae</v>
      </c>
    </row>
    <row r="2520" spans="1:10">
      <c r="A2520" s="2">
        <v>42959</v>
      </c>
      <c r="B2520" t="s">
        <v>451</v>
      </c>
      <c r="C2520" t="s">
        <v>475</v>
      </c>
      <c r="D2520">
        <v>3</v>
      </c>
      <c r="E2520">
        <v>2</v>
      </c>
      <c r="F2520" s="17">
        <v>9</v>
      </c>
      <c r="G2520" s="55" t="s">
        <v>474</v>
      </c>
      <c r="H2520" s="66" t="str">
        <f>VLOOKUP(G2520,'Benthic Codes'!$A$1:$C$15,2,0)</f>
        <v>CY</v>
      </c>
      <c r="I2520" s="66" t="str">
        <f>VLOOKUP(G2520,'Benthic Codes'!$A$1:$C$15,3,0)</f>
        <v>cyanobacteria</v>
      </c>
    </row>
    <row r="2521" spans="1:10">
      <c r="A2521" s="2">
        <v>42959</v>
      </c>
      <c r="B2521" t="s">
        <v>451</v>
      </c>
      <c r="C2521" t="s">
        <v>475</v>
      </c>
      <c r="D2521">
        <v>3</v>
      </c>
      <c r="E2521">
        <v>2</v>
      </c>
      <c r="F2521" s="17">
        <v>10</v>
      </c>
      <c r="G2521" s="55" t="s">
        <v>539</v>
      </c>
      <c r="H2521" s="66" t="str">
        <f>VLOOKUP(G2521,'Benthic Codes'!$A$1:$C$15,2,0)</f>
        <v>TA</v>
      </c>
      <c r="I2521" s="66" t="str">
        <f>VLOOKUP(G2521,'Benthic Codes'!$A$1:$C$15,3,0)</f>
        <v>turf algae</v>
      </c>
    </row>
    <row r="2522" spans="1:10">
      <c r="A2522" s="2">
        <v>42959</v>
      </c>
      <c r="B2522" t="s">
        <v>451</v>
      </c>
      <c r="C2522" t="s">
        <v>475</v>
      </c>
      <c r="D2522">
        <v>3</v>
      </c>
      <c r="E2522">
        <v>3</v>
      </c>
      <c r="F2522" s="17">
        <v>1</v>
      </c>
      <c r="G2522" s="55" t="s">
        <v>478</v>
      </c>
      <c r="H2522" s="66" t="str">
        <f>VLOOKUP(G2522,'Benthic Codes'!$A$1:$C$15,2,0)</f>
        <v>MA</v>
      </c>
      <c r="I2522" s="66" t="str">
        <f>VLOOKUP(G2522,'Benthic Codes'!$A$1:$C$15,3,0)</f>
        <v>macroalgae</v>
      </c>
      <c r="J2522">
        <v>45</v>
      </c>
    </row>
    <row r="2523" spans="1:10">
      <c r="A2523" s="2">
        <v>42959</v>
      </c>
      <c r="B2523" t="s">
        <v>451</v>
      </c>
      <c r="C2523" t="s">
        <v>475</v>
      </c>
      <c r="D2523">
        <v>3</v>
      </c>
      <c r="E2523">
        <v>3</v>
      </c>
      <c r="F2523" s="17">
        <v>2</v>
      </c>
      <c r="G2523" s="55" t="s">
        <v>539</v>
      </c>
      <c r="H2523" s="66" t="str">
        <f>VLOOKUP(G2523,'Benthic Codes'!$A$1:$C$15,2,0)</f>
        <v>TA</v>
      </c>
      <c r="I2523" s="66" t="str">
        <f>VLOOKUP(G2523,'Benthic Codes'!$A$1:$C$15,3,0)</f>
        <v>turf algae</v>
      </c>
    </row>
    <row r="2524" spans="1:10">
      <c r="A2524" s="2">
        <v>42959</v>
      </c>
      <c r="B2524" t="s">
        <v>451</v>
      </c>
      <c r="C2524" t="s">
        <v>475</v>
      </c>
      <c r="D2524">
        <v>3</v>
      </c>
      <c r="E2524">
        <v>3</v>
      </c>
      <c r="F2524" s="17">
        <v>3</v>
      </c>
      <c r="G2524" s="55" t="s">
        <v>476</v>
      </c>
      <c r="H2524" s="66" t="str">
        <f>VLOOKUP(G2524,'Benthic Codes'!$A$1:$C$15,2,0)</f>
        <v>LC</v>
      </c>
      <c r="I2524" s="66" t="str">
        <f>VLOOKUP(G2524,'Benthic Codes'!$A$1:$C$15,3,0)</f>
        <v>coral</v>
      </c>
    </row>
    <row r="2525" spans="1:10">
      <c r="A2525" s="2">
        <v>42959</v>
      </c>
      <c r="B2525" t="s">
        <v>451</v>
      </c>
      <c r="C2525" t="s">
        <v>475</v>
      </c>
      <c r="D2525">
        <v>3</v>
      </c>
      <c r="E2525">
        <v>3</v>
      </c>
      <c r="F2525" s="17">
        <v>4</v>
      </c>
      <c r="G2525" s="55" t="s">
        <v>476</v>
      </c>
      <c r="H2525" s="66" t="str">
        <f>VLOOKUP(G2525,'Benthic Codes'!$A$1:$C$15,2,0)</f>
        <v>LC</v>
      </c>
      <c r="I2525" s="66" t="str">
        <f>VLOOKUP(G2525,'Benthic Codes'!$A$1:$C$15,3,0)</f>
        <v>coral</v>
      </c>
    </row>
    <row r="2526" spans="1:10">
      <c r="A2526" s="2">
        <v>42959</v>
      </c>
      <c r="B2526" t="s">
        <v>451</v>
      </c>
      <c r="C2526" t="s">
        <v>475</v>
      </c>
      <c r="D2526">
        <v>3</v>
      </c>
      <c r="E2526">
        <v>3</v>
      </c>
      <c r="F2526" s="17">
        <v>5</v>
      </c>
      <c r="G2526" s="55" t="s">
        <v>474</v>
      </c>
      <c r="H2526" s="66" t="str">
        <f>VLOOKUP(G2526,'Benthic Codes'!$A$1:$C$15,2,0)</f>
        <v>CY</v>
      </c>
      <c r="I2526" s="66" t="str">
        <f>VLOOKUP(G2526,'Benthic Codes'!$A$1:$C$15,3,0)</f>
        <v>cyanobacteria</v>
      </c>
    </row>
    <row r="2527" spans="1:10">
      <c r="A2527" s="2">
        <v>42959</v>
      </c>
      <c r="B2527" t="s">
        <v>451</v>
      </c>
      <c r="C2527" t="s">
        <v>475</v>
      </c>
      <c r="D2527">
        <v>3</v>
      </c>
      <c r="E2527">
        <v>3</v>
      </c>
      <c r="F2527" s="17">
        <v>6</v>
      </c>
      <c r="G2527" s="55" t="s">
        <v>474</v>
      </c>
      <c r="H2527" s="66" t="str">
        <f>VLOOKUP(G2527,'Benthic Codes'!$A$1:$C$15,2,0)</f>
        <v>CY</v>
      </c>
      <c r="I2527" s="66" t="str">
        <f>VLOOKUP(G2527,'Benthic Codes'!$A$1:$C$15,3,0)</f>
        <v>cyanobacteria</v>
      </c>
    </row>
    <row r="2528" spans="1:10">
      <c r="A2528" s="2">
        <v>42959</v>
      </c>
      <c r="B2528" t="s">
        <v>451</v>
      </c>
      <c r="C2528" t="s">
        <v>475</v>
      </c>
      <c r="D2528">
        <v>3</v>
      </c>
      <c r="E2528">
        <v>3</v>
      </c>
      <c r="F2528" s="17">
        <v>7</v>
      </c>
      <c r="G2528" s="55" t="s">
        <v>474</v>
      </c>
      <c r="H2528" s="66" t="str">
        <f>VLOOKUP(G2528,'Benthic Codes'!$A$1:$C$15,2,0)</f>
        <v>CY</v>
      </c>
      <c r="I2528" s="66" t="str">
        <f>VLOOKUP(G2528,'Benthic Codes'!$A$1:$C$15,3,0)</f>
        <v>cyanobacteria</v>
      </c>
    </row>
    <row r="2529" spans="1:11">
      <c r="A2529" s="2">
        <v>42959</v>
      </c>
      <c r="B2529" t="s">
        <v>451</v>
      </c>
      <c r="C2529" t="s">
        <v>475</v>
      </c>
      <c r="D2529">
        <v>3</v>
      </c>
      <c r="E2529">
        <v>3</v>
      </c>
      <c r="F2529" s="17">
        <v>8</v>
      </c>
      <c r="G2529" s="55" t="s">
        <v>474</v>
      </c>
      <c r="H2529" s="66" t="str">
        <f>VLOOKUP(G2529,'Benthic Codes'!$A$1:$C$15,2,0)</f>
        <v>CY</v>
      </c>
      <c r="I2529" s="66" t="str">
        <f>VLOOKUP(G2529,'Benthic Codes'!$A$1:$C$15,3,0)</f>
        <v>cyanobacteria</v>
      </c>
    </row>
    <row r="2530" spans="1:11">
      <c r="A2530" s="2">
        <v>42959</v>
      </c>
      <c r="B2530" t="s">
        <v>451</v>
      </c>
      <c r="C2530" t="s">
        <v>475</v>
      </c>
      <c r="D2530">
        <v>3</v>
      </c>
      <c r="E2530">
        <v>3</v>
      </c>
      <c r="F2530" s="17">
        <v>9</v>
      </c>
      <c r="G2530" s="55" t="s">
        <v>474</v>
      </c>
      <c r="H2530" s="66" t="str">
        <f>VLOOKUP(G2530,'Benthic Codes'!$A$1:$C$15,2,0)</f>
        <v>CY</v>
      </c>
      <c r="I2530" s="66" t="str">
        <f>VLOOKUP(G2530,'Benthic Codes'!$A$1:$C$15,3,0)</f>
        <v>cyanobacteria</v>
      </c>
    </row>
    <row r="2531" spans="1:11">
      <c r="A2531" s="2">
        <v>42959</v>
      </c>
      <c r="B2531" t="s">
        <v>451</v>
      </c>
      <c r="C2531" t="s">
        <v>475</v>
      </c>
      <c r="D2531">
        <v>3</v>
      </c>
      <c r="E2531">
        <v>3</v>
      </c>
      <c r="F2531" s="17">
        <v>10</v>
      </c>
      <c r="G2531" s="55" t="s">
        <v>478</v>
      </c>
      <c r="H2531" s="66" t="str">
        <f>VLOOKUP(G2531,'Benthic Codes'!$A$1:$C$15,2,0)</f>
        <v>MA</v>
      </c>
      <c r="I2531" s="66" t="str">
        <f>VLOOKUP(G2531,'Benthic Codes'!$A$1:$C$15,3,0)</f>
        <v>macroalgae</v>
      </c>
      <c r="J2531">
        <v>44</v>
      </c>
    </row>
    <row r="2532" spans="1:11">
      <c r="A2532" s="2">
        <v>42959</v>
      </c>
      <c r="B2532" t="s">
        <v>451</v>
      </c>
      <c r="C2532" t="s">
        <v>475</v>
      </c>
      <c r="D2532">
        <v>3</v>
      </c>
      <c r="E2532">
        <v>4</v>
      </c>
      <c r="F2532" s="17">
        <v>1</v>
      </c>
      <c r="G2532" s="55" t="s">
        <v>474</v>
      </c>
      <c r="H2532" s="66" t="str">
        <f>VLOOKUP(G2532,'Benthic Codes'!$A$1:$C$15,2,0)</f>
        <v>CY</v>
      </c>
      <c r="I2532" s="66" t="str">
        <f>VLOOKUP(G2532,'Benthic Codes'!$A$1:$C$15,3,0)</f>
        <v>cyanobacteria</v>
      </c>
    </row>
    <row r="2533" spans="1:11">
      <c r="A2533" s="2">
        <v>42959</v>
      </c>
      <c r="B2533" t="s">
        <v>451</v>
      </c>
      <c r="C2533" t="s">
        <v>475</v>
      </c>
      <c r="D2533">
        <v>3</v>
      </c>
      <c r="E2533">
        <v>4</v>
      </c>
      <c r="F2533" s="17">
        <v>2</v>
      </c>
      <c r="G2533" s="55" t="s">
        <v>474</v>
      </c>
      <c r="H2533" s="66" t="str">
        <f>VLOOKUP(G2533,'Benthic Codes'!$A$1:$C$15,2,0)</f>
        <v>CY</v>
      </c>
      <c r="I2533" s="66" t="str">
        <f>VLOOKUP(G2533,'Benthic Codes'!$A$1:$C$15,3,0)</f>
        <v>cyanobacteria</v>
      </c>
    </row>
    <row r="2534" spans="1:11">
      <c r="A2534" s="2">
        <v>42959</v>
      </c>
      <c r="B2534" t="s">
        <v>451</v>
      </c>
      <c r="C2534" t="s">
        <v>475</v>
      </c>
      <c r="D2534">
        <v>3</v>
      </c>
      <c r="E2534">
        <v>4</v>
      </c>
      <c r="F2534" s="17">
        <v>3</v>
      </c>
      <c r="G2534" s="55" t="s">
        <v>539</v>
      </c>
      <c r="H2534" s="66" t="str">
        <f>VLOOKUP(G2534,'Benthic Codes'!$A$1:$C$15,2,0)</f>
        <v>TA</v>
      </c>
      <c r="I2534" s="66" t="str">
        <f>VLOOKUP(G2534,'Benthic Codes'!$A$1:$C$15,3,0)</f>
        <v>turf algae</v>
      </c>
    </row>
    <row r="2535" spans="1:11">
      <c r="A2535" s="2">
        <v>42959</v>
      </c>
      <c r="B2535" t="s">
        <v>451</v>
      </c>
      <c r="C2535" t="s">
        <v>475</v>
      </c>
      <c r="D2535">
        <v>3</v>
      </c>
      <c r="E2535">
        <v>4</v>
      </c>
      <c r="F2535" s="17">
        <v>4</v>
      </c>
      <c r="G2535" s="55" t="s">
        <v>474</v>
      </c>
      <c r="H2535" s="66" t="str">
        <f>VLOOKUP(G2535,'Benthic Codes'!$A$1:$C$15,2,0)</f>
        <v>CY</v>
      </c>
      <c r="I2535" s="66" t="str">
        <f>VLOOKUP(G2535,'Benthic Codes'!$A$1:$C$15,3,0)</f>
        <v>cyanobacteria</v>
      </c>
    </row>
    <row r="2536" spans="1:11">
      <c r="A2536" s="2">
        <v>42959</v>
      </c>
      <c r="B2536" t="s">
        <v>451</v>
      </c>
      <c r="C2536" t="s">
        <v>475</v>
      </c>
      <c r="D2536">
        <v>3</v>
      </c>
      <c r="E2536">
        <v>4</v>
      </c>
      <c r="F2536" s="17">
        <v>5</v>
      </c>
      <c r="G2536" s="55" t="s">
        <v>488</v>
      </c>
      <c r="H2536" s="66" t="str">
        <f>VLOOKUP(G2536,'Benthic Codes'!$A$1:$C$15,2,0)</f>
        <v>TA</v>
      </c>
      <c r="I2536" s="66" t="str">
        <f>VLOOKUP(G2536,'Benthic Codes'!$A$1:$C$15,3,0)</f>
        <v>turf algae</v>
      </c>
      <c r="J2536">
        <v>4</v>
      </c>
    </row>
    <row r="2537" spans="1:11">
      <c r="A2537" s="2">
        <v>42959</v>
      </c>
      <c r="B2537" t="s">
        <v>451</v>
      </c>
      <c r="C2537" t="s">
        <v>475</v>
      </c>
      <c r="D2537">
        <v>3</v>
      </c>
      <c r="E2537">
        <v>4</v>
      </c>
      <c r="F2537" s="17">
        <v>6</v>
      </c>
      <c r="G2537" s="55" t="s">
        <v>539</v>
      </c>
      <c r="H2537" s="66" t="str">
        <f>VLOOKUP(G2537,'Benthic Codes'!$A$1:$C$15,2,0)</f>
        <v>TA</v>
      </c>
      <c r="I2537" s="66" t="str">
        <f>VLOOKUP(G2537,'Benthic Codes'!$A$1:$C$15,3,0)</f>
        <v>turf algae</v>
      </c>
    </row>
    <row r="2538" spans="1:11">
      <c r="A2538" s="2">
        <v>42959</v>
      </c>
      <c r="B2538" t="s">
        <v>451</v>
      </c>
      <c r="C2538" t="s">
        <v>475</v>
      </c>
      <c r="D2538">
        <v>3</v>
      </c>
      <c r="E2538">
        <v>4</v>
      </c>
      <c r="F2538" s="17">
        <v>7</v>
      </c>
      <c r="G2538" s="55" t="s">
        <v>539</v>
      </c>
      <c r="H2538" s="66" t="str">
        <f>VLOOKUP(G2538,'Benthic Codes'!$A$1:$C$15,2,0)</f>
        <v>TA</v>
      </c>
      <c r="I2538" s="66" t="str">
        <f>VLOOKUP(G2538,'Benthic Codes'!$A$1:$C$15,3,0)</f>
        <v>turf algae</v>
      </c>
    </row>
    <row r="2539" spans="1:11">
      <c r="A2539" s="2">
        <v>42959</v>
      </c>
      <c r="B2539" t="s">
        <v>451</v>
      </c>
      <c r="C2539" t="s">
        <v>475</v>
      </c>
      <c r="D2539">
        <v>3</v>
      </c>
      <c r="E2539">
        <v>4</v>
      </c>
      <c r="F2539" s="17">
        <v>8</v>
      </c>
      <c r="G2539" s="55" t="s">
        <v>478</v>
      </c>
      <c r="H2539" s="66" t="str">
        <f>VLOOKUP(G2539,'Benthic Codes'!$A$1:$C$15,2,0)</f>
        <v>MA</v>
      </c>
      <c r="I2539" s="66" t="str">
        <f>VLOOKUP(G2539,'Benthic Codes'!$A$1:$C$15,3,0)</f>
        <v>macroalgae</v>
      </c>
      <c r="K2539" t="s">
        <v>491</v>
      </c>
    </row>
    <row r="2540" spans="1:11">
      <c r="A2540" s="2">
        <v>42959</v>
      </c>
      <c r="B2540" t="s">
        <v>451</v>
      </c>
      <c r="C2540" t="s">
        <v>475</v>
      </c>
      <c r="D2540">
        <v>3</v>
      </c>
      <c r="E2540">
        <v>4</v>
      </c>
      <c r="F2540" s="17">
        <v>9</v>
      </c>
      <c r="G2540" s="55" t="s">
        <v>539</v>
      </c>
      <c r="H2540" s="66" t="str">
        <f>VLOOKUP(G2540,'Benthic Codes'!$A$1:$C$15,2,0)</f>
        <v>TA</v>
      </c>
      <c r="I2540" s="66" t="str">
        <f>VLOOKUP(G2540,'Benthic Codes'!$A$1:$C$15,3,0)</f>
        <v>turf algae</v>
      </c>
    </row>
    <row r="2541" spans="1:11">
      <c r="A2541" s="2">
        <v>42959</v>
      </c>
      <c r="B2541" t="s">
        <v>451</v>
      </c>
      <c r="C2541" t="s">
        <v>475</v>
      </c>
      <c r="D2541">
        <v>3</v>
      </c>
      <c r="E2541">
        <v>4</v>
      </c>
      <c r="F2541" s="17">
        <v>10</v>
      </c>
      <c r="G2541" s="55" t="s">
        <v>474</v>
      </c>
      <c r="H2541" s="66" t="str">
        <f>VLOOKUP(G2541,'Benthic Codes'!$A$1:$C$15,2,0)</f>
        <v>CY</v>
      </c>
      <c r="I2541" s="66" t="str">
        <f>VLOOKUP(G2541,'Benthic Codes'!$A$1:$C$15,3,0)</f>
        <v>cyanobacteria</v>
      </c>
    </row>
    <row r="2542" spans="1:11">
      <c r="A2542" s="2">
        <v>42959</v>
      </c>
      <c r="B2542" t="s">
        <v>451</v>
      </c>
      <c r="C2542" t="s">
        <v>475</v>
      </c>
      <c r="D2542">
        <v>3</v>
      </c>
      <c r="E2542">
        <v>5</v>
      </c>
      <c r="F2542" s="17">
        <v>1</v>
      </c>
      <c r="G2542" s="55" t="s">
        <v>474</v>
      </c>
      <c r="H2542" s="66" t="str">
        <f>VLOOKUP(G2542,'Benthic Codes'!$A$1:$C$15,2,0)</f>
        <v>CY</v>
      </c>
      <c r="I2542" s="66" t="str">
        <f>VLOOKUP(G2542,'Benthic Codes'!$A$1:$C$15,3,0)</f>
        <v>cyanobacteria</v>
      </c>
    </row>
    <row r="2543" spans="1:11">
      <c r="A2543" s="2">
        <v>42959</v>
      </c>
      <c r="B2543" t="s">
        <v>451</v>
      </c>
      <c r="C2543" t="s">
        <v>475</v>
      </c>
      <c r="D2543">
        <v>3</v>
      </c>
      <c r="E2543">
        <v>5</v>
      </c>
      <c r="F2543" s="17">
        <v>2</v>
      </c>
      <c r="G2543" s="55" t="s">
        <v>474</v>
      </c>
      <c r="H2543" s="66" t="str">
        <f>VLOOKUP(G2543,'Benthic Codes'!$A$1:$C$15,2,0)</f>
        <v>CY</v>
      </c>
      <c r="I2543" s="66" t="str">
        <f>VLOOKUP(G2543,'Benthic Codes'!$A$1:$C$15,3,0)</f>
        <v>cyanobacteria</v>
      </c>
    </row>
    <row r="2544" spans="1:11">
      <c r="A2544" s="2">
        <v>42959</v>
      </c>
      <c r="B2544" t="s">
        <v>451</v>
      </c>
      <c r="C2544" t="s">
        <v>475</v>
      </c>
      <c r="D2544">
        <v>3</v>
      </c>
      <c r="E2544">
        <v>5</v>
      </c>
      <c r="F2544" s="17">
        <v>3</v>
      </c>
      <c r="G2544" s="55" t="s">
        <v>539</v>
      </c>
      <c r="H2544" s="66" t="str">
        <f>VLOOKUP(G2544,'Benthic Codes'!$A$1:$C$15,2,0)</f>
        <v>TA</v>
      </c>
      <c r="I2544" s="66" t="str">
        <f>VLOOKUP(G2544,'Benthic Codes'!$A$1:$C$15,3,0)</f>
        <v>turf algae</v>
      </c>
    </row>
    <row r="2545" spans="1:11">
      <c r="A2545" s="2">
        <v>42959</v>
      </c>
      <c r="B2545" t="s">
        <v>451</v>
      </c>
      <c r="C2545" t="s">
        <v>475</v>
      </c>
      <c r="D2545">
        <v>3</v>
      </c>
      <c r="E2545">
        <v>5</v>
      </c>
      <c r="F2545" s="17">
        <v>4</v>
      </c>
      <c r="G2545" s="55" t="s">
        <v>539</v>
      </c>
      <c r="H2545" s="66" t="str">
        <f>VLOOKUP(G2545,'Benthic Codes'!$A$1:$C$15,2,0)</f>
        <v>TA</v>
      </c>
      <c r="I2545" s="66" t="str">
        <f>VLOOKUP(G2545,'Benthic Codes'!$A$1:$C$15,3,0)</f>
        <v>turf algae</v>
      </c>
    </row>
    <row r="2546" spans="1:11">
      <c r="A2546" s="2">
        <v>42959</v>
      </c>
      <c r="B2546" t="s">
        <v>451</v>
      </c>
      <c r="C2546" t="s">
        <v>475</v>
      </c>
      <c r="D2546">
        <v>3</v>
      </c>
      <c r="E2546">
        <v>5</v>
      </c>
      <c r="F2546" s="17">
        <v>5</v>
      </c>
      <c r="G2546" s="55" t="s">
        <v>539</v>
      </c>
      <c r="H2546" s="66" t="str">
        <f>VLOOKUP(G2546,'Benthic Codes'!$A$1:$C$15,2,0)</f>
        <v>TA</v>
      </c>
      <c r="I2546" s="66" t="str">
        <f>VLOOKUP(G2546,'Benthic Codes'!$A$1:$C$15,3,0)</f>
        <v>turf algae</v>
      </c>
    </row>
    <row r="2547" spans="1:11">
      <c r="A2547" s="2">
        <v>42959</v>
      </c>
      <c r="B2547" t="s">
        <v>451</v>
      </c>
      <c r="C2547" t="s">
        <v>475</v>
      </c>
      <c r="D2547">
        <v>3</v>
      </c>
      <c r="E2547">
        <v>5</v>
      </c>
      <c r="F2547" s="17">
        <v>6</v>
      </c>
      <c r="G2547" s="55" t="s">
        <v>478</v>
      </c>
      <c r="H2547" s="66" t="str">
        <f>VLOOKUP(G2547,'Benthic Codes'!$A$1:$C$15,2,0)</f>
        <v>MA</v>
      </c>
      <c r="I2547" s="66" t="str">
        <f>VLOOKUP(G2547,'Benthic Codes'!$A$1:$C$15,3,0)</f>
        <v>macroalgae</v>
      </c>
      <c r="J2547">
        <v>3</v>
      </c>
    </row>
    <row r="2548" spans="1:11">
      <c r="A2548" s="2">
        <v>42959</v>
      </c>
      <c r="B2548" t="s">
        <v>451</v>
      </c>
      <c r="C2548" t="s">
        <v>475</v>
      </c>
      <c r="D2548">
        <v>3</v>
      </c>
      <c r="E2548">
        <v>5</v>
      </c>
      <c r="F2548" s="17">
        <v>7</v>
      </c>
      <c r="G2548" s="55" t="s">
        <v>478</v>
      </c>
      <c r="H2548" s="66" t="str">
        <f>VLOOKUP(G2548,'Benthic Codes'!$A$1:$C$15,2,0)</f>
        <v>MA</v>
      </c>
      <c r="I2548" s="66" t="str">
        <f>VLOOKUP(G2548,'Benthic Codes'!$A$1:$C$15,3,0)</f>
        <v>macroalgae</v>
      </c>
      <c r="J2548">
        <v>17</v>
      </c>
    </row>
    <row r="2549" spans="1:11">
      <c r="A2549" s="2">
        <v>42959</v>
      </c>
      <c r="B2549" t="s">
        <v>451</v>
      </c>
      <c r="C2549" t="s">
        <v>475</v>
      </c>
      <c r="D2549">
        <v>3</v>
      </c>
      <c r="E2549">
        <v>5</v>
      </c>
      <c r="F2549" s="17">
        <v>8</v>
      </c>
      <c r="G2549" s="55" t="s">
        <v>539</v>
      </c>
      <c r="H2549" s="66" t="str">
        <f>VLOOKUP(G2549,'Benthic Codes'!$A$1:$C$15,2,0)</f>
        <v>TA</v>
      </c>
      <c r="I2549" s="66" t="str">
        <f>VLOOKUP(G2549,'Benthic Codes'!$A$1:$C$15,3,0)</f>
        <v>turf algae</v>
      </c>
    </row>
    <row r="2550" spans="1:11">
      <c r="A2550" s="2">
        <v>42959</v>
      </c>
      <c r="B2550" t="s">
        <v>451</v>
      </c>
      <c r="C2550" t="s">
        <v>475</v>
      </c>
      <c r="D2550">
        <v>3</v>
      </c>
      <c r="E2550">
        <v>5</v>
      </c>
      <c r="F2550" s="17">
        <v>9</v>
      </c>
      <c r="G2550" s="55" t="s">
        <v>480</v>
      </c>
      <c r="H2550" s="66" t="str">
        <f>VLOOKUP(G2550,'Benthic Codes'!$A$1:$C$15,2,0)</f>
        <v>OINV</v>
      </c>
      <c r="I2550" s="66" t="str">
        <f>VLOOKUP(G2550,'Benthic Codes'!$A$1:$C$15,3,0)</f>
        <v>non-aggressive invert</v>
      </c>
      <c r="K2550" t="s">
        <v>479</v>
      </c>
    </row>
    <row r="2551" spans="1:11">
      <c r="A2551" s="2">
        <v>42959</v>
      </c>
      <c r="B2551" t="s">
        <v>451</v>
      </c>
      <c r="C2551" t="s">
        <v>475</v>
      </c>
      <c r="D2551">
        <v>3</v>
      </c>
      <c r="E2551">
        <v>5</v>
      </c>
      <c r="F2551" s="17">
        <v>10</v>
      </c>
      <c r="G2551" s="55" t="s">
        <v>474</v>
      </c>
      <c r="H2551" s="66" t="str">
        <f>VLOOKUP(G2551,'Benthic Codes'!$A$1:$C$15,2,0)</f>
        <v>CY</v>
      </c>
      <c r="I2551" s="66" t="str">
        <f>VLOOKUP(G2551,'Benthic Codes'!$A$1:$C$15,3,0)</f>
        <v>cyanobacteria</v>
      </c>
    </row>
    <row r="2552" spans="1:11">
      <c r="A2552" s="2">
        <v>42959</v>
      </c>
      <c r="B2552" t="s">
        <v>451</v>
      </c>
      <c r="C2552" t="s">
        <v>475</v>
      </c>
      <c r="D2552">
        <v>3</v>
      </c>
      <c r="E2552">
        <v>6</v>
      </c>
      <c r="F2552" s="17">
        <v>1</v>
      </c>
      <c r="G2552" s="55" t="s">
        <v>474</v>
      </c>
      <c r="H2552" s="66" t="str">
        <f>VLOOKUP(G2552,'Benthic Codes'!$A$1:$C$15,2,0)</f>
        <v>CY</v>
      </c>
      <c r="I2552" s="66" t="str">
        <f>VLOOKUP(G2552,'Benthic Codes'!$A$1:$C$15,3,0)</f>
        <v>cyanobacteria</v>
      </c>
    </row>
    <row r="2553" spans="1:11">
      <c r="A2553" s="2">
        <v>42959</v>
      </c>
      <c r="B2553" t="s">
        <v>451</v>
      </c>
      <c r="C2553" t="s">
        <v>475</v>
      </c>
      <c r="D2553">
        <v>3</v>
      </c>
      <c r="E2553">
        <v>6</v>
      </c>
      <c r="F2553" s="17">
        <v>2</v>
      </c>
      <c r="G2553" s="55" t="s">
        <v>478</v>
      </c>
      <c r="H2553" s="66" t="str">
        <f>VLOOKUP(G2553,'Benthic Codes'!$A$1:$C$15,2,0)</f>
        <v>MA</v>
      </c>
      <c r="I2553" s="66" t="str">
        <f>VLOOKUP(G2553,'Benthic Codes'!$A$1:$C$15,3,0)</f>
        <v>macroalgae</v>
      </c>
      <c r="J2553">
        <v>2</v>
      </c>
    </row>
    <row r="2554" spans="1:11">
      <c r="A2554" s="2">
        <v>42959</v>
      </c>
      <c r="B2554" t="s">
        <v>451</v>
      </c>
      <c r="C2554" t="s">
        <v>475</v>
      </c>
      <c r="D2554">
        <v>3</v>
      </c>
      <c r="E2554">
        <v>6</v>
      </c>
      <c r="F2554" s="17">
        <v>3</v>
      </c>
      <c r="G2554" s="55" t="s">
        <v>478</v>
      </c>
      <c r="H2554" s="66" t="str">
        <f>VLOOKUP(G2554,'Benthic Codes'!$A$1:$C$15,2,0)</f>
        <v>MA</v>
      </c>
      <c r="I2554" s="66" t="str">
        <f>VLOOKUP(G2554,'Benthic Codes'!$A$1:$C$15,3,0)</f>
        <v>macroalgae</v>
      </c>
      <c r="J2554">
        <v>21</v>
      </c>
    </row>
    <row r="2555" spans="1:11">
      <c r="A2555" s="2">
        <v>42959</v>
      </c>
      <c r="B2555" t="s">
        <v>451</v>
      </c>
      <c r="C2555" t="s">
        <v>475</v>
      </c>
      <c r="D2555">
        <v>3</v>
      </c>
      <c r="E2555">
        <v>6</v>
      </c>
      <c r="F2555" s="17">
        <v>4</v>
      </c>
      <c r="G2555" s="55" t="s">
        <v>478</v>
      </c>
      <c r="H2555" s="66" t="str">
        <f>VLOOKUP(G2555,'Benthic Codes'!$A$1:$C$15,2,0)</f>
        <v>MA</v>
      </c>
      <c r="I2555" s="66" t="str">
        <f>VLOOKUP(G2555,'Benthic Codes'!$A$1:$C$15,3,0)</f>
        <v>macroalgae</v>
      </c>
      <c r="J2555">
        <v>61</v>
      </c>
    </row>
    <row r="2556" spans="1:11">
      <c r="A2556" s="2">
        <v>42959</v>
      </c>
      <c r="B2556" t="s">
        <v>451</v>
      </c>
      <c r="C2556" t="s">
        <v>475</v>
      </c>
      <c r="D2556">
        <v>3</v>
      </c>
      <c r="E2556">
        <v>6</v>
      </c>
      <c r="F2556" s="17">
        <v>5</v>
      </c>
      <c r="G2556" s="55" t="s">
        <v>474</v>
      </c>
      <c r="H2556" s="66" t="str">
        <f>VLOOKUP(G2556,'Benthic Codes'!$A$1:$C$15,2,0)</f>
        <v>CY</v>
      </c>
      <c r="I2556" s="66" t="str">
        <f>VLOOKUP(G2556,'Benthic Codes'!$A$1:$C$15,3,0)</f>
        <v>cyanobacteria</v>
      </c>
    </row>
    <row r="2557" spans="1:11">
      <c r="A2557" s="2">
        <v>42959</v>
      </c>
      <c r="B2557" t="s">
        <v>451</v>
      </c>
      <c r="C2557" t="s">
        <v>475</v>
      </c>
      <c r="D2557">
        <v>3</v>
      </c>
      <c r="E2557">
        <v>6</v>
      </c>
      <c r="F2557" s="17">
        <v>6</v>
      </c>
      <c r="G2557" s="55" t="s">
        <v>480</v>
      </c>
      <c r="H2557" s="66" t="str">
        <f>VLOOKUP(G2557,'Benthic Codes'!$A$1:$C$15,2,0)</f>
        <v>OINV</v>
      </c>
      <c r="I2557" s="66" t="str">
        <f>VLOOKUP(G2557,'Benthic Codes'!$A$1:$C$15,3,0)</f>
        <v>non-aggressive invert</v>
      </c>
      <c r="K2557" t="s">
        <v>479</v>
      </c>
    </row>
    <row r="2558" spans="1:11">
      <c r="A2558" s="2">
        <v>42959</v>
      </c>
      <c r="B2558" t="s">
        <v>451</v>
      </c>
      <c r="C2558" t="s">
        <v>475</v>
      </c>
      <c r="D2558">
        <v>3</v>
      </c>
      <c r="E2558">
        <v>6</v>
      </c>
      <c r="F2558" s="17">
        <v>7</v>
      </c>
      <c r="G2558" s="55" t="s">
        <v>474</v>
      </c>
      <c r="H2558" s="66" t="str">
        <f>VLOOKUP(G2558,'Benthic Codes'!$A$1:$C$15,2,0)</f>
        <v>CY</v>
      </c>
      <c r="I2558" s="66" t="str">
        <f>VLOOKUP(G2558,'Benthic Codes'!$A$1:$C$15,3,0)</f>
        <v>cyanobacteria</v>
      </c>
    </row>
    <row r="2559" spans="1:11">
      <c r="A2559" s="2">
        <v>42959</v>
      </c>
      <c r="B2559" t="s">
        <v>451</v>
      </c>
      <c r="C2559" t="s">
        <v>475</v>
      </c>
      <c r="D2559">
        <v>3</v>
      </c>
      <c r="E2559">
        <v>6</v>
      </c>
      <c r="F2559" s="17">
        <v>8</v>
      </c>
      <c r="G2559" s="55" t="s">
        <v>474</v>
      </c>
      <c r="H2559" s="66" t="str">
        <f>VLOOKUP(G2559,'Benthic Codes'!$A$1:$C$15,2,0)</f>
        <v>CY</v>
      </c>
      <c r="I2559" s="66" t="str">
        <f>VLOOKUP(G2559,'Benthic Codes'!$A$1:$C$15,3,0)</f>
        <v>cyanobacteria</v>
      </c>
    </row>
    <row r="2560" spans="1:11">
      <c r="A2560" s="2">
        <v>42959</v>
      </c>
      <c r="B2560" t="s">
        <v>451</v>
      </c>
      <c r="C2560" t="s">
        <v>475</v>
      </c>
      <c r="D2560">
        <v>3</v>
      </c>
      <c r="E2560">
        <v>6</v>
      </c>
      <c r="F2560" s="17">
        <v>9</v>
      </c>
      <c r="G2560" s="55" t="s">
        <v>474</v>
      </c>
      <c r="H2560" s="66" t="str">
        <f>VLOOKUP(G2560,'Benthic Codes'!$A$1:$C$15,2,0)</f>
        <v>CY</v>
      </c>
      <c r="I2560" s="66" t="str">
        <f>VLOOKUP(G2560,'Benthic Codes'!$A$1:$C$15,3,0)</f>
        <v>cyanobacteria</v>
      </c>
    </row>
    <row r="2561" spans="1:11">
      <c r="A2561" s="2">
        <v>42959</v>
      </c>
      <c r="B2561" t="s">
        <v>451</v>
      </c>
      <c r="C2561" t="s">
        <v>475</v>
      </c>
      <c r="D2561">
        <v>3</v>
      </c>
      <c r="E2561">
        <v>6</v>
      </c>
      <c r="F2561" s="17">
        <v>10</v>
      </c>
      <c r="G2561" s="55" t="s">
        <v>474</v>
      </c>
      <c r="H2561" s="66" t="str">
        <f>VLOOKUP(G2561,'Benthic Codes'!$A$1:$C$15,2,0)</f>
        <v>CY</v>
      </c>
      <c r="I2561" s="66" t="str">
        <f>VLOOKUP(G2561,'Benthic Codes'!$A$1:$C$15,3,0)</f>
        <v>cyanobacteria</v>
      </c>
    </row>
    <row r="2562" spans="1:11">
      <c r="A2562" s="2">
        <v>42959</v>
      </c>
      <c r="B2562" t="s">
        <v>451</v>
      </c>
      <c r="C2562" t="s">
        <v>475</v>
      </c>
      <c r="D2562">
        <v>3</v>
      </c>
      <c r="E2562">
        <v>7</v>
      </c>
      <c r="F2562" s="17">
        <v>1</v>
      </c>
      <c r="G2562" s="55" t="s">
        <v>539</v>
      </c>
      <c r="H2562" s="66" t="str">
        <f>VLOOKUP(G2562,'Benthic Codes'!$A$1:$C$15,2,0)</f>
        <v>TA</v>
      </c>
      <c r="I2562" s="66" t="str">
        <f>VLOOKUP(G2562,'Benthic Codes'!$A$1:$C$15,3,0)</f>
        <v>turf algae</v>
      </c>
    </row>
    <row r="2563" spans="1:11">
      <c r="A2563" s="2">
        <v>42959</v>
      </c>
      <c r="B2563" t="s">
        <v>451</v>
      </c>
      <c r="C2563" t="s">
        <v>475</v>
      </c>
      <c r="D2563">
        <v>3</v>
      </c>
      <c r="E2563">
        <v>7</v>
      </c>
      <c r="F2563" s="17">
        <v>2</v>
      </c>
      <c r="G2563" s="55" t="s">
        <v>476</v>
      </c>
      <c r="H2563" s="66" t="str">
        <f>VLOOKUP(G2563,'Benthic Codes'!$A$1:$C$15,2,0)</f>
        <v>LC</v>
      </c>
      <c r="I2563" s="66" t="str">
        <f>VLOOKUP(G2563,'Benthic Codes'!$A$1:$C$15,3,0)</f>
        <v>coral</v>
      </c>
    </row>
    <row r="2564" spans="1:11">
      <c r="A2564" s="2">
        <v>42959</v>
      </c>
      <c r="B2564" t="s">
        <v>451</v>
      </c>
      <c r="C2564" t="s">
        <v>475</v>
      </c>
      <c r="D2564">
        <v>3</v>
      </c>
      <c r="E2564">
        <v>7</v>
      </c>
      <c r="F2564" s="17">
        <v>3</v>
      </c>
      <c r="G2564" s="55" t="s">
        <v>476</v>
      </c>
      <c r="H2564" s="66" t="str">
        <f>VLOOKUP(G2564,'Benthic Codes'!$A$1:$C$15,2,0)</f>
        <v>LC</v>
      </c>
      <c r="I2564" s="66" t="str">
        <f>VLOOKUP(G2564,'Benthic Codes'!$A$1:$C$15,3,0)</f>
        <v>coral</v>
      </c>
    </row>
    <row r="2565" spans="1:11">
      <c r="A2565" s="2">
        <v>42959</v>
      </c>
      <c r="B2565" t="s">
        <v>451</v>
      </c>
      <c r="C2565" t="s">
        <v>475</v>
      </c>
      <c r="D2565">
        <v>3</v>
      </c>
      <c r="E2565">
        <v>7</v>
      </c>
      <c r="F2565" s="17">
        <v>4</v>
      </c>
      <c r="G2565" s="55" t="s">
        <v>476</v>
      </c>
      <c r="H2565" s="66" t="str">
        <f>VLOOKUP(G2565,'Benthic Codes'!$A$1:$C$15,2,0)</f>
        <v>LC</v>
      </c>
      <c r="I2565" s="66" t="str">
        <f>VLOOKUP(G2565,'Benthic Codes'!$A$1:$C$15,3,0)</f>
        <v>coral</v>
      </c>
    </row>
    <row r="2566" spans="1:11">
      <c r="A2566" s="2">
        <v>42959</v>
      </c>
      <c r="B2566" t="s">
        <v>451</v>
      </c>
      <c r="C2566" t="s">
        <v>475</v>
      </c>
      <c r="D2566">
        <v>3</v>
      </c>
      <c r="E2566">
        <v>7</v>
      </c>
      <c r="F2566" s="17">
        <v>5</v>
      </c>
      <c r="G2566" s="55" t="s">
        <v>476</v>
      </c>
      <c r="H2566" s="66" t="str">
        <f>VLOOKUP(G2566,'Benthic Codes'!$A$1:$C$15,2,0)</f>
        <v>LC</v>
      </c>
      <c r="I2566" s="66" t="str">
        <f>VLOOKUP(G2566,'Benthic Codes'!$A$1:$C$15,3,0)</f>
        <v>coral</v>
      </c>
    </row>
    <row r="2567" spans="1:11">
      <c r="A2567" s="2">
        <v>42959</v>
      </c>
      <c r="B2567" t="s">
        <v>451</v>
      </c>
      <c r="C2567" t="s">
        <v>475</v>
      </c>
      <c r="D2567">
        <v>3</v>
      </c>
      <c r="E2567">
        <v>7</v>
      </c>
      <c r="F2567" s="17">
        <v>6</v>
      </c>
      <c r="G2567" s="55" t="s">
        <v>476</v>
      </c>
      <c r="H2567" s="66" t="str">
        <f>VLOOKUP(G2567,'Benthic Codes'!$A$1:$C$15,2,0)</f>
        <v>LC</v>
      </c>
      <c r="I2567" s="66" t="str">
        <f>VLOOKUP(G2567,'Benthic Codes'!$A$1:$C$15,3,0)</f>
        <v>coral</v>
      </c>
    </row>
    <row r="2568" spans="1:11">
      <c r="A2568" s="2">
        <v>42959</v>
      </c>
      <c r="B2568" t="s">
        <v>451</v>
      </c>
      <c r="C2568" t="s">
        <v>475</v>
      </c>
      <c r="D2568">
        <v>3</v>
      </c>
      <c r="E2568">
        <v>7</v>
      </c>
      <c r="F2568" s="17">
        <v>7</v>
      </c>
      <c r="G2568" s="55" t="s">
        <v>474</v>
      </c>
      <c r="H2568" s="66" t="str">
        <f>VLOOKUP(G2568,'Benthic Codes'!$A$1:$C$15,2,0)</f>
        <v>CY</v>
      </c>
      <c r="I2568" s="66" t="str">
        <f>VLOOKUP(G2568,'Benthic Codes'!$A$1:$C$15,3,0)</f>
        <v>cyanobacteria</v>
      </c>
    </row>
    <row r="2569" spans="1:11">
      <c r="A2569" s="2">
        <v>42959</v>
      </c>
      <c r="B2569" t="s">
        <v>451</v>
      </c>
      <c r="C2569" t="s">
        <v>475</v>
      </c>
      <c r="D2569">
        <v>3</v>
      </c>
      <c r="E2569">
        <v>7</v>
      </c>
      <c r="F2569" s="17">
        <v>8</v>
      </c>
      <c r="G2569" s="55" t="s">
        <v>474</v>
      </c>
      <c r="H2569" s="66" t="str">
        <f>VLOOKUP(G2569,'Benthic Codes'!$A$1:$C$15,2,0)</f>
        <v>CY</v>
      </c>
      <c r="I2569" s="66" t="str">
        <f>VLOOKUP(G2569,'Benthic Codes'!$A$1:$C$15,3,0)</f>
        <v>cyanobacteria</v>
      </c>
    </row>
    <row r="2570" spans="1:11">
      <c r="A2570" s="2">
        <v>42959</v>
      </c>
      <c r="B2570" t="s">
        <v>451</v>
      </c>
      <c r="C2570" t="s">
        <v>475</v>
      </c>
      <c r="D2570">
        <v>3</v>
      </c>
      <c r="E2570">
        <v>7</v>
      </c>
      <c r="F2570" s="17">
        <v>9</v>
      </c>
      <c r="G2570" s="55" t="s">
        <v>474</v>
      </c>
      <c r="H2570" s="66" t="str">
        <f>VLOOKUP(G2570,'Benthic Codes'!$A$1:$C$15,2,0)</f>
        <v>CY</v>
      </c>
      <c r="I2570" s="66" t="str">
        <f>VLOOKUP(G2570,'Benthic Codes'!$A$1:$C$15,3,0)</f>
        <v>cyanobacteria</v>
      </c>
    </row>
    <row r="2571" spans="1:11">
      <c r="A2571" s="2">
        <v>42959</v>
      </c>
      <c r="B2571" t="s">
        <v>451</v>
      </c>
      <c r="C2571" t="s">
        <v>475</v>
      </c>
      <c r="D2571">
        <v>3</v>
      </c>
      <c r="E2571">
        <v>7</v>
      </c>
      <c r="F2571" s="17">
        <v>10</v>
      </c>
      <c r="G2571" s="55" t="s">
        <v>474</v>
      </c>
      <c r="H2571" s="66" t="str">
        <f>VLOOKUP(G2571,'Benthic Codes'!$A$1:$C$15,2,0)</f>
        <v>CY</v>
      </c>
      <c r="I2571" s="66" t="str">
        <f>VLOOKUP(G2571,'Benthic Codes'!$A$1:$C$15,3,0)</f>
        <v>cyanobacteria</v>
      </c>
    </row>
    <row r="2572" spans="1:11">
      <c r="A2572" s="2">
        <v>42959</v>
      </c>
      <c r="B2572" t="s">
        <v>451</v>
      </c>
      <c r="C2572" t="s">
        <v>475</v>
      </c>
      <c r="D2572">
        <v>3</v>
      </c>
      <c r="E2572">
        <v>8</v>
      </c>
      <c r="F2572" s="17">
        <v>1</v>
      </c>
      <c r="G2572" s="55" t="s">
        <v>478</v>
      </c>
      <c r="H2572" s="66" t="str">
        <f>VLOOKUP(G2572,'Benthic Codes'!$A$1:$C$15,2,0)</f>
        <v>MA</v>
      </c>
      <c r="I2572" s="66" t="str">
        <f>VLOOKUP(G2572,'Benthic Codes'!$A$1:$C$15,3,0)</f>
        <v>macroalgae</v>
      </c>
      <c r="J2572">
        <v>6</v>
      </c>
    </row>
    <row r="2573" spans="1:11">
      <c r="A2573" s="2">
        <v>42959</v>
      </c>
      <c r="B2573" t="s">
        <v>451</v>
      </c>
      <c r="C2573" t="s">
        <v>475</v>
      </c>
      <c r="D2573">
        <v>3</v>
      </c>
      <c r="E2573">
        <v>8</v>
      </c>
      <c r="F2573" s="17">
        <v>2</v>
      </c>
      <c r="G2573" s="55" t="s">
        <v>480</v>
      </c>
      <c r="H2573" s="66" t="str">
        <f>VLOOKUP(G2573,'Benthic Codes'!$A$1:$C$15,2,0)</f>
        <v>OINV</v>
      </c>
      <c r="I2573" s="66" t="str">
        <f>VLOOKUP(G2573,'Benthic Codes'!$A$1:$C$15,3,0)</f>
        <v>non-aggressive invert</v>
      </c>
      <c r="K2573" t="s">
        <v>479</v>
      </c>
    </row>
    <row r="2574" spans="1:11">
      <c r="A2574" s="2">
        <v>42959</v>
      </c>
      <c r="B2574" t="s">
        <v>451</v>
      </c>
      <c r="C2574" t="s">
        <v>475</v>
      </c>
      <c r="D2574">
        <v>3</v>
      </c>
      <c r="E2574">
        <v>8</v>
      </c>
      <c r="F2574" s="17">
        <v>3</v>
      </c>
      <c r="G2574" s="55" t="s">
        <v>539</v>
      </c>
      <c r="H2574" s="66" t="str">
        <f>VLOOKUP(G2574,'Benthic Codes'!$A$1:$C$15,2,0)</f>
        <v>TA</v>
      </c>
      <c r="I2574" s="66" t="str">
        <f>VLOOKUP(G2574,'Benthic Codes'!$A$1:$C$15,3,0)</f>
        <v>turf algae</v>
      </c>
    </row>
    <row r="2575" spans="1:11">
      <c r="A2575" s="2">
        <v>42959</v>
      </c>
      <c r="B2575" t="s">
        <v>451</v>
      </c>
      <c r="C2575" t="s">
        <v>475</v>
      </c>
      <c r="D2575">
        <v>3</v>
      </c>
      <c r="E2575">
        <v>8</v>
      </c>
      <c r="F2575" s="17">
        <v>4</v>
      </c>
      <c r="G2575" s="55" t="s">
        <v>483</v>
      </c>
      <c r="H2575" s="66" t="str">
        <f>VLOOKUP(G2575,'Benthic Codes'!$A$1:$C$15,2,0)</f>
        <v>AINV</v>
      </c>
      <c r="I2575" s="66" t="str">
        <f>VLOOKUP(G2575,'Benthic Codes'!$A$1:$C$15,3,0)</f>
        <v>aggressive invert</v>
      </c>
      <c r="K2575" t="s">
        <v>482</v>
      </c>
    </row>
    <row r="2576" spans="1:11">
      <c r="A2576" s="2">
        <v>42959</v>
      </c>
      <c r="B2576" t="s">
        <v>451</v>
      </c>
      <c r="C2576" t="s">
        <v>475</v>
      </c>
      <c r="D2576">
        <v>3</v>
      </c>
      <c r="E2576">
        <v>8</v>
      </c>
      <c r="F2576" s="17">
        <v>5</v>
      </c>
      <c r="G2576" s="55" t="s">
        <v>539</v>
      </c>
      <c r="H2576" s="66" t="str">
        <f>VLOOKUP(G2576,'Benthic Codes'!$A$1:$C$15,2,0)</f>
        <v>TA</v>
      </c>
      <c r="I2576" s="66" t="str">
        <f>VLOOKUP(G2576,'Benthic Codes'!$A$1:$C$15,3,0)</f>
        <v>turf algae</v>
      </c>
    </row>
    <row r="2577" spans="1:11">
      <c r="A2577" s="2">
        <v>42959</v>
      </c>
      <c r="B2577" t="s">
        <v>451</v>
      </c>
      <c r="C2577" t="s">
        <v>475</v>
      </c>
      <c r="D2577">
        <v>3</v>
      </c>
      <c r="E2577">
        <v>8</v>
      </c>
      <c r="F2577" s="17">
        <v>6</v>
      </c>
      <c r="G2577" s="55" t="s">
        <v>539</v>
      </c>
      <c r="H2577" s="66" t="str">
        <f>VLOOKUP(G2577,'Benthic Codes'!$A$1:$C$15,2,0)</f>
        <v>TA</v>
      </c>
      <c r="I2577" s="66" t="str">
        <f>VLOOKUP(G2577,'Benthic Codes'!$A$1:$C$15,3,0)</f>
        <v>turf algae</v>
      </c>
    </row>
    <row r="2578" spans="1:11">
      <c r="A2578" s="2">
        <v>42959</v>
      </c>
      <c r="B2578" t="s">
        <v>451</v>
      </c>
      <c r="C2578" t="s">
        <v>475</v>
      </c>
      <c r="D2578">
        <v>3</v>
      </c>
      <c r="E2578">
        <v>8</v>
      </c>
      <c r="F2578" s="17">
        <v>7</v>
      </c>
      <c r="G2578" s="55" t="s">
        <v>478</v>
      </c>
      <c r="H2578" s="66" t="str">
        <f>VLOOKUP(G2578,'Benthic Codes'!$A$1:$C$15,2,0)</f>
        <v>MA</v>
      </c>
      <c r="I2578" s="66" t="str">
        <f>VLOOKUP(G2578,'Benthic Codes'!$A$1:$C$15,3,0)</f>
        <v>macroalgae</v>
      </c>
      <c r="J2578">
        <v>24</v>
      </c>
    </row>
    <row r="2579" spans="1:11">
      <c r="A2579" s="2">
        <v>42959</v>
      </c>
      <c r="B2579" t="s">
        <v>451</v>
      </c>
      <c r="C2579" t="s">
        <v>475</v>
      </c>
      <c r="D2579">
        <v>3</v>
      </c>
      <c r="E2579">
        <v>8</v>
      </c>
      <c r="F2579" s="17">
        <v>8</v>
      </c>
      <c r="G2579" s="55" t="s">
        <v>539</v>
      </c>
      <c r="H2579" s="66" t="str">
        <f>VLOOKUP(G2579,'Benthic Codes'!$A$1:$C$15,2,0)</f>
        <v>TA</v>
      </c>
      <c r="I2579" s="66" t="str">
        <f>VLOOKUP(G2579,'Benthic Codes'!$A$1:$C$15,3,0)</f>
        <v>turf algae</v>
      </c>
    </row>
    <row r="2580" spans="1:11">
      <c r="A2580" s="2">
        <v>42959</v>
      </c>
      <c r="B2580" t="s">
        <v>451</v>
      </c>
      <c r="C2580" t="s">
        <v>475</v>
      </c>
      <c r="D2580">
        <v>3</v>
      </c>
      <c r="E2580">
        <v>8</v>
      </c>
      <c r="F2580" s="17">
        <v>9</v>
      </c>
      <c r="G2580" s="55" t="s">
        <v>478</v>
      </c>
      <c r="H2580" s="66" t="str">
        <f>VLOOKUP(G2580,'Benthic Codes'!$A$1:$C$15,2,0)</f>
        <v>MA</v>
      </c>
      <c r="I2580" s="66" t="str">
        <f>VLOOKUP(G2580,'Benthic Codes'!$A$1:$C$15,3,0)</f>
        <v>macroalgae</v>
      </c>
      <c r="J2580">
        <v>4</v>
      </c>
    </row>
    <row r="2581" spans="1:11">
      <c r="A2581" s="2">
        <v>42959</v>
      </c>
      <c r="B2581" t="s">
        <v>451</v>
      </c>
      <c r="C2581" t="s">
        <v>475</v>
      </c>
      <c r="D2581">
        <v>3</v>
      </c>
      <c r="E2581">
        <v>8</v>
      </c>
      <c r="F2581" s="17">
        <v>10</v>
      </c>
      <c r="G2581" s="55" t="s">
        <v>483</v>
      </c>
      <c r="H2581" s="66" t="str">
        <f>VLOOKUP(G2581,'Benthic Codes'!$A$1:$C$15,2,0)</f>
        <v>AINV</v>
      </c>
      <c r="I2581" s="66" t="str">
        <f>VLOOKUP(G2581,'Benthic Codes'!$A$1:$C$15,3,0)</f>
        <v>aggressive invert</v>
      </c>
      <c r="K2581" t="s">
        <v>482</v>
      </c>
    </row>
    <row r="2582" spans="1:11">
      <c r="A2582" s="2">
        <v>42959</v>
      </c>
      <c r="B2582" t="s">
        <v>451</v>
      </c>
      <c r="C2582" t="s">
        <v>475</v>
      </c>
      <c r="D2582">
        <v>3</v>
      </c>
      <c r="E2582">
        <v>9</v>
      </c>
      <c r="F2582" s="17">
        <v>1</v>
      </c>
      <c r="G2582" s="55" t="s">
        <v>480</v>
      </c>
      <c r="H2582" s="66" t="str">
        <f>VLOOKUP(G2582,'Benthic Codes'!$A$1:$C$15,2,0)</f>
        <v>OINV</v>
      </c>
      <c r="I2582" s="66" t="str">
        <f>VLOOKUP(G2582,'Benthic Codes'!$A$1:$C$15,3,0)</f>
        <v>non-aggressive invert</v>
      </c>
      <c r="K2582" t="s">
        <v>479</v>
      </c>
    </row>
    <row r="2583" spans="1:11">
      <c r="A2583" s="2">
        <v>42959</v>
      </c>
      <c r="B2583" t="s">
        <v>451</v>
      </c>
      <c r="C2583" t="s">
        <v>475</v>
      </c>
      <c r="D2583">
        <v>3</v>
      </c>
      <c r="E2583">
        <v>9</v>
      </c>
      <c r="F2583" s="17">
        <v>2</v>
      </c>
      <c r="G2583" s="55" t="s">
        <v>474</v>
      </c>
      <c r="H2583" s="66" t="str">
        <f>VLOOKUP(G2583,'Benthic Codes'!$A$1:$C$15,2,0)</f>
        <v>CY</v>
      </c>
      <c r="I2583" s="66" t="str">
        <f>VLOOKUP(G2583,'Benthic Codes'!$A$1:$C$15,3,0)</f>
        <v>cyanobacteria</v>
      </c>
    </row>
    <row r="2584" spans="1:11">
      <c r="A2584" s="2">
        <v>42959</v>
      </c>
      <c r="B2584" t="s">
        <v>451</v>
      </c>
      <c r="C2584" t="s">
        <v>475</v>
      </c>
      <c r="D2584">
        <v>3</v>
      </c>
      <c r="E2584">
        <v>9</v>
      </c>
      <c r="F2584" s="17">
        <v>3</v>
      </c>
      <c r="G2584" s="55" t="s">
        <v>539</v>
      </c>
      <c r="H2584" s="66" t="str">
        <f>VLOOKUP(G2584,'Benthic Codes'!$A$1:$C$15,2,0)</f>
        <v>TA</v>
      </c>
      <c r="I2584" s="66" t="str">
        <f>VLOOKUP(G2584,'Benthic Codes'!$A$1:$C$15,3,0)</f>
        <v>turf algae</v>
      </c>
    </row>
    <row r="2585" spans="1:11">
      <c r="A2585" s="2">
        <v>42959</v>
      </c>
      <c r="B2585" t="s">
        <v>451</v>
      </c>
      <c r="C2585" t="s">
        <v>475</v>
      </c>
      <c r="D2585">
        <v>3</v>
      </c>
      <c r="E2585">
        <v>9</v>
      </c>
      <c r="F2585" s="17">
        <v>4</v>
      </c>
      <c r="G2585" s="55" t="s">
        <v>476</v>
      </c>
      <c r="H2585" s="66" t="str">
        <f>VLOOKUP(G2585,'Benthic Codes'!$A$1:$C$15,2,0)</f>
        <v>LC</v>
      </c>
      <c r="I2585" s="66" t="str">
        <f>VLOOKUP(G2585,'Benthic Codes'!$A$1:$C$15,3,0)</f>
        <v>coral</v>
      </c>
    </row>
    <row r="2586" spans="1:11">
      <c r="A2586" s="2">
        <v>42959</v>
      </c>
      <c r="B2586" t="s">
        <v>451</v>
      </c>
      <c r="C2586" t="s">
        <v>475</v>
      </c>
      <c r="D2586">
        <v>3</v>
      </c>
      <c r="E2586">
        <v>9</v>
      </c>
      <c r="F2586" s="17">
        <v>5</v>
      </c>
      <c r="G2586" s="55" t="s">
        <v>474</v>
      </c>
      <c r="H2586" s="66" t="str">
        <f>VLOOKUP(G2586,'Benthic Codes'!$A$1:$C$15,2,0)</f>
        <v>CY</v>
      </c>
      <c r="I2586" s="66" t="str">
        <f>VLOOKUP(G2586,'Benthic Codes'!$A$1:$C$15,3,0)</f>
        <v>cyanobacteria</v>
      </c>
    </row>
    <row r="2587" spans="1:11">
      <c r="A2587" s="2">
        <v>42959</v>
      </c>
      <c r="B2587" t="s">
        <v>451</v>
      </c>
      <c r="C2587" t="s">
        <v>475</v>
      </c>
      <c r="D2587">
        <v>3</v>
      </c>
      <c r="E2587">
        <v>9</v>
      </c>
      <c r="F2587" s="17">
        <v>6</v>
      </c>
      <c r="G2587" s="55" t="s">
        <v>476</v>
      </c>
      <c r="H2587" s="66" t="str">
        <f>VLOOKUP(G2587,'Benthic Codes'!$A$1:$C$15,2,0)</f>
        <v>LC</v>
      </c>
      <c r="I2587" s="66" t="str">
        <f>VLOOKUP(G2587,'Benthic Codes'!$A$1:$C$15,3,0)</f>
        <v>coral</v>
      </c>
    </row>
    <row r="2588" spans="1:11">
      <c r="A2588" s="2">
        <v>42959</v>
      </c>
      <c r="B2588" t="s">
        <v>451</v>
      </c>
      <c r="C2588" t="s">
        <v>475</v>
      </c>
      <c r="D2588">
        <v>3</v>
      </c>
      <c r="E2588">
        <v>9</v>
      </c>
      <c r="F2588" s="17">
        <v>7</v>
      </c>
      <c r="G2588" s="55" t="s">
        <v>539</v>
      </c>
      <c r="H2588" s="66" t="str">
        <f>VLOOKUP(G2588,'Benthic Codes'!$A$1:$C$15,2,0)</f>
        <v>TA</v>
      </c>
      <c r="I2588" s="66" t="str">
        <f>VLOOKUP(G2588,'Benthic Codes'!$A$1:$C$15,3,0)</f>
        <v>turf algae</v>
      </c>
    </row>
    <row r="2589" spans="1:11">
      <c r="A2589" s="2">
        <v>42959</v>
      </c>
      <c r="B2589" t="s">
        <v>451</v>
      </c>
      <c r="C2589" t="s">
        <v>475</v>
      </c>
      <c r="D2589">
        <v>3</v>
      </c>
      <c r="E2589">
        <v>9</v>
      </c>
      <c r="F2589" s="17">
        <v>8</v>
      </c>
      <c r="G2589" s="55" t="s">
        <v>539</v>
      </c>
      <c r="H2589" s="66" t="str">
        <f>VLOOKUP(G2589,'Benthic Codes'!$A$1:$C$15,2,0)</f>
        <v>TA</v>
      </c>
      <c r="I2589" s="66" t="str">
        <f>VLOOKUP(G2589,'Benthic Codes'!$A$1:$C$15,3,0)</f>
        <v>turf algae</v>
      </c>
    </row>
    <row r="2590" spans="1:11">
      <c r="A2590" s="2">
        <v>42959</v>
      </c>
      <c r="B2590" t="s">
        <v>451</v>
      </c>
      <c r="C2590" t="s">
        <v>475</v>
      </c>
      <c r="D2590">
        <v>3</v>
      </c>
      <c r="E2590">
        <v>9</v>
      </c>
      <c r="F2590" s="17">
        <v>9</v>
      </c>
      <c r="G2590" s="55" t="s">
        <v>539</v>
      </c>
      <c r="H2590" s="66" t="str">
        <f>VLOOKUP(G2590,'Benthic Codes'!$A$1:$C$15,2,0)</f>
        <v>TA</v>
      </c>
      <c r="I2590" s="66" t="str">
        <f>VLOOKUP(G2590,'Benthic Codes'!$A$1:$C$15,3,0)</f>
        <v>turf algae</v>
      </c>
    </row>
    <row r="2591" spans="1:11">
      <c r="A2591" s="2">
        <v>42959</v>
      </c>
      <c r="B2591" t="s">
        <v>451</v>
      </c>
      <c r="C2591" t="s">
        <v>475</v>
      </c>
      <c r="D2591">
        <v>3</v>
      </c>
      <c r="E2591">
        <v>9</v>
      </c>
      <c r="F2591" s="17">
        <v>10</v>
      </c>
      <c r="G2591" s="55" t="s">
        <v>474</v>
      </c>
      <c r="H2591" s="66" t="str">
        <f>VLOOKUP(G2591,'Benthic Codes'!$A$1:$C$15,2,0)</f>
        <v>CY</v>
      </c>
      <c r="I2591" s="66" t="str">
        <f>VLOOKUP(G2591,'Benthic Codes'!$A$1:$C$15,3,0)</f>
        <v>cyanobacteria</v>
      </c>
    </row>
    <row r="2592" spans="1:11">
      <c r="A2592" s="2">
        <v>42959</v>
      </c>
      <c r="B2592" t="s">
        <v>451</v>
      </c>
      <c r="C2592" t="s">
        <v>475</v>
      </c>
      <c r="D2592">
        <v>3</v>
      </c>
      <c r="E2592">
        <v>10</v>
      </c>
      <c r="F2592" s="17">
        <v>1</v>
      </c>
      <c r="G2592" s="55" t="s">
        <v>539</v>
      </c>
      <c r="H2592" s="66" t="str">
        <f>VLOOKUP(G2592,'Benthic Codes'!$A$1:$C$15,2,0)</f>
        <v>TA</v>
      </c>
      <c r="I2592" s="66" t="str">
        <f>VLOOKUP(G2592,'Benthic Codes'!$A$1:$C$15,3,0)</f>
        <v>turf algae</v>
      </c>
    </row>
    <row r="2593" spans="1:11">
      <c r="A2593" s="2">
        <v>42959</v>
      </c>
      <c r="B2593" t="s">
        <v>451</v>
      </c>
      <c r="C2593" t="s">
        <v>475</v>
      </c>
      <c r="D2593">
        <v>3</v>
      </c>
      <c r="E2593">
        <v>10</v>
      </c>
      <c r="F2593" s="17">
        <v>2</v>
      </c>
      <c r="G2593" s="55" t="s">
        <v>474</v>
      </c>
      <c r="H2593" s="66" t="str">
        <f>VLOOKUP(G2593,'Benthic Codes'!$A$1:$C$15,2,0)</f>
        <v>CY</v>
      </c>
      <c r="I2593" s="66" t="str">
        <f>VLOOKUP(G2593,'Benthic Codes'!$A$1:$C$15,3,0)</f>
        <v>cyanobacteria</v>
      </c>
    </row>
    <row r="2594" spans="1:11">
      <c r="A2594" s="2">
        <v>42959</v>
      </c>
      <c r="B2594" t="s">
        <v>451</v>
      </c>
      <c r="C2594" t="s">
        <v>475</v>
      </c>
      <c r="D2594">
        <v>3</v>
      </c>
      <c r="E2594">
        <v>10</v>
      </c>
      <c r="F2594" s="17">
        <v>3</v>
      </c>
      <c r="G2594" s="55" t="s">
        <v>474</v>
      </c>
      <c r="H2594" s="66" t="str">
        <f>VLOOKUP(G2594,'Benthic Codes'!$A$1:$C$15,2,0)</f>
        <v>CY</v>
      </c>
      <c r="I2594" s="66" t="str">
        <f>VLOOKUP(G2594,'Benthic Codes'!$A$1:$C$15,3,0)</f>
        <v>cyanobacteria</v>
      </c>
    </row>
    <row r="2595" spans="1:11">
      <c r="A2595" s="2">
        <v>42959</v>
      </c>
      <c r="B2595" t="s">
        <v>451</v>
      </c>
      <c r="C2595" t="s">
        <v>475</v>
      </c>
      <c r="D2595">
        <v>3</v>
      </c>
      <c r="E2595">
        <v>10</v>
      </c>
      <c r="F2595" s="17">
        <v>4</v>
      </c>
      <c r="G2595" s="55" t="s">
        <v>474</v>
      </c>
      <c r="H2595" s="66" t="str">
        <f>VLOOKUP(G2595,'Benthic Codes'!$A$1:$C$15,2,0)</f>
        <v>CY</v>
      </c>
      <c r="I2595" s="66" t="str">
        <f>VLOOKUP(G2595,'Benthic Codes'!$A$1:$C$15,3,0)</f>
        <v>cyanobacteria</v>
      </c>
    </row>
    <row r="2596" spans="1:11">
      <c r="A2596" s="2">
        <v>42959</v>
      </c>
      <c r="B2596" t="s">
        <v>451</v>
      </c>
      <c r="C2596" t="s">
        <v>475</v>
      </c>
      <c r="D2596">
        <v>3</v>
      </c>
      <c r="E2596">
        <v>10</v>
      </c>
      <c r="F2596" s="17">
        <v>5</v>
      </c>
      <c r="G2596" s="55" t="s">
        <v>478</v>
      </c>
      <c r="H2596" s="66" t="str">
        <f>VLOOKUP(G2596,'Benthic Codes'!$A$1:$C$15,2,0)</f>
        <v>MA</v>
      </c>
      <c r="I2596" s="66" t="str">
        <f>VLOOKUP(G2596,'Benthic Codes'!$A$1:$C$15,3,0)</f>
        <v>macroalgae</v>
      </c>
      <c r="J2596">
        <v>32</v>
      </c>
    </row>
    <row r="2597" spans="1:11">
      <c r="A2597" s="2">
        <v>42959</v>
      </c>
      <c r="B2597" t="s">
        <v>451</v>
      </c>
      <c r="C2597" t="s">
        <v>475</v>
      </c>
      <c r="D2597">
        <v>3</v>
      </c>
      <c r="E2597">
        <v>10</v>
      </c>
      <c r="F2597" s="17">
        <v>6</v>
      </c>
      <c r="G2597" s="55" t="s">
        <v>539</v>
      </c>
      <c r="H2597" s="66" t="str">
        <f>VLOOKUP(G2597,'Benthic Codes'!$A$1:$C$15,2,0)</f>
        <v>TA</v>
      </c>
      <c r="I2597" s="66" t="str">
        <f>VLOOKUP(G2597,'Benthic Codes'!$A$1:$C$15,3,0)</f>
        <v>turf algae</v>
      </c>
    </row>
    <row r="2598" spans="1:11">
      <c r="A2598" s="2">
        <v>42959</v>
      </c>
      <c r="B2598" t="s">
        <v>451</v>
      </c>
      <c r="C2598" t="s">
        <v>475</v>
      </c>
      <c r="D2598">
        <v>3</v>
      </c>
      <c r="E2598">
        <v>10</v>
      </c>
      <c r="F2598" s="17">
        <v>7</v>
      </c>
      <c r="G2598" s="55" t="s">
        <v>539</v>
      </c>
      <c r="H2598" s="66" t="str">
        <f>VLOOKUP(G2598,'Benthic Codes'!$A$1:$C$15,2,0)</f>
        <v>TA</v>
      </c>
      <c r="I2598" s="66" t="str">
        <f>VLOOKUP(G2598,'Benthic Codes'!$A$1:$C$15,3,0)</f>
        <v>turf algae</v>
      </c>
    </row>
    <row r="2599" spans="1:11">
      <c r="A2599" s="2">
        <v>42959</v>
      </c>
      <c r="B2599" t="s">
        <v>451</v>
      </c>
      <c r="C2599" t="s">
        <v>475</v>
      </c>
      <c r="D2599">
        <v>3</v>
      </c>
      <c r="E2599">
        <v>10</v>
      </c>
      <c r="F2599" s="17">
        <v>8</v>
      </c>
      <c r="G2599" s="55" t="s">
        <v>480</v>
      </c>
      <c r="H2599" s="66" t="str">
        <f>VLOOKUP(G2599,'Benthic Codes'!$A$1:$C$15,2,0)</f>
        <v>OINV</v>
      </c>
      <c r="I2599" s="66" t="str">
        <f>VLOOKUP(G2599,'Benthic Codes'!$A$1:$C$15,3,0)</f>
        <v>non-aggressive invert</v>
      </c>
      <c r="K2599" t="s">
        <v>479</v>
      </c>
    </row>
    <row r="2600" spans="1:11">
      <c r="A2600" s="2">
        <v>42959</v>
      </c>
      <c r="B2600" t="s">
        <v>451</v>
      </c>
      <c r="C2600" t="s">
        <v>475</v>
      </c>
      <c r="D2600">
        <v>3</v>
      </c>
      <c r="E2600">
        <v>10</v>
      </c>
      <c r="F2600" s="17">
        <v>9</v>
      </c>
      <c r="G2600" s="55" t="s">
        <v>478</v>
      </c>
      <c r="H2600" s="66" t="str">
        <f>VLOOKUP(G2600,'Benthic Codes'!$A$1:$C$15,2,0)</f>
        <v>MA</v>
      </c>
      <c r="I2600" s="66" t="str">
        <f>VLOOKUP(G2600,'Benthic Codes'!$A$1:$C$15,3,0)</f>
        <v>macroalgae</v>
      </c>
      <c r="J2600">
        <v>32</v>
      </c>
    </row>
    <row r="2601" spans="1:11">
      <c r="A2601" s="2">
        <v>42959</v>
      </c>
      <c r="B2601" t="s">
        <v>451</v>
      </c>
      <c r="C2601" t="s">
        <v>475</v>
      </c>
      <c r="D2601">
        <v>3</v>
      </c>
      <c r="E2601">
        <v>10</v>
      </c>
      <c r="F2601" s="17">
        <v>10</v>
      </c>
      <c r="G2601" s="55" t="s">
        <v>480</v>
      </c>
      <c r="H2601" s="66" t="str">
        <f>VLOOKUP(G2601,'Benthic Codes'!$A$1:$C$15,2,0)</f>
        <v>OINV</v>
      </c>
      <c r="I2601" s="66" t="str">
        <f>VLOOKUP(G2601,'Benthic Codes'!$A$1:$C$15,3,0)</f>
        <v>non-aggressive invert</v>
      </c>
      <c r="K2601" t="s">
        <v>487</v>
      </c>
    </row>
    <row r="2602" spans="1:11">
      <c r="A2602" s="2">
        <v>42959</v>
      </c>
      <c r="B2602" t="s">
        <v>451</v>
      </c>
      <c r="C2602" t="s">
        <v>475</v>
      </c>
      <c r="D2602">
        <v>4</v>
      </c>
      <c r="E2602">
        <v>1</v>
      </c>
      <c r="F2602" s="17">
        <v>1</v>
      </c>
      <c r="G2602" s="55" t="s">
        <v>478</v>
      </c>
      <c r="H2602" s="66" t="str">
        <f>VLOOKUP(G2602,'Benthic Codes'!$A$1:$C$15,2,0)</f>
        <v>MA</v>
      </c>
      <c r="I2602" s="66" t="str">
        <f>VLOOKUP(G2602,'Benthic Codes'!$A$1:$C$15,3,0)</f>
        <v>macroalgae</v>
      </c>
      <c r="J2602">
        <v>19</v>
      </c>
    </row>
    <row r="2603" spans="1:11">
      <c r="A2603" s="2">
        <v>42959</v>
      </c>
      <c r="B2603" t="s">
        <v>451</v>
      </c>
      <c r="C2603" t="s">
        <v>475</v>
      </c>
      <c r="D2603">
        <v>4</v>
      </c>
      <c r="E2603">
        <v>1</v>
      </c>
      <c r="F2603" s="17">
        <v>2</v>
      </c>
      <c r="G2603" s="55" t="s">
        <v>474</v>
      </c>
      <c r="H2603" s="66" t="str">
        <f>VLOOKUP(G2603,'Benthic Codes'!$A$1:$C$15,2,0)</f>
        <v>CY</v>
      </c>
      <c r="I2603" s="66" t="str">
        <f>VLOOKUP(G2603,'Benthic Codes'!$A$1:$C$15,3,0)</f>
        <v>cyanobacteria</v>
      </c>
    </row>
    <row r="2604" spans="1:11">
      <c r="A2604" s="2">
        <v>42959</v>
      </c>
      <c r="B2604" t="s">
        <v>451</v>
      </c>
      <c r="C2604" t="s">
        <v>475</v>
      </c>
      <c r="D2604">
        <v>4</v>
      </c>
      <c r="E2604">
        <v>1</v>
      </c>
      <c r="F2604" s="17">
        <v>3</v>
      </c>
      <c r="G2604" s="55" t="s">
        <v>539</v>
      </c>
      <c r="H2604" s="66" t="str">
        <f>VLOOKUP(G2604,'Benthic Codes'!$A$1:$C$15,2,0)</f>
        <v>TA</v>
      </c>
      <c r="I2604" s="66" t="str">
        <f>VLOOKUP(G2604,'Benthic Codes'!$A$1:$C$15,3,0)</f>
        <v>turf algae</v>
      </c>
    </row>
    <row r="2605" spans="1:11">
      <c r="A2605" s="2">
        <v>42959</v>
      </c>
      <c r="B2605" t="s">
        <v>451</v>
      </c>
      <c r="C2605" t="s">
        <v>475</v>
      </c>
      <c r="D2605">
        <v>4</v>
      </c>
      <c r="E2605">
        <v>1</v>
      </c>
      <c r="F2605" s="17">
        <v>4</v>
      </c>
      <c r="G2605" s="55" t="s">
        <v>474</v>
      </c>
      <c r="H2605" s="66" t="str">
        <f>VLOOKUP(G2605,'Benthic Codes'!$A$1:$C$15,2,0)</f>
        <v>CY</v>
      </c>
      <c r="I2605" s="66" t="str">
        <f>VLOOKUP(G2605,'Benthic Codes'!$A$1:$C$15,3,0)</f>
        <v>cyanobacteria</v>
      </c>
    </row>
    <row r="2606" spans="1:11">
      <c r="A2606" s="2">
        <v>42959</v>
      </c>
      <c r="B2606" t="s">
        <v>451</v>
      </c>
      <c r="C2606" t="s">
        <v>475</v>
      </c>
      <c r="D2606">
        <v>4</v>
      </c>
      <c r="E2606">
        <v>1</v>
      </c>
      <c r="F2606" s="17">
        <v>5</v>
      </c>
      <c r="G2606" s="55" t="s">
        <v>474</v>
      </c>
      <c r="H2606" s="66" t="str">
        <f>VLOOKUP(G2606,'Benthic Codes'!$A$1:$C$15,2,0)</f>
        <v>CY</v>
      </c>
      <c r="I2606" s="66" t="str">
        <f>VLOOKUP(G2606,'Benthic Codes'!$A$1:$C$15,3,0)</f>
        <v>cyanobacteria</v>
      </c>
    </row>
    <row r="2607" spans="1:11">
      <c r="A2607" s="2">
        <v>42959</v>
      </c>
      <c r="B2607" t="s">
        <v>451</v>
      </c>
      <c r="C2607" t="s">
        <v>475</v>
      </c>
      <c r="D2607">
        <v>4</v>
      </c>
      <c r="E2607">
        <v>1</v>
      </c>
      <c r="F2607" s="17">
        <v>6</v>
      </c>
      <c r="G2607" s="55" t="s">
        <v>474</v>
      </c>
      <c r="H2607" s="66" t="str">
        <f>VLOOKUP(G2607,'Benthic Codes'!$A$1:$C$15,2,0)</f>
        <v>CY</v>
      </c>
      <c r="I2607" s="66" t="str">
        <f>VLOOKUP(G2607,'Benthic Codes'!$A$1:$C$15,3,0)</f>
        <v>cyanobacteria</v>
      </c>
    </row>
    <row r="2608" spans="1:11">
      <c r="A2608" s="2">
        <v>42959</v>
      </c>
      <c r="B2608" t="s">
        <v>451</v>
      </c>
      <c r="C2608" t="s">
        <v>475</v>
      </c>
      <c r="D2608">
        <v>4</v>
      </c>
      <c r="E2608">
        <v>1</v>
      </c>
      <c r="F2608" s="17">
        <v>7</v>
      </c>
      <c r="G2608" s="55" t="s">
        <v>474</v>
      </c>
      <c r="H2608" s="66" t="str">
        <f>VLOOKUP(G2608,'Benthic Codes'!$A$1:$C$15,2,0)</f>
        <v>CY</v>
      </c>
      <c r="I2608" s="66" t="str">
        <f>VLOOKUP(G2608,'Benthic Codes'!$A$1:$C$15,3,0)</f>
        <v>cyanobacteria</v>
      </c>
    </row>
    <row r="2609" spans="1:10">
      <c r="A2609" s="2">
        <v>42959</v>
      </c>
      <c r="B2609" t="s">
        <v>451</v>
      </c>
      <c r="C2609" t="s">
        <v>475</v>
      </c>
      <c r="D2609">
        <v>4</v>
      </c>
      <c r="E2609">
        <v>1</v>
      </c>
      <c r="F2609" s="17">
        <v>8</v>
      </c>
      <c r="G2609" s="55" t="s">
        <v>474</v>
      </c>
      <c r="H2609" s="66" t="str">
        <f>VLOOKUP(G2609,'Benthic Codes'!$A$1:$C$15,2,0)</f>
        <v>CY</v>
      </c>
      <c r="I2609" s="66" t="str">
        <f>VLOOKUP(G2609,'Benthic Codes'!$A$1:$C$15,3,0)</f>
        <v>cyanobacteria</v>
      </c>
    </row>
    <row r="2610" spans="1:10">
      <c r="A2610" s="2">
        <v>42959</v>
      </c>
      <c r="B2610" t="s">
        <v>451</v>
      </c>
      <c r="C2610" t="s">
        <v>475</v>
      </c>
      <c r="D2610">
        <v>4</v>
      </c>
      <c r="E2610">
        <v>1</v>
      </c>
      <c r="F2610" s="17">
        <v>9</v>
      </c>
      <c r="G2610" s="55" t="s">
        <v>539</v>
      </c>
      <c r="H2610" s="66" t="str">
        <f>VLOOKUP(G2610,'Benthic Codes'!$A$1:$C$15,2,0)</f>
        <v>TA</v>
      </c>
      <c r="I2610" s="66" t="str">
        <f>VLOOKUP(G2610,'Benthic Codes'!$A$1:$C$15,3,0)</f>
        <v>turf algae</v>
      </c>
    </row>
    <row r="2611" spans="1:10">
      <c r="A2611" s="2">
        <v>42959</v>
      </c>
      <c r="B2611" t="s">
        <v>451</v>
      </c>
      <c r="C2611" t="s">
        <v>475</v>
      </c>
      <c r="D2611">
        <v>4</v>
      </c>
      <c r="E2611">
        <v>1</v>
      </c>
      <c r="F2611" s="17">
        <v>10</v>
      </c>
      <c r="G2611" s="55" t="s">
        <v>478</v>
      </c>
      <c r="H2611" s="66" t="str">
        <f>VLOOKUP(G2611,'Benthic Codes'!$A$1:$C$15,2,0)</f>
        <v>MA</v>
      </c>
      <c r="I2611" s="66" t="str">
        <f>VLOOKUP(G2611,'Benthic Codes'!$A$1:$C$15,3,0)</f>
        <v>macroalgae</v>
      </c>
      <c r="J2611">
        <v>12</v>
      </c>
    </row>
    <row r="2612" spans="1:10">
      <c r="A2612" s="2">
        <v>42959</v>
      </c>
      <c r="B2612" t="s">
        <v>451</v>
      </c>
      <c r="C2612" t="s">
        <v>475</v>
      </c>
      <c r="D2612">
        <v>4</v>
      </c>
      <c r="E2612">
        <v>2</v>
      </c>
      <c r="F2612" s="17">
        <v>1</v>
      </c>
      <c r="G2612" s="55" t="s">
        <v>474</v>
      </c>
      <c r="H2612" s="66" t="str">
        <f>VLOOKUP(G2612,'Benthic Codes'!$A$1:$C$15,2,0)</f>
        <v>CY</v>
      </c>
      <c r="I2612" s="66" t="str">
        <f>VLOOKUP(G2612,'Benthic Codes'!$A$1:$C$15,3,0)</f>
        <v>cyanobacteria</v>
      </c>
    </row>
    <row r="2613" spans="1:10">
      <c r="A2613" s="2">
        <v>42959</v>
      </c>
      <c r="B2613" t="s">
        <v>451</v>
      </c>
      <c r="C2613" t="s">
        <v>475</v>
      </c>
      <c r="D2613">
        <v>4</v>
      </c>
      <c r="E2613">
        <v>2</v>
      </c>
      <c r="F2613" s="17">
        <v>2</v>
      </c>
      <c r="G2613" s="55" t="s">
        <v>474</v>
      </c>
      <c r="H2613" s="66" t="str">
        <f>VLOOKUP(G2613,'Benthic Codes'!$A$1:$C$15,2,0)</f>
        <v>CY</v>
      </c>
      <c r="I2613" s="66" t="str">
        <f>VLOOKUP(G2613,'Benthic Codes'!$A$1:$C$15,3,0)</f>
        <v>cyanobacteria</v>
      </c>
    </row>
    <row r="2614" spans="1:10">
      <c r="A2614" s="2">
        <v>42959</v>
      </c>
      <c r="B2614" t="s">
        <v>451</v>
      </c>
      <c r="C2614" t="s">
        <v>475</v>
      </c>
      <c r="D2614">
        <v>4</v>
      </c>
      <c r="E2614">
        <v>2</v>
      </c>
      <c r="F2614" s="17">
        <v>3</v>
      </c>
      <c r="G2614" s="55" t="s">
        <v>474</v>
      </c>
      <c r="H2614" s="66" t="str">
        <f>VLOOKUP(G2614,'Benthic Codes'!$A$1:$C$15,2,0)</f>
        <v>CY</v>
      </c>
      <c r="I2614" s="66" t="str">
        <f>VLOOKUP(G2614,'Benthic Codes'!$A$1:$C$15,3,0)</f>
        <v>cyanobacteria</v>
      </c>
    </row>
    <row r="2615" spans="1:10">
      <c r="A2615" s="2">
        <v>42959</v>
      </c>
      <c r="B2615" t="s">
        <v>451</v>
      </c>
      <c r="C2615" t="s">
        <v>475</v>
      </c>
      <c r="D2615">
        <v>4</v>
      </c>
      <c r="E2615">
        <v>2</v>
      </c>
      <c r="F2615" s="17">
        <v>4</v>
      </c>
      <c r="G2615" s="55" t="s">
        <v>539</v>
      </c>
      <c r="H2615" s="66" t="str">
        <f>VLOOKUP(G2615,'Benthic Codes'!$A$1:$C$15,2,0)</f>
        <v>TA</v>
      </c>
      <c r="I2615" s="66" t="str">
        <f>VLOOKUP(G2615,'Benthic Codes'!$A$1:$C$15,3,0)</f>
        <v>turf algae</v>
      </c>
    </row>
    <row r="2616" spans="1:10">
      <c r="A2616" s="2">
        <v>42959</v>
      </c>
      <c r="B2616" t="s">
        <v>451</v>
      </c>
      <c r="C2616" t="s">
        <v>475</v>
      </c>
      <c r="D2616">
        <v>4</v>
      </c>
      <c r="E2616">
        <v>2</v>
      </c>
      <c r="F2616" s="17">
        <v>5</v>
      </c>
      <c r="G2616" s="55" t="s">
        <v>474</v>
      </c>
      <c r="H2616" s="66" t="str">
        <f>VLOOKUP(G2616,'Benthic Codes'!$A$1:$C$15,2,0)</f>
        <v>CY</v>
      </c>
      <c r="I2616" s="66" t="str">
        <f>VLOOKUP(G2616,'Benthic Codes'!$A$1:$C$15,3,0)</f>
        <v>cyanobacteria</v>
      </c>
    </row>
    <row r="2617" spans="1:10">
      <c r="A2617" s="2">
        <v>42959</v>
      </c>
      <c r="B2617" t="s">
        <v>451</v>
      </c>
      <c r="C2617" t="s">
        <v>475</v>
      </c>
      <c r="D2617">
        <v>4</v>
      </c>
      <c r="E2617">
        <v>2</v>
      </c>
      <c r="F2617" s="17">
        <v>6</v>
      </c>
      <c r="G2617" s="55" t="s">
        <v>474</v>
      </c>
      <c r="H2617" s="66" t="str">
        <f>VLOOKUP(G2617,'Benthic Codes'!$A$1:$C$15,2,0)</f>
        <v>CY</v>
      </c>
      <c r="I2617" s="66" t="str">
        <f>VLOOKUP(G2617,'Benthic Codes'!$A$1:$C$15,3,0)</f>
        <v>cyanobacteria</v>
      </c>
    </row>
    <row r="2618" spans="1:10">
      <c r="A2618" s="2">
        <v>42959</v>
      </c>
      <c r="B2618" t="s">
        <v>451</v>
      </c>
      <c r="C2618" t="s">
        <v>475</v>
      </c>
      <c r="D2618">
        <v>4</v>
      </c>
      <c r="E2618">
        <v>2</v>
      </c>
      <c r="F2618" s="17">
        <v>7</v>
      </c>
      <c r="G2618" s="55" t="s">
        <v>539</v>
      </c>
      <c r="H2618" s="66" t="str">
        <f>VLOOKUP(G2618,'Benthic Codes'!$A$1:$C$15,2,0)</f>
        <v>TA</v>
      </c>
      <c r="I2618" s="66" t="str">
        <f>VLOOKUP(G2618,'Benthic Codes'!$A$1:$C$15,3,0)</f>
        <v>turf algae</v>
      </c>
    </row>
    <row r="2619" spans="1:10">
      <c r="A2619" s="2">
        <v>42959</v>
      </c>
      <c r="B2619" t="s">
        <v>451</v>
      </c>
      <c r="C2619" t="s">
        <v>475</v>
      </c>
      <c r="D2619">
        <v>4</v>
      </c>
      <c r="E2619">
        <v>2</v>
      </c>
      <c r="F2619" s="17">
        <v>8</v>
      </c>
      <c r="G2619" s="55" t="s">
        <v>474</v>
      </c>
      <c r="H2619" s="66" t="str">
        <f>VLOOKUP(G2619,'Benthic Codes'!$A$1:$C$15,2,0)</f>
        <v>CY</v>
      </c>
      <c r="I2619" s="66" t="str">
        <f>VLOOKUP(G2619,'Benthic Codes'!$A$1:$C$15,3,0)</f>
        <v>cyanobacteria</v>
      </c>
    </row>
    <row r="2620" spans="1:10">
      <c r="A2620" s="2">
        <v>42959</v>
      </c>
      <c r="B2620" t="s">
        <v>451</v>
      </c>
      <c r="C2620" t="s">
        <v>475</v>
      </c>
      <c r="D2620">
        <v>4</v>
      </c>
      <c r="E2620">
        <v>2</v>
      </c>
      <c r="F2620" s="17">
        <v>9</v>
      </c>
      <c r="G2620" s="55" t="s">
        <v>539</v>
      </c>
      <c r="H2620" s="66" t="str">
        <f>VLOOKUP(G2620,'Benthic Codes'!$A$1:$C$15,2,0)</f>
        <v>TA</v>
      </c>
      <c r="I2620" s="66" t="str">
        <f>VLOOKUP(G2620,'Benthic Codes'!$A$1:$C$15,3,0)</f>
        <v>turf algae</v>
      </c>
    </row>
    <row r="2621" spans="1:10">
      <c r="A2621" s="2">
        <v>42959</v>
      </c>
      <c r="B2621" t="s">
        <v>451</v>
      </c>
      <c r="C2621" t="s">
        <v>475</v>
      </c>
      <c r="D2621">
        <v>4</v>
      </c>
      <c r="E2621">
        <v>2</v>
      </c>
      <c r="F2621" s="17">
        <v>10</v>
      </c>
      <c r="G2621" s="55" t="s">
        <v>474</v>
      </c>
      <c r="H2621" s="66" t="str">
        <f>VLOOKUP(G2621,'Benthic Codes'!$A$1:$C$15,2,0)</f>
        <v>CY</v>
      </c>
      <c r="I2621" s="66" t="str">
        <f>VLOOKUP(G2621,'Benthic Codes'!$A$1:$C$15,3,0)</f>
        <v>cyanobacteria</v>
      </c>
    </row>
    <row r="2622" spans="1:10">
      <c r="A2622" s="2">
        <v>42959</v>
      </c>
      <c r="B2622" t="s">
        <v>451</v>
      </c>
      <c r="C2622" t="s">
        <v>475</v>
      </c>
      <c r="D2622">
        <v>4</v>
      </c>
      <c r="E2622">
        <v>3</v>
      </c>
      <c r="F2622" s="17">
        <v>1</v>
      </c>
      <c r="G2622" s="55" t="s">
        <v>474</v>
      </c>
      <c r="H2622" s="66" t="str">
        <f>VLOOKUP(G2622,'Benthic Codes'!$A$1:$C$15,2,0)</f>
        <v>CY</v>
      </c>
      <c r="I2622" s="66" t="str">
        <f>VLOOKUP(G2622,'Benthic Codes'!$A$1:$C$15,3,0)</f>
        <v>cyanobacteria</v>
      </c>
    </row>
    <row r="2623" spans="1:10">
      <c r="A2623" s="2">
        <v>42959</v>
      </c>
      <c r="B2623" t="s">
        <v>451</v>
      </c>
      <c r="C2623" t="s">
        <v>475</v>
      </c>
      <c r="D2623">
        <v>4</v>
      </c>
      <c r="E2623">
        <v>3</v>
      </c>
      <c r="F2623" s="17">
        <v>2</v>
      </c>
      <c r="G2623" s="55" t="s">
        <v>539</v>
      </c>
      <c r="H2623" s="66" t="str">
        <f>VLOOKUP(G2623,'Benthic Codes'!$A$1:$C$15,2,0)</f>
        <v>TA</v>
      </c>
      <c r="I2623" s="66" t="str">
        <f>VLOOKUP(G2623,'Benthic Codes'!$A$1:$C$15,3,0)</f>
        <v>turf algae</v>
      </c>
    </row>
    <row r="2624" spans="1:10">
      <c r="A2624" s="2">
        <v>42959</v>
      </c>
      <c r="B2624" t="s">
        <v>451</v>
      </c>
      <c r="C2624" t="s">
        <v>475</v>
      </c>
      <c r="D2624">
        <v>4</v>
      </c>
      <c r="E2624">
        <v>3</v>
      </c>
      <c r="F2624" s="17">
        <v>3</v>
      </c>
      <c r="G2624" s="55" t="s">
        <v>474</v>
      </c>
      <c r="H2624" s="66" t="str">
        <f>VLOOKUP(G2624,'Benthic Codes'!$A$1:$C$15,2,0)</f>
        <v>CY</v>
      </c>
      <c r="I2624" s="66" t="str">
        <f>VLOOKUP(G2624,'Benthic Codes'!$A$1:$C$15,3,0)</f>
        <v>cyanobacteria</v>
      </c>
    </row>
    <row r="2625" spans="1:10">
      <c r="A2625" s="2">
        <v>42959</v>
      </c>
      <c r="B2625" t="s">
        <v>451</v>
      </c>
      <c r="C2625" t="s">
        <v>475</v>
      </c>
      <c r="D2625">
        <v>4</v>
      </c>
      <c r="E2625">
        <v>3</v>
      </c>
      <c r="F2625" s="17">
        <v>4</v>
      </c>
      <c r="G2625" s="55" t="s">
        <v>478</v>
      </c>
      <c r="H2625" s="66" t="str">
        <f>VLOOKUP(G2625,'Benthic Codes'!$A$1:$C$15,2,0)</f>
        <v>MA</v>
      </c>
      <c r="I2625" s="66" t="str">
        <f>VLOOKUP(G2625,'Benthic Codes'!$A$1:$C$15,3,0)</f>
        <v>macroalgae</v>
      </c>
      <c r="J2625">
        <v>3</v>
      </c>
    </row>
    <row r="2626" spans="1:10">
      <c r="A2626" s="2">
        <v>42959</v>
      </c>
      <c r="B2626" t="s">
        <v>451</v>
      </c>
      <c r="C2626" t="s">
        <v>475</v>
      </c>
      <c r="D2626">
        <v>4</v>
      </c>
      <c r="E2626">
        <v>3</v>
      </c>
      <c r="F2626" s="17">
        <v>5</v>
      </c>
      <c r="G2626" s="55" t="s">
        <v>539</v>
      </c>
      <c r="H2626" s="66" t="str">
        <f>VLOOKUP(G2626,'Benthic Codes'!$A$1:$C$15,2,0)</f>
        <v>TA</v>
      </c>
      <c r="I2626" s="66" t="str">
        <f>VLOOKUP(G2626,'Benthic Codes'!$A$1:$C$15,3,0)</f>
        <v>turf algae</v>
      </c>
    </row>
    <row r="2627" spans="1:10">
      <c r="A2627" s="2">
        <v>42959</v>
      </c>
      <c r="B2627" t="s">
        <v>451</v>
      </c>
      <c r="C2627" t="s">
        <v>475</v>
      </c>
      <c r="D2627">
        <v>4</v>
      </c>
      <c r="E2627">
        <v>3</v>
      </c>
      <c r="F2627" s="17">
        <v>6</v>
      </c>
      <c r="G2627" s="55" t="s">
        <v>539</v>
      </c>
      <c r="H2627" s="66" t="str">
        <f>VLOOKUP(G2627,'Benthic Codes'!$A$1:$C$15,2,0)</f>
        <v>TA</v>
      </c>
      <c r="I2627" s="66" t="str">
        <f>VLOOKUP(G2627,'Benthic Codes'!$A$1:$C$15,3,0)</f>
        <v>turf algae</v>
      </c>
    </row>
    <row r="2628" spans="1:10">
      <c r="A2628" s="2">
        <v>42959</v>
      </c>
      <c r="B2628" t="s">
        <v>451</v>
      </c>
      <c r="C2628" t="s">
        <v>475</v>
      </c>
      <c r="D2628">
        <v>4</v>
      </c>
      <c r="E2628">
        <v>3</v>
      </c>
      <c r="F2628" s="17">
        <v>7</v>
      </c>
      <c r="G2628" s="55" t="s">
        <v>539</v>
      </c>
      <c r="H2628" s="66" t="str">
        <f>VLOOKUP(G2628,'Benthic Codes'!$A$1:$C$15,2,0)</f>
        <v>TA</v>
      </c>
      <c r="I2628" s="66" t="str">
        <f>VLOOKUP(G2628,'Benthic Codes'!$A$1:$C$15,3,0)</f>
        <v>turf algae</v>
      </c>
    </row>
    <row r="2629" spans="1:10">
      <c r="A2629" s="2">
        <v>42959</v>
      </c>
      <c r="B2629" t="s">
        <v>451</v>
      </c>
      <c r="C2629" t="s">
        <v>475</v>
      </c>
      <c r="D2629">
        <v>4</v>
      </c>
      <c r="E2629">
        <v>3</v>
      </c>
      <c r="F2629" s="17">
        <v>8</v>
      </c>
      <c r="G2629" s="55" t="s">
        <v>474</v>
      </c>
      <c r="H2629" s="66" t="str">
        <f>VLOOKUP(G2629,'Benthic Codes'!$A$1:$C$15,2,0)</f>
        <v>CY</v>
      </c>
      <c r="I2629" s="66" t="str">
        <f>VLOOKUP(G2629,'Benthic Codes'!$A$1:$C$15,3,0)</f>
        <v>cyanobacteria</v>
      </c>
    </row>
    <row r="2630" spans="1:10">
      <c r="A2630" s="2">
        <v>42959</v>
      </c>
      <c r="B2630" t="s">
        <v>451</v>
      </c>
      <c r="C2630" t="s">
        <v>475</v>
      </c>
      <c r="D2630">
        <v>4</v>
      </c>
      <c r="E2630">
        <v>3</v>
      </c>
      <c r="F2630" s="17">
        <v>9</v>
      </c>
      <c r="G2630" s="55" t="s">
        <v>474</v>
      </c>
      <c r="H2630" s="66" t="str">
        <f>VLOOKUP(G2630,'Benthic Codes'!$A$1:$C$15,2,0)</f>
        <v>CY</v>
      </c>
      <c r="I2630" s="66" t="str">
        <f>VLOOKUP(G2630,'Benthic Codes'!$A$1:$C$15,3,0)</f>
        <v>cyanobacteria</v>
      </c>
    </row>
    <row r="2631" spans="1:10">
      <c r="A2631" s="2">
        <v>42959</v>
      </c>
      <c r="B2631" t="s">
        <v>451</v>
      </c>
      <c r="C2631" t="s">
        <v>475</v>
      </c>
      <c r="D2631">
        <v>4</v>
      </c>
      <c r="E2631">
        <v>3</v>
      </c>
      <c r="F2631" s="17">
        <v>10</v>
      </c>
      <c r="G2631" s="55" t="s">
        <v>539</v>
      </c>
      <c r="H2631" s="66" t="str">
        <f>VLOOKUP(G2631,'Benthic Codes'!$A$1:$C$15,2,0)</f>
        <v>TA</v>
      </c>
      <c r="I2631" s="66" t="str">
        <f>VLOOKUP(G2631,'Benthic Codes'!$A$1:$C$15,3,0)</f>
        <v>turf algae</v>
      </c>
    </row>
    <row r="2632" spans="1:10">
      <c r="A2632" s="2">
        <v>42959</v>
      </c>
      <c r="B2632" t="s">
        <v>451</v>
      </c>
      <c r="C2632" t="s">
        <v>475</v>
      </c>
      <c r="D2632">
        <v>4</v>
      </c>
      <c r="E2632">
        <v>4</v>
      </c>
      <c r="F2632" s="17">
        <v>1</v>
      </c>
      <c r="G2632" s="55" t="s">
        <v>539</v>
      </c>
      <c r="H2632" s="66" t="str">
        <f>VLOOKUP(G2632,'Benthic Codes'!$A$1:$C$15,2,0)</f>
        <v>TA</v>
      </c>
      <c r="I2632" s="66" t="str">
        <f>VLOOKUP(G2632,'Benthic Codes'!$A$1:$C$15,3,0)</f>
        <v>turf algae</v>
      </c>
    </row>
    <row r="2633" spans="1:10">
      <c r="A2633" s="2">
        <v>42959</v>
      </c>
      <c r="B2633" t="s">
        <v>451</v>
      </c>
      <c r="C2633" t="s">
        <v>475</v>
      </c>
      <c r="D2633">
        <v>4</v>
      </c>
      <c r="E2633">
        <v>4</v>
      </c>
      <c r="F2633" s="17">
        <v>2</v>
      </c>
      <c r="G2633" s="55" t="s">
        <v>539</v>
      </c>
      <c r="H2633" s="66" t="str">
        <f>VLOOKUP(G2633,'Benthic Codes'!$A$1:$C$15,2,0)</f>
        <v>TA</v>
      </c>
      <c r="I2633" s="66" t="str">
        <f>VLOOKUP(G2633,'Benthic Codes'!$A$1:$C$15,3,0)</f>
        <v>turf algae</v>
      </c>
    </row>
    <row r="2634" spans="1:10">
      <c r="A2634" s="2">
        <v>42959</v>
      </c>
      <c r="B2634" t="s">
        <v>451</v>
      </c>
      <c r="C2634" t="s">
        <v>475</v>
      </c>
      <c r="D2634">
        <v>4</v>
      </c>
      <c r="E2634">
        <v>4</v>
      </c>
      <c r="F2634" s="17">
        <v>3</v>
      </c>
      <c r="G2634" s="55" t="s">
        <v>539</v>
      </c>
      <c r="H2634" s="66" t="str">
        <f>VLOOKUP(G2634,'Benthic Codes'!$A$1:$C$15,2,0)</f>
        <v>TA</v>
      </c>
      <c r="I2634" s="66" t="str">
        <f>VLOOKUP(G2634,'Benthic Codes'!$A$1:$C$15,3,0)</f>
        <v>turf algae</v>
      </c>
    </row>
    <row r="2635" spans="1:10">
      <c r="A2635" s="2">
        <v>42959</v>
      </c>
      <c r="B2635" t="s">
        <v>451</v>
      </c>
      <c r="C2635" t="s">
        <v>475</v>
      </c>
      <c r="D2635">
        <v>4</v>
      </c>
      <c r="E2635">
        <v>4</v>
      </c>
      <c r="F2635" s="17">
        <v>4</v>
      </c>
      <c r="G2635" s="55" t="s">
        <v>539</v>
      </c>
      <c r="H2635" s="66" t="str">
        <f>VLOOKUP(G2635,'Benthic Codes'!$A$1:$C$15,2,0)</f>
        <v>TA</v>
      </c>
      <c r="I2635" s="66" t="str">
        <f>VLOOKUP(G2635,'Benthic Codes'!$A$1:$C$15,3,0)</f>
        <v>turf algae</v>
      </c>
    </row>
    <row r="2636" spans="1:10">
      <c r="A2636" s="2">
        <v>42959</v>
      </c>
      <c r="B2636" t="s">
        <v>451</v>
      </c>
      <c r="C2636" t="s">
        <v>475</v>
      </c>
      <c r="D2636">
        <v>4</v>
      </c>
      <c r="E2636">
        <v>4</v>
      </c>
      <c r="F2636" s="17">
        <v>5</v>
      </c>
      <c r="G2636" s="55" t="s">
        <v>539</v>
      </c>
      <c r="H2636" s="66" t="str">
        <f>VLOOKUP(G2636,'Benthic Codes'!$A$1:$C$15,2,0)</f>
        <v>TA</v>
      </c>
      <c r="I2636" s="66" t="str">
        <f>VLOOKUP(G2636,'Benthic Codes'!$A$1:$C$15,3,0)</f>
        <v>turf algae</v>
      </c>
    </row>
    <row r="2637" spans="1:10">
      <c r="A2637" s="2">
        <v>42959</v>
      </c>
      <c r="B2637" t="s">
        <v>451</v>
      </c>
      <c r="C2637" t="s">
        <v>475</v>
      </c>
      <c r="D2637">
        <v>4</v>
      </c>
      <c r="E2637">
        <v>4</v>
      </c>
      <c r="F2637" s="17">
        <v>6</v>
      </c>
      <c r="G2637" s="55" t="s">
        <v>539</v>
      </c>
      <c r="H2637" s="66" t="str">
        <f>VLOOKUP(G2637,'Benthic Codes'!$A$1:$C$15,2,0)</f>
        <v>TA</v>
      </c>
      <c r="I2637" s="66" t="str">
        <f>VLOOKUP(G2637,'Benthic Codes'!$A$1:$C$15,3,0)</f>
        <v>turf algae</v>
      </c>
    </row>
    <row r="2638" spans="1:10">
      <c r="A2638" s="2">
        <v>42959</v>
      </c>
      <c r="B2638" t="s">
        <v>451</v>
      </c>
      <c r="C2638" t="s">
        <v>475</v>
      </c>
      <c r="D2638">
        <v>4</v>
      </c>
      <c r="E2638">
        <v>4</v>
      </c>
      <c r="F2638" s="17">
        <v>7</v>
      </c>
      <c r="G2638" s="55" t="s">
        <v>474</v>
      </c>
      <c r="H2638" s="66" t="str">
        <f>VLOOKUP(G2638,'Benthic Codes'!$A$1:$C$15,2,0)</f>
        <v>CY</v>
      </c>
      <c r="I2638" s="66" t="str">
        <f>VLOOKUP(G2638,'Benthic Codes'!$A$1:$C$15,3,0)</f>
        <v>cyanobacteria</v>
      </c>
    </row>
    <row r="2639" spans="1:10">
      <c r="A2639" s="2">
        <v>42959</v>
      </c>
      <c r="B2639" t="s">
        <v>451</v>
      </c>
      <c r="C2639" t="s">
        <v>475</v>
      </c>
      <c r="D2639">
        <v>4</v>
      </c>
      <c r="E2639">
        <v>4</v>
      </c>
      <c r="F2639" s="17">
        <v>8</v>
      </c>
      <c r="G2639" s="55" t="s">
        <v>474</v>
      </c>
      <c r="H2639" s="66" t="str">
        <f>VLOOKUP(G2639,'Benthic Codes'!$A$1:$C$15,2,0)</f>
        <v>CY</v>
      </c>
      <c r="I2639" s="66" t="str">
        <f>VLOOKUP(G2639,'Benthic Codes'!$A$1:$C$15,3,0)</f>
        <v>cyanobacteria</v>
      </c>
    </row>
    <row r="2640" spans="1:10">
      <c r="A2640" s="2">
        <v>42959</v>
      </c>
      <c r="B2640" t="s">
        <v>451</v>
      </c>
      <c r="C2640" t="s">
        <v>475</v>
      </c>
      <c r="D2640">
        <v>4</v>
      </c>
      <c r="E2640">
        <v>4</v>
      </c>
      <c r="F2640" s="17">
        <v>9</v>
      </c>
      <c r="G2640" s="55" t="s">
        <v>474</v>
      </c>
      <c r="H2640" s="66" t="str">
        <f>VLOOKUP(G2640,'Benthic Codes'!$A$1:$C$15,2,0)</f>
        <v>CY</v>
      </c>
      <c r="I2640" s="66" t="str">
        <f>VLOOKUP(G2640,'Benthic Codes'!$A$1:$C$15,3,0)</f>
        <v>cyanobacteria</v>
      </c>
    </row>
    <row r="2641" spans="1:10">
      <c r="A2641" s="2">
        <v>42959</v>
      </c>
      <c r="B2641" t="s">
        <v>451</v>
      </c>
      <c r="C2641" t="s">
        <v>475</v>
      </c>
      <c r="D2641">
        <v>4</v>
      </c>
      <c r="E2641">
        <v>4</v>
      </c>
      <c r="F2641" s="17">
        <v>10</v>
      </c>
      <c r="G2641" s="55" t="s">
        <v>474</v>
      </c>
      <c r="H2641" s="66" t="str">
        <f>VLOOKUP(G2641,'Benthic Codes'!$A$1:$C$15,2,0)</f>
        <v>CY</v>
      </c>
      <c r="I2641" s="66" t="str">
        <f>VLOOKUP(G2641,'Benthic Codes'!$A$1:$C$15,3,0)</f>
        <v>cyanobacteria</v>
      </c>
    </row>
    <row r="2642" spans="1:10">
      <c r="A2642" s="2">
        <v>42959</v>
      </c>
      <c r="B2642" t="s">
        <v>451</v>
      </c>
      <c r="C2642" t="s">
        <v>475</v>
      </c>
      <c r="D2642">
        <v>4</v>
      </c>
      <c r="E2642">
        <v>5</v>
      </c>
      <c r="F2642" s="17">
        <v>1</v>
      </c>
      <c r="G2642" s="55" t="s">
        <v>474</v>
      </c>
      <c r="H2642" s="66" t="str">
        <f>VLOOKUP(G2642,'Benthic Codes'!$A$1:$C$15,2,0)</f>
        <v>CY</v>
      </c>
      <c r="I2642" s="66" t="str">
        <f>VLOOKUP(G2642,'Benthic Codes'!$A$1:$C$15,3,0)</f>
        <v>cyanobacteria</v>
      </c>
    </row>
    <row r="2643" spans="1:10">
      <c r="A2643" s="2">
        <v>42959</v>
      </c>
      <c r="B2643" t="s">
        <v>451</v>
      </c>
      <c r="C2643" t="s">
        <v>475</v>
      </c>
      <c r="D2643">
        <v>4</v>
      </c>
      <c r="E2643">
        <v>5</v>
      </c>
      <c r="F2643" s="17">
        <v>2</v>
      </c>
      <c r="G2643" s="55" t="s">
        <v>539</v>
      </c>
      <c r="H2643" s="66" t="str">
        <f>VLOOKUP(G2643,'Benthic Codes'!$A$1:$C$15,2,0)</f>
        <v>TA</v>
      </c>
      <c r="I2643" s="66" t="str">
        <f>VLOOKUP(G2643,'Benthic Codes'!$A$1:$C$15,3,0)</f>
        <v>turf algae</v>
      </c>
    </row>
    <row r="2644" spans="1:10">
      <c r="A2644" s="2">
        <v>42959</v>
      </c>
      <c r="B2644" t="s">
        <v>451</v>
      </c>
      <c r="C2644" t="s">
        <v>475</v>
      </c>
      <c r="D2644">
        <v>4</v>
      </c>
      <c r="E2644">
        <v>5</v>
      </c>
      <c r="F2644" s="17">
        <v>3</v>
      </c>
      <c r="G2644" s="55" t="s">
        <v>539</v>
      </c>
      <c r="H2644" s="66" t="str">
        <f>VLOOKUP(G2644,'Benthic Codes'!$A$1:$C$15,2,0)</f>
        <v>TA</v>
      </c>
      <c r="I2644" s="66" t="str">
        <f>VLOOKUP(G2644,'Benthic Codes'!$A$1:$C$15,3,0)</f>
        <v>turf algae</v>
      </c>
    </row>
    <row r="2645" spans="1:10">
      <c r="A2645" s="2">
        <v>42959</v>
      </c>
      <c r="B2645" t="s">
        <v>451</v>
      </c>
      <c r="C2645" t="s">
        <v>475</v>
      </c>
      <c r="D2645">
        <v>4</v>
      </c>
      <c r="E2645">
        <v>5</v>
      </c>
      <c r="F2645" s="17">
        <v>4</v>
      </c>
      <c r="G2645" s="55" t="s">
        <v>478</v>
      </c>
      <c r="H2645" s="66" t="str">
        <f>VLOOKUP(G2645,'Benthic Codes'!$A$1:$C$15,2,0)</f>
        <v>MA</v>
      </c>
      <c r="I2645" s="66" t="str">
        <f>VLOOKUP(G2645,'Benthic Codes'!$A$1:$C$15,3,0)</f>
        <v>macroalgae</v>
      </c>
      <c r="J2645">
        <v>14</v>
      </c>
    </row>
    <row r="2646" spans="1:10">
      <c r="A2646" s="2">
        <v>42959</v>
      </c>
      <c r="B2646" t="s">
        <v>451</v>
      </c>
      <c r="C2646" t="s">
        <v>475</v>
      </c>
      <c r="D2646">
        <v>4</v>
      </c>
      <c r="E2646">
        <v>5</v>
      </c>
      <c r="F2646" s="17">
        <v>5</v>
      </c>
      <c r="G2646" s="55" t="s">
        <v>474</v>
      </c>
      <c r="H2646" s="66" t="str">
        <f>VLOOKUP(G2646,'Benthic Codes'!$A$1:$C$15,2,0)</f>
        <v>CY</v>
      </c>
      <c r="I2646" s="66" t="str">
        <f>VLOOKUP(G2646,'Benthic Codes'!$A$1:$C$15,3,0)</f>
        <v>cyanobacteria</v>
      </c>
    </row>
    <row r="2647" spans="1:10">
      <c r="A2647" s="2">
        <v>42959</v>
      </c>
      <c r="B2647" t="s">
        <v>451</v>
      </c>
      <c r="C2647" t="s">
        <v>475</v>
      </c>
      <c r="D2647">
        <v>4</v>
      </c>
      <c r="E2647">
        <v>5</v>
      </c>
      <c r="F2647" s="17">
        <v>6</v>
      </c>
      <c r="G2647" s="55" t="s">
        <v>474</v>
      </c>
      <c r="H2647" s="66" t="str">
        <f>VLOOKUP(G2647,'Benthic Codes'!$A$1:$C$15,2,0)</f>
        <v>CY</v>
      </c>
      <c r="I2647" s="66" t="str">
        <f>VLOOKUP(G2647,'Benthic Codes'!$A$1:$C$15,3,0)</f>
        <v>cyanobacteria</v>
      </c>
    </row>
    <row r="2648" spans="1:10">
      <c r="A2648" s="2">
        <v>42959</v>
      </c>
      <c r="B2648" t="s">
        <v>451</v>
      </c>
      <c r="C2648" t="s">
        <v>475</v>
      </c>
      <c r="D2648">
        <v>4</v>
      </c>
      <c r="E2648">
        <v>5</v>
      </c>
      <c r="F2648" s="17">
        <v>7</v>
      </c>
      <c r="G2648" s="55" t="s">
        <v>474</v>
      </c>
      <c r="H2648" s="66" t="str">
        <f>VLOOKUP(G2648,'Benthic Codes'!$A$1:$C$15,2,0)</f>
        <v>CY</v>
      </c>
      <c r="I2648" s="66" t="str">
        <f>VLOOKUP(G2648,'Benthic Codes'!$A$1:$C$15,3,0)</f>
        <v>cyanobacteria</v>
      </c>
    </row>
    <row r="2649" spans="1:10">
      <c r="A2649" s="2">
        <v>42959</v>
      </c>
      <c r="B2649" t="s">
        <v>451</v>
      </c>
      <c r="C2649" t="s">
        <v>475</v>
      </c>
      <c r="D2649">
        <v>4</v>
      </c>
      <c r="E2649">
        <v>5</v>
      </c>
      <c r="F2649" s="17">
        <v>8</v>
      </c>
      <c r="G2649" s="55" t="s">
        <v>474</v>
      </c>
      <c r="H2649" s="66" t="str">
        <f>VLOOKUP(G2649,'Benthic Codes'!$A$1:$C$15,2,0)</f>
        <v>CY</v>
      </c>
      <c r="I2649" s="66" t="str">
        <f>VLOOKUP(G2649,'Benthic Codes'!$A$1:$C$15,3,0)</f>
        <v>cyanobacteria</v>
      </c>
    </row>
    <row r="2650" spans="1:10">
      <c r="A2650" s="2">
        <v>42959</v>
      </c>
      <c r="B2650" t="s">
        <v>451</v>
      </c>
      <c r="C2650" t="s">
        <v>475</v>
      </c>
      <c r="D2650">
        <v>4</v>
      </c>
      <c r="E2650">
        <v>5</v>
      </c>
      <c r="F2650" s="17">
        <v>9</v>
      </c>
      <c r="G2650" s="55" t="s">
        <v>474</v>
      </c>
      <c r="H2650" s="66" t="str">
        <f>VLOOKUP(G2650,'Benthic Codes'!$A$1:$C$15,2,0)</f>
        <v>CY</v>
      </c>
      <c r="I2650" s="66" t="str">
        <f>VLOOKUP(G2650,'Benthic Codes'!$A$1:$C$15,3,0)</f>
        <v>cyanobacteria</v>
      </c>
    </row>
    <row r="2651" spans="1:10">
      <c r="A2651" s="2">
        <v>42959</v>
      </c>
      <c r="B2651" t="s">
        <v>451</v>
      </c>
      <c r="C2651" t="s">
        <v>475</v>
      </c>
      <c r="D2651">
        <v>4</v>
      </c>
      <c r="E2651">
        <v>5</v>
      </c>
      <c r="F2651" s="17">
        <v>10</v>
      </c>
      <c r="G2651" s="55" t="s">
        <v>474</v>
      </c>
      <c r="H2651" s="66" t="str">
        <f>VLOOKUP(G2651,'Benthic Codes'!$A$1:$C$15,2,0)</f>
        <v>CY</v>
      </c>
      <c r="I2651" s="66" t="str">
        <f>VLOOKUP(G2651,'Benthic Codes'!$A$1:$C$15,3,0)</f>
        <v>cyanobacteria</v>
      </c>
    </row>
    <row r="2652" spans="1:10">
      <c r="A2652" s="2">
        <v>42959</v>
      </c>
      <c r="B2652" t="s">
        <v>451</v>
      </c>
      <c r="C2652" t="s">
        <v>475</v>
      </c>
      <c r="D2652">
        <v>4</v>
      </c>
      <c r="E2652">
        <v>6</v>
      </c>
      <c r="F2652" s="17">
        <v>1</v>
      </c>
      <c r="G2652" s="55" t="s">
        <v>478</v>
      </c>
      <c r="H2652" s="66" t="str">
        <f>VLOOKUP(G2652,'Benthic Codes'!$A$1:$C$15,2,0)</f>
        <v>MA</v>
      </c>
      <c r="I2652" s="66" t="str">
        <f>VLOOKUP(G2652,'Benthic Codes'!$A$1:$C$15,3,0)</f>
        <v>macroalgae</v>
      </c>
      <c r="J2652">
        <v>9</v>
      </c>
    </row>
    <row r="2653" spans="1:10">
      <c r="A2653" s="2">
        <v>42959</v>
      </c>
      <c r="B2653" t="s">
        <v>451</v>
      </c>
      <c r="C2653" t="s">
        <v>475</v>
      </c>
      <c r="D2653">
        <v>4</v>
      </c>
      <c r="E2653">
        <v>6</v>
      </c>
      <c r="F2653" s="17">
        <v>2</v>
      </c>
      <c r="G2653" s="55" t="s">
        <v>539</v>
      </c>
      <c r="H2653" s="66" t="str">
        <f>VLOOKUP(G2653,'Benthic Codes'!$A$1:$C$15,2,0)</f>
        <v>TA</v>
      </c>
      <c r="I2653" s="66" t="str">
        <f>VLOOKUP(G2653,'Benthic Codes'!$A$1:$C$15,3,0)</f>
        <v>turf algae</v>
      </c>
    </row>
    <row r="2654" spans="1:10">
      <c r="A2654" s="2">
        <v>42959</v>
      </c>
      <c r="B2654" t="s">
        <v>451</v>
      </c>
      <c r="C2654" t="s">
        <v>475</v>
      </c>
      <c r="D2654">
        <v>4</v>
      </c>
      <c r="E2654">
        <v>6</v>
      </c>
      <c r="F2654" s="17">
        <v>3</v>
      </c>
      <c r="G2654" s="55" t="s">
        <v>539</v>
      </c>
      <c r="H2654" s="66" t="str">
        <f>VLOOKUP(G2654,'Benthic Codes'!$A$1:$C$15,2,0)</f>
        <v>TA</v>
      </c>
      <c r="I2654" s="66" t="str">
        <f>VLOOKUP(G2654,'Benthic Codes'!$A$1:$C$15,3,0)</f>
        <v>turf algae</v>
      </c>
    </row>
    <row r="2655" spans="1:10">
      <c r="A2655" s="2">
        <v>42959</v>
      </c>
      <c r="B2655" t="s">
        <v>451</v>
      </c>
      <c r="C2655" t="s">
        <v>475</v>
      </c>
      <c r="D2655">
        <v>4</v>
      </c>
      <c r="E2655">
        <v>6</v>
      </c>
      <c r="F2655" s="17">
        <v>4</v>
      </c>
      <c r="G2655" s="55" t="s">
        <v>474</v>
      </c>
      <c r="H2655" s="66" t="str">
        <f>VLOOKUP(G2655,'Benthic Codes'!$A$1:$C$15,2,0)</f>
        <v>CY</v>
      </c>
      <c r="I2655" s="66" t="str">
        <f>VLOOKUP(G2655,'Benthic Codes'!$A$1:$C$15,3,0)</f>
        <v>cyanobacteria</v>
      </c>
    </row>
    <row r="2656" spans="1:10">
      <c r="A2656" s="2">
        <v>42959</v>
      </c>
      <c r="B2656" t="s">
        <v>451</v>
      </c>
      <c r="C2656" t="s">
        <v>475</v>
      </c>
      <c r="D2656">
        <v>4</v>
      </c>
      <c r="E2656">
        <v>6</v>
      </c>
      <c r="F2656" s="17">
        <v>5</v>
      </c>
      <c r="G2656" s="55" t="s">
        <v>474</v>
      </c>
      <c r="H2656" s="66" t="str">
        <f>VLOOKUP(G2656,'Benthic Codes'!$A$1:$C$15,2,0)</f>
        <v>CY</v>
      </c>
      <c r="I2656" s="66" t="str">
        <f>VLOOKUP(G2656,'Benthic Codes'!$A$1:$C$15,3,0)</f>
        <v>cyanobacteria</v>
      </c>
    </row>
    <row r="2657" spans="1:9">
      <c r="A2657" s="2">
        <v>42959</v>
      </c>
      <c r="B2657" t="s">
        <v>451</v>
      </c>
      <c r="C2657" t="s">
        <v>475</v>
      </c>
      <c r="D2657">
        <v>4</v>
      </c>
      <c r="E2657">
        <v>6</v>
      </c>
      <c r="F2657" s="17">
        <v>6</v>
      </c>
      <c r="G2657" s="55" t="s">
        <v>539</v>
      </c>
      <c r="H2657" s="66" t="str">
        <f>VLOOKUP(G2657,'Benthic Codes'!$A$1:$C$15,2,0)</f>
        <v>TA</v>
      </c>
      <c r="I2657" s="66" t="str">
        <f>VLOOKUP(G2657,'Benthic Codes'!$A$1:$C$15,3,0)</f>
        <v>turf algae</v>
      </c>
    </row>
    <row r="2658" spans="1:9">
      <c r="A2658" s="2">
        <v>42959</v>
      </c>
      <c r="B2658" t="s">
        <v>451</v>
      </c>
      <c r="C2658" t="s">
        <v>475</v>
      </c>
      <c r="D2658">
        <v>4</v>
      </c>
      <c r="E2658">
        <v>6</v>
      </c>
      <c r="F2658" s="17">
        <v>7</v>
      </c>
      <c r="G2658" s="55" t="s">
        <v>539</v>
      </c>
      <c r="H2658" s="66" t="str">
        <f>VLOOKUP(G2658,'Benthic Codes'!$A$1:$C$15,2,0)</f>
        <v>TA</v>
      </c>
      <c r="I2658" s="66" t="str">
        <f>VLOOKUP(G2658,'Benthic Codes'!$A$1:$C$15,3,0)</f>
        <v>turf algae</v>
      </c>
    </row>
    <row r="2659" spans="1:9">
      <c r="A2659" s="2">
        <v>42959</v>
      </c>
      <c r="B2659" t="s">
        <v>451</v>
      </c>
      <c r="C2659" t="s">
        <v>475</v>
      </c>
      <c r="D2659">
        <v>4</v>
      </c>
      <c r="E2659">
        <v>6</v>
      </c>
      <c r="F2659" s="17">
        <v>8</v>
      </c>
      <c r="G2659" s="55" t="s">
        <v>539</v>
      </c>
      <c r="H2659" s="66" t="str">
        <f>VLOOKUP(G2659,'Benthic Codes'!$A$1:$C$15,2,0)</f>
        <v>TA</v>
      </c>
      <c r="I2659" s="66" t="str">
        <f>VLOOKUP(G2659,'Benthic Codes'!$A$1:$C$15,3,0)</f>
        <v>turf algae</v>
      </c>
    </row>
    <row r="2660" spans="1:9">
      <c r="A2660" s="2">
        <v>42959</v>
      </c>
      <c r="B2660" t="s">
        <v>451</v>
      </c>
      <c r="C2660" t="s">
        <v>475</v>
      </c>
      <c r="D2660">
        <v>4</v>
      </c>
      <c r="E2660">
        <v>6</v>
      </c>
      <c r="F2660" s="17">
        <v>9</v>
      </c>
      <c r="G2660" s="55" t="s">
        <v>539</v>
      </c>
      <c r="H2660" s="66" t="str">
        <f>VLOOKUP(G2660,'Benthic Codes'!$A$1:$C$15,2,0)</f>
        <v>TA</v>
      </c>
      <c r="I2660" s="66" t="str">
        <f>VLOOKUP(G2660,'Benthic Codes'!$A$1:$C$15,3,0)</f>
        <v>turf algae</v>
      </c>
    </row>
    <row r="2661" spans="1:9">
      <c r="A2661" s="2">
        <v>42959</v>
      </c>
      <c r="B2661" t="s">
        <v>451</v>
      </c>
      <c r="C2661" t="s">
        <v>475</v>
      </c>
      <c r="D2661">
        <v>4</v>
      </c>
      <c r="E2661">
        <v>6</v>
      </c>
      <c r="F2661" s="17">
        <v>10</v>
      </c>
      <c r="G2661" s="55" t="s">
        <v>539</v>
      </c>
      <c r="H2661" s="66" t="str">
        <f>VLOOKUP(G2661,'Benthic Codes'!$A$1:$C$15,2,0)</f>
        <v>TA</v>
      </c>
      <c r="I2661" s="66" t="str">
        <f>VLOOKUP(G2661,'Benthic Codes'!$A$1:$C$15,3,0)</f>
        <v>turf algae</v>
      </c>
    </row>
    <row r="2662" spans="1:9">
      <c r="A2662" s="2">
        <v>42959</v>
      </c>
      <c r="B2662" t="s">
        <v>451</v>
      </c>
      <c r="C2662" t="s">
        <v>475</v>
      </c>
      <c r="D2662">
        <v>4</v>
      </c>
      <c r="E2662">
        <v>7</v>
      </c>
      <c r="F2662" s="17">
        <v>1</v>
      </c>
      <c r="G2662" s="55" t="s">
        <v>539</v>
      </c>
      <c r="H2662" s="66" t="str">
        <f>VLOOKUP(G2662,'Benthic Codes'!$A$1:$C$15,2,0)</f>
        <v>TA</v>
      </c>
      <c r="I2662" s="66" t="str">
        <f>VLOOKUP(G2662,'Benthic Codes'!$A$1:$C$15,3,0)</f>
        <v>turf algae</v>
      </c>
    </row>
    <row r="2663" spans="1:9">
      <c r="A2663" s="2">
        <v>42959</v>
      </c>
      <c r="B2663" t="s">
        <v>451</v>
      </c>
      <c r="C2663" t="s">
        <v>475</v>
      </c>
      <c r="D2663">
        <v>4</v>
      </c>
      <c r="E2663">
        <v>7</v>
      </c>
      <c r="F2663" s="17">
        <v>2</v>
      </c>
      <c r="G2663" s="55" t="s">
        <v>539</v>
      </c>
      <c r="H2663" s="66" t="str">
        <f>VLOOKUP(G2663,'Benthic Codes'!$A$1:$C$15,2,0)</f>
        <v>TA</v>
      </c>
      <c r="I2663" s="66" t="str">
        <f>VLOOKUP(G2663,'Benthic Codes'!$A$1:$C$15,3,0)</f>
        <v>turf algae</v>
      </c>
    </row>
    <row r="2664" spans="1:9">
      <c r="A2664" s="2">
        <v>42959</v>
      </c>
      <c r="B2664" t="s">
        <v>451</v>
      </c>
      <c r="C2664" t="s">
        <v>475</v>
      </c>
      <c r="D2664">
        <v>4</v>
      </c>
      <c r="E2664">
        <v>7</v>
      </c>
      <c r="F2664" s="17">
        <v>3</v>
      </c>
      <c r="G2664" s="55" t="s">
        <v>539</v>
      </c>
      <c r="H2664" s="66" t="str">
        <f>VLOOKUP(G2664,'Benthic Codes'!$A$1:$C$15,2,0)</f>
        <v>TA</v>
      </c>
      <c r="I2664" s="66" t="str">
        <f>VLOOKUP(G2664,'Benthic Codes'!$A$1:$C$15,3,0)</f>
        <v>turf algae</v>
      </c>
    </row>
    <row r="2665" spans="1:9">
      <c r="A2665" s="2">
        <v>42959</v>
      </c>
      <c r="B2665" t="s">
        <v>451</v>
      </c>
      <c r="C2665" t="s">
        <v>475</v>
      </c>
      <c r="D2665">
        <v>4</v>
      </c>
      <c r="E2665">
        <v>7</v>
      </c>
      <c r="F2665" s="17">
        <v>4</v>
      </c>
      <c r="G2665" s="55" t="s">
        <v>539</v>
      </c>
      <c r="H2665" s="66" t="str">
        <f>VLOOKUP(G2665,'Benthic Codes'!$A$1:$C$15,2,0)</f>
        <v>TA</v>
      </c>
      <c r="I2665" s="66" t="str">
        <f>VLOOKUP(G2665,'Benthic Codes'!$A$1:$C$15,3,0)</f>
        <v>turf algae</v>
      </c>
    </row>
    <row r="2666" spans="1:9">
      <c r="A2666" s="2">
        <v>42959</v>
      </c>
      <c r="B2666" t="s">
        <v>451</v>
      </c>
      <c r="C2666" t="s">
        <v>475</v>
      </c>
      <c r="D2666">
        <v>4</v>
      </c>
      <c r="E2666">
        <v>7</v>
      </c>
      <c r="F2666" s="17">
        <v>5</v>
      </c>
      <c r="G2666" s="55" t="s">
        <v>476</v>
      </c>
      <c r="H2666" s="66" t="str">
        <f>VLOOKUP(G2666,'Benthic Codes'!$A$1:$C$15,2,0)</f>
        <v>LC</v>
      </c>
      <c r="I2666" s="66" t="str">
        <f>VLOOKUP(G2666,'Benthic Codes'!$A$1:$C$15,3,0)</f>
        <v>coral</v>
      </c>
    </row>
    <row r="2667" spans="1:9">
      <c r="A2667" s="2">
        <v>42959</v>
      </c>
      <c r="B2667" t="s">
        <v>451</v>
      </c>
      <c r="C2667" t="s">
        <v>475</v>
      </c>
      <c r="D2667">
        <v>4</v>
      </c>
      <c r="E2667">
        <v>7</v>
      </c>
      <c r="F2667" s="17">
        <v>6</v>
      </c>
      <c r="G2667" s="55" t="s">
        <v>539</v>
      </c>
      <c r="H2667" s="66" t="str">
        <f>VLOOKUP(G2667,'Benthic Codes'!$A$1:$C$15,2,0)</f>
        <v>TA</v>
      </c>
      <c r="I2667" s="66" t="str">
        <f>VLOOKUP(G2667,'Benthic Codes'!$A$1:$C$15,3,0)</f>
        <v>turf algae</v>
      </c>
    </row>
    <row r="2668" spans="1:9">
      <c r="A2668" s="2">
        <v>42959</v>
      </c>
      <c r="B2668" t="s">
        <v>451</v>
      </c>
      <c r="C2668" t="s">
        <v>475</v>
      </c>
      <c r="D2668">
        <v>4</v>
      </c>
      <c r="E2668">
        <v>7</v>
      </c>
      <c r="F2668" s="17">
        <v>7</v>
      </c>
      <c r="G2668" s="55" t="s">
        <v>539</v>
      </c>
      <c r="H2668" s="66" t="str">
        <f>VLOOKUP(G2668,'Benthic Codes'!$A$1:$C$15,2,0)</f>
        <v>TA</v>
      </c>
      <c r="I2668" s="66" t="str">
        <f>VLOOKUP(G2668,'Benthic Codes'!$A$1:$C$15,3,0)</f>
        <v>turf algae</v>
      </c>
    </row>
    <row r="2669" spans="1:9">
      <c r="A2669" s="2">
        <v>42959</v>
      </c>
      <c r="B2669" t="s">
        <v>451</v>
      </c>
      <c r="C2669" t="s">
        <v>475</v>
      </c>
      <c r="D2669">
        <v>4</v>
      </c>
      <c r="E2669">
        <v>7</v>
      </c>
      <c r="F2669" s="17">
        <v>8</v>
      </c>
      <c r="G2669" s="55" t="s">
        <v>539</v>
      </c>
      <c r="H2669" s="66" t="str">
        <f>VLOOKUP(G2669,'Benthic Codes'!$A$1:$C$15,2,0)</f>
        <v>TA</v>
      </c>
      <c r="I2669" s="66" t="str">
        <f>VLOOKUP(G2669,'Benthic Codes'!$A$1:$C$15,3,0)</f>
        <v>turf algae</v>
      </c>
    </row>
    <row r="2670" spans="1:9">
      <c r="A2670" s="2">
        <v>42959</v>
      </c>
      <c r="B2670" t="s">
        <v>451</v>
      </c>
      <c r="C2670" t="s">
        <v>475</v>
      </c>
      <c r="D2670">
        <v>4</v>
      </c>
      <c r="E2670">
        <v>7</v>
      </c>
      <c r="F2670" s="17">
        <v>9</v>
      </c>
      <c r="G2670" s="55" t="s">
        <v>539</v>
      </c>
      <c r="H2670" s="66" t="str">
        <f>VLOOKUP(G2670,'Benthic Codes'!$A$1:$C$15,2,0)</f>
        <v>TA</v>
      </c>
      <c r="I2670" s="66" t="str">
        <f>VLOOKUP(G2670,'Benthic Codes'!$A$1:$C$15,3,0)</f>
        <v>turf algae</v>
      </c>
    </row>
    <row r="2671" spans="1:9">
      <c r="A2671" s="2">
        <v>42959</v>
      </c>
      <c r="B2671" t="s">
        <v>451</v>
      </c>
      <c r="C2671" t="s">
        <v>475</v>
      </c>
      <c r="D2671">
        <v>4</v>
      </c>
      <c r="E2671">
        <v>7</v>
      </c>
      <c r="F2671" s="17">
        <v>10</v>
      </c>
      <c r="G2671" s="55" t="s">
        <v>539</v>
      </c>
      <c r="H2671" s="66" t="str">
        <f>VLOOKUP(G2671,'Benthic Codes'!$A$1:$C$15,2,0)</f>
        <v>TA</v>
      </c>
      <c r="I2671" s="66" t="str">
        <f>VLOOKUP(G2671,'Benthic Codes'!$A$1:$C$15,3,0)</f>
        <v>turf algae</v>
      </c>
    </row>
    <row r="2672" spans="1:9">
      <c r="A2672" s="2">
        <v>42959</v>
      </c>
      <c r="B2672" t="s">
        <v>451</v>
      </c>
      <c r="C2672" t="s">
        <v>475</v>
      </c>
      <c r="D2672">
        <v>4</v>
      </c>
      <c r="E2672">
        <v>8</v>
      </c>
      <c r="F2672" s="17">
        <v>1</v>
      </c>
      <c r="G2672" s="55" t="s">
        <v>539</v>
      </c>
      <c r="H2672" s="66" t="str">
        <f>VLOOKUP(G2672,'Benthic Codes'!$A$1:$C$15,2,0)</f>
        <v>TA</v>
      </c>
      <c r="I2672" s="66" t="str">
        <f>VLOOKUP(G2672,'Benthic Codes'!$A$1:$C$15,3,0)</f>
        <v>turf algae</v>
      </c>
    </row>
    <row r="2673" spans="1:11">
      <c r="A2673" s="2">
        <v>42959</v>
      </c>
      <c r="B2673" t="s">
        <v>451</v>
      </c>
      <c r="C2673" t="s">
        <v>475</v>
      </c>
      <c r="D2673">
        <v>4</v>
      </c>
      <c r="E2673">
        <v>8</v>
      </c>
      <c r="F2673" s="17">
        <v>2</v>
      </c>
      <c r="G2673" s="55" t="s">
        <v>539</v>
      </c>
      <c r="H2673" s="66" t="str">
        <f>VLOOKUP(G2673,'Benthic Codes'!$A$1:$C$15,2,0)</f>
        <v>TA</v>
      </c>
      <c r="I2673" s="66" t="str">
        <f>VLOOKUP(G2673,'Benthic Codes'!$A$1:$C$15,3,0)</f>
        <v>turf algae</v>
      </c>
    </row>
    <row r="2674" spans="1:11">
      <c r="A2674" s="2">
        <v>42959</v>
      </c>
      <c r="B2674" t="s">
        <v>451</v>
      </c>
      <c r="C2674" t="s">
        <v>475</v>
      </c>
      <c r="D2674">
        <v>4</v>
      </c>
      <c r="E2674">
        <v>8</v>
      </c>
      <c r="F2674" s="17">
        <v>3</v>
      </c>
      <c r="G2674" s="55" t="s">
        <v>539</v>
      </c>
      <c r="H2674" s="66" t="str">
        <f>VLOOKUP(G2674,'Benthic Codes'!$A$1:$C$15,2,0)</f>
        <v>TA</v>
      </c>
      <c r="I2674" s="66" t="str">
        <f>VLOOKUP(G2674,'Benthic Codes'!$A$1:$C$15,3,0)</f>
        <v>turf algae</v>
      </c>
    </row>
    <row r="2675" spans="1:11">
      <c r="A2675" s="2">
        <v>42959</v>
      </c>
      <c r="B2675" t="s">
        <v>451</v>
      </c>
      <c r="C2675" t="s">
        <v>475</v>
      </c>
      <c r="D2675">
        <v>4</v>
      </c>
      <c r="E2675">
        <v>8</v>
      </c>
      <c r="F2675" s="17">
        <v>4</v>
      </c>
      <c r="G2675" s="55" t="s">
        <v>539</v>
      </c>
      <c r="H2675" s="66" t="str">
        <f>VLOOKUP(G2675,'Benthic Codes'!$A$1:$C$15,2,0)</f>
        <v>TA</v>
      </c>
      <c r="I2675" s="66" t="str">
        <f>VLOOKUP(G2675,'Benthic Codes'!$A$1:$C$15,3,0)</f>
        <v>turf algae</v>
      </c>
    </row>
    <row r="2676" spans="1:11">
      <c r="A2676" s="2">
        <v>42959</v>
      </c>
      <c r="B2676" t="s">
        <v>451</v>
      </c>
      <c r="C2676" t="s">
        <v>475</v>
      </c>
      <c r="D2676">
        <v>4</v>
      </c>
      <c r="E2676">
        <v>8</v>
      </c>
      <c r="F2676" s="17">
        <v>5</v>
      </c>
      <c r="G2676" s="55" t="s">
        <v>539</v>
      </c>
      <c r="H2676" s="66" t="str">
        <f>VLOOKUP(G2676,'Benthic Codes'!$A$1:$C$15,2,0)</f>
        <v>TA</v>
      </c>
      <c r="I2676" s="66" t="str">
        <f>VLOOKUP(G2676,'Benthic Codes'!$A$1:$C$15,3,0)</f>
        <v>turf algae</v>
      </c>
    </row>
    <row r="2677" spans="1:11">
      <c r="A2677" s="2">
        <v>42959</v>
      </c>
      <c r="B2677" t="s">
        <v>451</v>
      </c>
      <c r="C2677" t="s">
        <v>475</v>
      </c>
      <c r="D2677">
        <v>4</v>
      </c>
      <c r="E2677">
        <v>8</v>
      </c>
      <c r="F2677" s="17">
        <v>6</v>
      </c>
      <c r="G2677" s="55" t="s">
        <v>476</v>
      </c>
      <c r="H2677" s="66" t="str">
        <f>VLOOKUP(G2677,'Benthic Codes'!$A$1:$C$15,2,0)</f>
        <v>LC</v>
      </c>
      <c r="I2677" s="66" t="str">
        <f>VLOOKUP(G2677,'Benthic Codes'!$A$1:$C$15,3,0)</f>
        <v>coral</v>
      </c>
    </row>
    <row r="2678" spans="1:11">
      <c r="A2678" s="2">
        <v>42959</v>
      </c>
      <c r="B2678" t="s">
        <v>451</v>
      </c>
      <c r="C2678" t="s">
        <v>475</v>
      </c>
      <c r="D2678">
        <v>4</v>
      </c>
      <c r="E2678">
        <v>8</v>
      </c>
      <c r="F2678" s="17">
        <v>7</v>
      </c>
      <c r="G2678" s="55" t="s">
        <v>476</v>
      </c>
      <c r="H2678" s="66" t="str">
        <f>VLOOKUP(G2678,'Benthic Codes'!$A$1:$C$15,2,0)</f>
        <v>LC</v>
      </c>
      <c r="I2678" s="66" t="str">
        <f>VLOOKUP(G2678,'Benthic Codes'!$A$1:$C$15,3,0)</f>
        <v>coral</v>
      </c>
    </row>
    <row r="2679" spans="1:11">
      <c r="A2679" s="2">
        <v>42959</v>
      </c>
      <c r="B2679" t="s">
        <v>451</v>
      </c>
      <c r="C2679" t="s">
        <v>475</v>
      </c>
      <c r="D2679">
        <v>4</v>
      </c>
      <c r="E2679">
        <v>8</v>
      </c>
      <c r="F2679" s="17">
        <v>8</v>
      </c>
      <c r="G2679" s="55" t="s">
        <v>476</v>
      </c>
      <c r="H2679" s="66" t="str">
        <f>VLOOKUP(G2679,'Benthic Codes'!$A$1:$C$15,2,0)</f>
        <v>LC</v>
      </c>
      <c r="I2679" s="66" t="str">
        <f>VLOOKUP(G2679,'Benthic Codes'!$A$1:$C$15,3,0)</f>
        <v>coral</v>
      </c>
    </row>
    <row r="2680" spans="1:11">
      <c r="A2680" s="2">
        <v>42959</v>
      </c>
      <c r="B2680" t="s">
        <v>451</v>
      </c>
      <c r="C2680" t="s">
        <v>475</v>
      </c>
      <c r="D2680">
        <v>4</v>
      </c>
      <c r="E2680">
        <v>8</v>
      </c>
      <c r="F2680" s="17">
        <v>9</v>
      </c>
      <c r="G2680" s="55" t="s">
        <v>478</v>
      </c>
      <c r="H2680" s="66" t="str">
        <f>VLOOKUP(G2680,'Benthic Codes'!$A$1:$C$15,2,0)</f>
        <v>MA</v>
      </c>
      <c r="I2680" s="66" t="str">
        <f>VLOOKUP(G2680,'Benthic Codes'!$A$1:$C$15,3,0)</f>
        <v>macroalgae</v>
      </c>
      <c r="J2680">
        <v>18</v>
      </c>
    </row>
    <row r="2681" spans="1:11">
      <c r="A2681" s="2">
        <v>42959</v>
      </c>
      <c r="B2681" t="s">
        <v>451</v>
      </c>
      <c r="C2681" t="s">
        <v>475</v>
      </c>
      <c r="D2681">
        <v>4</v>
      </c>
      <c r="E2681">
        <v>8</v>
      </c>
      <c r="F2681" s="17">
        <v>10</v>
      </c>
      <c r="G2681" s="55" t="s">
        <v>474</v>
      </c>
      <c r="H2681" s="66" t="str">
        <f>VLOOKUP(G2681,'Benthic Codes'!$A$1:$C$15,2,0)</f>
        <v>CY</v>
      </c>
      <c r="I2681" s="66" t="str">
        <f>VLOOKUP(G2681,'Benthic Codes'!$A$1:$C$15,3,0)</f>
        <v>cyanobacteria</v>
      </c>
    </row>
    <row r="2682" spans="1:11">
      <c r="A2682" s="2">
        <v>42959</v>
      </c>
      <c r="B2682" t="s">
        <v>451</v>
      </c>
      <c r="C2682" t="s">
        <v>475</v>
      </c>
      <c r="D2682">
        <v>4</v>
      </c>
      <c r="E2682">
        <v>9</v>
      </c>
      <c r="F2682" s="17">
        <v>1</v>
      </c>
      <c r="G2682" s="55" t="s">
        <v>478</v>
      </c>
      <c r="H2682" s="66" t="str">
        <f>VLOOKUP(G2682,'Benthic Codes'!$A$1:$C$15,2,0)</f>
        <v>MA</v>
      </c>
      <c r="I2682" s="66" t="str">
        <f>VLOOKUP(G2682,'Benthic Codes'!$A$1:$C$15,3,0)</f>
        <v>macroalgae</v>
      </c>
      <c r="J2682">
        <v>3</v>
      </c>
    </row>
    <row r="2683" spans="1:11">
      <c r="A2683" s="2">
        <v>42959</v>
      </c>
      <c r="B2683" t="s">
        <v>451</v>
      </c>
      <c r="C2683" t="s">
        <v>475</v>
      </c>
      <c r="D2683">
        <v>4</v>
      </c>
      <c r="E2683">
        <v>9</v>
      </c>
      <c r="F2683" s="17">
        <v>2</v>
      </c>
      <c r="G2683" s="55" t="s">
        <v>480</v>
      </c>
      <c r="H2683" s="66" t="str">
        <f>VLOOKUP(G2683,'Benthic Codes'!$A$1:$C$15,2,0)</f>
        <v>OINV</v>
      </c>
      <c r="I2683" s="66" t="str">
        <f>VLOOKUP(G2683,'Benthic Codes'!$A$1:$C$15,3,0)</f>
        <v>non-aggressive invert</v>
      </c>
      <c r="K2683" t="s">
        <v>479</v>
      </c>
    </row>
    <row r="2684" spans="1:11">
      <c r="A2684" s="2">
        <v>42959</v>
      </c>
      <c r="B2684" t="s">
        <v>451</v>
      </c>
      <c r="C2684" t="s">
        <v>475</v>
      </c>
      <c r="D2684">
        <v>4</v>
      </c>
      <c r="E2684">
        <v>9</v>
      </c>
      <c r="F2684" s="17">
        <v>3</v>
      </c>
      <c r="G2684" s="55" t="s">
        <v>478</v>
      </c>
      <c r="H2684" s="66" t="str">
        <f>VLOOKUP(G2684,'Benthic Codes'!$A$1:$C$15,2,0)</f>
        <v>MA</v>
      </c>
      <c r="I2684" s="66" t="str">
        <f>VLOOKUP(G2684,'Benthic Codes'!$A$1:$C$15,3,0)</f>
        <v>macroalgae</v>
      </c>
      <c r="J2684">
        <v>3</v>
      </c>
    </row>
    <row r="2685" spans="1:11">
      <c r="A2685" s="2">
        <v>42959</v>
      </c>
      <c r="B2685" t="s">
        <v>451</v>
      </c>
      <c r="C2685" t="s">
        <v>475</v>
      </c>
      <c r="D2685">
        <v>4</v>
      </c>
      <c r="E2685">
        <v>9</v>
      </c>
      <c r="F2685" s="17">
        <v>4</v>
      </c>
      <c r="G2685" s="55" t="s">
        <v>539</v>
      </c>
      <c r="H2685" s="66" t="str">
        <f>VLOOKUP(G2685,'Benthic Codes'!$A$1:$C$15,2,0)</f>
        <v>TA</v>
      </c>
      <c r="I2685" s="66" t="str">
        <f>VLOOKUP(G2685,'Benthic Codes'!$A$1:$C$15,3,0)</f>
        <v>turf algae</v>
      </c>
    </row>
    <row r="2686" spans="1:11">
      <c r="A2686" s="2">
        <v>42959</v>
      </c>
      <c r="B2686" t="s">
        <v>451</v>
      </c>
      <c r="C2686" t="s">
        <v>475</v>
      </c>
      <c r="D2686">
        <v>4</v>
      </c>
      <c r="E2686">
        <v>9</v>
      </c>
      <c r="F2686" s="17">
        <v>5</v>
      </c>
      <c r="G2686" s="55" t="s">
        <v>539</v>
      </c>
      <c r="H2686" s="66" t="str">
        <f>VLOOKUP(G2686,'Benthic Codes'!$A$1:$C$15,2,0)</f>
        <v>TA</v>
      </c>
      <c r="I2686" s="66" t="str">
        <f>VLOOKUP(G2686,'Benthic Codes'!$A$1:$C$15,3,0)</f>
        <v>turf algae</v>
      </c>
    </row>
    <row r="2687" spans="1:11">
      <c r="A2687" s="2">
        <v>42959</v>
      </c>
      <c r="B2687" t="s">
        <v>451</v>
      </c>
      <c r="C2687" t="s">
        <v>475</v>
      </c>
      <c r="D2687">
        <v>4</v>
      </c>
      <c r="E2687">
        <v>9</v>
      </c>
      <c r="F2687" s="17">
        <v>6</v>
      </c>
      <c r="G2687" s="55" t="s">
        <v>539</v>
      </c>
      <c r="H2687" s="66" t="str">
        <f>VLOOKUP(G2687,'Benthic Codes'!$A$1:$C$15,2,0)</f>
        <v>TA</v>
      </c>
      <c r="I2687" s="66" t="str">
        <f>VLOOKUP(G2687,'Benthic Codes'!$A$1:$C$15,3,0)</f>
        <v>turf algae</v>
      </c>
    </row>
    <row r="2688" spans="1:11">
      <c r="A2688" s="2">
        <v>42959</v>
      </c>
      <c r="B2688" t="s">
        <v>451</v>
      </c>
      <c r="C2688" t="s">
        <v>475</v>
      </c>
      <c r="D2688">
        <v>4</v>
      </c>
      <c r="E2688">
        <v>9</v>
      </c>
      <c r="F2688" s="17">
        <v>7</v>
      </c>
      <c r="G2688" s="55" t="s">
        <v>478</v>
      </c>
      <c r="H2688" s="66" t="str">
        <f>VLOOKUP(G2688,'Benthic Codes'!$A$1:$C$15,2,0)</f>
        <v>MA</v>
      </c>
      <c r="I2688" s="66" t="str">
        <f>VLOOKUP(G2688,'Benthic Codes'!$A$1:$C$15,3,0)</f>
        <v>macroalgae</v>
      </c>
      <c r="J2688">
        <v>6</v>
      </c>
    </row>
    <row r="2689" spans="1:10">
      <c r="A2689" s="2">
        <v>42959</v>
      </c>
      <c r="B2689" t="s">
        <v>451</v>
      </c>
      <c r="C2689" t="s">
        <v>475</v>
      </c>
      <c r="D2689">
        <v>4</v>
      </c>
      <c r="E2689">
        <v>9</v>
      </c>
      <c r="F2689" s="17">
        <v>8</v>
      </c>
      <c r="G2689" s="55" t="s">
        <v>539</v>
      </c>
      <c r="H2689" s="66" t="str">
        <f>VLOOKUP(G2689,'Benthic Codes'!$A$1:$C$15,2,0)</f>
        <v>TA</v>
      </c>
      <c r="I2689" s="66" t="str">
        <f>VLOOKUP(G2689,'Benthic Codes'!$A$1:$C$15,3,0)</f>
        <v>turf algae</v>
      </c>
    </row>
    <row r="2690" spans="1:10">
      <c r="A2690" s="2">
        <v>42959</v>
      </c>
      <c r="B2690" t="s">
        <v>451</v>
      </c>
      <c r="C2690" t="s">
        <v>475</v>
      </c>
      <c r="D2690">
        <v>4</v>
      </c>
      <c r="E2690">
        <v>9</v>
      </c>
      <c r="F2690" s="17">
        <v>9</v>
      </c>
      <c r="G2690" s="55" t="s">
        <v>478</v>
      </c>
      <c r="H2690" s="66" t="str">
        <f>VLOOKUP(G2690,'Benthic Codes'!$A$1:$C$15,2,0)</f>
        <v>MA</v>
      </c>
      <c r="I2690" s="66" t="str">
        <f>VLOOKUP(G2690,'Benthic Codes'!$A$1:$C$15,3,0)</f>
        <v>macroalgae</v>
      </c>
      <c r="J2690">
        <v>6</v>
      </c>
    </row>
    <row r="2691" spans="1:10">
      <c r="A2691" s="2">
        <v>42959</v>
      </c>
      <c r="B2691" t="s">
        <v>451</v>
      </c>
      <c r="C2691" t="s">
        <v>475</v>
      </c>
      <c r="D2691">
        <v>4</v>
      </c>
      <c r="E2691">
        <v>9</v>
      </c>
      <c r="F2691" s="17">
        <v>10</v>
      </c>
      <c r="G2691" s="55" t="s">
        <v>478</v>
      </c>
      <c r="H2691" s="66" t="str">
        <f>VLOOKUP(G2691,'Benthic Codes'!$A$1:$C$15,2,0)</f>
        <v>MA</v>
      </c>
      <c r="I2691" s="66" t="str">
        <f>VLOOKUP(G2691,'Benthic Codes'!$A$1:$C$15,3,0)</f>
        <v>macroalgae</v>
      </c>
      <c r="J2691">
        <v>4</v>
      </c>
    </row>
    <row r="2692" spans="1:10">
      <c r="A2692" s="2">
        <v>42959</v>
      </c>
      <c r="B2692" t="s">
        <v>451</v>
      </c>
      <c r="C2692" t="s">
        <v>475</v>
      </c>
      <c r="D2692">
        <v>4</v>
      </c>
      <c r="E2692">
        <v>10</v>
      </c>
      <c r="F2692" s="17">
        <v>1</v>
      </c>
      <c r="G2692" s="55" t="s">
        <v>478</v>
      </c>
      <c r="H2692" s="66" t="str">
        <f>VLOOKUP(G2692,'Benthic Codes'!$A$1:$C$15,2,0)</f>
        <v>MA</v>
      </c>
      <c r="I2692" s="66" t="str">
        <f>VLOOKUP(G2692,'Benthic Codes'!$A$1:$C$15,3,0)</f>
        <v>macroalgae</v>
      </c>
      <c r="J2692">
        <v>4</v>
      </c>
    </row>
    <row r="2693" spans="1:10">
      <c r="A2693" s="2">
        <v>42959</v>
      </c>
      <c r="B2693" t="s">
        <v>451</v>
      </c>
      <c r="C2693" t="s">
        <v>475</v>
      </c>
      <c r="D2693">
        <v>4</v>
      </c>
      <c r="E2693">
        <v>10</v>
      </c>
      <c r="F2693" s="17">
        <v>2</v>
      </c>
      <c r="G2693" s="55" t="s">
        <v>478</v>
      </c>
      <c r="H2693" s="66" t="str">
        <f>VLOOKUP(G2693,'Benthic Codes'!$A$1:$C$15,2,0)</f>
        <v>MA</v>
      </c>
      <c r="I2693" s="66" t="str">
        <f>VLOOKUP(G2693,'Benthic Codes'!$A$1:$C$15,3,0)</f>
        <v>macroalgae</v>
      </c>
      <c r="J2693">
        <v>4</v>
      </c>
    </row>
    <row r="2694" spans="1:10">
      <c r="A2694" s="2">
        <v>42959</v>
      </c>
      <c r="B2694" t="s">
        <v>451</v>
      </c>
      <c r="C2694" t="s">
        <v>475</v>
      </c>
      <c r="D2694">
        <v>4</v>
      </c>
      <c r="E2694">
        <v>10</v>
      </c>
      <c r="F2694" s="17">
        <v>3</v>
      </c>
      <c r="G2694" s="55" t="s">
        <v>539</v>
      </c>
      <c r="H2694" s="66" t="str">
        <f>VLOOKUP(G2694,'Benthic Codes'!$A$1:$C$15,2,0)</f>
        <v>TA</v>
      </c>
      <c r="I2694" s="66" t="str">
        <f>VLOOKUP(G2694,'Benthic Codes'!$A$1:$C$15,3,0)</f>
        <v>turf algae</v>
      </c>
    </row>
    <row r="2695" spans="1:10">
      <c r="A2695" s="2">
        <v>42959</v>
      </c>
      <c r="B2695" t="s">
        <v>451</v>
      </c>
      <c r="C2695" t="s">
        <v>475</v>
      </c>
      <c r="D2695">
        <v>4</v>
      </c>
      <c r="E2695">
        <v>10</v>
      </c>
      <c r="F2695" s="17">
        <v>4</v>
      </c>
      <c r="G2695" s="55" t="s">
        <v>539</v>
      </c>
      <c r="H2695" s="66" t="str">
        <f>VLOOKUP(G2695,'Benthic Codes'!$A$1:$C$15,2,0)</f>
        <v>TA</v>
      </c>
      <c r="I2695" s="66" t="str">
        <f>VLOOKUP(G2695,'Benthic Codes'!$A$1:$C$15,3,0)</f>
        <v>turf algae</v>
      </c>
    </row>
    <row r="2696" spans="1:10">
      <c r="A2696" s="2">
        <v>42959</v>
      </c>
      <c r="B2696" t="s">
        <v>451</v>
      </c>
      <c r="C2696" t="s">
        <v>475</v>
      </c>
      <c r="D2696">
        <v>4</v>
      </c>
      <c r="E2696">
        <v>10</v>
      </c>
      <c r="F2696" s="17">
        <v>5</v>
      </c>
      <c r="G2696" s="55" t="s">
        <v>539</v>
      </c>
      <c r="H2696" s="66" t="str">
        <f>VLOOKUP(G2696,'Benthic Codes'!$A$1:$C$15,2,0)</f>
        <v>TA</v>
      </c>
      <c r="I2696" s="66" t="str">
        <f>VLOOKUP(G2696,'Benthic Codes'!$A$1:$C$15,3,0)</f>
        <v>turf algae</v>
      </c>
    </row>
    <row r="2697" spans="1:10">
      <c r="A2697" s="2">
        <v>42959</v>
      </c>
      <c r="B2697" t="s">
        <v>451</v>
      </c>
      <c r="C2697" t="s">
        <v>475</v>
      </c>
      <c r="D2697">
        <v>4</v>
      </c>
      <c r="E2697">
        <v>10</v>
      </c>
      <c r="F2697" s="17">
        <v>6</v>
      </c>
      <c r="G2697" s="55" t="s">
        <v>474</v>
      </c>
      <c r="H2697" s="66" t="str">
        <f>VLOOKUP(G2697,'Benthic Codes'!$A$1:$C$15,2,0)</f>
        <v>CY</v>
      </c>
      <c r="I2697" s="66" t="str">
        <f>VLOOKUP(G2697,'Benthic Codes'!$A$1:$C$15,3,0)</f>
        <v>cyanobacteria</v>
      </c>
    </row>
    <row r="2698" spans="1:10">
      <c r="A2698" s="2">
        <v>42959</v>
      </c>
      <c r="B2698" t="s">
        <v>451</v>
      </c>
      <c r="C2698" t="s">
        <v>475</v>
      </c>
      <c r="D2698">
        <v>4</v>
      </c>
      <c r="E2698">
        <v>10</v>
      </c>
      <c r="F2698" s="17">
        <v>7</v>
      </c>
      <c r="G2698" s="55" t="s">
        <v>539</v>
      </c>
      <c r="H2698" s="66" t="str">
        <f>VLOOKUP(G2698,'Benthic Codes'!$A$1:$C$15,2,0)</f>
        <v>TA</v>
      </c>
      <c r="I2698" s="66" t="str">
        <f>VLOOKUP(G2698,'Benthic Codes'!$A$1:$C$15,3,0)</f>
        <v>turf algae</v>
      </c>
    </row>
    <row r="2699" spans="1:10">
      <c r="A2699" s="2">
        <v>42959</v>
      </c>
      <c r="B2699" t="s">
        <v>451</v>
      </c>
      <c r="C2699" t="s">
        <v>475</v>
      </c>
      <c r="D2699">
        <v>4</v>
      </c>
      <c r="E2699">
        <v>10</v>
      </c>
      <c r="F2699" s="17">
        <v>8</v>
      </c>
      <c r="G2699" s="55" t="s">
        <v>474</v>
      </c>
      <c r="H2699" s="66" t="str">
        <f>VLOOKUP(G2699,'Benthic Codes'!$A$1:$C$15,2,0)</f>
        <v>CY</v>
      </c>
      <c r="I2699" s="66" t="str">
        <f>VLOOKUP(G2699,'Benthic Codes'!$A$1:$C$15,3,0)</f>
        <v>cyanobacteria</v>
      </c>
    </row>
    <row r="2700" spans="1:10">
      <c r="A2700" s="2">
        <v>42959</v>
      </c>
      <c r="B2700" t="s">
        <v>451</v>
      </c>
      <c r="C2700" t="s">
        <v>475</v>
      </c>
      <c r="D2700">
        <v>4</v>
      </c>
      <c r="E2700">
        <v>10</v>
      </c>
      <c r="F2700" s="17">
        <v>9</v>
      </c>
      <c r="G2700" s="55" t="s">
        <v>539</v>
      </c>
      <c r="H2700" s="66" t="str">
        <f>VLOOKUP(G2700,'Benthic Codes'!$A$1:$C$15,2,0)</f>
        <v>TA</v>
      </c>
      <c r="I2700" s="66" t="str">
        <f>VLOOKUP(G2700,'Benthic Codes'!$A$1:$C$15,3,0)</f>
        <v>turf algae</v>
      </c>
    </row>
    <row r="2701" spans="1:10">
      <c r="A2701" s="2">
        <v>42959</v>
      </c>
      <c r="B2701" t="s">
        <v>451</v>
      </c>
      <c r="C2701" t="s">
        <v>475</v>
      </c>
      <c r="D2701">
        <v>4</v>
      </c>
      <c r="E2701">
        <v>10</v>
      </c>
      <c r="F2701" s="17">
        <v>10</v>
      </c>
      <c r="G2701" s="55" t="s">
        <v>474</v>
      </c>
      <c r="H2701" s="66" t="str">
        <f>VLOOKUP(G2701,'Benthic Codes'!$A$1:$C$15,2,0)</f>
        <v>CY</v>
      </c>
      <c r="I2701" s="66" t="str">
        <f>VLOOKUP(G2701,'Benthic Codes'!$A$1:$C$15,3,0)</f>
        <v>cyanobacteria</v>
      </c>
    </row>
    <row r="2702" spans="1:10">
      <c r="A2702" s="2">
        <v>42959</v>
      </c>
      <c r="B2702" t="s">
        <v>451</v>
      </c>
      <c r="C2702" t="s">
        <v>475</v>
      </c>
      <c r="D2702">
        <v>5</v>
      </c>
      <c r="E2702">
        <v>1</v>
      </c>
      <c r="F2702" s="17">
        <v>1</v>
      </c>
      <c r="G2702" s="55" t="s">
        <v>474</v>
      </c>
      <c r="H2702" s="66" t="str">
        <f>VLOOKUP(G2702,'Benthic Codes'!$A$1:$C$15,2,0)</f>
        <v>CY</v>
      </c>
      <c r="I2702" s="66" t="str">
        <f>VLOOKUP(G2702,'Benthic Codes'!$A$1:$C$15,3,0)</f>
        <v>cyanobacteria</v>
      </c>
    </row>
    <row r="2703" spans="1:10">
      <c r="A2703" s="2">
        <v>42959</v>
      </c>
      <c r="B2703" t="s">
        <v>451</v>
      </c>
      <c r="C2703" t="s">
        <v>475</v>
      </c>
      <c r="D2703">
        <v>5</v>
      </c>
      <c r="E2703">
        <v>1</v>
      </c>
      <c r="F2703" s="17">
        <v>2</v>
      </c>
      <c r="G2703" s="55" t="s">
        <v>478</v>
      </c>
      <c r="H2703" s="66" t="str">
        <f>VLOOKUP(G2703,'Benthic Codes'!$A$1:$C$15,2,0)</f>
        <v>MA</v>
      </c>
      <c r="I2703" s="66" t="str">
        <f>VLOOKUP(G2703,'Benthic Codes'!$A$1:$C$15,3,0)</f>
        <v>macroalgae</v>
      </c>
      <c r="J2703">
        <v>8</v>
      </c>
    </row>
    <row r="2704" spans="1:10">
      <c r="A2704" s="2">
        <v>42959</v>
      </c>
      <c r="B2704" t="s">
        <v>451</v>
      </c>
      <c r="C2704" t="s">
        <v>475</v>
      </c>
      <c r="D2704">
        <v>5</v>
      </c>
      <c r="E2704">
        <v>1</v>
      </c>
      <c r="F2704" s="17">
        <v>3</v>
      </c>
      <c r="G2704" s="55" t="s">
        <v>474</v>
      </c>
      <c r="H2704" s="66" t="str">
        <f>VLOOKUP(G2704,'Benthic Codes'!$A$1:$C$15,2,0)</f>
        <v>CY</v>
      </c>
      <c r="I2704" s="66" t="str">
        <f>VLOOKUP(G2704,'Benthic Codes'!$A$1:$C$15,3,0)</f>
        <v>cyanobacteria</v>
      </c>
    </row>
    <row r="2705" spans="1:11">
      <c r="A2705" s="2">
        <v>42959</v>
      </c>
      <c r="B2705" t="s">
        <v>451</v>
      </c>
      <c r="C2705" t="s">
        <v>475</v>
      </c>
      <c r="D2705">
        <v>5</v>
      </c>
      <c r="E2705">
        <v>1</v>
      </c>
      <c r="F2705" s="17">
        <v>4</v>
      </c>
      <c r="G2705" s="55" t="s">
        <v>474</v>
      </c>
      <c r="H2705" s="66" t="str">
        <f>VLOOKUP(G2705,'Benthic Codes'!$A$1:$C$15,2,0)</f>
        <v>CY</v>
      </c>
      <c r="I2705" s="66" t="str">
        <f>VLOOKUP(G2705,'Benthic Codes'!$A$1:$C$15,3,0)</f>
        <v>cyanobacteria</v>
      </c>
    </row>
    <row r="2706" spans="1:11">
      <c r="A2706" s="2">
        <v>42959</v>
      </c>
      <c r="B2706" t="s">
        <v>451</v>
      </c>
      <c r="C2706" t="s">
        <v>475</v>
      </c>
      <c r="D2706">
        <v>5</v>
      </c>
      <c r="E2706">
        <v>1</v>
      </c>
      <c r="F2706" s="17">
        <v>5</v>
      </c>
      <c r="G2706" s="55" t="s">
        <v>478</v>
      </c>
      <c r="H2706" s="66" t="str">
        <f>VLOOKUP(G2706,'Benthic Codes'!$A$1:$C$15,2,0)</f>
        <v>MA</v>
      </c>
      <c r="I2706" s="66" t="str">
        <f>VLOOKUP(G2706,'Benthic Codes'!$A$1:$C$15,3,0)</f>
        <v>macroalgae</v>
      </c>
      <c r="J2706">
        <v>22</v>
      </c>
    </row>
    <row r="2707" spans="1:11">
      <c r="A2707" s="2">
        <v>42959</v>
      </c>
      <c r="B2707" t="s">
        <v>451</v>
      </c>
      <c r="C2707" t="s">
        <v>475</v>
      </c>
      <c r="D2707">
        <v>5</v>
      </c>
      <c r="E2707">
        <v>1</v>
      </c>
      <c r="F2707" s="17">
        <v>6</v>
      </c>
      <c r="G2707" s="55" t="s">
        <v>476</v>
      </c>
      <c r="H2707" s="66" t="str">
        <f>VLOOKUP(G2707,'Benthic Codes'!$A$1:$C$15,2,0)</f>
        <v>LC</v>
      </c>
      <c r="I2707" s="66" t="str">
        <f>VLOOKUP(G2707,'Benthic Codes'!$A$1:$C$15,3,0)</f>
        <v>coral</v>
      </c>
    </row>
    <row r="2708" spans="1:11">
      <c r="A2708" s="2">
        <v>42959</v>
      </c>
      <c r="B2708" t="s">
        <v>451</v>
      </c>
      <c r="C2708" t="s">
        <v>475</v>
      </c>
      <c r="D2708">
        <v>5</v>
      </c>
      <c r="E2708">
        <v>1</v>
      </c>
      <c r="F2708" s="17">
        <v>7</v>
      </c>
      <c r="G2708" s="55" t="s">
        <v>474</v>
      </c>
      <c r="H2708" s="66" t="str">
        <f>VLOOKUP(G2708,'Benthic Codes'!$A$1:$C$15,2,0)</f>
        <v>CY</v>
      </c>
      <c r="I2708" s="66" t="str">
        <f>VLOOKUP(G2708,'Benthic Codes'!$A$1:$C$15,3,0)</f>
        <v>cyanobacteria</v>
      </c>
    </row>
    <row r="2709" spans="1:11">
      <c r="A2709" s="2">
        <v>42959</v>
      </c>
      <c r="B2709" t="s">
        <v>451</v>
      </c>
      <c r="C2709" t="s">
        <v>475</v>
      </c>
      <c r="D2709">
        <v>5</v>
      </c>
      <c r="E2709">
        <v>1</v>
      </c>
      <c r="F2709" s="17">
        <v>8</v>
      </c>
      <c r="G2709" s="55" t="s">
        <v>474</v>
      </c>
      <c r="H2709" s="66" t="str">
        <f>VLOOKUP(G2709,'Benthic Codes'!$A$1:$C$15,2,0)</f>
        <v>CY</v>
      </c>
      <c r="I2709" s="66" t="str">
        <f>VLOOKUP(G2709,'Benthic Codes'!$A$1:$C$15,3,0)</f>
        <v>cyanobacteria</v>
      </c>
    </row>
    <row r="2710" spans="1:11">
      <c r="A2710" s="2">
        <v>42959</v>
      </c>
      <c r="B2710" t="s">
        <v>451</v>
      </c>
      <c r="C2710" t="s">
        <v>475</v>
      </c>
      <c r="D2710">
        <v>5</v>
      </c>
      <c r="E2710">
        <v>1</v>
      </c>
      <c r="F2710" s="17">
        <v>9</v>
      </c>
      <c r="G2710" s="55" t="s">
        <v>474</v>
      </c>
      <c r="H2710" s="66" t="str">
        <f>VLOOKUP(G2710,'Benthic Codes'!$A$1:$C$15,2,0)</f>
        <v>CY</v>
      </c>
      <c r="I2710" s="66" t="str">
        <f>VLOOKUP(G2710,'Benthic Codes'!$A$1:$C$15,3,0)</f>
        <v>cyanobacteria</v>
      </c>
    </row>
    <row r="2711" spans="1:11">
      <c r="A2711" s="2">
        <v>42959</v>
      </c>
      <c r="B2711" t="s">
        <v>451</v>
      </c>
      <c r="C2711" t="s">
        <v>475</v>
      </c>
      <c r="D2711">
        <v>5</v>
      </c>
      <c r="E2711">
        <v>1</v>
      </c>
      <c r="F2711" s="17">
        <v>10</v>
      </c>
      <c r="G2711" s="55" t="s">
        <v>539</v>
      </c>
      <c r="H2711" s="66" t="str">
        <f>VLOOKUP(G2711,'Benthic Codes'!$A$1:$C$15,2,0)</f>
        <v>TA</v>
      </c>
      <c r="I2711" s="66" t="str">
        <f>VLOOKUP(G2711,'Benthic Codes'!$A$1:$C$15,3,0)</f>
        <v>turf algae</v>
      </c>
    </row>
    <row r="2712" spans="1:11">
      <c r="A2712" s="2">
        <v>42959</v>
      </c>
      <c r="B2712" t="s">
        <v>451</v>
      </c>
      <c r="C2712" t="s">
        <v>475</v>
      </c>
      <c r="D2712">
        <v>5</v>
      </c>
      <c r="E2712">
        <v>2</v>
      </c>
      <c r="F2712" s="17">
        <v>1</v>
      </c>
      <c r="G2712" s="55" t="s">
        <v>539</v>
      </c>
      <c r="H2712" s="66" t="str">
        <f>VLOOKUP(G2712,'Benthic Codes'!$A$1:$C$15,2,0)</f>
        <v>TA</v>
      </c>
      <c r="I2712" s="66" t="str">
        <f>VLOOKUP(G2712,'Benthic Codes'!$A$1:$C$15,3,0)</f>
        <v>turf algae</v>
      </c>
    </row>
    <row r="2713" spans="1:11">
      <c r="A2713" s="2">
        <v>42959</v>
      </c>
      <c r="B2713" t="s">
        <v>451</v>
      </c>
      <c r="C2713" t="s">
        <v>475</v>
      </c>
      <c r="D2713">
        <v>5</v>
      </c>
      <c r="E2713">
        <v>2</v>
      </c>
      <c r="F2713" s="17">
        <v>2</v>
      </c>
      <c r="G2713" s="55" t="s">
        <v>539</v>
      </c>
      <c r="H2713" s="66" t="str">
        <f>VLOOKUP(G2713,'Benthic Codes'!$A$1:$C$15,2,0)</f>
        <v>TA</v>
      </c>
      <c r="I2713" s="66" t="str">
        <f>VLOOKUP(G2713,'Benthic Codes'!$A$1:$C$15,3,0)</f>
        <v>turf algae</v>
      </c>
    </row>
    <row r="2714" spans="1:11">
      <c r="A2714" s="2">
        <v>42959</v>
      </c>
      <c r="B2714" t="s">
        <v>451</v>
      </c>
      <c r="C2714" t="s">
        <v>475</v>
      </c>
      <c r="D2714">
        <v>5</v>
      </c>
      <c r="E2714">
        <v>2</v>
      </c>
      <c r="F2714" s="17">
        <v>3</v>
      </c>
      <c r="G2714" s="55" t="s">
        <v>539</v>
      </c>
      <c r="H2714" s="66" t="str">
        <f>VLOOKUP(G2714,'Benthic Codes'!$A$1:$C$15,2,0)</f>
        <v>TA</v>
      </c>
      <c r="I2714" s="66" t="str">
        <f>VLOOKUP(G2714,'Benthic Codes'!$A$1:$C$15,3,0)</f>
        <v>turf algae</v>
      </c>
    </row>
    <row r="2715" spans="1:11">
      <c r="A2715" s="2">
        <v>42959</v>
      </c>
      <c r="B2715" t="s">
        <v>451</v>
      </c>
      <c r="C2715" t="s">
        <v>475</v>
      </c>
      <c r="D2715">
        <v>5</v>
      </c>
      <c r="E2715">
        <v>2</v>
      </c>
      <c r="F2715" s="17">
        <v>4</v>
      </c>
      <c r="G2715" s="55" t="s">
        <v>539</v>
      </c>
      <c r="H2715" s="66" t="str">
        <f>VLOOKUP(G2715,'Benthic Codes'!$A$1:$C$15,2,0)</f>
        <v>TA</v>
      </c>
      <c r="I2715" s="66" t="str">
        <f>VLOOKUP(G2715,'Benthic Codes'!$A$1:$C$15,3,0)</f>
        <v>turf algae</v>
      </c>
    </row>
    <row r="2716" spans="1:11">
      <c r="A2716" s="2">
        <v>42959</v>
      </c>
      <c r="B2716" t="s">
        <v>451</v>
      </c>
      <c r="C2716" t="s">
        <v>475</v>
      </c>
      <c r="D2716">
        <v>5</v>
      </c>
      <c r="E2716">
        <v>2</v>
      </c>
      <c r="F2716" s="17">
        <v>5</v>
      </c>
      <c r="G2716" s="55" t="s">
        <v>474</v>
      </c>
      <c r="H2716" s="66" t="str">
        <f>VLOOKUP(G2716,'Benthic Codes'!$A$1:$C$15,2,0)</f>
        <v>CY</v>
      </c>
      <c r="I2716" s="66" t="str">
        <f>VLOOKUP(G2716,'Benthic Codes'!$A$1:$C$15,3,0)</f>
        <v>cyanobacteria</v>
      </c>
    </row>
    <row r="2717" spans="1:11">
      <c r="A2717" s="2">
        <v>42959</v>
      </c>
      <c r="B2717" t="s">
        <v>451</v>
      </c>
      <c r="C2717" t="s">
        <v>475</v>
      </c>
      <c r="D2717">
        <v>5</v>
      </c>
      <c r="E2717">
        <v>2</v>
      </c>
      <c r="F2717" s="17">
        <v>6</v>
      </c>
      <c r="G2717" s="55" t="s">
        <v>539</v>
      </c>
      <c r="H2717" s="66" t="str">
        <f>VLOOKUP(G2717,'Benthic Codes'!$A$1:$C$15,2,0)</f>
        <v>TA</v>
      </c>
      <c r="I2717" s="66" t="str">
        <f>VLOOKUP(G2717,'Benthic Codes'!$A$1:$C$15,3,0)</f>
        <v>turf algae</v>
      </c>
    </row>
    <row r="2718" spans="1:11">
      <c r="A2718" s="2">
        <v>42959</v>
      </c>
      <c r="B2718" t="s">
        <v>451</v>
      </c>
      <c r="C2718" t="s">
        <v>475</v>
      </c>
      <c r="D2718">
        <v>5</v>
      </c>
      <c r="E2718">
        <v>2</v>
      </c>
      <c r="F2718" s="17">
        <v>7</v>
      </c>
      <c r="G2718" s="55" t="s">
        <v>539</v>
      </c>
      <c r="H2718" s="66" t="str">
        <f>VLOOKUP(G2718,'Benthic Codes'!$A$1:$C$15,2,0)</f>
        <v>TA</v>
      </c>
      <c r="I2718" s="66" t="str">
        <f>VLOOKUP(G2718,'Benthic Codes'!$A$1:$C$15,3,0)</f>
        <v>turf algae</v>
      </c>
    </row>
    <row r="2719" spans="1:11">
      <c r="A2719" s="2">
        <v>42959</v>
      </c>
      <c r="B2719" t="s">
        <v>451</v>
      </c>
      <c r="C2719" t="s">
        <v>475</v>
      </c>
      <c r="D2719">
        <v>5</v>
      </c>
      <c r="E2719">
        <v>2</v>
      </c>
      <c r="F2719" s="17">
        <v>8</v>
      </c>
      <c r="G2719" s="55" t="s">
        <v>478</v>
      </c>
      <c r="H2719" s="66" t="str">
        <f>VLOOKUP(G2719,'Benthic Codes'!$A$1:$C$15,2,0)</f>
        <v>MA</v>
      </c>
      <c r="I2719" s="66" t="str">
        <f>VLOOKUP(G2719,'Benthic Codes'!$A$1:$C$15,3,0)</f>
        <v>macroalgae</v>
      </c>
      <c r="K2719" t="s">
        <v>491</v>
      </c>
    </row>
    <row r="2720" spans="1:11">
      <c r="A2720" s="2">
        <v>42959</v>
      </c>
      <c r="B2720" t="s">
        <v>451</v>
      </c>
      <c r="C2720" t="s">
        <v>475</v>
      </c>
      <c r="D2720">
        <v>5</v>
      </c>
      <c r="E2720">
        <v>2</v>
      </c>
      <c r="F2720" s="17">
        <v>9</v>
      </c>
      <c r="G2720" s="55" t="s">
        <v>478</v>
      </c>
      <c r="H2720" s="66" t="str">
        <f>VLOOKUP(G2720,'Benthic Codes'!$A$1:$C$15,2,0)</f>
        <v>MA</v>
      </c>
      <c r="I2720" s="66" t="str">
        <f>VLOOKUP(G2720,'Benthic Codes'!$A$1:$C$15,3,0)</f>
        <v>macroalgae</v>
      </c>
      <c r="K2720" t="s">
        <v>491</v>
      </c>
    </row>
    <row r="2721" spans="1:11">
      <c r="A2721" s="2">
        <v>42959</v>
      </c>
      <c r="B2721" t="s">
        <v>451</v>
      </c>
      <c r="C2721" t="s">
        <v>475</v>
      </c>
      <c r="D2721">
        <v>5</v>
      </c>
      <c r="E2721">
        <v>2</v>
      </c>
      <c r="F2721" s="17">
        <v>10</v>
      </c>
      <c r="G2721" s="55" t="s">
        <v>478</v>
      </c>
      <c r="H2721" s="66" t="str">
        <f>VLOOKUP(G2721,'Benthic Codes'!$A$1:$C$15,2,0)</f>
        <v>MA</v>
      </c>
      <c r="I2721" s="66" t="str">
        <f>VLOOKUP(G2721,'Benthic Codes'!$A$1:$C$15,3,0)</f>
        <v>macroalgae</v>
      </c>
      <c r="J2721">
        <v>14</v>
      </c>
    </row>
    <row r="2722" spans="1:11">
      <c r="A2722" s="2">
        <v>42959</v>
      </c>
      <c r="B2722" t="s">
        <v>451</v>
      </c>
      <c r="C2722" t="s">
        <v>475</v>
      </c>
      <c r="D2722">
        <v>5</v>
      </c>
      <c r="E2722">
        <v>3</v>
      </c>
      <c r="F2722" s="17">
        <v>1</v>
      </c>
      <c r="G2722" s="55" t="s">
        <v>539</v>
      </c>
      <c r="H2722" s="66" t="str">
        <f>VLOOKUP(G2722,'Benthic Codes'!$A$1:$C$15,2,0)</f>
        <v>TA</v>
      </c>
      <c r="I2722" s="66" t="str">
        <f>VLOOKUP(G2722,'Benthic Codes'!$A$1:$C$15,3,0)</f>
        <v>turf algae</v>
      </c>
    </row>
    <row r="2723" spans="1:11">
      <c r="A2723" s="2">
        <v>42959</v>
      </c>
      <c r="B2723" t="s">
        <v>451</v>
      </c>
      <c r="C2723" t="s">
        <v>475</v>
      </c>
      <c r="D2723">
        <v>5</v>
      </c>
      <c r="E2723">
        <v>3</v>
      </c>
      <c r="F2723" s="17">
        <v>2</v>
      </c>
      <c r="G2723" s="55" t="s">
        <v>478</v>
      </c>
      <c r="H2723" s="66" t="str">
        <f>VLOOKUP(G2723,'Benthic Codes'!$A$1:$C$15,2,0)</f>
        <v>MA</v>
      </c>
      <c r="I2723" s="66" t="str">
        <f>VLOOKUP(G2723,'Benthic Codes'!$A$1:$C$15,3,0)</f>
        <v>macroalgae</v>
      </c>
      <c r="K2723" t="s">
        <v>491</v>
      </c>
    </row>
    <row r="2724" spans="1:11">
      <c r="A2724" s="2">
        <v>42959</v>
      </c>
      <c r="B2724" t="s">
        <v>451</v>
      </c>
      <c r="C2724" t="s">
        <v>475</v>
      </c>
      <c r="D2724">
        <v>5</v>
      </c>
      <c r="E2724">
        <v>3</v>
      </c>
      <c r="F2724" s="17">
        <v>3</v>
      </c>
      <c r="G2724" s="55" t="s">
        <v>478</v>
      </c>
      <c r="H2724" s="66" t="str">
        <f>VLOOKUP(G2724,'Benthic Codes'!$A$1:$C$15,2,0)</f>
        <v>MA</v>
      </c>
      <c r="I2724" s="66" t="str">
        <f>VLOOKUP(G2724,'Benthic Codes'!$A$1:$C$15,3,0)</f>
        <v>macroalgae</v>
      </c>
      <c r="K2724" t="s">
        <v>491</v>
      </c>
    </row>
    <row r="2725" spans="1:11">
      <c r="A2725" s="2">
        <v>42959</v>
      </c>
      <c r="B2725" t="s">
        <v>451</v>
      </c>
      <c r="C2725" t="s">
        <v>475</v>
      </c>
      <c r="D2725">
        <v>5</v>
      </c>
      <c r="E2725">
        <v>3</v>
      </c>
      <c r="F2725" s="17">
        <v>4</v>
      </c>
      <c r="G2725" s="55" t="s">
        <v>478</v>
      </c>
      <c r="H2725" s="66" t="str">
        <f>VLOOKUP(G2725,'Benthic Codes'!$A$1:$C$15,2,0)</f>
        <v>MA</v>
      </c>
      <c r="I2725" s="66" t="str">
        <f>VLOOKUP(G2725,'Benthic Codes'!$A$1:$C$15,3,0)</f>
        <v>macroalgae</v>
      </c>
      <c r="K2725" t="s">
        <v>491</v>
      </c>
    </row>
    <row r="2726" spans="1:11">
      <c r="A2726" s="2">
        <v>42959</v>
      </c>
      <c r="B2726" t="s">
        <v>451</v>
      </c>
      <c r="C2726" t="s">
        <v>475</v>
      </c>
      <c r="D2726">
        <v>5</v>
      </c>
      <c r="E2726">
        <v>3</v>
      </c>
      <c r="F2726" s="17">
        <v>5</v>
      </c>
      <c r="G2726" s="55" t="s">
        <v>539</v>
      </c>
      <c r="H2726" s="66" t="str">
        <f>VLOOKUP(G2726,'Benthic Codes'!$A$1:$C$15,2,0)</f>
        <v>TA</v>
      </c>
      <c r="I2726" s="66" t="str">
        <f>VLOOKUP(G2726,'Benthic Codes'!$A$1:$C$15,3,0)</f>
        <v>turf algae</v>
      </c>
    </row>
    <row r="2727" spans="1:11">
      <c r="A2727" s="2">
        <v>42959</v>
      </c>
      <c r="B2727" t="s">
        <v>451</v>
      </c>
      <c r="C2727" t="s">
        <v>475</v>
      </c>
      <c r="D2727">
        <v>5</v>
      </c>
      <c r="E2727">
        <v>3</v>
      </c>
      <c r="F2727" s="17">
        <v>6</v>
      </c>
      <c r="G2727" s="55" t="s">
        <v>480</v>
      </c>
      <c r="H2727" s="66" t="str">
        <f>VLOOKUP(G2727,'Benthic Codes'!$A$1:$C$15,2,0)</f>
        <v>OINV</v>
      </c>
      <c r="I2727" s="66" t="str">
        <f>VLOOKUP(G2727,'Benthic Codes'!$A$1:$C$15,3,0)</f>
        <v>non-aggressive invert</v>
      </c>
      <c r="K2727" t="s">
        <v>487</v>
      </c>
    </row>
    <row r="2728" spans="1:11">
      <c r="A2728" s="2">
        <v>42959</v>
      </c>
      <c r="B2728" t="s">
        <v>451</v>
      </c>
      <c r="C2728" t="s">
        <v>475</v>
      </c>
      <c r="D2728">
        <v>5</v>
      </c>
      <c r="E2728">
        <v>3</v>
      </c>
      <c r="F2728" s="17">
        <v>7</v>
      </c>
      <c r="G2728" s="55" t="s">
        <v>539</v>
      </c>
      <c r="H2728" s="66" t="str">
        <f>VLOOKUP(G2728,'Benthic Codes'!$A$1:$C$15,2,0)</f>
        <v>TA</v>
      </c>
      <c r="I2728" s="66" t="str">
        <f>VLOOKUP(G2728,'Benthic Codes'!$A$1:$C$15,3,0)</f>
        <v>turf algae</v>
      </c>
    </row>
    <row r="2729" spans="1:11">
      <c r="A2729" s="2">
        <v>42959</v>
      </c>
      <c r="B2729" t="s">
        <v>451</v>
      </c>
      <c r="C2729" t="s">
        <v>475</v>
      </c>
      <c r="D2729">
        <v>5</v>
      </c>
      <c r="E2729">
        <v>3</v>
      </c>
      <c r="F2729" s="17">
        <v>8</v>
      </c>
      <c r="G2729" s="55" t="s">
        <v>478</v>
      </c>
      <c r="H2729" s="66" t="str">
        <f>VLOOKUP(G2729,'Benthic Codes'!$A$1:$C$15,2,0)</f>
        <v>MA</v>
      </c>
      <c r="I2729" s="66" t="str">
        <f>VLOOKUP(G2729,'Benthic Codes'!$A$1:$C$15,3,0)</f>
        <v>macroalgae</v>
      </c>
      <c r="J2729">
        <v>22</v>
      </c>
    </row>
    <row r="2730" spans="1:11">
      <c r="A2730" s="2">
        <v>42959</v>
      </c>
      <c r="B2730" t="s">
        <v>451</v>
      </c>
      <c r="C2730" t="s">
        <v>475</v>
      </c>
      <c r="D2730">
        <v>5</v>
      </c>
      <c r="E2730">
        <v>3</v>
      </c>
      <c r="F2730" s="17">
        <v>9</v>
      </c>
      <c r="G2730" s="55" t="s">
        <v>474</v>
      </c>
      <c r="H2730" s="66" t="str">
        <f>VLOOKUP(G2730,'Benthic Codes'!$A$1:$C$15,2,0)</f>
        <v>CY</v>
      </c>
      <c r="I2730" s="66" t="str">
        <f>VLOOKUP(G2730,'Benthic Codes'!$A$1:$C$15,3,0)</f>
        <v>cyanobacteria</v>
      </c>
    </row>
    <row r="2731" spans="1:11">
      <c r="A2731" s="2">
        <v>42959</v>
      </c>
      <c r="B2731" t="s">
        <v>451</v>
      </c>
      <c r="C2731" t="s">
        <v>475</v>
      </c>
      <c r="D2731">
        <v>5</v>
      </c>
      <c r="E2731">
        <v>3</v>
      </c>
      <c r="F2731" s="17">
        <v>10</v>
      </c>
      <c r="G2731" s="55" t="s">
        <v>474</v>
      </c>
      <c r="H2731" s="66" t="str">
        <f>VLOOKUP(G2731,'Benthic Codes'!$A$1:$C$15,2,0)</f>
        <v>CY</v>
      </c>
      <c r="I2731" s="66" t="str">
        <f>VLOOKUP(G2731,'Benthic Codes'!$A$1:$C$15,3,0)</f>
        <v>cyanobacteria</v>
      </c>
    </row>
    <row r="2732" spans="1:11">
      <c r="A2732" s="2">
        <v>42959</v>
      </c>
      <c r="B2732" t="s">
        <v>451</v>
      </c>
      <c r="C2732" t="s">
        <v>475</v>
      </c>
      <c r="D2732">
        <v>5</v>
      </c>
      <c r="E2732">
        <v>4</v>
      </c>
      <c r="F2732" s="17">
        <v>1</v>
      </c>
      <c r="G2732" s="55" t="s">
        <v>478</v>
      </c>
      <c r="H2732" s="66" t="str">
        <f>VLOOKUP(G2732,'Benthic Codes'!$A$1:$C$15,2,0)</f>
        <v>MA</v>
      </c>
      <c r="I2732" s="66" t="str">
        <f>VLOOKUP(G2732,'Benthic Codes'!$A$1:$C$15,3,0)</f>
        <v>macroalgae</v>
      </c>
      <c r="J2732">
        <v>24</v>
      </c>
    </row>
    <row r="2733" spans="1:11">
      <c r="A2733" s="2">
        <v>42959</v>
      </c>
      <c r="B2733" t="s">
        <v>451</v>
      </c>
      <c r="C2733" t="s">
        <v>475</v>
      </c>
      <c r="D2733">
        <v>5</v>
      </c>
      <c r="E2733">
        <v>4</v>
      </c>
      <c r="F2733" s="17">
        <v>2</v>
      </c>
      <c r="G2733" s="55" t="s">
        <v>539</v>
      </c>
      <c r="H2733" s="66" t="str">
        <f>VLOOKUP(G2733,'Benthic Codes'!$A$1:$C$15,2,0)</f>
        <v>TA</v>
      </c>
      <c r="I2733" s="66" t="str">
        <f>VLOOKUP(G2733,'Benthic Codes'!$A$1:$C$15,3,0)</f>
        <v>turf algae</v>
      </c>
    </row>
    <row r="2734" spans="1:11">
      <c r="A2734" s="2">
        <v>42959</v>
      </c>
      <c r="B2734" t="s">
        <v>451</v>
      </c>
      <c r="C2734" t="s">
        <v>475</v>
      </c>
      <c r="D2734">
        <v>5</v>
      </c>
      <c r="E2734">
        <v>4</v>
      </c>
      <c r="F2734" s="17">
        <v>3</v>
      </c>
      <c r="G2734" s="55" t="s">
        <v>478</v>
      </c>
      <c r="H2734" s="66" t="str">
        <f>VLOOKUP(G2734,'Benthic Codes'!$A$1:$C$15,2,0)</f>
        <v>MA</v>
      </c>
      <c r="I2734" s="66" t="str">
        <f>VLOOKUP(G2734,'Benthic Codes'!$A$1:$C$15,3,0)</f>
        <v>macroalgae</v>
      </c>
      <c r="J2734">
        <v>4</v>
      </c>
    </row>
    <row r="2735" spans="1:11">
      <c r="A2735" s="2">
        <v>42959</v>
      </c>
      <c r="B2735" t="s">
        <v>451</v>
      </c>
      <c r="C2735" t="s">
        <v>475</v>
      </c>
      <c r="D2735">
        <v>5</v>
      </c>
      <c r="E2735">
        <v>4</v>
      </c>
      <c r="F2735" s="17">
        <v>4</v>
      </c>
      <c r="G2735" s="55" t="s">
        <v>539</v>
      </c>
      <c r="H2735" s="66" t="str">
        <f>VLOOKUP(G2735,'Benthic Codes'!$A$1:$C$15,2,0)</f>
        <v>TA</v>
      </c>
      <c r="I2735" s="66" t="str">
        <f>VLOOKUP(G2735,'Benthic Codes'!$A$1:$C$15,3,0)</f>
        <v>turf algae</v>
      </c>
    </row>
    <row r="2736" spans="1:11">
      <c r="A2736" s="2">
        <v>42959</v>
      </c>
      <c r="B2736" t="s">
        <v>451</v>
      </c>
      <c r="C2736" t="s">
        <v>475</v>
      </c>
      <c r="D2736">
        <v>5</v>
      </c>
      <c r="E2736">
        <v>4</v>
      </c>
      <c r="F2736" s="17">
        <v>5</v>
      </c>
      <c r="G2736" s="55" t="s">
        <v>539</v>
      </c>
      <c r="H2736" s="66" t="str">
        <f>VLOOKUP(G2736,'Benthic Codes'!$A$1:$C$15,2,0)</f>
        <v>TA</v>
      </c>
      <c r="I2736" s="66" t="str">
        <f>VLOOKUP(G2736,'Benthic Codes'!$A$1:$C$15,3,0)</f>
        <v>turf algae</v>
      </c>
    </row>
    <row r="2737" spans="1:11">
      <c r="A2737" s="2">
        <v>42959</v>
      </c>
      <c r="B2737" t="s">
        <v>451</v>
      </c>
      <c r="C2737" t="s">
        <v>475</v>
      </c>
      <c r="D2737">
        <v>5</v>
      </c>
      <c r="E2737">
        <v>4</v>
      </c>
      <c r="F2737" s="17">
        <v>6</v>
      </c>
      <c r="G2737" s="55" t="s">
        <v>539</v>
      </c>
      <c r="H2737" s="66" t="str">
        <f>VLOOKUP(G2737,'Benthic Codes'!$A$1:$C$15,2,0)</f>
        <v>TA</v>
      </c>
      <c r="I2737" s="66" t="str">
        <f>VLOOKUP(G2737,'Benthic Codes'!$A$1:$C$15,3,0)</f>
        <v>turf algae</v>
      </c>
    </row>
    <row r="2738" spans="1:11">
      <c r="A2738" s="2">
        <v>42959</v>
      </c>
      <c r="B2738" t="s">
        <v>451</v>
      </c>
      <c r="C2738" t="s">
        <v>475</v>
      </c>
      <c r="D2738">
        <v>5</v>
      </c>
      <c r="E2738">
        <v>4</v>
      </c>
      <c r="F2738" s="17">
        <v>7</v>
      </c>
      <c r="G2738" s="55" t="s">
        <v>478</v>
      </c>
      <c r="H2738" s="66" t="str">
        <f>VLOOKUP(G2738,'Benthic Codes'!$A$1:$C$15,2,0)</f>
        <v>MA</v>
      </c>
      <c r="I2738" s="66" t="str">
        <f>VLOOKUP(G2738,'Benthic Codes'!$A$1:$C$15,3,0)</f>
        <v>macroalgae</v>
      </c>
      <c r="K2738" t="s">
        <v>491</v>
      </c>
    </row>
    <row r="2739" spans="1:11">
      <c r="A2739" s="2">
        <v>42959</v>
      </c>
      <c r="B2739" t="s">
        <v>451</v>
      </c>
      <c r="C2739" t="s">
        <v>475</v>
      </c>
      <c r="D2739">
        <v>5</v>
      </c>
      <c r="E2739">
        <v>4</v>
      </c>
      <c r="F2739" s="17">
        <v>8</v>
      </c>
      <c r="G2739" s="55" t="s">
        <v>478</v>
      </c>
      <c r="H2739" s="66" t="str">
        <f>VLOOKUP(G2739,'Benthic Codes'!$A$1:$C$15,2,0)</f>
        <v>MA</v>
      </c>
      <c r="I2739" s="66" t="str">
        <f>VLOOKUP(G2739,'Benthic Codes'!$A$1:$C$15,3,0)</f>
        <v>macroalgae</v>
      </c>
      <c r="J2739">
        <v>34</v>
      </c>
    </row>
    <row r="2740" spans="1:11">
      <c r="A2740" s="2">
        <v>42959</v>
      </c>
      <c r="B2740" t="s">
        <v>451</v>
      </c>
      <c r="C2740" t="s">
        <v>475</v>
      </c>
      <c r="D2740">
        <v>5</v>
      </c>
      <c r="E2740">
        <v>4</v>
      </c>
      <c r="F2740" s="17">
        <v>9</v>
      </c>
      <c r="G2740" s="55" t="s">
        <v>478</v>
      </c>
      <c r="H2740" s="66" t="str">
        <f>VLOOKUP(G2740,'Benthic Codes'!$A$1:$C$15,2,0)</f>
        <v>MA</v>
      </c>
      <c r="I2740" s="66" t="str">
        <f>VLOOKUP(G2740,'Benthic Codes'!$A$1:$C$15,3,0)</f>
        <v>macroalgae</v>
      </c>
      <c r="J2740">
        <v>12</v>
      </c>
    </row>
    <row r="2741" spans="1:11">
      <c r="A2741" s="2">
        <v>42959</v>
      </c>
      <c r="B2741" t="s">
        <v>451</v>
      </c>
      <c r="C2741" t="s">
        <v>475</v>
      </c>
      <c r="D2741">
        <v>5</v>
      </c>
      <c r="E2741">
        <v>4</v>
      </c>
      <c r="F2741" s="17">
        <v>10</v>
      </c>
      <c r="G2741" s="55" t="s">
        <v>480</v>
      </c>
      <c r="H2741" s="66" t="str">
        <f>VLOOKUP(G2741,'Benthic Codes'!$A$1:$C$15,2,0)</f>
        <v>OINV</v>
      </c>
      <c r="I2741" s="66" t="str">
        <f>VLOOKUP(G2741,'Benthic Codes'!$A$1:$C$15,3,0)</f>
        <v>non-aggressive invert</v>
      </c>
      <c r="K2741" t="s">
        <v>479</v>
      </c>
    </row>
    <row r="2742" spans="1:11">
      <c r="A2742" s="2">
        <v>42959</v>
      </c>
      <c r="B2742" t="s">
        <v>451</v>
      </c>
      <c r="C2742" t="s">
        <v>475</v>
      </c>
      <c r="D2742">
        <v>5</v>
      </c>
      <c r="E2742">
        <v>5</v>
      </c>
      <c r="F2742" s="17">
        <v>1</v>
      </c>
      <c r="G2742" s="55" t="s">
        <v>476</v>
      </c>
      <c r="H2742" s="66" t="str">
        <f>VLOOKUP(G2742,'Benthic Codes'!$A$1:$C$15,2,0)</f>
        <v>LC</v>
      </c>
      <c r="I2742" s="66" t="str">
        <f>VLOOKUP(G2742,'Benthic Codes'!$A$1:$C$15,3,0)</f>
        <v>coral</v>
      </c>
    </row>
    <row r="2743" spans="1:11">
      <c r="A2743" s="2">
        <v>42959</v>
      </c>
      <c r="B2743" t="s">
        <v>451</v>
      </c>
      <c r="C2743" t="s">
        <v>475</v>
      </c>
      <c r="D2743">
        <v>5</v>
      </c>
      <c r="E2743">
        <v>5</v>
      </c>
      <c r="F2743" s="17">
        <v>2</v>
      </c>
      <c r="G2743" s="55" t="s">
        <v>478</v>
      </c>
      <c r="H2743" s="66" t="str">
        <f>VLOOKUP(G2743,'Benthic Codes'!$A$1:$C$15,2,0)</f>
        <v>MA</v>
      </c>
      <c r="I2743" s="66" t="str">
        <f>VLOOKUP(G2743,'Benthic Codes'!$A$1:$C$15,3,0)</f>
        <v>macroalgae</v>
      </c>
      <c r="J2743">
        <v>9</v>
      </c>
    </row>
    <row r="2744" spans="1:11">
      <c r="A2744" s="2">
        <v>42959</v>
      </c>
      <c r="B2744" t="s">
        <v>451</v>
      </c>
      <c r="C2744" t="s">
        <v>475</v>
      </c>
      <c r="D2744">
        <v>5</v>
      </c>
      <c r="E2744">
        <v>5</v>
      </c>
      <c r="F2744" s="17">
        <v>3</v>
      </c>
      <c r="G2744" s="55" t="s">
        <v>539</v>
      </c>
      <c r="H2744" s="66" t="str">
        <f>VLOOKUP(G2744,'Benthic Codes'!$A$1:$C$15,2,0)</f>
        <v>TA</v>
      </c>
      <c r="I2744" s="66" t="str">
        <f>VLOOKUP(G2744,'Benthic Codes'!$A$1:$C$15,3,0)</f>
        <v>turf algae</v>
      </c>
    </row>
    <row r="2745" spans="1:11">
      <c r="A2745" s="2">
        <v>42959</v>
      </c>
      <c r="B2745" t="s">
        <v>451</v>
      </c>
      <c r="C2745" t="s">
        <v>475</v>
      </c>
      <c r="D2745">
        <v>5</v>
      </c>
      <c r="E2745">
        <v>5</v>
      </c>
      <c r="F2745" s="17">
        <v>4</v>
      </c>
      <c r="G2745" s="55" t="s">
        <v>539</v>
      </c>
      <c r="H2745" s="66" t="str">
        <f>VLOOKUP(G2745,'Benthic Codes'!$A$1:$C$15,2,0)</f>
        <v>TA</v>
      </c>
      <c r="I2745" s="66" t="str">
        <f>VLOOKUP(G2745,'Benthic Codes'!$A$1:$C$15,3,0)</f>
        <v>turf algae</v>
      </c>
    </row>
    <row r="2746" spans="1:11">
      <c r="A2746" s="2">
        <v>42959</v>
      </c>
      <c r="B2746" t="s">
        <v>451</v>
      </c>
      <c r="C2746" t="s">
        <v>475</v>
      </c>
      <c r="D2746">
        <v>5</v>
      </c>
      <c r="E2746">
        <v>5</v>
      </c>
      <c r="F2746" s="17">
        <v>5</v>
      </c>
      <c r="G2746" s="55" t="s">
        <v>474</v>
      </c>
      <c r="H2746" s="66" t="str">
        <f>VLOOKUP(G2746,'Benthic Codes'!$A$1:$C$15,2,0)</f>
        <v>CY</v>
      </c>
      <c r="I2746" s="66" t="str">
        <f>VLOOKUP(G2746,'Benthic Codes'!$A$1:$C$15,3,0)</f>
        <v>cyanobacteria</v>
      </c>
    </row>
    <row r="2747" spans="1:11">
      <c r="A2747" s="2">
        <v>42959</v>
      </c>
      <c r="B2747" t="s">
        <v>451</v>
      </c>
      <c r="C2747" t="s">
        <v>475</v>
      </c>
      <c r="D2747">
        <v>5</v>
      </c>
      <c r="E2747">
        <v>5</v>
      </c>
      <c r="F2747" s="17">
        <v>6</v>
      </c>
      <c r="G2747" s="55" t="s">
        <v>478</v>
      </c>
      <c r="H2747" s="66" t="str">
        <f>VLOOKUP(G2747,'Benthic Codes'!$A$1:$C$15,2,0)</f>
        <v>MA</v>
      </c>
      <c r="I2747" s="66" t="str">
        <f>VLOOKUP(G2747,'Benthic Codes'!$A$1:$C$15,3,0)</f>
        <v>macroalgae</v>
      </c>
      <c r="J2747">
        <v>11</v>
      </c>
    </row>
    <row r="2748" spans="1:11">
      <c r="A2748" s="2">
        <v>42959</v>
      </c>
      <c r="B2748" t="s">
        <v>451</v>
      </c>
      <c r="C2748" t="s">
        <v>475</v>
      </c>
      <c r="D2748">
        <v>5</v>
      </c>
      <c r="E2748">
        <v>5</v>
      </c>
      <c r="F2748" s="17">
        <v>7</v>
      </c>
      <c r="G2748" s="55" t="s">
        <v>478</v>
      </c>
      <c r="H2748" s="66" t="str">
        <f>VLOOKUP(G2748,'Benthic Codes'!$A$1:$C$15,2,0)</f>
        <v>MA</v>
      </c>
      <c r="I2748" s="66" t="str">
        <f>VLOOKUP(G2748,'Benthic Codes'!$A$1:$C$15,3,0)</f>
        <v>macroalgae</v>
      </c>
      <c r="K2748" t="s">
        <v>491</v>
      </c>
    </row>
    <row r="2749" spans="1:11">
      <c r="A2749" s="2">
        <v>42959</v>
      </c>
      <c r="B2749" t="s">
        <v>451</v>
      </c>
      <c r="C2749" t="s">
        <v>475</v>
      </c>
      <c r="D2749">
        <v>5</v>
      </c>
      <c r="E2749">
        <v>5</v>
      </c>
      <c r="F2749" s="17">
        <v>8</v>
      </c>
      <c r="G2749" s="55" t="s">
        <v>539</v>
      </c>
      <c r="H2749" s="66" t="str">
        <f>VLOOKUP(G2749,'Benthic Codes'!$A$1:$C$15,2,0)</f>
        <v>TA</v>
      </c>
      <c r="I2749" s="66" t="str">
        <f>VLOOKUP(G2749,'Benthic Codes'!$A$1:$C$15,3,0)</f>
        <v>turf algae</v>
      </c>
    </row>
    <row r="2750" spans="1:11">
      <c r="A2750" s="2">
        <v>42959</v>
      </c>
      <c r="B2750" t="s">
        <v>451</v>
      </c>
      <c r="C2750" t="s">
        <v>475</v>
      </c>
      <c r="D2750">
        <v>5</v>
      </c>
      <c r="E2750">
        <v>5</v>
      </c>
      <c r="F2750" s="17">
        <v>9</v>
      </c>
      <c r="G2750" s="55" t="s">
        <v>478</v>
      </c>
      <c r="H2750" s="66" t="str">
        <f>VLOOKUP(G2750,'Benthic Codes'!$A$1:$C$15,2,0)</f>
        <v>MA</v>
      </c>
      <c r="I2750" s="66" t="str">
        <f>VLOOKUP(G2750,'Benthic Codes'!$A$1:$C$15,3,0)</f>
        <v>macroalgae</v>
      </c>
      <c r="K2750" t="s">
        <v>491</v>
      </c>
    </row>
    <row r="2751" spans="1:11">
      <c r="A2751" s="2">
        <v>42959</v>
      </c>
      <c r="B2751" t="s">
        <v>451</v>
      </c>
      <c r="C2751" t="s">
        <v>475</v>
      </c>
      <c r="D2751">
        <v>5</v>
      </c>
      <c r="E2751">
        <v>5</v>
      </c>
      <c r="F2751" s="17">
        <v>10</v>
      </c>
      <c r="G2751" s="55" t="s">
        <v>474</v>
      </c>
      <c r="H2751" s="66" t="str">
        <f>VLOOKUP(G2751,'Benthic Codes'!$A$1:$C$15,2,0)</f>
        <v>CY</v>
      </c>
      <c r="I2751" s="66" t="str">
        <f>VLOOKUP(G2751,'Benthic Codes'!$A$1:$C$15,3,0)</f>
        <v>cyanobacteria</v>
      </c>
    </row>
    <row r="2752" spans="1:11">
      <c r="A2752" s="2">
        <v>42959</v>
      </c>
      <c r="B2752" t="s">
        <v>451</v>
      </c>
      <c r="C2752" t="s">
        <v>475</v>
      </c>
      <c r="D2752">
        <v>5</v>
      </c>
      <c r="E2752">
        <v>6</v>
      </c>
      <c r="F2752" s="17">
        <v>1</v>
      </c>
      <c r="G2752" s="55" t="s">
        <v>539</v>
      </c>
      <c r="H2752" s="66" t="str">
        <f>VLOOKUP(G2752,'Benthic Codes'!$A$1:$C$15,2,0)</f>
        <v>TA</v>
      </c>
      <c r="I2752" s="66" t="str">
        <f>VLOOKUP(G2752,'Benthic Codes'!$A$1:$C$15,3,0)</f>
        <v>turf algae</v>
      </c>
    </row>
    <row r="2753" spans="1:11">
      <c r="A2753" s="2">
        <v>42959</v>
      </c>
      <c r="B2753" t="s">
        <v>451</v>
      </c>
      <c r="C2753" t="s">
        <v>475</v>
      </c>
      <c r="D2753">
        <v>5</v>
      </c>
      <c r="E2753">
        <v>6</v>
      </c>
      <c r="F2753" s="17">
        <v>2</v>
      </c>
      <c r="G2753" s="55" t="s">
        <v>539</v>
      </c>
      <c r="H2753" s="66" t="str">
        <f>VLOOKUP(G2753,'Benthic Codes'!$A$1:$C$15,2,0)</f>
        <v>TA</v>
      </c>
      <c r="I2753" s="66" t="str">
        <f>VLOOKUP(G2753,'Benthic Codes'!$A$1:$C$15,3,0)</f>
        <v>turf algae</v>
      </c>
    </row>
    <row r="2754" spans="1:11">
      <c r="A2754" s="2">
        <v>42959</v>
      </c>
      <c r="B2754" t="s">
        <v>451</v>
      </c>
      <c r="C2754" t="s">
        <v>475</v>
      </c>
      <c r="D2754">
        <v>5</v>
      </c>
      <c r="E2754">
        <v>6</v>
      </c>
      <c r="F2754" s="17">
        <v>3</v>
      </c>
      <c r="G2754" s="55" t="s">
        <v>539</v>
      </c>
      <c r="H2754" s="66" t="str">
        <f>VLOOKUP(G2754,'Benthic Codes'!$A$1:$C$15,2,0)</f>
        <v>TA</v>
      </c>
      <c r="I2754" s="66" t="str">
        <f>VLOOKUP(G2754,'Benthic Codes'!$A$1:$C$15,3,0)</f>
        <v>turf algae</v>
      </c>
    </row>
    <row r="2755" spans="1:11">
      <c r="A2755" s="2">
        <v>42959</v>
      </c>
      <c r="B2755" t="s">
        <v>451</v>
      </c>
      <c r="C2755" t="s">
        <v>475</v>
      </c>
      <c r="D2755">
        <v>5</v>
      </c>
      <c r="E2755">
        <v>6</v>
      </c>
      <c r="F2755" s="17">
        <v>4</v>
      </c>
      <c r="G2755" s="55" t="s">
        <v>474</v>
      </c>
      <c r="H2755" s="66" t="str">
        <f>VLOOKUP(G2755,'Benthic Codes'!$A$1:$C$15,2,0)</f>
        <v>CY</v>
      </c>
      <c r="I2755" s="66" t="str">
        <f>VLOOKUP(G2755,'Benthic Codes'!$A$1:$C$15,3,0)</f>
        <v>cyanobacteria</v>
      </c>
    </row>
    <row r="2756" spans="1:11">
      <c r="A2756" s="2">
        <v>42959</v>
      </c>
      <c r="B2756" t="s">
        <v>451</v>
      </c>
      <c r="C2756" t="s">
        <v>475</v>
      </c>
      <c r="D2756">
        <v>5</v>
      </c>
      <c r="E2756">
        <v>6</v>
      </c>
      <c r="F2756" s="17">
        <v>5</v>
      </c>
      <c r="G2756" s="55" t="s">
        <v>478</v>
      </c>
      <c r="H2756" s="66" t="str">
        <f>VLOOKUP(G2756,'Benthic Codes'!$A$1:$C$15,2,0)</f>
        <v>MA</v>
      </c>
      <c r="I2756" s="66" t="str">
        <f>VLOOKUP(G2756,'Benthic Codes'!$A$1:$C$15,3,0)</f>
        <v>macroalgae</v>
      </c>
      <c r="J2756">
        <v>14</v>
      </c>
    </row>
    <row r="2757" spans="1:11">
      <c r="A2757" s="2">
        <v>42959</v>
      </c>
      <c r="B2757" t="s">
        <v>451</v>
      </c>
      <c r="C2757" t="s">
        <v>475</v>
      </c>
      <c r="D2757">
        <v>5</v>
      </c>
      <c r="E2757">
        <v>6</v>
      </c>
      <c r="F2757" s="17">
        <v>6</v>
      </c>
      <c r="G2757" s="55" t="s">
        <v>539</v>
      </c>
      <c r="H2757" s="66" t="str">
        <f>VLOOKUP(G2757,'Benthic Codes'!$A$1:$C$15,2,0)</f>
        <v>TA</v>
      </c>
      <c r="I2757" s="66" t="str">
        <f>VLOOKUP(G2757,'Benthic Codes'!$A$1:$C$15,3,0)</f>
        <v>turf algae</v>
      </c>
    </row>
    <row r="2758" spans="1:11">
      <c r="A2758" s="2">
        <v>42959</v>
      </c>
      <c r="B2758" t="s">
        <v>451</v>
      </c>
      <c r="C2758" t="s">
        <v>475</v>
      </c>
      <c r="D2758">
        <v>5</v>
      </c>
      <c r="E2758">
        <v>6</v>
      </c>
      <c r="F2758" s="17">
        <v>7</v>
      </c>
      <c r="G2758" s="55" t="s">
        <v>539</v>
      </c>
      <c r="H2758" s="66" t="str">
        <f>VLOOKUP(G2758,'Benthic Codes'!$A$1:$C$15,2,0)</f>
        <v>TA</v>
      </c>
      <c r="I2758" s="66" t="str">
        <f>VLOOKUP(G2758,'Benthic Codes'!$A$1:$C$15,3,0)</f>
        <v>turf algae</v>
      </c>
    </row>
    <row r="2759" spans="1:11">
      <c r="A2759" s="2">
        <v>42959</v>
      </c>
      <c r="B2759" t="s">
        <v>451</v>
      </c>
      <c r="C2759" t="s">
        <v>475</v>
      </c>
      <c r="D2759">
        <v>5</v>
      </c>
      <c r="E2759">
        <v>6</v>
      </c>
      <c r="F2759" s="17">
        <v>8</v>
      </c>
      <c r="G2759" s="55" t="s">
        <v>539</v>
      </c>
      <c r="H2759" s="66" t="str">
        <f>VLOOKUP(G2759,'Benthic Codes'!$A$1:$C$15,2,0)</f>
        <v>TA</v>
      </c>
      <c r="I2759" s="66" t="str">
        <f>VLOOKUP(G2759,'Benthic Codes'!$A$1:$C$15,3,0)</f>
        <v>turf algae</v>
      </c>
    </row>
    <row r="2760" spans="1:11">
      <c r="A2760" s="2">
        <v>42959</v>
      </c>
      <c r="B2760" t="s">
        <v>451</v>
      </c>
      <c r="C2760" t="s">
        <v>475</v>
      </c>
      <c r="D2760">
        <v>5</v>
      </c>
      <c r="E2760">
        <v>6</v>
      </c>
      <c r="F2760" s="17">
        <v>9</v>
      </c>
      <c r="G2760" s="55" t="s">
        <v>474</v>
      </c>
      <c r="H2760" s="66" t="str">
        <f>VLOOKUP(G2760,'Benthic Codes'!$A$1:$C$15,2,0)</f>
        <v>CY</v>
      </c>
      <c r="I2760" s="66" t="str">
        <f>VLOOKUP(G2760,'Benthic Codes'!$A$1:$C$15,3,0)</f>
        <v>cyanobacteria</v>
      </c>
    </row>
    <row r="2761" spans="1:11">
      <c r="A2761" s="2">
        <v>42959</v>
      </c>
      <c r="B2761" t="s">
        <v>451</v>
      </c>
      <c r="C2761" t="s">
        <v>475</v>
      </c>
      <c r="D2761">
        <v>5</v>
      </c>
      <c r="E2761">
        <v>6</v>
      </c>
      <c r="F2761" s="17">
        <v>10</v>
      </c>
      <c r="G2761" s="55" t="s">
        <v>478</v>
      </c>
      <c r="H2761" s="66" t="str">
        <f>VLOOKUP(G2761,'Benthic Codes'!$A$1:$C$15,2,0)</f>
        <v>MA</v>
      </c>
      <c r="I2761" s="66" t="str">
        <f>VLOOKUP(G2761,'Benthic Codes'!$A$1:$C$15,3,0)</f>
        <v>macroalgae</v>
      </c>
      <c r="J2761">
        <v>12</v>
      </c>
    </row>
    <row r="2762" spans="1:11">
      <c r="A2762" s="2">
        <v>42959</v>
      </c>
      <c r="B2762" t="s">
        <v>451</v>
      </c>
      <c r="C2762" t="s">
        <v>475</v>
      </c>
      <c r="D2762">
        <v>5</v>
      </c>
      <c r="E2762">
        <v>7</v>
      </c>
      <c r="F2762" s="17">
        <v>1</v>
      </c>
      <c r="G2762" s="55" t="s">
        <v>478</v>
      </c>
      <c r="H2762" s="66" t="str">
        <f>VLOOKUP(G2762,'Benthic Codes'!$A$1:$C$15,2,0)</f>
        <v>MA</v>
      </c>
      <c r="I2762" s="66" t="str">
        <f>VLOOKUP(G2762,'Benthic Codes'!$A$1:$C$15,3,0)</f>
        <v>macroalgae</v>
      </c>
      <c r="K2762" t="s">
        <v>491</v>
      </c>
    </row>
    <row r="2763" spans="1:11">
      <c r="A2763" s="2">
        <v>42959</v>
      </c>
      <c r="B2763" t="s">
        <v>451</v>
      </c>
      <c r="C2763" t="s">
        <v>475</v>
      </c>
      <c r="D2763">
        <v>5</v>
      </c>
      <c r="E2763">
        <v>7</v>
      </c>
      <c r="F2763" s="17">
        <v>2</v>
      </c>
      <c r="G2763" s="55" t="s">
        <v>478</v>
      </c>
      <c r="H2763" s="66" t="str">
        <f>VLOOKUP(G2763,'Benthic Codes'!$A$1:$C$15,2,0)</f>
        <v>MA</v>
      </c>
      <c r="I2763" s="66" t="str">
        <f>VLOOKUP(G2763,'Benthic Codes'!$A$1:$C$15,3,0)</f>
        <v>macroalgae</v>
      </c>
      <c r="K2763" t="s">
        <v>491</v>
      </c>
    </row>
    <row r="2764" spans="1:11">
      <c r="A2764" s="2">
        <v>42959</v>
      </c>
      <c r="B2764" t="s">
        <v>451</v>
      </c>
      <c r="C2764" t="s">
        <v>475</v>
      </c>
      <c r="D2764">
        <v>5</v>
      </c>
      <c r="E2764">
        <v>7</v>
      </c>
      <c r="F2764" s="17">
        <v>3</v>
      </c>
      <c r="G2764" s="55" t="s">
        <v>474</v>
      </c>
      <c r="H2764" s="66" t="str">
        <f>VLOOKUP(G2764,'Benthic Codes'!$A$1:$C$15,2,0)</f>
        <v>CY</v>
      </c>
      <c r="I2764" s="66" t="str">
        <f>VLOOKUP(G2764,'Benthic Codes'!$A$1:$C$15,3,0)</f>
        <v>cyanobacteria</v>
      </c>
    </row>
    <row r="2765" spans="1:11">
      <c r="A2765" s="2">
        <v>42959</v>
      </c>
      <c r="B2765" t="s">
        <v>451</v>
      </c>
      <c r="C2765" t="s">
        <v>475</v>
      </c>
      <c r="D2765">
        <v>5</v>
      </c>
      <c r="E2765">
        <v>7</v>
      </c>
      <c r="F2765" s="17">
        <v>4</v>
      </c>
      <c r="G2765" s="55" t="s">
        <v>474</v>
      </c>
      <c r="H2765" s="66" t="str">
        <f>VLOOKUP(G2765,'Benthic Codes'!$A$1:$C$15,2,0)</f>
        <v>CY</v>
      </c>
      <c r="I2765" s="66" t="str">
        <f>VLOOKUP(G2765,'Benthic Codes'!$A$1:$C$15,3,0)</f>
        <v>cyanobacteria</v>
      </c>
    </row>
    <row r="2766" spans="1:11">
      <c r="A2766" s="2">
        <v>42959</v>
      </c>
      <c r="B2766" t="s">
        <v>451</v>
      </c>
      <c r="C2766" t="s">
        <v>475</v>
      </c>
      <c r="D2766">
        <v>5</v>
      </c>
      <c r="E2766">
        <v>7</v>
      </c>
      <c r="F2766" s="17">
        <v>5</v>
      </c>
      <c r="G2766" s="55" t="s">
        <v>478</v>
      </c>
      <c r="H2766" s="66" t="str">
        <f>VLOOKUP(G2766,'Benthic Codes'!$A$1:$C$15,2,0)</f>
        <v>MA</v>
      </c>
      <c r="I2766" s="66" t="str">
        <f>VLOOKUP(G2766,'Benthic Codes'!$A$1:$C$15,3,0)</f>
        <v>macroalgae</v>
      </c>
      <c r="J2766">
        <v>8</v>
      </c>
    </row>
    <row r="2767" spans="1:11">
      <c r="A2767" s="2">
        <v>42959</v>
      </c>
      <c r="B2767" t="s">
        <v>451</v>
      </c>
      <c r="C2767" t="s">
        <v>475</v>
      </c>
      <c r="D2767">
        <v>5</v>
      </c>
      <c r="E2767">
        <v>7</v>
      </c>
      <c r="F2767" s="17">
        <v>6</v>
      </c>
      <c r="G2767" s="55" t="s">
        <v>478</v>
      </c>
      <c r="H2767" s="66" t="str">
        <f>VLOOKUP(G2767,'Benthic Codes'!$A$1:$C$15,2,0)</f>
        <v>MA</v>
      </c>
      <c r="I2767" s="66" t="str">
        <f>VLOOKUP(G2767,'Benthic Codes'!$A$1:$C$15,3,0)</f>
        <v>macroalgae</v>
      </c>
      <c r="J2767">
        <v>4</v>
      </c>
    </row>
    <row r="2768" spans="1:11">
      <c r="A2768" s="2">
        <v>42959</v>
      </c>
      <c r="B2768" t="s">
        <v>451</v>
      </c>
      <c r="C2768" t="s">
        <v>475</v>
      </c>
      <c r="D2768">
        <v>5</v>
      </c>
      <c r="E2768">
        <v>7</v>
      </c>
      <c r="F2768" s="17">
        <v>7</v>
      </c>
      <c r="G2768" s="55" t="s">
        <v>474</v>
      </c>
      <c r="H2768" s="66" t="str">
        <f>VLOOKUP(G2768,'Benthic Codes'!$A$1:$C$15,2,0)</f>
        <v>CY</v>
      </c>
      <c r="I2768" s="66" t="str">
        <f>VLOOKUP(G2768,'Benthic Codes'!$A$1:$C$15,3,0)</f>
        <v>cyanobacteria</v>
      </c>
    </row>
    <row r="2769" spans="1:11">
      <c r="A2769" s="2">
        <v>42959</v>
      </c>
      <c r="B2769" t="s">
        <v>451</v>
      </c>
      <c r="C2769" t="s">
        <v>475</v>
      </c>
      <c r="D2769">
        <v>5</v>
      </c>
      <c r="E2769">
        <v>7</v>
      </c>
      <c r="F2769" s="17">
        <v>8</v>
      </c>
      <c r="G2769" s="55" t="s">
        <v>474</v>
      </c>
      <c r="H2769" s="66" t="str">
        <f>VLOOKUP(G2769,'Benthic Codes'!$A$1:$C$15,2,0)</f>
        <v>CY</v>
      </c>
      <c r="I2769" s="66" t="str">
        <f>VLOOKUP(G2769,'Benthic Codes'!$A$1:$C$15,3,0)</f>
        <v>cyanobacteria</v>
      </c>
    </row>
    <row r="2770" spans="1:11">
      <c r="A2770" s="2">
        <v>42959</v>
      </c>
      <c r="B2770" t="s">
        <v>451</v>
      </c>
      <c r="C2770" t="s">
        <v>475</v>
      </c>
      <c r="D2770">
        <v>5</v>
      </c>
      <c r="E2770">
        <v>7</v>
      </c>
      <c r="F2770" s="17">
        <v>9</v>
      </c>
      <c r="G2770" s="55" t="s">
        <v>474</v>
      </c>
      <c r="H2770" s="66" t="str">
        <f>VLOOKUP(G2770,'Benthic Codes'!$A$1:$C$15,2,0)</f>
        <v>CY</v>
      </c>
      <c r="I2770" s="66" t="str">
        <f>VLOOKUP(G2770,'Benthic Codes'!$A$1:$C$15,3,0)</f>
        <v>cyanobacteria</v>
      </c>
    </row>
    <row r="2771" spans="1:11">
      <c r="A2771" s="2">
        <v>42959</v>
      </c>
      <c r="B2771" t="s">
        <v>451</v>
      </c>
      <c r="C2771" t="s">
        <v>475</v>
      </c>
      <c r="D2771">
        <v>5</v>
      </c>
      <c r="E2771">
        <v>7</v>
      </c>
      <c r="F2771" s="17">
        <v>10</v>
      </c>
      <c r="G2771" s="55" t="s">
        <v>539</v>
      </c>
      <c r="H2771" s="66" t="str">
        <f>VLOOKUP(G2771,'Benthic Codes'!$A$1:$C$15,2,0)</f>
        <v>TA</v>
      </c>
      <c r="I2771" s="66" t="str">
        <f>VLOOKUP(G2771,'Benthic Codes'!$A$1:$C$15,3,0)</f>
        <v>turf algae</v>
      </c>
    </row>
    <row r="2772" spans="1:11">
      <c r="A2772" s="2">
        <v>42959</v>
      </c>
      <c r="B2772" t="s">
        <v>451</v>
      </c>
      <c r="C2772" t="s">
        <v>475</v>
      </c>
      <c r="D2772">
        <v>5</v>
      </c>
      <c r="E2772">
        <v>8</v>
      </c>
      <c r="F2772" s="17">
        <v>1</v>
      </c>
      <c r="G2772" s="55" t="s">
        <v>539</v>
      </c>
      <c r="H2772" s="66" t="str">
        <f>VLOOKUP(G2772,'Benthic Codes'!$A$1:$C$15,2,0)</f>
        <v>TA</v>
      </c>
      <c r="I2772" s="66" t="str">
        <f>VLOOKUP(G2772,'Benthic Codes'!$A$1:$C$15,3,0)</f>
        <v>turf algae</v>
      </c>
    </row>
    <row r="2773" spans="1:11">
      <c r="A2773" s="2">
        <v>42959</v>
      </c>
      <c r="B2773" t="s">
        <v>451</v>
      </c>
      <c r="C2773" t="s">
        <v>475</v>
      </c>
      <c r="D2773">
        <v>5</v>
      </c>
      <c r="E2773">
        <v>8</v>
      </c>
      <c r="F2773" s="17">
        <v>2</v>
      </c>
      <c r="G2773" s="55" t="s">
        <v>539</v>
      </c>
      <c r="H2773" s="66" t="str">
        <f>VLOOKUP(G2773,'Benthic Codes'!$A$1:$C$15,2,0)</f>
        <v>TA</v>
      </c>
      <c r="I2773" s="66" t="str">
        <f>VLOOKUP(G2773,'Benthic Codes'!$A$1:$C$15,3,0)</f>
        <v>turf algae</v>
      </c>
    </row>
    <row r="2774" spans="1:11">
      <c r="A2774" s="2">
        <v>42959</v>
      </c>
      <c r="B2774" t="s">
        <v>451</v>
      </c>
      <c r="C2774" t="s">
        <v>475</v>
      </c>
      <c r="D2774">
        <v>5</v>
      </c>
      <c r="E2774">
        <v>8</v>
      </c>
      <c r="F2774" s="17">
        <v>3</v>
      </c>
      <c r="G2774" s="55" t="s">
        <v>539</v>
      </c>
      <c r="H2774" s="66" t="str">
        <f>VLOOKUP(G2774,'Benthic Codes'!$A$1:$C$15,2,0)</f>
        <v>TA</v>
      </c>
      <c r="I2774" s="66" t="str">
        <f>VLOOKUP(G2774,'Benthic Codes'!$A$1:$C$15,3,0)</f>
        <v>turf algae</v>
      </c>
    </row>
    <row r="2775" spans="1:11">
      <c r="A2775" s="2">
        <v>42959</v>
      </c>
      <c r="B2775" t="s">
        <v>451</v>
      </c>
      <c r="C2775" t="s">
        <v>475</v>
      </c>
      <c r="D2775">
        <v>5</v>
      </c>
      <c r="E2775">
        <v>8</v>
      </c>
      <c r="F2775" s="17">
        <v>4</v>
      </c>
      <c r="G2775" s="55" t="s">
        <v>539</v>
      </c>
      <c r="H2775" s="66" t="str">
        <f>VLOOKUP(G2775,'Benthic Codes'!$A$1:$C$15,2,0)</f>
        <v>TA</v>
      </c>
      <c r="I2775" s="66" t="str">
        <f>VLOOKUP(G2775,'Benthic Codes'!$A$1:$C$15,3,0)</f>
        <v>turf algae</v>
      </c>
    </row>
    <row r="2776" spans="1:11">
      <c r="A2776" s="2">
        <v>42959</v>
      </c>
      <c r="B2776" t="s">
        <v>451</v>
      </c>
      <c r="C2776" t="s">
        <v>475</v>
      </c>
      <c r="D2776">
        <v>5</v>
      </c>
      <c r="E2776">
        <v>8</v>
      </c>
      <c r="F2776" s="17">
        <v>5</v>
      </c>
      <c r="G2776" s="55" t="s">
        <v>539</v>
      </c>
      <c r="H2776" s="66" t="str">
        <f>VLOOKUP(G2776,'Benthic Codes'!$A$1:$C$15,2,0)</f>
        <v>TA</v>
      </c>
      <c r="I2776" s="66" t="str">
        <f>VLOOKUP(G2776,'Benthic Codes'!$A$1:$C$15,3,0)</f>
        <v>turf algae</v>
      </c>
    </row>
    <row r="2777" spans="1:11">
      <c r="A2777" s="2">
        <v>42959</v>
      </c>
      <c r="B2777" t="s">
        <v>451</v>
      </c>
      <c r="C2777" t="s">
        <v>475</v>
      </c>
      <c r="D2777">
        <v>5</v>
      </c>
      <c r="E2777">
        <v>8</v>
      </c>
      <c r="F2777" s="17">
        <v>6</v>
      </c>
      <c r="G2777" s="55" t="s">
        <v>478</v>
      </c>
      <c r="H2777" s="66" t="str">
        <f>VLOOKUP(G2777,'Benthic Codes'!$A$1:$C$15,2,0)</f>
        <v>MA</v>
      </c>
      <c r="I2777" s="66" t="str">
        <f>VLOOKUP(G2777,'Benthic Codes'!$A$1:$C$15,3,0)</f>
        <v>macroalgae</v>
      </c>
      <c r="K2777" t="s">
        <v>491</v>
      </c>
    </row>
    <row r="2778" spans="1:11">
      <c r="A2778" s="2">
        <v>42959</v>
      </c>
      <c r="B2778" t="s">
        <v>451</v>
      </c>
      <c r="C2778" t="s">
        <v>475</v>
      </c>
      <c r="D2778">
        <v>5</v>
      </c>
      <c r="E2778">
        <v>8</v>
      </c>
      <c r="F2778" s="17">
        <v>7</v>
      </c>
      <c r="G2778" s="55" t="s">
        <v>478</v>
      </c>
      <c r="H2778" s="66" t="str">
        <f>VLOOKUP(G2778,'Benthic Codes'!$A$1:$C$15,2,0)</f>
        <v>MA</v>
      </c>
      <c r="I2778" s="66" t="str">
        <f>VLOOKUP(G2778,'Benthic Codes'!$A$1:$C$15,3,0)</f>
        <v>macroalgae</v>
      </c>
      <c r="K2778" t="s">
        <v>491</v>
      </c>
    </row>
    <row r="2779" spans="1:11">
      <c r="A2779" s="2">
        <v>42959</v>
      </c>
      <c r="B2779" t="s">
        <v>451</v>
      </c>
      <c r="C2779" t="s">
        <v>475</v>
      </c>
      <c r="D2779">
        <v>5</v>
      </c>
      <c r="E2779">
        <v>8</v>
      </c>
      <c r="F2779" s="17">
        <v>8</v>
      </c>
      <c r="G2779" s="55" t="s">
        <v>478</v>
      </c>
      <c r="H2779" s="66" t="str">
        <f>VLOOKUP(G2779,'Benthic Codes'!$A$1:$C$15,2,0)</f>
        <v>MA</v>
      </c>
      <c r="I2779" s="66" t="str">
        <f>VLOOKUP(G2779,'Benthic Codes'!$A$1:$C$15,3,0)</f>
        <v>macroalgae</v>
      </c>
      <c r="J2779">
        <v>27</v>
      </c>
    </row>
    <row r="2780" spans="1:11">
      <c r="A2780" s="2">
        <v>42959</v>
      </c>
      <c r="B2780" t="s">
        <v>451</v>
      </c>
      <c r="C2780" t="s">
        <v>475</v>
      </c>
      <c r="D2780">
        <v>5</v>
      </c>
      <c r="E2780">
        <v>8</v>
      </c>
      <c r="F2780" s="17">
        <v>9</v>
      </c>
      <c r="G2780" s="55" t="s">
        <v>478</v>
      </c>
      <c r="H2780" s="66" t="str">
        <f>VLOOKUP(G2780,'Benthic Codes'!$A$1:$C$15,2,0)</f>
        <v>MA</v>
      </c>
      <c r="I2780" s="66" t="str">
        <f>VLOOKUP(G2780,'Benthic Codes'!$A$1:$C$15,3,0)</f>
        <v>macroalgae</v>
      </c>
      <c r="K2780" t="s">
        <v>491</v>
      </c>
    </row>
    <row r="2781" spans="1:11">
      <c r="A2781" s="2">
        <v>42959</v>
      </c>
      <c r="B2781" t="s">
        <v>451</v>
      </c>
      <c r="C2781" t="s">
        <v>475</v>
      </c>
      <c r="D2781">
        <v>5</v>
      </c>
      <c r="E2781">
        <v>8</v>
      </c>
      <c r="F2781" s="17">
        <v>10</v>
      </c>
      <c r="G2781" s="55" t="s">
        <v>474</v>
      </c>
      <c r="H2781" s="66" t="str">
        <f>VLOOKUP(G2781,'Benthic Codes'!$A$1:$C$15,2,0)</f>
        <v>CY</v>
      </c>
      <c r="I2781" s="66" t="str">
        <f>VLOOKUP(G2781,'Benthic Codes'!$A$1:$C$15,3,0)</f>
        <v>cyanobacteria</v>
      </c>
    </row>
    <row r="2782" spans="1:11">
      <c r="A2782" s="2">
        <v>42959</v>
      </c>
      <c r="B2782" t="s">
        <v>451</v>
      </c>
      <c r="C2782" t="s">
        <v>475</v>
      </c>
      <c r="D2782">
        <v>5</v>
      </c>
      <c r="E2782">
        <v>9</v>
      </c>
      <c r="F2782" s="17">
        <v>1</v>
      </c>
      <c r="G2782" s="55" t="s">
        <v>478</v>
      </c>
      <c r="H2782" s="66" t="str">
        <f>VLOOKUP(G2782,'Benthic Codes'!$A$1:$C$15,2,0)</f>
        <v>MA</v>
      </c>
      <c r="I2782" s="66" t="str">
        <f>VLOOKUP(G2782,'Benthic Codes'!$A$1:$C$15,3,0)</f>
        <v>macroalgae</v>
      </c>
      <c r="J2782">
        <v>11</v>
      </c>
    </row>
    <row r="2783" spans="1:11">
      <c r="A2783" s="2">
        <v>42959</v>
      </c>
      <c r="B2783" t="s">
        <v>451</v>
      </c>
      <c r="C2783" t="s">
        <v>475</v>
      </c>
      <c r="D2783">
        <v>5</v>
      </c>
      <c r="E2783">
        <v>9</v>
      </c>
      <c r="F2783" s="17">
        <v>2</v>
      </c>
      <c r="G2783" s="55" t="s">
        <v>474</v>
      </c>
      <c r="H2783" s="66" t="str">
        <f>VLOOKUP(G2783,'Benthic Codes'!$A$1:$C$15,2,0)</f>
        <v>CY</v>
      </c>
      <c r="I2783" s="66" t="str">
        <f>VLOOKUP(G2783,'Benthic Codes'!$A$1:$C$15,3,0)</f>
        <v>cyanobacteria</v>
      </c>
    </row>
    <row r="2784" spans="1:11">
      <c r="A2784" s="2">
        <v>42959</v>
      </c>
      <c r="B2784" t="s">
        <v>451</v>
      </c>
      <c r="C2784" t="s">
        <v>475</v>
      </c>
      <c r="D2784">
        <v>5</v>
      </c>
      <c r="E2784">
        <v>9</v>
      </c>
      <c r="F2784" s="17">
        <v>3</v>
      </c>
      <c r="G2784" s="55" t="s">
        <v>539</v>
      </c>
      <c r="H2784" s="66" t="str">
        <f>VLOOKUP(G2784,'Benthic Codes'!$A$1:$C$15,2,0)</f>
        <v>TA</v>
      </c>
      <c r="I2784" s="66" t="str">
        <f>VLOOKUP(G2784,'Benthic Codes'!$A$1:$C$15,3,0)</f>
        <v>turf algae</v>
      </c>
    </row>
    <row r="2785" spans="1:11">
      <c r="A2785" s="2">
        <v>42959</v>
      </c>
      <c r="B2785" t="s">
        <v>451</v>
      </c>
      <c r="C2785" t="s">
        <v>475</v>
      </c>
      <c r="D2785">
        <v>5</v>
      </c>
      <c r="E2785">
        <v>9</v>
      </c>
      <c r="F2785" s="17">
        <v>4</v>
      </c>
      <c r="G2785" s="55" t="s">
        <v>478</v>
      </c>
      <c r="H2785" s="66" t="str">
        <f>VLOOKUP(G2785,'Benthic Codes'!$A$1:$C$15,2,0)</f>
        <v>MA</v>
      </c>
      <c r="I2785" s="66" t="str">
        <f>VLOOKUP(G2785,'Benthic Codes'!$A$1:$C$15,3,0)</f>
        <v>macroalgae</v>
      </c>
      <c r="K2785" t="s">
        <v>491</v>
      </c>
    </row>
    <row r="2786" spans="1:11">
      <c r="A2786" s="2">
        <v>42959</v>
      </c>
      <c r="B2786" t="s">
        <v>451</v>
      </c>
      <c r="C2786" t="s">
        <v>475</v>
      </c>
      <c r="D2786">
        <v>5</v>
      </c>
      <c r="E2786">
        <v>9</v>
      </c>
      <c r="F2786" s="17">
        <v>5</v>
      </c>
      <c r="G2786" s="55" t="s">
        <v>474</v>
      </c>
      <c r="H2786" s="66" t="str">
        <f>VLOOKUP(G2786,'Benthic Codes'!$A$1:$C$15,2,0)</f>
        <v>CY</v>
      </c>
      <c r="I2786" s="66" t="str">
        <f>VLOOKUP(G2786,'Benthic Codes'!$A$1:$C$15,3,0)</f>
        <v>cyanobacteria</v>
      </c>
    </row>
    <row r="2787" spans="1:11">
      <c r="A2787" s="2">
        <v>42959</v>
      </c>
      <c r="B2787" t="s">
        <v>451</v>
      </c>
      <c r="C2787" t="s">
        <v>475</v>
      </c>
      <c r="D2787">
        <v>5</v>
      </c>
      <c r="E2787">
        <v>9</v>
      </c>
      <c r="F2787" s="17">
        <v>6</v>
      </c>
      <c r="G2787" s="55" t="s">
        <v>474</v>
      </c>
      <c r="H2787" s="66" t="str">
        <f>VLOOKUP(G2787,'Benthic Codes'!$A$1:$C$15,2,0)</f>
        <v>CY</v>
      </c>
      <c r="I2787" s="66" t="str">
        <f>VLOOKUP(G2787,'Benthic Codes'!$A$1:$C$15,3,0)</f>
        <v>cyanobacteria</v>
      </c>
    </row>
    <row r="2788" spans="1:11">
      <c r="A2788" s="2">
        <v>42959</v>
      </c>
      <c r="B2788" t="s">
        <v>451</v>
      </c>
      <c r="C2788" t="s">
        <v>475</v>
      </c>
      <c r="D2788">
        <v>5</v>
      </c>
      <c r="E2788">
        <v>9</v>
      </c>
      <c r="F2788" s="17">
        <v>7</v>
      </c>
      <c r="G2788" s="55" t="s">
        <v>539</v>
      </c>
      <c r="H2788" s="66" t="str">
        <f>VLOOKUP(G2788,'Benthic Codes'!$A$1:$C$15,2,0)</f>
        <v>TA</v>
      </c>
      <c r="I2788" s="66" t="str">
        <f>VLOOKUP(G2788,'Benthic Codes'!$A$1:$C$15,3,0)</f>
        <v>turf algae</v>
      </c>
    </row>
    <row r="2789" spans="1:11">
      <c r="A2789" s="2">
        <v>42959</v>
      </c>
      <c r="B2789" t="s">
        <v>451</v>
      </c>
      <c r="C2789" t="s">
        <v>475</v>
      </c>
      <c r="D2789">
        <v>5</v>
      </c>
      <c r="E2789">
        <v>9</v>
      </c>
      <c r="F2789" s="17">
        <v>8</v>
      </c>
      <c r="G2789" s="55" t="s">
        <v>474</v>
      </c>
      <c r="H2789" s="66" t="str">
        <f>VLOOKUP(G2789,'Benthic Codes'!$A$1:$C$15,2,0)</f>
        <v>CY</v>
      </c>
      <c r="I2789" s="66" t="str">
        <f>VLOOKUP(G2789,'Benthic Codes'!$A$1:$C$15,3,0)</f>
        <v>cyanobacteria</v>
      </c>
    </row>
    <row r="2790" spans="1:11">
      <c r="A2790" s="2">
        <v>42959</v>
      </c>
      <c r="B2790" t="s">
        <v>451</v>
      </c>
      <c r="C2790" t="s">
        <v>475</v>
      </c>
      <c r="D2790">
        <v>5</v>
      </c>
      <c r="E2790">
        <v>9</v>
      </c>
      <c r="F2790" s="17">
        <v>9</v>
      </c>
      <c r="G2790" s="55" t="s">
        <v>474</v>
      </c>
      <c r="H2790" s="66" t="str">
        <f>VLOOKUP(G2790,'Benthic Codes'!$A$1:$C$15,2,0)</f>
        <v>CY</v>
      </c>
      <c r="I2790" s="66" t="str">
        <f>VLOOKUP(G2790,'Benthic Codes'!$A$1:$C$15,3,0)</f>
        <v>cyanobacteria</v>
      </c>
    </row>
    <row r="2791" spans="1:11">
      <c r="A2791" s="2">
        <v>42959</v>
      </c>
      <c r="B2791" t="s">
        <v>451</v>
      </c>
      <c r="C2791" t="s">
        <v>475</v>
      </c>
      <c r="D2791">
        <v>5</v>
      </c>
      <c r="E2791">
        <v>9</v>
      </c>
      <c r="F2791" s="17">
        <v>10</v>
      </c>
      <c r="G2791" s="55" t="s">
        <v>478</v>
      </c>
      <c r="H2791" s="66" t="str">
        <f>VLOOKUP(G2791,'Benthic Codes'!$A$1:$C$15,2,0)</f>
        <v>MA</v>
      </c>
      <c r="I2791" s="66" t="str">
        <f>VLOOKUP(G2791,'Benthic Codes'!$A$1:$C$15,3,0)</f>
        <v>macroalgae</v>
      </c>
      <c r="J2791">
        <v>3</v>
      </c>
    </row>
    <row r="2792" spans="1:11">
      <c r="A2792" s="2">
        <v>42959</v>
      </c>
      <c r="B2792" t="s">
        <v>451</v>
      </c>
      <c r="C2792" t="s">
        <v>475</v>
      </c>
      <c r="D2792">
        <v>5</v>
      </c>
      <c r="E2792">
        <v>10</v>
      </c>
      <c r="F2792" s="17">
        <v>1</v>
      </c>
      <c r="G2792" s="55" t="s">
        <v>539</v>
      </c>
      <c r="H2792" s="66" t="str">
        <f>VLOOKUP(G2792,'Benthic Codes'!$A$1:$C$15,2,0)</f>
        <v>TA</v>
      </c>
      <c r="I2792" s="66" t="str">
        <f>VLOOKUP(G2792,'Benthic Codes'!$A$1:$C$15,3,0)</f>
        <v>turf algae</v>
      </c>
    </row>
    <row r="2793" spans="1:11">
      <c r="A2793" s="2">
        <v>42959</v>
      </c>
      <c r="B2793" t="s">
        <v>451</v>
      </c>
      <c r="C2793" t="s">
        <v>475</v>
      </c>
      <c r="D2793">
        <v>5</v>
      </c>
      <c r="E2793">
        <v>10</v>
      </c>
      <c r="F2793" s="17">
        <v>2</v>
      </c>
      <c r="G2793" s="55" t="s">
        <v>539</v>
      </c>
      <c r="H2793" s="66" t="str">
        <f>VLOOKUP(G2793,'Benthic Codes'!$A$1:$C$15,2,0)</f>
        <v>TA</v>
      </c>
      <c r="I2793" s="66" t="str">
        <f>VLOOKUP(G2793,'Benthic Codes'!$A$1:$C$15,3,0)</f>
        <v>turf algae</v>
      </c>
    </row>
    <row r="2794" spans="1:11">
      <c r="A2794" s="2">
        <v>42959</v>
      </c>
      <c r="B2794" t="s">
        <v>451</v>
      </c>
      <c r="C2794" t="s">
        <v>475</v>
      </c>
      <c r="D2794">
        <v>5</v>
      </c>
      <c r="E2794">
        <v>10</v>
      </c>
      <c r="F2794" s="17">
        <v>3</v>
      </c>
      <c r="G2794" s="55" t="s">
        <v>474</v>
      </c>
      <c r="H2794" s="66" t="str">
        <f>VLOOKUP(G2794,'Benthic Codes'!$A$1:$C$15,2,0)</f>
        <v>CY</v>
      </c>
      <c r="I2794" s="66" t="str">
        <f>VLOOKUP(G2794,'Benthic Codes'!$A$1:$C$15,3,0)</f>
        <v>cyanobacteria</v>
      </c>
    </row>
    <row r="2795" spans="1:11">
      <c r="A2795" s="2">
        <v>42959</v>
      </c>
      <c r="B2795" t="s">
        <v>451</v>
      </c>
      <c r="C2795" t="s">
        <v>475</v>
      </c>
      <c r="D2795">
        <v>5</v>
      </c>
      <c r="E2795">
        <v>10</v>
      </c>
      <c r="F2795" s="17">
        <v>4</v>
      </c>
      <c r="G2795" s="55" t="s">
        <v>474</v>
      </c>
      <c r="H2795" s="66" t="str">
        <f>VLOOKUP(G2795,'Benthic Codes'!$A$1:$C$15,2,0)</f>
        <v>CY</v>
      </c>
      <c r="I2795" s="66" t="str">
        <f>VLOOKUP(G2795,'Benthic Codes'!$A$1:$C$15,3,0)</f>
        <v>cyanobacteria</v>
      </c>
    </row>
    <row r="2796" spans="1:11">
      <c r="A2796" s="2">
        <v>42959</v>
      </c>
      <c r="B2796" t="s">
        <v>451</v>
      </c>
      <c r="C2796" t="s">
        <v>475</v>
      </c>
      <c r="D2796">
        <v>5</v>
      </c>
      <c r="E2796">
        <v>10</v>
      </c>
      <c r="F2796" s="17">
        <v>5</v>
      </c>
      <c r="G2796" s="55" t="s">
        <v>474</v>
      </c>
      <c r="H2796" s="66" t="str">
        <f>VLOOKUP(G2796,'Benthic Codes'!$A$1:$C$15,2,0)</f>
        <v>CY</v>
      </c>
      <c r="I2796" s="66" t="str">
        <f>VLOOKUP(G2796,'Benthic Codes'!$A$1:$C$15,3,0)</f>
        <v>cyanobacteria</v>
      </c>
    </row>
    <row r="2797" spans="1:11">
      <c r="A2797" s="2">
        <v>42959</v>
      </c>
      <c r="B2797" t="s">
        <v>451</v>
      </c>
      <c r="C2797" t="s">
        <v>475</v>
      </c>
      <c r="D2797">
        <v>5</v>
      </c>
      <c r="E2797">
        <v>10</v>
      </c>
      <c r="F2797" s="17">
        <v>6</v>
      </c>
      <c r="G2797" s="55" t="s">
        <v>478</v>
      </c>
      <c r="H2797" s="66" t="str">
        <f>VLOOKUP(G2797,'Benthic Codes'!$A$1:$C$15,2,0)</f>
        <v>MA</v>
      </c>
      <c r="I2797" s="66" t="str">
        <f>VLOOKUP(G2797,'Benthic Codes'!$A$1:$C$15,3,0)</f>
        <v>macroalgae</v>
      </c>
      <c r="K2797" t="s">
        <v>491</v>
      </c>
    </row>
    <row r="2798" spans="1:11">
      <c r="A2798" s="2">
        <v>42959</v>
      </c>
      <c r="B2798" t="s">
        <v>451</v>
      </c>
      <c r="C2798" t="s">
        <v>475</v>
      </c>
      <c r="D2798">
        <v>5</v>
      </c>
      <c r="E2798">
        <v>10</v>
      </c>
      <c r="F2798" s="17">
        <v>7</v>
      </c>
      <c r="G2798" s="55" t="s">
        <v>474</v>
      </c>
      <c r="H2798" s="66" t="str">
        <f>VLOOKUP(G2798,'Benthic Codes'!$A$1:$C$15,2,0)</f>
        <v>CY</v>
      </c>
      <c r="I2798" s="66" t="str">
        <f>VLOOKUP(G2798,'Benthic Codes'!$A$1:$C$15,3,0)</f>
        <v>cyanobacteria</v>
      </c>
    </row>
    <row r="2799" spans="1:11">
      <c r="A2799" s="2">
        <v>42959</v>
      </c>
      <c r="B2799" t="s">
        <v>451</v>
      </c>
      <c r="C2799" t="s">
        <v>475</v>
      </c>
      <c r="D2799">
        <v>5</v>
      </c>
      <c r="E2799">
        <v>10</v>
      </c>
      <c r="F2799" s="17">
        <v>8</v>
      </c>
      <c r="G2799" s="55" t="s">
        <v>474</v>
      </c>
      <c r="H2799" s="66" t="str">
        <f>VLOOKUP(G2799,'Benthic Codes'!$A$1:$C$15,2,0)</f>
        <v>CY</v>
      </c>
      <c r="I2799" s="66" t="str">
        <f>VLOOKUP(G2799,'Benthic Codes'!$A$1:$C$15,3,0)</f>
        <v>cyanobacteria</v>
      </c>
    </row>
    <row r="2800" spans="1:11">
      <c r="A2800" s="2">
        <v>42959</v>
      </c>
      <c r="B2800" t="s">
        <v>451</v>
      </c>
      <c r="C2800" t="s">
        <v>475</v>
      </c>
      <c r="D2800">
        <v>5</v>
      </c>
      <c r="E2800">
        <v>10</v>
      </c>
      <c r="F2800" s="17">
        <v>9</v>
      </c>
      <c r="G2800" s="55" t="s">
        <v>539</v>
      </c>
      <c r="H2800" s="66" t="str">
        <f>VLOOKUP(G2800,'Benthic Codes'!$A$1:$C$15,2,0)</f>
        <v>TA</v>
      </c>
      <c r="I2800" s="66" t="str">
        <f>VLOOKUP(G2800,'Benthic Codes'!$A$1:$C$15,3,0)</f>
        <v>turf algae</v>
      </c>
    </row>
    <row r="2801" spans="1:10">
      <c r="A2801" s="2">
        <v>42959</v>
      </c>
      <c r="B2801" t="s">
        <v>451</v>
      </c>
      <c r="C2801" t="s">
        <v>475</v>
      </c>
      <c r="D2801">
        <v>5</v>
      </c>
      <c r="E2801">
        <v>10</v>
      </c>
      <c r="F2801" s="17">
        <v>10</v>
      </c>
      <c r="G2801" s="55" t="s">
        <v>474</v>
      </c>
      <c r="H2801" s="66" t="str">
        <f>VLOOKUP(G2801,'Benthic Codes'!$A$1:$C$15,2,0)</f>
        <v>CY</v>
      </c>
      <c r="I2801" s="66" t="str">
        <f>VLOOKUP(G2801,'Benthic Codes'!$A$1:$C$15,3,0)</f>
        <v>cyanobacteria</v>
      </c>
    </row>
    <row r="2802" spans="1:10">
      <c r="A2802" s="2">
        <v>42959</v>
      </c>
      <c r="B2802" t="s">
        <v>457</v>
      </c>
      <c r="C2802" t="s">
        <v>475</v>
      </c>
      <c r="D2802">
        <v>1</v>
      </c>
      <c r="E2802">
        <v>1</v>
      </c>
      <c r="F2802">
        <v>1</v>
      </c>
      <c r="G2802" s="55" t="s">
        <v>488</v>
      </c>
      <c r="H2802" s="66" t="str">
        <f>VLOOKUP(G2802,'Benthic Codes'!$A$1:$C$15,2,0)</f>
        <v>TA</v>
      </c>
      <c r="I2802" s="66" t="str">
        <f>VLOOKUP(G2802,'Benthic Codes'!$A$1:$C$15,3,0)</f>
        <v>turf algae</v>
      </c>
      <c r="J2802">
        <v>4</v>
      </c>
    </row>
    <row r="2803" spans="1:10">
      <c r="A2803" s="2">
        <v>42959</v>
      </c>
      <c r="B2803" t="s">
        <v>457</v>
      </c>
      <c r="C2803" t="s">
        <v>475</v>
      </c>
      <c r="D2803">
        <v>1</v>
      </c>
      <c r="E2803">
        <v>1</v>
      </c>
      <c r="F2803">
        <v>2</v>
      </c>
      <c r="G2803" s="55" t="s">
        <v>478</v>
      </c>
      <c r="H2803" s="66" t="str">
        <f>VLOOKUP(G2803,'Benthic Codes'!$A$1:$C$15,2,0)</f>
        <v>MA</v>
      </c>
      <c r="I2803" s="66" t="str">
        <f>VLOOKUP(G2803,'Benthic Codes'!$A$1:$C$15,3,0)</f>
        <v>macroalgae</v>
      </c>
      <c r="J2803">
        <v>25</v>
      </c>
    </row>
    <row r="2804" spans="1:10">
      <c r="A2804" s="2">
        <v>42959</v>
      </c>
      <c r="B2804" t="s">
        <v>457</v>
      </c>
      <c r="C2804" t="s">
        <v>475</v>
      </c>
      <c r="D2804">
        <v>1</v>
      </c>
      <c r="E2804">
        <v>1</v>
      </c>
      <c r="F2804">
        <v>3</v>
      </c>
      <c r="G2804" s="55" t="s">
        <v>478</v>
      </c>
      <c r="H2804" s="66" t="str">
        <f>VLOOKUP(G2804,'Benthic Codes'!$A$1:$C$15,2,0)</f>
        <v>MA</v>
      </c>
      <c r="I2804" s="66" t="str">
        <f>VLOOKUP(G2804,'Benthic Codes'!$A$1:$C$15,3,0)</f>
        <v>macroalgae</v>
      </c>
      <c r="J2804">
        <v>9</v>
      </c>
    </row>
    <row r="2805" spans="1:10">
      <c r="A2805" s="2">
        <v>42959</v>
      </c>
      <c r="B2805" t="s">
        <v>457</v>
      </c>
      <c r="C2805" t="s">
        <v>475</v>
      </c>
      <c r="D2805">
        <v>1</v>
      </c>
      <c r="E2805">
        <v>1</v>
      </c>
      <c r="F2805">
        <v>4</v>
      </c>
      <c r="G2805" s="55" t="s">
        <v>539</v>
      </c>
      <c r="H2805" s="66" t="str">
        <f>VLOOKUP(G2805,'Benthic Codes'!$A$1:$C$15,2,0)</f>
        <v>TA</v>
      </c>
      <c r="I2805" s="66" t="str">
        <f>VLOOKUP(G2805,'Benthic Codes'!$A$1:$C$15,3,0)</f>
        <v>turf algae</v>
      </c>
    </row>
    <row r="2806" spans="1:10">
      <c r="A2806" s="2">
        <v>42959</v>
      </c>
      <c r="B2806" t="s">
        <v>457</v>
      </c>
      <c r="C2806" t="s">
        <v>475</v>
      </c>
      <c r="D2806">
        <v>1</v>
      </c>
      <c r="E2806">
        <v>1</v>
      </c>
      <c r="F2806">
        <v>5</v>
      </c>
      <c r="G2806" s="55" t="s">
        <v>478</v>
      </c>
      <c r="H2806" s="66" t="str">
        <f>VLOOKUP(G2806,'Benthic Codes'!$A$1:$C$15,2,0)</f>
        <v>MA</v>
      </c>
      <c r="I2806" s="66" t="str">
        <f>VLOOKUP(G2806,'Benthic Codes'!$A$1:$C$15,3,0)</f>
        <v>macroalgae</v>
      </c>
      <c r="J2806">
        <v>10</v>
      </c>
    </row>
    <row r="2807" spans="1:10">
      <c r="A2807" s="2">
        <v>42959</v>
      </c>
      <c r="B2807" t="s">
        <v>457</v>
      </c>
      <c r="C2807" t="s">
        <v>475</v>
      </c>
      <c r="D2807">
        <v>1</v>
      </c>
      <c r="E2807">
        <v>1</v>
      </c>
      <c r="F2807">
        <v>6</v>
      </c>
      <c r="G2807" s="55" t="s">
        <v>474</v>
      </c>
      <c r="H2807" s="66" t="str">
        <f>VLOOKUP(G2807,'Benthic Codes'!$A$1:$C$15,2,0)</f>
        <v>CY</v>
      </c>
      <c r="I2807" s="66" t="str">
        <f>VLOOKUP(G2807,'Benthic Codes'!$A$1:$C$15,3,0)</f>
        <v>cyanobacteria</v>
      </c>
    </row>
    <row r="2808" spans="1:10">
      <c r="A2808" s="2">
        <v>42959</v>
      </c>
      <c r="B2808" t="s">
        <v>457</v>
      </c>
      <c r="C2808" t="s">
        <v>475</v>
      </c>
      <c r="D2808">
        <v>1</v>
      </c>
      <c r="E2808">
        <v>1</v>
      </c>
      <c r="F2808">
        <v>7</v>
      </c>
      <c r="G2808" s="55" t="s">
        <v>488</v>
      </c>
      <c r="H2808" s="66" t="str">
        <f>VLOOKUP(G2808,'Benthic Codes'!$A$1:$C$15,2,0)</f>
        <v>TA</v>
      </c>
      <c r="I2808" s="66" t="str">
        <f>VLOOKUP(G2808,'Benthic Codes'!$A$1:$C$15,3,0)</f>
        <v>turf algae</v>
      </c>
      <c r="J2808">
        <v>10</v>
      </c>
    </row>
    <row r="2809" spans="1:10">
      <c r="A2809" s="2">
        <v>42959</v>
      </c>
      <c r="B2809" t="s">
        <v>457</v>
      </c>
      <c r="C2809" t="s">
        <v>475</v>
      </c>
      <c r="D2809">
        <v>1</v>
      </c>
      <c r="E2809">
        <v>1</v>
      </c>
      <c r="F2809">
        <v>8</v>
      </c>
      <c r="G2809" s="55" t="s">
        <v>474</v>
      </c>
      <c r="H2809" s="66" t="str">
        <f>VLOOKUP(G2809,'Benthic Codes'!$A$1:$C$15,2,0)</f>
        <v>CY</v>
      </c>
      <c r="I2809" s="66" t="str">
        <f>VLOOKUP(G2809,'Benthic Codes'!$A$1:$C$15,3,0)</f>
        <v>cyanobacteria</v>
      </c>
    </row>
    <row r="2810" spans="1:10">
      <c r="A2810" s="2">
        <v>42959</v>
      </c>
      <c r="B2810" t="s">
        <v>457</v>
      </c>
      <c r="C2810" t="s">
        <v>475</v>
      </c>
      <c r="D2810">
        <v>1</v>
      </c>
      <c r="E2810">
        <v>1</v>
      </c>
      <c r="F2810">
        <v>9</v>
      </c>
      <c r="G2810" s="55" t="s">
        <v>474</v>
      </c>
      <c r="H2810" s="66" t="str">
        <f>VLOOKUP(G2810,'Benthic Codes'!$A$1:$C$15,2,0)</f>
        <v>CY</v>
      </c>
      <c r="I2810" s="66" t="str">
        <f>VLOOKUP(G2810,'Benthic Codes'!$A$1:$C$15,3,0)</f>
        <v>cyanobacteria</v>
      </c>
    </row>
    <row r="2811" spans="1:10">
      <c r="A2811" s="2">
        <v>42959</v>
      </c>
      <c r="B2811" t="s">
        <v>457</v>
      </c>
      <c r="C2811" t="s">
        <v>475</v>
      </c>
      <c r="D2811">
        <v>1</v>
      </c>
      <c r="E2811">
        <v>1</v>
      </c>
      <c r="F2811">
        <v>10</v>
      </c>
      <c r="G2811" s="55" t="s">
        <v>478</v>
      </c>
      <c r="H2811" s="66" t="str">
        <f>VLOOKUP(G2811,'Benthic Codes'!$A$1:$C$15,2,0)</f>
        <v>MA</v>
      </c>
      <c r="I2811" s="66" t="str">
        <f>VLOOKUP(G2811,'Benthic Codes'!$A$1:$C$15,3,0)</f>
        <v>macroalgae</v>
      </c>
      <c r="J2811">
        <v>43</v>
      </c>
    </row>
    <row r="2812" spans="1:10">
      <c r="A2812" s="2">
        <v>42959</v>
      </c>
      <c r="B2812" t="s">
        <v>457</v>
      </c>
      <c r="C2812" t="s">
        <v>475</v>
      </c>
      <c r="D2812">
        <v>1</v>
      </c>
      <c r="E2812">
        <v>2</v>
      </c>
      <c r="F2812">
        <v>1</v>
      </c>
      <c r="G2812" s="55" t="s">
        <v>488</v>
      </c>
      <c r="H2812" s="66" t="str">
        <f>VLOOKUP(G2812,'Benthic Codes'!$A$1:$C$15,2,0)</f>
        <v>TA</v>
      </c>
      <c r="I2812" s="66" t="str">
        <f>VLOOKUP(G2812,'Benthic Codes'!$A$1:$C$15,3,0)</f>
        <v>turf algae</v>
      </c>
      <c r="J2812">
        <v>4</v>
      </c>
    </row>
    <row r="2813" spans="1:10">
      <c r="A2813" s="2">
        <v>42959</v>
      </c>
      <c r="B2813" t="s">
        <v>457</v>
      </c>
      <c r="C2813" t="s">
        <v>475</v>
      </c>
      <c r="D2813">
        <v>1</v>
      </c>
      <c r="E2813">
        <v>2</v>
      </c>
      <c r="F2813">
        <v>2</v>
      </c>
      <c r="G2813" s="55" t="s">
        <v>478</v>
      </c>
      <c r="H2813" s="66" t="str">
        <f>VLOOKUP(G2813,'Benthic Codes'!$A$1:$C$15,2,0)</f>
        <v>MA</v>
      </c>
      <c r="I2813" s="66" t="str">
        <f>VLOOKUP(G2813,'Benthic Codes'!$A$1:$C$15,3,0)</f>
        <v>macroalgae</v>
      </c>
      <c r="J2813">
        <v>42</v>
      </c>
    </row>
    <row r="2814" spans="1:10">
      <c r="A2814" s="2">
        <v>42959</v>
      </c>
      <c r="B2814" t="s">
        <v>457</v>
      </c>
      <c r="C2814" t="s">
        <v>475</v>
      </c>
      <c r="D2814">
        <v>1</v>
      </c>
      <c r="E2814">
        <v>2</v>
      </c>
      <c r="F2814">
        <v>3</v>
      </c>
      <c r="G2814" s="55" t="s">
        <v>478</v>
      </c>
      <c r="H2814" s="66" t="str">
        <f>VLOOKUP(G2814,'Benthic Codes'!$A$1:$C$15,2,0)</f>
        <v>MA</v>
      </c>
      <c r="I2814" s="66" t="str">
        <f>VLOOKUP(G2814,'Benthic Codes'!$A$1:$C$15,3,0)</f>
        <v>macroalgae</v>
      </c>
      <c r="J2814">
        <v>56</v>
      </c>
    </row>
    <row r="2815" spans="1:10">
      <c r="A2815" s="2">
        <v>42959</v>
      </c>
      <c r="B2815" t="s">
        <v>457</v>
      </c>
      <c r="C2815" t="s">
        <v>475</v>
      </c>
      <c r="D2815">
        <v>1</v>
      </c>
      <c r="E2815">
        <v>2</v>
      </c>
      <c r="F2815">
        <v>4</v>
      </c>
      <c r="G2815" s="55" t="s">
        <v>478</v>
      </c>
      <c r="H2815" s="66" t="str">
        <f>VLOOKUP(G2815,'Benthic Codes'!$A$1:$C$15,2,0)</f>
        <v>MA</v>
      </c>
      <c r="I2815" s="66" t="str">
        <f>VLOOKUP(G2815,'Benthic Codes'!$A$1:$C$15,3,0)</f>
        <v>macroalgae</v>
      </c>
      <c r="J2815">
        <v>47</v>
      </c>
    </row>
    <row r="2816" spans="1:10">
      <c r="A2816" s="2">
        <v>42959</v>
      </c>
      <c r="B2816" t="s">
        <v>457</v>
      </c>
      <c r="C2816" t="s">
        <v>475</v>
      </c>
      <c r="D2816">
        <v>1</v>
      </c>
      <c r="E2816">
        <v>2</v>
      </c>
      <c r="F2816">
        <v>5</v>
      </c>
      <c r="G2816" s="55" t="s">
        <v>474</v>
      </c>
      <c r="H2816" s="66" t="str">
        <f>VLOOKUP(G2816,'Benthic Codes'!$A$1:$C$15,2,0)</f>
        <v>CY</v>
      </c>
      <c r="I2816" s="66" t="str">
        <f>VLOOKUP(G2816,'Benthic Codes'!$A$1:$C$15,3,0)</f>
        <v>cyanobacteria</v>
      </c>
    </row>
    <row r="2817" spans="1:11">
      <c r="A2817" s="2">
        <v>42959</v>
      </c>
      <c r="B2817" t="s">
        <v>457</v>
      </c>
      <c r="C2817" t="s">
        <v>475</v>
      </c>
      <c r="D2817">
        <v>1</v>
      </c>
      <c r="E2817">
        <v>2</v>
      </c>
      <c r="F2817">
        <v>6</v>
      </c>
      <c r="G2817" s="55" t="s">
        <v>478</v>
      </c>
      <c r="H2817" s="66" t="str">
        <f>VLOOKUP(G2817,'Benthic Codes'!$A$1:$C$15,2,0)</f>
        <v>MA</v>
      </c>
      <c r="I2817" s="66" t="str">
        <f>VLOOKUP(G2817,'Benthic Codes'!$A$1:$C$15,3,0)</f>
        <v>macroalgae</v>
      </c>
      <c r="J2817">
        <v>37</v>
      </c>
    </row>
    <row r="2818" spans="1:11">
      <c r="A2818" s="2">
        <v>42959</v>
      </c>
      <c r="B2818" t="s">
        <v>457</v>
      </c>
      <c r="C2818" t="s">
        <v>475</v>
      </c>
      <c r="D2818">
        <v>1</v>
      </c>
      <c r="E2818">
        <v>2</v>
      </c>
      <c r="F2818">
        <v>7</v>
      </c>
      <c r="G2818" s="55" t="s">
        <v>478</v>
      </c>
      <c r="H2818" s="66" t="str">
        <f>VLOOKUP(G2818,'Benthic Codes'!$A$1:$C$15,2,0)</f>
        <v>MA</v>
      </c>
      <c r="I2818" s="66" t="str">
        <f>VLOOKUP(G2818,'Benthic Codes'!$A$1:$C$15,3,0)</f>
        <v>macroalgae</v>
      </c>
      <c r="J2818">
        <v>21</v>
      </c>
    </row>
    <row r="2819" spans="1:11">
      <c r="A2819" s="2">
        <v>42959</v>
      </c>
      <c r="B2819" t="s">
        <v>457</v>
      </c>
      <c r="C2819" t="s">
        <v>475</v>
      </c>
      <c r="D2819">
        <v>1</v>
      </c>
      <c r="E2819">
        <v>2</v>
      </c>
      <c r="F2819">
        <v>8</v>
      </c>
      <c r="G2819" s="55" t="s">
        <v>478</v>
      </c>
      <c r="H2819" s="66" t="str">
        <f>VLOOKUP(G2819,'Benthic Codes'!$A$1:$C$15,2,0)</f>
        <v>MA</v>
      </c>
      <c r="I2819" s="66" t="str">
        <f>VLOOKUP(G2819,'Benthic Codes'!$A$1:$C$15,3,0)</f>
        <v>macroalgae</v>
      </c>
      <c r="J2819">
        <v>5</v>
      </c>
    </row>
    <row r="2820" spans="1:11">
      <c r="A2820" s="2">
        <v>42959</v>
      </c>
      <c r="B2820" t="s">
        <v>457</v>
      </c>
      <c r="C2820" t="s">
        <v>475</v>
      </c>
      <c r="D2820">
        <v>1</v>
      </c>
      <c r="E2820">
        <v>2</v>
      </c>
      <c r="F2820">
        <v>9</v>
      </c>
      <c r="G2820" s="55" t="s">
        <v>488</v>
      </c>
      <c r="H2820" s="66" t="str">
        <f>VLOOKUP(G2820,'Benthic Codes'!$A$1:$C$15,2,0)</f>
        <v>TA</v>
      </c>
      <c r="I2820" s="66" t="str">
        <f>VLOOKUP(G2820,'Benthic Codes'!$A$1:$C$15,3,0)</f>
        <v>turf algae</v>
      </c>
      <c r="J2820">
        <v>2</v>
      </c>
    </row>
    <row r="2821" spans="1:11">
      <c r="A2821" s="2">
        <v>42959</v>
      </c>
      <c r="B2821" t="s">
        <v>457</v>
      </c>
      <c r="C2821" t="s">
        <v>475</v>
      </c>
      <c r="D2821">
        <v>1</v>
      </c>
      <c r="E2821">
        <v>2</v>
      </c>
      <c r="F2821">
        <v>10</v>
      </c>
      <c r="G2821" s="55" t="s">
        <v>474</v>
      </c>
      <c r="H2821" s="66" t="str">
        <f>VLOOKUP(G2821,'Benthic Codes'!$A$1:$C$15,2,0)</f>
        <v>CY</v>
      </c>
      <c r="I2821" s="66" t="str">
        <f>VLOOKUP(G2821,'Benthic Codes'!$A$1:$C$15,3,0)</f>
        <v>cyanobacteria</v>
      </c>
    </row>
    <row r="2822" spans="1:11">
      <c r="A2822" s="2">
        <v>42959</v>
      </c>
      <c r="B2822" t="s">
        <v>457</v>
      </c>
      <c r="C2822" t="s">
        <v>475</v>
      </c>
      <c r="D2822">
        <v>1</v>
      </c>
      <c r="E2822">
        <v>3</v>
      </c>
      <c r="F2822">
        <v>1</v>
      </c>
      <c r="G2822" s="55" t="s">
        <v>478</v>
      </c>
      <c r="H2822" s="66" t="str">
        <f>VLOOKUP(G2822,'Benthic Codes'!$A$1:$C$15,2,0)</f>
        <v>MA</v>
      </c>
      <c r="I2822" s="66" t="str">
        <f>VLOOKUP(G2822,'Benthic Codes'!$A$1:$C$15,3,0)</f>
        <v>macroalgae</v>
      </c>
      <c r="J2822">
        <v>52</v>
      </c>
    </row>
    <row r="2823" spans="1:11">
      <c r="A2823" s="2">
        <v>42959</v>
      </c>
      <c r="B2823" t="s">
        <v>457</v>
      </c>
      <c r="C2823" t="s">
        <v>475</v>
      </c>
      <c r="D2823">
        <v>1</v>
      </c>
      <c r="E2823">
        <v>3</v>
      </c>
      <c r="F2823">
        <v>2</v>
      </c>
      <c r="G2823" s="55" t="s">
        <v>474</v>
      </c>
      <c r="H2823" s="66" t="str">
        <f>VLOOKUP(G2823,'Benthic Codes'!$A$1:$C$15,2,0)</f>
        <v>CY</v>
      </c>
      <c r="I2823" s="66" t="str">
        <f>VLOOKUP(G2823,'Benthic Codes'!$A$1:$C$15,3,0)</f>
        <v>cyanobacteria</v>
      </c>
    </row>
    <row r="2824" spans="1:11">
      <c r="A2824" s="2">
        <v>42959</v>
      </c>
      <c r="B2824" t="s">
        <v>457</v>
      </c>
      <c r="C2824" t="s">
        <v>475</v>
      </c>
      <c r="D2824">
        <v>1</v>
      </c>
      <c r="E2824">
        <v>3</v>
      </c>
      <c r="F2824">
        <v>3</v>
      </c>
      <c r="G2824" s="55" t="s">
        <v>480</v>
      </c>
      <c r="H2824" s="66" t="str">
        <f>VLOOKUP(G2824,'Benthic Codes'!$A$1:$C$15,2,0)</f>
        <v>OINV</v>
      </c>
      <c r="I2824" s="66" t="str">
        <f>VLOOKUP(G2824,'Benthic Codes'!$A$1:$C$15,3,0)</f>
        <v>non-aggressive invert</v>
      </c>
      <c r="K2824" t="s">
        <v>479</v>
      </c>
    </row>
    <row r="2825" spans="1:11">
      <c r="A2825" s="2">
        <v>42959</v>
      </c>
      <c r="B2825" t="s">
        <v>457</v>
      </c>
      <c r="C2825" t="s">
        <v>475</v>
      </c>
      <c r="D2825">
        <v>1</v>
      </c>
      <c r="E2825">
        <v>3</v>
      </c>
      <c r="F2825">
        <v>4</v>
      </c>
      <c r="G2825" s="55" t="s">
        <v>478</v>
      </c>
      <c r="H2825" s="66" t="str">
        <f>VLOOKUP(G2825,'Benthic Codes'!$A$1:$C$15,2,0)</f>
        <v>MA</v>
      </c>
      <c r="I2825" s="66" t="str">
        <f>VLOOKUP(G2825,'Benthic Codes'!$A$1:$C$15,3,0)</f>
        <v>macroalgae</v>
      </c>
      <c r="J2825">
        <v>17</v>
      </c>
    </row>
    <row r="2826" spans="1:11">
      <c r="A2826" s="2">
        <v>42959</v>
      </c>
      <c r="B2826" t="s">
        <v>457</v>
      </c>
      <c r="C2826" t="s">
        <v>475</v>
      </c>
      <c r="D2826">
        <v>1</v>
      </c>
      <c r="E2826">
        <v>3</v>
      </c>
      <c r="F2826">
        <v>5</v>
      </c>
      <c r="G2826" s="55" t="s">
        <v>478</v>
      </c>
      <c r="H2826" s="66" t="str">
        <f>VLOOKUP(G2826,'Benthic Codes'!$A$1:$C$15,2,0)</f>
        <v>MA</v>
      </c>
      <c r="I2826" s="66" t="str">
        <f>VLOOKUP(G2826,'Benthic Codes'!$A$1:$C$15,3,0)</f>
        <v>macroalgae</v>
      </c>
      <c r="J2826">
        <v>31</v>
      </c>
    </row>
    <row r="2827" spans="1:11">
      <c r="A2827" s="2">
        <v>42959</v>
      </c>
      <c r="B2827" t="s">
        <v>457</v>
      </c>
      <c r="C2827" t="s">
        <v>475</v>
      </c>
      <c r="D2827">
        <v>1</v>
      </c>
      <c r="E2827">
        <v>3</v>
      </c>
      <c r="F2827">
        <v>6</v>
      </c>
      <c r="G2827" s="55" t="s">
        <v>478</v>
      </c>
      <c r="H2827" s="66" t="str">
        <f>VLOOKUP(G2827,'Benthic Codes'!$A$1:$C$15,2,0)</f>
        <v>MA</v>
      </c>
      <c r="I2827" s="66" t="str">
        <f>VLOOKUP(G2827,'Benthic Codes'!$A$1:$C$15,3,0)</f>
        <v>macroalgae</v>
      </c>
      <c r="J2827">
        <v>17</v>
      </c>
    </row>
    <row r="2828" spans="1:11">
      <c r="A2828" s="2">
        <v>42959</v>
      </c>
      <c r="B2828" t="s">
        <v>457</v>
      </c>
      <c r="C2828" t="s">
        <v>475</v>
      </c>
      <c r="D2828">
        <v>1</v>
      </c>
      <c r="E2828">
        <v>3</v>
      </c>
      <c r="F2828">
        <v>7</v>
      </c>
      <c r="G2828" s="55" t="s">
        <v>478</v>
      </c>
      <c r="H2828" s="66" t="str">
        <f>VLOOKUP(G2828,'Benthic Codes'!$A$1:$C$15,2,0)</f>
        <v>MA</v>
      </c>
      <c r="I2828" s="66" t="str">
        <f>VLOOKUP(G2828,'Benthic Codes'!$A$1:$C$15,3,0)</f>
        <v>macroalgae</v>
      </c>
      <c r="J2828">
        <v>41</v>
      </c>
    </row>
    <row r="2829" spans="1:11">
      <c r="A2829" s="2">
        <v>42959</v>
      </c>
      <c r="B2829" t="s">
        <v>457</v>
      </c>
      <c r="C2829" t="s">
        <v>475</v>
      </c>
      <c r="D2829">
        <v>1</v>
      </c>
      <c r="E2829">
        <v>3</v>
      </c>
      <c r="F2829">
        <v>8</v>
      </c>
      <c r="G2829" s="55" t="s">
        <v>478</v>
      </c>
      <c r="H2829" s="66" t="str">
        <f>VLOOKUP(G2829,'Benthic Codes'!$A$1:$C$15,2,0)</f>
        <v>MA</v>
      </c>
      <c r="I2829" s="66" t="str">
        <f>VLOOKUP(G2829,'Benthic Codes'!$A$1:$C$15,3,0)</f>
        <v>macroalgae</v>
      </c>
      <c r="J2829">
        <v>35</v>
      </c>
    </row>
    <row r="2830" spans="1:11">
      <c r="A2830" s="2">
        <v>42959</v>
      </c>
      <c r="B2830" t="s">
        <v>457</v>
      </c>
      <c r="C2830" t="s">
        <v>475</v>
      </c>
      <c r="D2830">
        <v>1</v>
      </c>
      <c r="E2830">
        <v>3</v>
      </c>
      <c r="F2830">
        <v>9</v>
      </c>
      <c r="G2830" s="55" t="s">
        <v>478</v>
      </c>
      <c r="H2830" s="66" t="str">
        <f>VLOOKUP(G2830,'Benthic Codes'!$A$1:$C$15,2,0)</f>
        <v>MA</v>
      </c>
      <c r="I2830" s="66" t="str">
        <f>VLOOKUP(G2830,'Benthic Codes'!$A$1:$C$15,3,0)</f>
        <v>macroalgae</v>
      </c>
      <c r="J2830">
        <v>42</v>
      </c>
    </row>
    <row r="2831" spans="1:11">
      <c r="A2831" s="2">
        <v>42959</v>
      </c>
      <c r="B2831" t="s">
        <v>457</v>
      </c>
      <c r="C2831" t="s">
        <v>475</v>
      </c>
      <c r="D2831">
        <v>1</v>
      </c>
      <c r="E2831">
        <v>3</v>
      </c>
      <c r="F2831">
        <v>10</v>
      </c>
      <c r="G2831" s="55" t="s">
        <v>478</v>
      </c>
      <c r="H2831" s="66" t="str">
        <f>VLOOKUP(G2831,'Benthic Codes'!$A$1:$C$15,2,0)</f>
        <v>MA</v>
      </c>
      <c r="I2831" s="66" t="str">
        <f>VLOOKUP(G2831,'Benthic Codes'!$A$1:$C$15,3,0)</f>
        <v>macroalgae</v>
      </c>
      <c r="J2831">
        <v>37</v>
      </c>
    </row>
    <row r="2832" spans="1:11">
      <c r="A2832" s="2">
        <v>42959</v>
      </c>
      <c r="B2832" t="s">
        <v>457</v>
      </c>
      <c r="C2832" t="s">
        <v>475</v>
      </c>
      <c r="D2832">
        <v>1</v>
      </c>
      <c r="E2832">
        <v>4</v>
      </c>
      <c r="F2832">
        <v>1</v>
      </c>
      <c r="G2832" s="55" t="s">
        <v>474</v>
      </c>
      <c r="H2832" s="66" t="str">
        <f>VLOOKUP(G2832,'Benthic Codes'!$A$1:$C$15,2,0)</f>
        <v>CY</v>
      </c>
      <c r="I2832" s="66" t="str">
        <f>VLOOKUP(G2832,'Benthic Codes'!$A$1:$C$15,3,0)</f>
        <v>cyanobacteria</v>
      </c>
    </row>
    <row r="2833" spans="1:10">
      <c r="A2833" s="2">
        <v>42959</v>
      </c>
      <c r="B2833" t="s">
        <v>457</v>
      </c>
      <c r="C2833" t="s">
        <v>475</v>
      </c>
      <c r="D2833">
        <v>1</v>
      </c>
      <c r="E2833">
        <v>4</v>
      </c>
      <c r="F2833">
        <v>2</v>
      </c>
      <c r="G2833" s="55" t="s">
        <v>478</v>
      </c>
      <c r="H2833" s="66" t="str">
        <f>VLOOKUP(G2833,'Benthic Codes'!$A$1:$C$15,2,0)</f>
        <v>MA</v>
      </c>
      <c r="I2833" s="66" t="str">
        <f>VLOOKUP(G2833,'Benthic Codes'!$A$1:$C$15,3,0)</f>
        <v>macroalgae</v>
      </c>
      <c r="J2833">
        <v>40</v>
      </c>
    </row>
    <row r="2834" spans="1:10">
      <c r="A2834" s="2">
        <v>42959</v>
      </c>
      <c r="B2834" t="s">
        <v>457</v>
      </c>
      <c r="C2834" t="s">
        <v>475</v>
      </c>
      <c r="D2834">
        <v>1</v>
      </c>
      <c r="E2834">
        <v>4</v>
      </c>
      <c r="F2834">
        <v>3</v>
      </c>
      <c r="G2834" s="55" t="s">
        <v>488</v>
      </c>
      <c r="H2834" s="66" t="str">
        <f>VLOOKUP(G2834,'Benthic Codes'!$A$1:$C$15,2,0)</f>
        <v>TA</v>
      </c>
      <c r="I2834" s="66" t="str">
        <f>VLOOKUP(G2834,'Benthic Codes'!$A$1:$C$15,3,0)</f>
        <v>turf algae</v>
      </c>
      <c r="J2834">
        <v>10</v>
      </c>
    </row>
    <row r="2835" spans="1:10">
      <c r="A2835" s="2">
        <v>42959</v>
      </c>
      <c r="B2835" t="s">
        <v>457</v>
      </c>
      <c r="C2835" t="s">
        <v>475</v>
      </c>
      <c r="D2835">
        <v>1</v>
      </c>
      <c r="E2835">
        <v>4</v>
      </c>
      <c r="F2835">
        <v>4</v>
      </c>
      <c r="G2835" s="55" t="s">
        <v>478</v>
      </c>
      <c r="H2835" s="66" t="str">
        <f>VLOOKUP(G2835,'Benthic Codes'!$A$1:$C$15,2,0)</f>
        <v>MA</v>
      </c>
      <c r="I2835" s="66" t="str">
        <f>VLOOKUP(G2835,'Benthic Codes'!$A$1:$C$15,3,0)</f>
        <v>macroalgae</v>
      </c>
      <c r="J2835">
        <v>35</v>
      </c>
    </row>
    <row r="2836" spans="1:10">
      <c r="A2836" s="2">
        <v>42959</v>
      </c>
      <c r="B2836" t="s">
        <v>457</v>
      </c>
      <c r="C2836" t="s">
        <v>475</v>
      </c>
      <c r="D2836">
        <v>1</v>
      </c>
      <c r="E2836">
        <v>4</v>
      </c>
      <c r="F2836">
        <v>5</v>
      </c>
      <c r="G2836" s="55" t="s">
        <v>474</v>
      </c>
      <c r="H2836" s="66" t="str">
        <f>VLOOKUP(G2836,'Benthic Codes'!$A$1:$C$15,2,0)</f>
        <v>CY</v>
      </c>
      <c r="I2836" s="66" t="str">
        <f>VLOOKUP(G2836,'Benthic Codes'!$A$1:$C$15,3,0)</f>
        <v>cyanobacteria</v>
      </c>
    </row>
    <row r="2837" spans="1:10">
      <c r="A2837" s="2">
        <v>42959</v>
      </c>
      <c r="B2837" t="s">
        <v>457</v>
      </c>
      <c r="C2837" t="s">
        <v>475</v>
      </c>
      <c r="D2837">
        <v>1</v>
      </c>
      <c r="E2837">
        <v>4</v>
      </c>
      <c r="F2837">
        <v>6</v>
      </c>
      <c r="G2837" s="55" t="s">
        <v>474</v>
      </c>
      <c r="H2837" s="66" t="str">
        <f>VLOOKUP(G2837,'Benthic Codes'!$A$1:$C$15,2,0)</f>
        <v>CY</v>
      </c>
      <c r="I2837" s="66" t="str">
        <f>VLOOKUP(G2837,'Benthic Codes'!$A$1:$C$15,3,0)</f>
        <v>cyanobacteria</v>
      </c>
    </row>
    <row r="2838" spans="1:10">
      <c r="A2838" s="2">
        <v>42959</v>
      </c>
      <c r="B2838" t="s">
        <v>457</v>
      </c>
      <c r="C2838" t="s">
        <v>475</v>
      </c>
      <c r="D2838">
        <v>1</v>
      </c>
      <c r="E2838">
        <v>4</v>
      </c>
      <c r="F2838">
        <v>7</v>
      </c>
      <c r="G2838" s="55" t="s">
        <v>488</v>
      </c>
      <c r="H2838" s="66" t="str">
        <f>VLOOKUP(G2838,'Benthic Codes'!$A$1:$C$15,2,0)</f>
        <v>TA</v>
      </c>
      <c r="I2838" s="66" t="str">
        <f>VLOOKUP(G2838,'Benthic Codes'!$A$1:$C$15,3,0)</f>
        <v>turf algae</v>
      </c>
      <c r="J2838">
        <v>5</v>
      </c>
    </row>
    <row r="2839" spans="1:10">
      <c r="A2839" s="2">
        <v>42959</v>
      </c>
      <c r="B2839" t="s">
        <v>457</v>
      </c>
      <c r="C2839" t="s">
        <v>475</v>
      </c>
      <c r="D2839">
        <v>1</v>
      </c>
      <c r="E2839">
        <v>4</v>
      </c>
      <c r="F2839">
        <v>8</v>
      </c>
      <c r="G2839" s="55" t="s">
        <v>476</v>
      </c>
      <c r="H2839" s="66" t="str">
        <f>VLOOKUP(G2839,'Benthic Codes'!$A$1:$C$15,2,0)</f>
        <v>LC</v>
      </c>
      <c r="I2839" s="66" t="str">
        <f>VLOOKUP(G2839,'Benthic Codes'!$A$1:$C$15,3,0)</f>
        <v>coral</v>
      </c>
    </row>
    <row r="2840" spans="1:10">
      <c r="A2840" s="2">
        <v>42959</v>
      </c>
      <c r="B2840" t="s">
        <v>457</v>
      </c>
      <c r="C2840" t="s">
        <v>475</v>
      </c>
      <c r="D2840">
        <v>1</v>
      </c>
      <c r="E2840">
        <v>4</v>
      </c>
      <c r="F2840">
        <v>9</v>
      </c>
      <c r="G2840" s="55" t="s">
        <v>476</v>
      </c>
      <c r="H2840" s="66" t="str">
        <f>VLOOKUP(G2840,'Benthic Codes'!$A$1:$C$15,2,0)</f>
        <v>LC</v>
      </c>
      <c r="I2840" s="66" t="str">
        <f>VLOOKUP(G2840,'Benthic Codes'!$A$1:$C$15,3,0)</f>
        <v>coral</v>
      </c>
    </row>
    <row r="2841" spans="1:10">
      <c r="A2841" s="2">
        <v>42959</v>
      </c>
      <c r="B2841" t="s">
        <v>457</v>
      </c>
      <c r="C2841" t="s">
        <v>475</v>
      </c>
      <c r="D2841">
        <v>1</v>
      </c>
      <c r="E2841">
        <v>4</v>
      </c>
      <c r="F2841">
        <v>10</v>
      </c>
      <c r="G2841" s="55" t="s">
        <v>478</v>
      </c>
      <c r="H2841" s="66" t="str">
        <f>VLOOKUP(G2841,'Benthic Codes'!$A$1:$C$15,2,0)</f>
        <v>MA</v>
      </c>
      <c r="I2841" s="66" t="str">
        <f>VLOOKUP(G2841,'Benthic Codes'!$A$1:$C$15,3,0)</f>
        <v>macroalgae</v>
      </c>
      <c r="J2841">
        <v>10</v>
      </c>
    </row>
    <row r="2842" spans="1:10">
      <c r="A2842" s="2">
        <v>42959</v>
      </c>
      <c r="B2842" t="s">
        <v>457</v>
      </c>
      <c r="C2842" t="s">
        <v>475</v>
      </c>
      <c r="D2842">
        <v>1</v>
      </c>
      <c r="E2842">
        <v>5</v>
      </c>
      <c r="F2842">
        <v>1</v>
      </c>
      <c r="G2842" s="55" t="s">
        <v>488</v>
      </c>
      <c r="H2842" s="66" t="str">
        <f>VLOOKUP(G2842,'Benthic Codes'!$A$1:$C$15,2,0)</f>
        <v>TA</v>
      </c>
      <c r="I2842" s="66" t="str">
        <f>VLOOKUP(G2842,'Benthic Codes'!$A$1:$C$15,3,0)</f>
        <v>turf algae</v>
      </c>
      <c r="J2842">
        <v>3</v>
      </c>
    </row>
    <row r="2843" spans="1:10">
      <c r="A2843" s="2">
        <v>42959</v>
      </c>
      <c r="B2843" t="s">
        <v>457</v>
      </c>
      <c r="C2843" t="s">
        <v>475</v>
      </c>
      <c r="D2843">
        <v>1</v>
      </c>
      <c r="E2843">
        <v>5</v>
      </c>
      <c r="F2843">
        <v>2</v>
      </c>
      <c r="G2843" s="55" t="s">
        <v>476</v>
      </c>
      <c r="H2843" s="66" t="str">
        <f>VLOOKUP(G2843,'Benthic Codes'!$A$1:$C$15,2,0)</f>
        <v>LC</v>
      </c>
      <c r="I2843" s="66" t="str">
        <f>VLOOKUP(G2843,'Benthic Codes'!$A$1:$C$15,3,0)</f>
        <v>coral</v>
      </c>
    </row>
    <row r="2844" spans="1:10">
      <c r="A2844" s="2">
        <v>42959</v>
      </c>
      <c r="B2844" t="s">
        <v>457</v>
      </c>
      <c r="C2844" t="s">
        <v>475</v>
      </c>
      <c r="D2844">
        <v>1</v>
      </c>
      <c r="E2844">
        <v>5</v>
      </c>
      <c r="F2844">
        <v>3</v>
      </c>
      <c r="G2844" s="55" t="s">
        <v>476</v>
      </c>
      <c r="H2844" s="66" t="str">
        <f>VLOOKUP(G2844,'Benthic Codes'!$A$1:$C$15,2,0)</f>
        <v>LC</v>
      </c>
      <c r="I2844" s="66" t="str">
        <f>VLOOKUP(G2844,'Benthic Codes'!$A$1:$C$15,3,0)</f>
        <v>coral</v>
      </c>
    </row>
    <row r="2845" spans="1:10">
      <c r="A2845" s="2">
        <v>42959</v>
      </c>
      <c r="B2845" t="s">
        <v>457</v>
      </c>
      <c r="C2845" t="s">
        <v>475</v>
      </c>
      <c r="D2845">
        <v>1</v>
      </c>
      <c r="E2845">
        <v>5</v>
      </c>
      <c r="F2845">
        <v>4</v>
      </c>
      <c r="G2845" s="55" t="s">
        <v>476</v>
      </c>
      <c r="H2845" s="66" t="str">
        <f>VLOOKUP(G2845,'Benthic Codes'!$A$1:$C$15,2,0)</f>
        <v>LC</v>
      </c>
      <c r="I2845" s="66" t="str">
        <f>VLOOKUP(G2845,'Benthic Codes'!$A$1:$C$15,3,0)</f>
        <v>coral</v>
      </c>
    </row>
    <row r="2846" spans="1:10">
      <c r="A2846" s="2">
        <v>42959</v>
      </c>
      <c r="B2846" t="s">
        <v>457</v>
      </c>
      <c r="C2846" t="s">
        <v>475</v>
      </c>
      <c r="D2846">
        <v>1</v>
      </c>
      <c r="E2846">
        <v>5</v>
      </c>
      <c r="F2846">
        <v>5</v>
      </c>
      <c r="G2846" s="55" t="s">
        <v>476</v>
      </c>
      <c r="H2846" s="66" t="str">
        <f>VLOOKUP(G2846,'Benthic Codes'!$A$1:$C$15,2,0)</f>
        <v>LC</v>
      </c>
      <c r="I2846" s="66" t="str">
        <f>VLOOKUP(G2846,'Benthic Codes'!$A$1:$C$15,3,0)</f>
        <v>coral</v>
      </c>
    </row>
    <row r="2847" spans="1:10">
      <c r="A2847" s="2">
        <v>42959</v>
      </c>
      <c r="B2847" t="s">
        <v>457</v>
      </c>
      <c r="C2847" t="s">
        <v>475</v>
      </c>
      <c r="D2847">
        <v>1</v>
      </c>
      <c r="E2847">
        <v>5</v>
      </c>
      <c r="F2847">
        <v>6</v>
      </c>
      <c r="G2847" s="55" t="s">
        <v>476</v>
      </c>
      <c r="H2847" s="66" t="str">
        <f>VLOOKUP(G2847,'Benthic Codes'!$A$1:$C$15,2,0)</f>
        <v>LC</v>
      </c>
      <c r="I2847" s="66" t="str">
        <f>VLOOKUP(G2847,'Benthic Codes'!$A$1:$C$15,3,0)</f>
        <v>coral</v>
      </c>
    </row>
    <row r="2848" spans="1:10">
      <c r="A2848" s="2">
        <v>42959</v>
      </c>
      <c r="B2848" t="s">
        <v>457</v>
      </c>
      <c r="C2848" t="s">
        <v>475</v>
      </c>
      <c r="D2848">
        <v>1</v>
      </c>
      <c r="E2848">
        <v>5</v>
      </c>
      <c r="F2848">
        <v>7</v>
      </c>
      <c r="G2848" s="55" t="s">
        <v>489</v>
      </c>
      <c r="H2848" s="66" t="str">
        <f>VLOOKUP(G2848,'Benthic Codes'!$A$1:$C$15,2,0)</f>
        <v>sand</v>
      </c>
      <c r="I2848" s="66" t="str">
        <f>VLOOKUP(G2848,'Benthic Codes'!$A$1:$C$15,3,0)</f>
        <v>sand</v>
      </c>
    </row>
    <row r="2849" spans="1:11">
      <c r="A2849" s="2">
        <v>42959</v>
      </c>
      <c r="B2849" t="s">
        <v>457</v>
      </c>
      <c r="C2849" t="s">
        <v>475</v>
      </c>
      <c r="D2849">
        <v>1</v>
      </c>
      <c r="E2849">
        <v>5</v>
      </c>
      <c r="F2849">
        <v>8</v>
      </c>
      <c r="G2849" s="55" t="s">
        <v>474</v>
      </c>
      <c r="H2849" s="66" t="str">
        <f>VLOOKUP(G2849,'Benthic Codes'!$A$1:$C$15,2,0)</f>
        <v>CY</v>
      </c>
      <c r="I2849" s="66" t="str">
        <f>VLOOKUP(G2849,'Benthic Codes'!$A$1:$C$15,3,0)</f>
        <v>cyanobacteria</v>
      </c>
    </row>
    <row r="2850" spans="1:11">
      <c r="A2850" s="2">
        <v>42959</v>
      </c>
      <c r="B2850" t="s">
        <v>457</v>
      </c>
      <c r="C2850" t="s">
        <v>475</v>
      </c>
      <c r="D2850">
        <v>1</v>
      </c>
      <c r="E2850">
        <v>5</v>
      </c>
      <c r="F2850">
        <v>9</v>
      </c>
      <c r="G2850" s="55" t="s">
        <v>478</v>
      </c>
      <c r="H2850" s="66" t="str">
        <f>VLOOKUP(G2850,'Benthic Codes'!$A$1:$C$15,2,0)</f>
        <v>MA</v>
      </c>
      <c r="I2850" s="66" t="str">
        <f>VLOOKUP(G2850,'Benthic Codes'!$A$1:$C$15,3,0)</f>
        <v>macroalgae</v>
      </c>
      <c r="J2850">
        <v>5</v>
      </c>
    </row>
    <row r="2851" spans="1:11">
      <c r="A2851" s="2">
        <v>42959</v>
      </c>
      <c r="B2851" t="s">
        <v>457</v>
      </c>
      <c r="C2851" t="s">
        <v>475</v>
      </c>
      <c r="D2851">
        <v>1</v>
      </c>
      <c r="E2851">
        <v>5</v>
      </c>
      <c r="F2851">
        <v>10</v>
      </c>
      <c r="G2851" s="55" t="s">
        <v>480</v>
      </c>
      <c r="H2851" s="66" t="str">
        <f>VLOOKUP(G2851,'Benthic Codes'!$A$1:$C$15,2,0)</f>
        <v>OINV</v>
      </c>
      <c r="I2851" s="66" t="str">
        <f>VLOOKUP(G2851,'Benthic Codes'!$A$1:$C$15,3,0)</f>
        <v>non-aggressive invert</v>
      </c>
      <c r="K2851" t="s">
        <v>479</v>
      </c>
    </row>
    <row r="2852" spans="1:11">
      <c r="A2852" s="2">
        <v>42959</v>
      </c>
      <c r="B2852" t="s">
        <v>457</v>
      </c>
      <c r="C2852" t="s">
        <v>475</v>
      </c>
      <c r="D2852">
        <v>1</v>
      </c>
      <c r="E2852">
        <v>6</v>
      </c>
      <c r="F2852">
        <v>1</v>
      </c>
      <c r="G2852" s="55" t="s">
        <v>490</v>
      </c>
      <c r="H2852" s="66" t="str">
        <f>VLOOKUP(G2852,'Benthic Codes'!$A$1:$C$15,2,0)</f>
        <v>PEY</v>
      </c>
      <c r="I2852" s="66" t="str">
        <f>VLOOKUP(G2852,'Benthic Codes'!$A$1:$C$15,3,0)</f>
        <v>peysonelid</v>
      </c>
    </row>
    <row r="2853" spans="1:11">
      <c r="A2853" s="2">
        <v>42959</v>
      </c>
      <c r="B2853" t="s">
        <v>457</v>
      </c>
      <c r="C2853" t="s">
        <v>475</v>
      </c>
      <c r="D2853">
        <v>1</v>
      </c>
      <c r="E2853">
        <v>6</v>
      </c>
      <c r="F2853">
        <v>2</v>
      </c>
      <c r="G2853" s="55" t="s">
        <v>478</v>
      </c>
      <c r="H2853" s="66" t="str">
        <f>VLOOKUP(G2853,'Benthic Codes'!$A$1:$C$15,2,0)</f>
        <v>MA</v>
      </c>
      <c r="I2853" s="66" t="str">
        <f>VLOOKUP(G2853,'Benthic Codes'!$A$1:$C$15,3,0)</f>
        <v>macroalgae</v>
      </c>
      <c r="J2853">
        <v>75</v>
      </c>
    </row>
    <row r="2854" spans="1:11">
      <c r="A2854" s="2">
        <v>42959</v>
      </c>
      <c r="B2854" t="s">
        <v>457</v>
      </c>
      <c r="C2854" t="s">
        <v>475</v>
      </c>
      <c r="D2854">
        <v>1</v>
      </c>
      <c r="E2854">
        <v>6</v>
      </c>
      <c r="F2854">
        <v>3</v>
      </c>
      <c r="G2854" s="55" t="s">
        <v>474</v>
      </c>
      <c r="H2854" s="66" t="str">
        <f>VLOOKUP(G2854,'Benthic Codes'!$A$1:$C$15,2,0)</f>
        <v>CY</v>
      </c>
      <c r="I2854" s="66" t="str">
        <f>VLOOKUP(G2854,'Benthic Codes'!$A$1:$C$15,3,0)</f>
        <v>cyanobacteria</v>
      </c>
    </row>
    <row r="2855" spans="1:11">
      <c r="A2855" s="2">
        <v>42959</v>
      </c>
      <c r="B2855" t="s">
        <v>457</v>
      </c>
      <c r="C2855" t="s">
        <v>475</v>
      </c>
      <c r="D2855">
        <v>1</v>
      </c>
      <c r="E2855">
        <v>6</v>
      </c>
      <c r="F2855">
        <v>4</v>
      </c>
      <c r="G2855" s="55" t="s">
        <v>474</v>
      </c>
      <c r="H2855" s="66" t="str">
        <f>VLOOKUP(G2855,'Benthic Codes'!$A$1:$C$15,2,0)</f>
        <v>CY</v>
      </c>
      <c r="I2855" s="66" t="str">
        <f>VLOOKUP(G2855,'Benthic Codes'!$A$1:$C$15,3,0)</f>
        <v>cyanobacteria</v>
      </c>
    </row>
    <row r="2856" spans="1:11">
      <c r="A2856" s="2">
        <v>42959</v>
      </c>
      <c r="B2856" t="s">
        <v>457</v>
      </c>
      <c r="C2856" t="s">
        <v>475</v>
      </c>
      <c r="D2856">
        <v>1</v>
      </c>
      <c r="E2856">
        <v>6</v>
      </c>
      <c r="F2856">
        <v>5</v>
      </c>
      <c r="G2856" s="55" t="s">
        <v>478</v>
      </c>
      <c r="H2856" s="66" t="str">
        <f>VLOOKUP(G2856,'Benthic Codes'!$A$1:$C$15,2,0)</f>
        <v>MA</v>
      </c>
      <c r="I2856" s="66" t="str">
        <f>VLOOKUP(G2856,'Benthic Codes'!$A$1:$C$15,3,0)</f>
        <v>macroalgae</v>
      </c>
      <c r="J2856">
        <v>45</v>
      </c>
    </row>
    <row r="2857" spans="1:11">
      <c r="A2857" s="2">
        <v>42959</v>
      </c>
      <c r="B2857" t="s">
        <v>457</v>
      </c>
      <c r="C2857" t="s">
        <v>475</v>
      </c>
      <c r="D2857">
        <v>1</v>
      </c>
      <c r="E2857">
        <v>6</v>
      </c>
      <c r="F2857">
        <v>6</v>
      </c>
      <c r="G2857" s="55" t="s">
        <v>474</v>
      </c>
      <c r="H2857" s="66" t="str">
        <f>VLOOKUP(G2857,'Benthic Codes'!$A$1:$C$15,2,0)</f>
        <v>CY</v>
      </c>
      <c r="I2857" s="66" t="str">
        <f>VLOOKUP(G2857,'Benthic Codes'!$A$1:$C$15,3,0)</f>
        <v>cyanobacteria</v>
      </c>
    </row>
    <row r="2858" spans="1:11">
      <c r="A2858" s="2">
        <v>42959</v>
      </c>
      <c r="B2858" t="s">
        <v>457</v>
      </c>
      <c r="C2858" t="s">
        <v>475</v>
      </c>
      <c r="D2858">
        <v>1</v>
      </c>
      <c r="E2858">
        <v>6</v>
      </c>
      <c r="F2858">
        <v>7</v>
      </c>
      <c r="G2858" s="55" t="s">
        <v>478</v>
      </c>
      <c r="H2858" s="66" t="str">
        <f>VLOOKUP(G2858,'Benthic Codes'!$A$1:$C$15,2,0)</f>
        <v>MA</v>
      </c>
      <c r="I2858" s="66" t="str">
        <f>VLOOKUP(G2858,'Benthic Codes'!$A$1:$C$15,3,0)</f>
        <v>macroalgae</v>
      </c>
      <c r="J2858">
        <v>62</v>
      </c>
    </row>
    <row r="2859" spans="1:11">
      <c r="A2859" s="2">
        <v>42959</v>
      </c>
      <c r="B2859" t="s">
        <v>457</v>
      </c>
      <c r="C2859" t="s">
        <v>475</v>
      </c>
      <c r="D2859">
        <v>1</v>
      </c>
      <c r="E2859">
        <v>6</v>
      </c>
      <c r="F2859">
        <v>8</v>
      </c>
      <c r="G2859" s="55" t="s">
        <v>478</v>
      </c>
      <c r="H2859" s="66" t="str">
        <f>VLOOKUP(G2859,'Benthic Codes'!$A$1:$C$15,2,0)</f>
        <v>MA</v>
      </c>
      <c r="I2859" s="66" t="str">
        <f>VLOOKUP(G2859,'Benthic Codes'!$A$1:$C$15,3,0)</f>
        <v>macroalgae</v>
      </c>
      <c r="J2859">
        <v>45</v>
      </c>
    </row>
    <row r="2860" spans="1:11">
      <c r="A2860" s="2">
        <v>42959</v>
      </c>
      <c r="B2860" t="s">
        <v>457</v>
      </c>
      <c r="C2860" t="s">
        <v>475</v>
      </c>
      <c r="D2860">
        <v>1</v>
      </c>
      <c r="E2860">
        <v>6</v>
      </c>
      <c r="F2860">
        <v>9</v>
      </c>
      <c r="G2860" s="55" t="s">
        <v>480</v>
      </c>
      <c r="H2860" s="66" t="str">
        <f>VLOOKUP(G2860,'Benthic Codes'!$A$1:$C$15,2,0)</f>
        <v>OINV</v>
      </c>
      <c r="I2860" s="66" t="str">
        <f>VLOOKUP(G2860,'Benthic Codes'!$A$1:$C$15,3,0)</f>
        <v>non-aggressive invert</v>
      </c>
      <c r="K2860" t="s">
        <v>479</v>
      </c>
    </row>
    <row r="2861" spans="1:11">
      <c r="A2861" s="2">
        <v>42959</v>
      </c>
      <c r="B2861" t="s">
        <v>457</v>
      </c>
      <c r="C2861" t="s">
        <v>475</v>
      </c>
      <c r="D2861">
        <v>1</v>
      </c>
      <c r="E2861">
        <v>6</v>
      </c>
      <c r="F2861">
        <v>10</v>
      </c>
      <c r="G2861" s="55" t="s">
        <v>474</v>
      </c>
      <c r="H2861" s="66" t="str">
        <f>VLOOKUP(G2861,'Benthic Codes'!$A$1:$C$15,2,0)</f>
        <v>CY</v>
      </c>
      <c r="I2861" s="66" t="str">
        <f>VLOOKUP(G2861,'Benthic Codes'!$A$1:$C$15,3,0)</f>
        <v>cyanobacteria</v>
      </c>
    </row>
    <row r="2862" spans="1:11">
      <c r="A2862" s="2">
        <v>42959</v>
      </c>
      <c r="B2862" t="s">
        <v>457</v>
      </c>
      <c r="C2862" t="s">
        <v>475</v>
      </c>
      <c r="D2862">
        <v>1</v>
      </c>
      <c r="E2862">
        <v>7</v>
      </c>
      <c r="F2862">
        <v>1</v>
      </c>
      <c r="G2862" s="55" t="s">
        <v>489</v>
      </c>
      <c r="H2862" s="66" t="str">
        <f>VLOOKUP(G2862,'Benthic Codes'!$A$1:$C$15,2,0)</f>
        <v>sand</v>
      </c>
      <c r="I2862" s="66" t="str">
        <f>VLOOKUP(G2862,'Benthic Codes'!$A$1:$C$15,3,0)</f>
        <v>sand</v>
      </c>
    </row>
    <row r="2863" spans="1:11">
      <c r="A2863" s="2">
        <v>42959</v>
      </c>
      <c r="B2863" t="s">
        <v>457</v>
      </c>
      <c r="C2863" t="s">
        <v>475</v>
      </c>
      <c r="D2863">
        <v>1</v>
      </c>
      <c r="E2863">
        <v>7</v>
      </c>
      <c r="F2863">
        <v>2</v>
      </c>
      <c r="G2863" s="55" t="s">
        <v>489</v>
      </c>
      <c r="H2863" s="66" t="str">
        <f>VLOOKUP(G2863,'Benthic Codes'!$A$1:$C$15,2,0)</f>
        <v>sand</v>
      </c>
      <c r="I2863" s="66" t="str">
        <f>VLOOKUP(G2863,'Benthic Codes'!$A$1:$C$15,3,0)</f>
        <v>sand</v>
      </c>
    </row>
    <row r="2864" spans="1:11">
      <c r="A2864" s="2">
        <v>42959</v>
      </c>
      <c r="B2864" t="s">
        <v>457</v>
      </c>
      <c r="C2864" t="s">
        <v>475</v>
      </c>
      <c r="D2864">
        <v>1</v>
      </c>
      <c r="E2864">
        <v>7</v>
      </c>
      <c r="F2864">
        <v>3</v>
      </c>
      <c r="G2864" s="55" t="s">
        <v>489</v>
      </c>
      <c r="H2864" s="66" t="str">
        <f>VLOOKUP(G2864,'Benthic Codes'!$A$1:$C$15,2,0)</f>
        <v>sand</v>
      </c>
      <c r="I2864" s="66" t="str">
        <f>VLOOKUP(G2864,'Benthic Codes'!$A$1:$C$15,3,0)</f>
        <v>sand</v>
      </c>
    </row>
    <row r="2865" spans="1:9">
      <c r="A2865" s="2">
        <v>42959</v>
      </c>
      <c r="B2865" t="s">
        <v>457</v>
      </c>
      <c r="C2865" t="s">
        <v>475</v>
      </c>
      <c r="D2865">
        <v>1</v>
      </c>
      <c r="E2865">
        <v>7</v>
      </c>
      <c r="F2865">
        <v>4</v>
      </c>
      <c r="G2865" s="55" t="s">
        <v>489</v>
      </c>
      <c r="H2865" s="66" t="str">
        <f>VLOOKUP(G2865,'Benthic Codes'!$A$1:$C$15,2,0)</f>
        <v>sand</v>
      </c>
      <c r="I2865" s="66" t="str">
        <f>VLOOKUP(G2865,'Benthic Codes'!$A$1:$C$15,3,0)</f>
        <v>sand</v>
      </c>
    </row>
    <row r="2866" spans="1:9">
      <c r="A2866" s="2">
        <v>42959</v>
      </c>
      <c r="B2866" t="s">
        <v>457</v>
      </c>
      <c r="C2866" t="s">
        <v>475</v>
      </c>
      <c r="D2866">
        <v>1</v>
      </c>
      <c r="E2866">
        <v>7</v>
      </c>
      <c r="F2866">
        <v>5</v>
      </c>
      <c r="G2866" s="55" t="s">
        <v>489</v>
      </c>
      <c r="H2866" s="66" t="str">
        <f>VLOOKUP(G2866,'Benthic Codes'!$A$1:$C$15,2,0)</f>
        <v>sand</v>
      </c>
      <c r="I2866" s="66" t="str">
        <f>VLOOKUP(G2866,'Benthic Codes'!$A$1:$C$15,3,0)</f>
        <v>sand</v>
      </c>
    </row>
    <row r="2867" spans="1:9">
      <c r="A2867" s="2">
        <v>42959</v>
      </c>
      <c r="B2867" t="s">
        <v>457</v>
      </c>
      <c r="C2867" t="s">
        <v>475</v>
      </c>
      <c r="D2867">
        <v>1</v>
      </c>
      <c r="E2867">
        <v>7</v>
      </c>
      <c r="F2867">
        <v>6</v>
      </c>
      <c r="G2867" s="55" t="s">
        <v>489</v>
      </c>
      <c r="H2867" s="66" t="str">
        <f>VLOOKUP(G2867,'Benthic Codes'!$A$1:$C$15,2,0)</f>
        <v>sand</v>
      </c>
      <c r="I2867" s="66" t="str">
        <f>VLOOKUP(G2867,'Benthic Codes'!$A$1:$C$15,3,0)</f>
        <v>sand</v>
      </c>
    </row>
    <row r="2868" spans="1:9">
      <c r="A2868" s="2">
        <v>42959</v>
      </c>
      <c r="B2868" t="s">
        <v>457</v>
      </c>
      <c r="C2868" t="s">
        <v>475</v>
      </c>
      <c r="D2868">
        <v>1</v>
      </c>
      <c r="E2868">
        <v>7</v>
      </c>
      <c r="F2868">
        <v>7</v>
      </c>
      <c r="G2868" s="55" t="s">
        <v>489</v>
      </c>
      <c r="H2868" s="66" t="str">
        <f>VLOOKUP(G2868,'Benthic Codes'!$A$1:$C$15,2,0)</f>
        <v>sand</v>
      </c>
      <c r="I2868" s="66" t="str">
        <f>VLOOKUP(G2868,'Benthic Codes'!$A$1:$C$15,3,0)</f>
        <v>sand</v>
      </c>
    </row>
    <row r="2869" spans="1:9">
      <c r="A2869" s="2">
        <v>42959</v>
      </c>
      <c r="B2869" t="s">
        <v>457</v>
      </c>
      <c r="C2869" t="s">
        <v>475</v>
      </c>
      <c r="D2869">
        <v>1</v>
      </c>
      <c r="E2869">
        <v>7</v>
      </c>
      <c r="F2869">
        <v>8</v>
      </c>
      <c r="G2869" s="55" t="s">
        <v>489</v>
      </c>
      <c r="H2869" s="66" t="str">
        <f>VLOOKUP(G2869,'Benthic Codes'!$A$1:$C$15,2,0)</f>
        <v>sand</v>
      </c>
      <c r="I2869" s="66" t="str">
        <f>VLOOKUP(G2869,'Benthic Codes'!$A$1:$C$15,3,0)</f>
        <v>sand</v>
      </c>
    </row>
    <row r="2870" spans="1:9">
      <c r="A2870" s="2">
        <v>42959</v>
      </c>
      <c r="B2870" t="s">
        <v>457</v>
      </c>
      <c r="C2870" t="s">
        <v>475</v>
      </c>
      <c r="D2870">
        <v>1</v>
      </c>
      <c r="E2870">
        <v>7</v>
      </c>
      <c r="F2870">
        <v>9</v>
      </c>
      <c r="G2870" s="55" t="s">
        <v>489</v>
      </c>
      <c r="H2870" s="66" t="str">
        <f>VLOOKUP(G2870,'Benthic Codes'!$A$1:$C$15,2,0)</f>
        <v>sand</v>
      </c>
      <c r="I2870" s="66" t="str">
        <f>VLOOKUP(G2870,'Benthic Codes'!$A$1:$C$15,3,0)</f>
        <v>sand</v>
      </c>
    </row>
    <row r="2871" spans="1:9">
      <c r="A2871" s="2">
        <v>42959</v>
      </c>
      <c r="B2871" t="s">
        <v>457</v>
      </c>
      <c r="C2871" t="s">
        <v>475</v>
      </c>
      <c r="D2871">
        <v>1</v>
      </c>
      <c r="E2871">
        <v>7</v>
      </c>
      <c r="F2871">
        <v>10</v>
      </c>
      <c r="G2871" s="55" t="s">
        <v>489</v>
      </c>
      <c r="H2871" s="66" t="str">
        <f>VLOOKUP(G2871,'Benthic Codes'!$A$1:$C$15,2,0)</f>
        <v>sand</v>
      </c>
      <c r="I2871" s="66" t="str">
        <f>VLOOKUP(G2871,'Benthic Codes'!$A$1:$C$15,3,0)</f>
        <v>sand</v>
      </c>
    </row>
    <row r="2872" spans="1:9">
      <c r="A2872" s="2">
        <v>42959</v>
      </c>
      <c r="B2872" t="s">
        <v>457</v>
      </c>
      <c r="C2872" t="s">
        <v>475</v>
      </c>
      <c r="D2872">
        <v>1</v>
      </c>
      <c r="E2872">
        <v>8</v>
      </c>
      <c r="F2872">
        <v>1</v>
      </c>
      <c r="G2872" s="55" t="s">
        <v>489</v>
      </c>
      <c r="H2872" s="66" t="str">
        <f>VLOOKUP(G2872,'Benthic Codes'!$A$1:$C$15,2,0)</f>
        <v>sand</v>
      </c>
      <c r="I2872" s="66" t="str">
        <f>VLOOKUP(G2872,'Benthic Codes'!$A$1:$C$15,3,0)</f>
        <v>sand</v>
      </c>
    </row>
    <row r="2873" spans="1:9">
      <c r="A2873" s="2">
        <v>42959</v>
      </c>
      <c r="B2873" t="s">
        <v>457</v>
      </c>
      <c r="C2873" t="s">
        <v>475</v>
      </c>
      <c r="D2873">
        <v>1</v>
      </c>
      <c r="E2873">
        <v>8</v>
      </c>
      <c r="F2873">
        <v>2</v>
      </c>
      <c r="G2873" s="55" t="s">
        <v>489</v>
      </c>
      <c r="H2873" s="66" t="str">
        <f>VLOOKUP(G2873,'Benthic Codes'!$A$1:$C$15,2,0)</f>
        <v>sand</v>
      </c>
      <c r="I2873" s="66" t="str">
        <f>VLOOKUP(G2873,'Benthic Codes'!$A$1:$C$15,3,0)</f>
        <v>sand</v>
      </c>
    </row>
    <row r="2874" spans="1:9">
      <c r="A2874" s="2">
        <v>42959</v>
      </c>
      <c r="B2874" t="s">
        <v>457</v>
      </c>
      <c r="C2874" t="s">
        <v>475</v>
      </c>
      <c r="D2874">
        <v>1</v>
      </c>
      <c r="E2874">
        <v>8</v>
      </c>
      <c r="F2874">
        <v>3</v>
      </c>
      <c r="G2874" s="55" t="s">
        <v>489</v>
      </c>
      <c r="H2874" s="66" t="str">
        <f>VLOOKUP(G2874,'Benthic Codes'!$A$1:$C$15,2,0)</f>
        <v>sand</v>
      </c>
      <c r="I2874" s="66" t="str">
        <f>VLOOKUP(G2874,'Benthic Codes'!$A$1:$C$15,3,0)</f>
        <v>sand</v>
      </c>
    </row>
    <row r="2875" spans="1:9">
      <c r="A2875" s="2">
        <v>42959</v>
      </c>
      <c r="B2875" t="s">
        <v>457</v>
      </c>
      <c r="C2875" t="s">
        <v>475</v>
      </c>
      <c r="D2875">
        <v>1</v>
      </c>
      <c r="E2875">
        <v>8</v>
      </c>
      <c r="F2875">
        <v>4</v>
      </c>
      <c r="G2875" s="55" t="s">
        <v>489</v>
      </c>
      <c r="H2875" s="66" t="str">
        <f>VLOOKUP(G2875,'Benthic Codes'!$A$1:$C$15,2,0)</f>
        <v>sand</v>
      </c>
      <c r="I2875" s="66" t="str">
        <f>VLOOKUP(G2875,'Benthic Codes'!$A$1:$C$15,3,0)</f>
        <v>sand</v>
      </c>
    </row>
    <row r="2876" spans="1:9">
      <c r="A2876" s="2">
        <v>42959</v>
      </c>
      <c r="B2876" t="s">
        <v>457</v>
      </c>
      <c r="C2876" t="s">
        <v>475</v>
      </c>
      <c r="D2876">
        <v>1</v>
      </c>
      <c r="E2876">
        <v>8</v>
      </c>
      <c r="F2876">
        <v>5</v>
      </c>
      <c r="G2876" s="55" t="s">
        <v>489</v>
      </c>
      <c r="H2876" s="66" t="str">
        <f>VLOOKUP(G2876,'Benthic Codes'!$A$1:$C$15,2,0)</f>
        <v>sand</v>
      </c>
      <c r="I2876" s="66" t="str">
        <f>VLOOKUP(G2876,'Benthic Codes'!$A$1:$C$15,3,0)</f>
        <v>sand</v>
      </c>
    </row>
    <row r="2877" spans="1:9">
      <c r="A2877" s="2">
        <v>42959</v>
      </c>
      <c r="B2877" t="s">
        <v>457</v>
      </c>
      <c r="C2877" t="s">
        <v>475</v>
      </c>
      <c r="D2877">
        <v>1</v>
      </c>
      <c r="E2877">
        <v>8</v>
      </c>
      <c r="F2877">
        <v>6</v>
      </c>
      <c r="G2877" s="55" t="s">
        <v>489</v>
      </c>
      <c r="H2877" s="66" t="str">
        <f>VLOOKUP(G2877,'Benthic Codes'!$A$1:$C$15,2,0)</f>
        <v>sand</v>
      </c>
      <c r="I2877" s="66" t="str">
        <f>VLOOKUP(G2877,'Benthic Codes'!$A$1:$C$15,3,0)</f>
        <v>sand</v>
      </c>
    </row>
    <row r="2878" spans="1:9">
      <c r="A2878" s="2">
        <v>42959</v>
      </c>
      <c r="B2878" t="s">
        <v>457</v>
      </c>
      <c r="C2878" t="s">
        <v>475</v>
      </c>
      <c r="D2878">
        <v>1</v>
      </c>
      <c r="E2878">
        <v>8</v>
      </c>
      <c r="F2878">
        <v>7</v>
      </c>
      <c r="G2878" s="55" t="s">
        <v>489</v>
      </c>
      <c r="H2878" s="66" t="str">
        <f>VLOOKUP(G2878,'Benthic Codes'!$A$1:$C$15,2,0)</f>
        <v>sand</v>
      </c>
      <c r="I2878" s="66" t="str">
        <f>VLOOKUP(G2878,'Benthic Codes'!$A$1:$C$15,3,0)</f>
        <v>sand</v>
      </c>
    </row>
    <row r="2879" spans="1:9">
      <c r="A2879" s="2">
        <v>42959</v>
      </c>
      <c r="B2879" t="s">
        <v>457</v>
      </c>
      <c r="C2879" t="s">
        <v>475</v>
      </c>
      <c r="D2879">
        <v>1</v>
      </c>
      <c r="E2879">
        <v>8</v>
      </c>
      <c r="F2879">
        <v>8</v>
      </c>
      <c r="G2879" s="55" t="s">
        <v>489</v>
      </c>
      <c r="H2879" s="66" t="str">
        <f>VLOOKUP(G2879,'Benthic Codes'!$A$1:$C$15,2,0)</f>
        <v>sand</v>
      </c>
      <c r="I2879" s="66" t="str">
        <f>VLOOKUP(G2879,'Benthic Codes'!$A$1:$C$15,3,0)</f>
        <v>sand</v>
      </c>
    </row>
    <row r="2880" spans="1:9">
      <c r="A2880" s="2">
        <v>42959</v>
      </c>
      <c r="B2880" t="s">
        <v>457</v>
      </c>
      <c r="C2880" t="s">
        <v>475</v>
      </c>
      <c r="D2880">
        <v>1</v>
      </c>
      <c r="E2880">
        <v>8</v>
      </c>
      <c r="F2880">
        <v>9</v>
      </c>
      <c r="G2880" s="55" t="s">
        <v>489</v>
      </c>
      <c r="H2880" s="66" t="str">
        <f>VLOOKUP(G2880,'Benthic Codes'!$A$1:$C$15,2,0)</f>
        <v>sand</v>
      </c>
      <c r="I2880" s="66" t="str">
        <f>VLOOKUP(G2880,'Benthic Codes'!$A$1:$C$15,3,0)</f>
        <v>sand</v>
      </c>
    </row>
    <row r="2881" spans="1:9">
      <c r="A2881" s="2">
        <v>42959</v>
      </c>
      <c r="B2881" t="s">
        <v>457</v>
      </c>
      <c r="C2881" t="s">
        <v>475</v>
      </c>
      <c r="D2881">
        <v>1</v>
      </c>
      <c r="E2881">
        <v>8</v>
      </c>
      <c r="F2881">
        <v>10</v>
      </c>
      <c r="G2881" s="55" t="s">
        <v>489</v>
      </c>
      <c r="H2881" s="66" t="str">
        <f>VLOOKUP(G2881,'Benthic Codes'!$A$1:$C$15,2,0)</f>
        <v>sand</v>
      </c>
      <c r="I2881" s="66" t="str">
        <f>VLOOKUP(G2881,'Benthic Codes'!$A$1:$C$15,3,0)</f>
        <v>sand</v>
      </c>
    </row>
    <row r="2882" spans="1:9">
      <c r="A2882" s="2">
        <v>42959</v>
      </c>
      <c r="B2882" t="s">
        <v>457</v>
      </c>
      <c r="C2882" t="s">
        <v>475</v>
      </c>
      <c r="D2882">
        <v>1</v>
      </c>
      <c r="E2882">
        <v>9</v>
      </c>
      <c r="F2882">
        <v>1</v>
      </c>
      <c r="G2882" s="55" t="s">
        <v>489</v>
      </c>
      <c r="H2882" s="66" t="str">
        <f>VLOOKUP(G2882,'Benthic Codes'!$A$1:$C$15,2,0)</f>
        <v>sand</v>
      </c>
      <c r="I2882" s="66" t="str">
        <f>VLOOKUP(G2882,'Benthic Codes'!$A$1:$C$15,3,0)</f>
        <v>sand</v>
      </c>
    </row>
    <row r="2883" spans="1:9">
      <c r="A2883" s="2">
        <v>42959</v>
      </c>
      <c r="B2883" t="s">
        <v>457</v>
      </c>
      <c r="C2883" t="s">
        <v>475</v>
      </c>
      <c r="D2883">
        <v>1</v>
      </c>
      <c r="E2883">
        <v>9</v>
      </c>
      <c r="F2883">
        <v>2</v>
      </c>
      <c r="G2883" s="55" t="s">
        <v>489</v>
      </c>
      <c r="H2883" s="66" t="str">
        <f>VLOOKUP(G2883,'Benthic Codes'!$A$1:$C$15,2,0)</f>
        <v>sand</v>
      </c>
      <c r="I2883" s="66" t="str">
        <f>VLOOKUP(G2883,'Benthic Codes'!$A$1:$C$15,3,0)</f>
        <v>sand</v>
      </c>
    </row>
    <row r="2884" spans="1:9">
      <c r="A2884" s="2">
        <v>42959</v>
      </c>
      <c r="B2884" t="s">
        <v>457</v>
      </c>
      <c r="C2884" t="s">
        <v>475</v>
      </c>
      <c r="D2884">
        <v>1</v>
      </c>
      <c r="E2884">
        <v>9</v>
      </c>
      <c r="F2884">
        <v>3</v>
      </c>
      <c r="G2884" s="55" t="s">
        <v>489</v>
      </c>
      <c r="H2884" s="66" t="str">
        <f>VLOOKUP(G2884,'Benthic Codes'!$A$1:$C$15,2,0)</f>
        <v>sand</v>
      </c>
      <c r="I2884" s="66" t="str">
        <f>VLOOKUP(G2884,'Benthic Codes'!$A$1:$C$15,3,0)</f>
        <v>sand</v>
      </c>
    </row>
    <row r="2885" spans="1:9">
      <c r="A2885" s="2">
        <v>42959</v>
      </c>
      <c r="B2885" t="s">
        <v>457</v>
      </c>
      <c r="C2885" t="s">
        <v>475</v>
      </c>
      <c r="D2885">
        <v>1</v>
      </c>
      <c r="E2885">
        <v>9</v>
      </c>
      <c r="F2885">
        <v>4</v>
      </c>
      <c r="G2885" s="55" t="s">
        <v>489</v>
      </c>
      <c r="H2885" s="66" t="str">
        <f>VLOOKUP(G2885,'Benthic Codes'!$A$1:$C$15,2,0)</f>
        <v>sand</v>
      </c>
      <c r="I2885" s="66" t="str">
        <f>VLOOKUP(G2885,'Benthic Codes'!$A$1:$C$15,3,0)</f>
        <v>sand</v>
      </c>
    </row>
    <row r="2886" spans="1:9">
      <c r="A2886" s="2">
        <v>42959</v>
      </c>
      <c r="B2886" t="s">
        <v>457</v>
      </c>
      <c r="C2886" t="s">
        <v>475</v>
      </c>
      <c r="D2886">
        <v>1</v>
      </c>
      <c r="E2886">
        <v>9</v>
      </c>
      <c r="F2886">
        <v>5</v>
      </c>
      <c r="G2886" s="55" t="s">
        <v>489</v>
      </c>
      <c r="H2886" s="66" t="str">
        <f>VLOOKUP(G2886,'Benthic Codes'!$A$1:$C$15,2,0)</f>
        <v>sand</v>
      </c>
      <c r="I2886" s="66" t="str">
        <f>VLOOKUP(G2886,'Benthic Codes'!$A$1:$C$15,3,0)</f>
        <v>sand</v>
      </c>
    </row>
    <row r="2887" spans="1:9">
      <c r="A2887" s="2">
        <v>42959</v>
      </c>
      <c r="B2887" t="s">
        <v>457</v>
      </c>
      <c r="C2887" t="s">
        <v>475</v>
      </c>
      <c r="D2887">
        <v>1</v>
      </c>
      <c r="E2887">
        <v>9</v>
      </c>
      <c r="F2887">
        <v>6</v>
      </c>
      <c r="G2887" s="55" t="s">
        <v>489</v>
      </c>
      <c r="H2887" s="66" t="str">
        <f>VLOOKUP(G2887,'Benthic Codes'!$A$1:$C$15,2,0)</f>
        <v>sand</v>
      </c>
      <c r="I2887" s="66" t="str">
        <f>VLOOKUP(G2887,'Benthic Codes'!$A$1:$C$15,3,0)</f>
        <v>sand</v>
      </c>
    </row>
    <row r="2888" spans="1:9">
      <c r="A2888" s="2">
        <v>42959</v>
      </c>
      <c r="B2888" t="s">
        <v>457</v>
      </c>
      <c r="C2888" t="s">
        <v>475</v>
      </c>
      <c r="D2888">
        <v>1</v>
      </c>
      <c r="E2888">
        <v>9</v>
      </c>
      <c r="F2888">
        <v>7</v>
      </c>
      <c r="G2888" s="55" t="s">
        <v>489</v>
      </c>
      <c r="H2888" s="66" t="str">
        <f>VLOOKUP(G2888,'Benthic Codes'!$A$1:$C$15,2,0)</f>
        <v>sand</v>
      </c>
      <c r="I2888" s="66" t="str">
        <f>VLOOKUP(G2888,'Benthic Codes'!$A$1:$C$15,3,0)</f>
        <v>sand</v>
      </c>
    </row>
    <row r="2889" spans="1:9">
      <c r="A2889" s="2">
        <v>42959</v>
      </c>
      <c r="B2889" t="s">
        <v>457</v>
      </c>
      <c r="C2889" t="s">
        <v>475</v>
      </c>
      <c r="D2889">
        <v>1</v>
      </c>
      <c r="E2889">
        <v>9</v>
      </c>
      <c r="F2889">
        <v>8</v>
      </c>
      <c r="G2889" s="55" t="s">
        <v>489</v>
      </c>
      <c r="H2889" s="66" t="str">
        <f>VLOOKUP(G2889,'Benthic Codes'!$A$1:$C$15,2,0)</f>
        <v>sand</v>
      </c>
      <c r="I2889" s="66" t="str">
        <f>VLOOKUP(G2889,'Benthic Codes'!$A$1:$C$15,3,0)</f>
        <v>sand</v>
      </c>
    </row>
    <row r="2890" spans="1:9">
      <c r="A2890" s="2">
        <v>42959</v>
      </c>
      <c r="B2890" t="s">
        <v>457</v>
      </c>
      <c r="C2890" t="s">
        <v>475</v>
      </c>
      <c r="D2890">
        <v>1</v>
      </c>
      <c r="E2890">
        <v>9</v>
      </c>
      <c r="F2890">
        <v>9</v>
      </c>
      <c r="G2890" s="55" t="s">
        <v>489</v>
      </c>
      <c r="H2890" s="66" t="str">
        <f>VLOOKUP(G2890,'Benthic Codes'!$A$1:$C$15,2,0)</f>
        <v>sand</v>
      </c>
      <c r="I2890" s="66" t="str">
        <f>VLOOKUP(G2890,'Benthic Codes'!$A$1:$C$15,3,0)</f>
        <v>sand</v>
      </c>
    </row>
    <row r="2891" spans="1:9">
      <c r="A2891" s="2">
        <v>42959</v>
      </c>
      <c r="B2891" t="s">
        <v>457</v>
      </c>
      <c r="C2891" t="s">
        <v>475</v>
      </c>
      <c r="D2891">
        <v>1</v>
      </c>
      <c r="E2891">
        <v>9</v>
      </c>
      <c r="F2891">
        <v>10</v>
      </c>
      <c r="G2891" s="55" t="s">
        <v>489</v>
      </c>
      <c r="H2891" s="66" t="str">
        <f>VLOOKUP(G2891,'Benthic Codes'!$A$1:$C$15,2,0)</f>
        <v>sand</v>
      </c>
      <c r="I2891" s="66" t="str">
        <f>VLOOKUP(G2891,'Benthic Codes'!$A$1:$C$15,3,0)</f>
        <v>sand</v>
      </c>
    </row>
    <row r="2892" spans="1:9">
      <c r="A2892" s="2">
        <v>42959</v>
      </c>
      <c r="B2892" t="s">
        <v>457</v>
      </c>
      <c r="C2892" t="s">
        <v>475</v>
      </c>
      <c r="D2892">
        <v>1</v>
      </c>
      <c r="E2892">
        <v>10</v>
      </c>
      <c r="F2892" s="17">
        <v>1</v>
      </c>
      <c r="G2892" s="55" t="s">
        <v>489</v>
      </c>
      <c r="H2892" s="66" t="str">
        <f>VLOOKUP(G2892,'Benthic Codes'!$A$1:$C$15,2,0)</f>
        <v>sand</v>
      </c>
      <c r="I2892" s="66" t="str">
        <f>VLOOKUP(G2892,'Benthic Codes'!$A$1:$C$15,3,0)</f>
        <v>sand</v>
      </c>
    </row>
    <row r="2893" spans="1:9">
      <c r="A2893" s="2">
        <v>42959</v>
      </c>
      <c r="B2893" t="s">
        <v>457</v>
      </c>
      <c r="C2893" t="s">
        <v>475</v>
      </c>
      <c r="D2893">
        <v>1</v>
      </c>
      <c r="E2893">
        <v>10</v>
      </c>
      <c r="F2893" s="17">
        <v>2</v>
      </c>
      <c r="G2893" s="55" t="s">
        <v>489</v>
      </c>
      <c r="H2893" s="66" t="str">
        <f>VLOOKUP(G2893,'Benthic Codes'!$A$1:$C$15,2,0)</f>
        <v>sand</v>
      </c>
      <c r="I2893" s="66" t="str">
        <f>VLOOKUP(G2893,'Benthic Codes'!$A$1:$C$15,3,0)</f>
        <v>sand</v>
      </c>
    </row>
    <row r="2894" spans="1:9">
      <c r="A2894" s="2">
        <v>42959</v>
      </c>
      <c r="B2894" t="s">
        <v>457</v>
      </c>
      <c r="C2894" t="s">
        <v>475</v>
      </c>
      <c r="D2894">
        <v>1</v>
      </c>
      <c r="E2894">
        <v>10</v>
      </c>
      <c r="F2894" s="17">
        <v>3</v>
      </c>
      <c r="G2894" s="55" t="s">
        <v>489</v>
      </c>
      <c r="H2894" s="66" t="str">
        <f>VLOOKUP(G2894,'Benthic Codes'!$A$1:$C$15,2,0)</f>
        <v>sand</v>
      </c>
      <c r="I2894" s="66" t="str">
        <f>VLOOKUP(G2894,'Benthic Codes'!$A$1:$C$15,3,0)</f>
        <v>sand</v>
      </c>
    </row>
    <row r="2895" spans="1:9">
      <c r="A2895" s="2">
        <v>42959</v>
      </c>
      <c r="B2895" t="s">
        <v>457</v>
      </c>
      <c r="C2895" t="s">
        <v>475</v>
      </c>
      <c r="D2895">
        <v>1</v>
      </c>
      <c r="E2895">
        <v>10</v>
      </c>
      <c r="F2895" s="17">
        <v>4</v>
      </c>
      <c r="G2895" s="55" t="s">
        <v>489</v>
      </c>
      <c r="H2895" s="66" t="str">
        <f>VLOOKUP(G2895,'Benthic Codes'!$A$1:$C$15,2,0)</f>
        <v>sand</v>
      </c>
      <c r="I2895" s="66" t="str">
        <f>VLOOKUP(G2895,'Benthic Codes'!$A$1:$C$15,3,0)</f>
        <v>sand</v>
      </c>
    </row>
    <row r="2896" spans="1:9">
      <c r="A2896" s="2">
        <v>42959</v>
      </c>
      <c r="B2896" t="s">
        <v>457</v>
      </c>
      <c r="C2896" t="s">
        <v>475</v>
      </c>
      <c r="D2896">
        <v>1</v>
      </c>
      <c r="E2896">
        <v>10</v>
      </c>
      <c r="F2896" s="17">
        <v>5</v>
      </c>
      <c r="G2896" s="55" t="s">
        <v>489</v>
      </c>
      <c r="H2896" s="66" t="str">
        <f>VLOOKUP(G2896,'Benthic Codes'!$A$1:$C$15,2,0)</f>
        <v>sand</v>
      </c>
      <c r="I2896" s="66" t="str">
        <f>VLOOKUP(G2896,'Benthic Codes'!$A$1:$C$15,3,0)</f>
        <v>sand</v>
      </c>
    </row>
    <row r="2897" spans="1:11">
      <c r="A2897" s="2">
        <v>42959</v>
      </c>
      <c r="B2897" t="s">
        <v>457</v>
      </c>
      <c r="C2897" t="s">
        <v>475</v>
      </c>
      <c r="D2897">
        <v>1</v>
      </c>
      <c r="E2897">
        <v>10</v>
      </c>
      <c r="F2897" s="17">
        <v>6</v>
      </c>
      <c r="G2897" s="55" t="s">
        <v>489</v>
      </c>
      <c r="H2897" s="66" t="str">
        <f>VLOOKUP(G2897,'Benthic Codes'!$A$1:$C$15,2,0)</f>
        <v>sand</v>
      </c>
      <c r="I2897" s="66" t="str">
        <f>VLOOKUP(G2897,'Benthic Codes'!$A$1:$C$15,3,0)</f>
        <v>sand</v>
      </c>
    </row>
    <row r="2898" spans="1:11">
      <c r="A2898" s="2">
        <v>42959</v>
      </c>
      <c r="B2898" t="s">
        <v>457</v>
      </c>
      <c r="C2898" t="s">
        <v>475</v>
      </c>
      <c r="D2898">
        <v>1</v>
      </c>
      <c r="E2898">
        <v>10</v>
      </c>
      <c r="F2898" s="17">
        <v>7</v>
      </c>
      <c r="G2898" s="55" t="s">
        <v>489</v>
      </c>
      <c r="H2898" s="66" t="str">
        <f>VLOOKUP(G2898,'Benthic Codes'!$A$1:$C$15,2,0)</f>
        <v>sand</v>
      </c>
      <c r="I2898" s="66" t="str">
        <f>VLOOKUP(G2898,'Benthic Codes'!$A$1:$C$15,3,0)</f>
        <v>sand</v>
      </c>
    </row>
    <row r="2899" spans="1:11">
      <c r="A2899" s="2">
        <v>42959</v>
      </c>
      <c r="B2899" t="s">
        <v>457</v>
      </c>
      <c r="C2899" t="s">
        <v>475</v>
      </c>
      <c r="D2899">
        <v>1</v>
      </c>
      <c r="E2899">
        <v>10</v>
      </c>
      <c r="F2899" s="17">
        <v>8</v>
      </c>
      <c r="G2899" s="55" t="s">
        <v>489</v>
      </c>
      <c r="H2899" s="66" t="str">
        <f>VLOOKUP(G2899,'Benthic Codes'!$A$1:$C$15,2,0)</f>
        <v>sand</v>
      </c>
      <c r="I2899" s="66" t="str">
        <f>VLOOKUP(G2899,'Benthic Codes'!$A$1:$C$15,3,0)</f>
        <v>sand</v>
      </c>
    </row>
    <row r="2900" spans="1:11">
      <c r="A2900" s="2">
        <v>42959</v>
      </c>
      <c r="B2900" t="s">
        <v>457</v>
      </c>
      <c r="C2900" t="s">
        <v>475</v>
      </c>
      <c r="D2900">
        <v>1</v>
      </c>
      <c r="E2900">
        <v>10</v>
      </c>
      <c r="F2900" s="17">
        <v>9</v>
      </c>
      <c r="G2900" s="55" t="s">
        <v>489</v>
      </c>
      <c r="H2900" s="66" t="str">
        <f>VLOOKUP(G2900,'Benthic Codes'!$A$1:$C$15,2,0)</f>
        <v>sand</v>
      </c>
      <c r="I2900" s="66" t="str">
        <f>VLOOKUP(G2900,'Benthic Codes'!$A$1:$C$15,3,0)</f>
        <v>sand</v>
      </c>
    </row>
    <row r="2901" spans="1:11">
      <c r="A2901" s="2">
        <v>42959</v>
      </c>
      <c r="B2901" t="s">
        <v>457</v>
      </c>
      <c r="C2901" t="s">
        <v>475</v>
      </c>
      <c r="D2901">
        <v>1</v>
      </c>
      <c r="E2901">
        <v>10</v>
      </c>
      <c r="F2901" s="17">
        <v>10</v>
      </c>
      <c r="G2901" s="55" t="s">
        <v>489</v>
      </c>
      <c r="H2901" s="66" t="str">
        <f>VLOOKUP(G2901,'Benthic Codes'!$A$1:$C$15,2,0)</f>
        <v>sand</v>
      </c>
      <c r="I2901" s="66" t="str">
        <f>VLOOKUP(G2901,'Benthic Codes'!$A$1:$C$15,3,0)</f>
        <v>sand</v>
      </c>
    </row>
    <row r="2902" spans="1:11">
      <c r="A2902" s="2">
        <v>42959</v>
      </c>
      <c r="B2902" t="s">
        <v>457</v>
      </c>
      <c r="C2902" t="s">
        <v>475</v>
      </c>
      <c r="D2902">
        <v>2</v>
      </c>
      <c r="E2902">
        <v>1</v>
      </c>
      <c r="F2902">
        <v>1</v>
      </c>
      <c r="G2902" s="55" t="s">
        <v>478</v>
      </c>
      <c r="H2902" s="66" t="str">
        <f>VLOOKUP(G2902,'Benthic Codes'!$A$1:$C$15,2,0)</f>
        <v>MA</v>
      </c>
      <c r="I2902" s="66" t="str">
        <f>VLOOKUP(G2902,'Benthic Codes'!$A$1:$C$15,3,0)</f>
        <v>macroalgae</v>
      </c>
      <c r="J2902">
        <v>32</v>
      </c>
    </row>
    <row r="2903" spans="1:11">
      <c r="A2903" s="2">
        <v>42959</v>
      </c>
      <c r="B2903" t="s">
        <v>457</v>
      </c>
      <c r="C2903" t="s">
        <v>475</v>
      </c>
      <c r="D2903">
        <v>2</v>
      </c>
      <c r="E2903">
        <v>1</v>
      </c>
      <c r="F2903">
        <v>2</v>
      </c>
      <c r="G2903" s="55" t="s">
        <v>488</v>
      </c>
      <c r="H2903" s="66" t="str">
        <f>VLOOKUP(G2903,'Benthic Codes'!$A$1:$C$15,2,0)</f>
        <v>TA</v>
      </c>
      <c r="I2903" s="66" t="str">
        <f>VLOOKUP(G2903,'Benthic Codes'!$A$1:$C$15,3,0)</f>
        <v>turf algae</v>
      </c>
      <c r="J2903">
        <v>2</v>
      </c>
    </row>
    <row r="2904" spans="1:11">
      <c r="A2904" s="2">
        <v>42959</v>
      </c>
      <c r="B2904" t="s">
        <v>457</v>
      </c>
      <c r="C2904" t="s">
        <v>475</v>
      </c>
      <c r="D2904">
        <v>2</v>
      </c>
      <c r="E2904">
        <v>1</v>
      </c>
      <c r="F2904">
        <v>3</v>
      </c>
      <c r="G2904" s="55" t="s">
        <v>483</v>
      </c>
      <c r="H2904" s="66" t="str">
        <f>VLOOKUP(G2904,'Benthic Codes'!$A$1:$C$15,2,0)</f>
        <v>AINV</v>
      </c>
      <c r="I2904" s="66" t="str">
        <f>VLOOKUP(G2904,'Benthic Codes'!$A$1:$C$15,3,0)</f>
        <v>aggressive invert</v>
      </c>
      <c r="K2904" t="s">
        <v>482</v>
      </c>
    </row>
    <row r="2905" spans="1:11">
      <c r="A2905" s="2">
        <v>42959</v>
      </c>
      <c r="B2905" t="s">
        <v>457</v>
      </c>
      <c r="C2905" t="s">
        <v>475</v>
      </c>
      <c r="D2905">
        <v>2</v>
      </c>
      <c r="E2905">
        <v>1</v>
      </c>
      <c r="F2905">
        <v>4</v>
      </c>
      <c r="G2905" s="55" t="s">
        <v>483</v>
      </c>
      <c r="H2905" s="66" t="str">
        <f>VLOOKUP(G2905,'Benthic Codes'!$A$1:$C$15,2,0)</f>
        <v>AINV</v>
      </c>
      <c r="I2905" s="66" t="str">
        <f>VLOOKUP(G2905,'Benthic Codes'!$A$1:$C$15,3,0)</f>
        <v>aggressive invert</v>
      </c>
      <c r="K2905" t="s">
        <v>482</v>
      </c>
    </row>
    <row r="2906" spans="1:11">
      <c r="A2906" s="2">
        <v>42959</v>
      </c>
      <c r="B2906" t="s">
        <v>457</v>
      </c>
      <c r="C2906" t="s">
        <v>475</v>
      </c>
      <c r="D2906">
        <v>2</v>
      </c>
      <c r="E2906">
        <v>1</v>
      </c>
      <c r="F2906">
        <v>5</v>
      </c>
      <c r="G2906" s="55" t="s">
        <v>483</v>
      </c>
      <c r="H2906" s="66" t="str">
        <f>VLOOKUP(G2906,'Benthic Codes'!$A$1:$C$15,2,0)</f>
        <v>AINV</v>
      </c>
      <c r="I2906" s="66" t="str">
        <f>VLOOKUP(G2906,'Benthic Codes'!$A$1:$C$15,3,0)</f>
        <v>aggressive invert</v>
      </c>
      <c r="K2906" t="s">
        <v>482</v>
      </c>
    </row>
    <row r="2907" spans="1:11">
      <c r="A2907" s="2">
        <v>42959</v>
      </c>
      <c r="B2907" t="s">
        <v>457</v>
      </c>
      <c r="C2907" t="s">
        <v>475</v>
      </c>
      <c r="D2907">
        <v>2</v>
      </c>
      <c r="E2907">
        <v>1</v>
      </c>
      <c r="F2907">
        <v>6</v>
      </c>
      <c r="G2907" s="55" t="s">
        <v>483</v>
      </c>
      <c r="H2907" s="66" t="str">
        <f>VLOOKUP(G2907,'Benthic Codes'!$A$1:$C$15,2,0)</f>
        <v>AINV</v>
      </c>
      <c r="I2907" s="66" t="str">
        <f>VLOOKUP(G2907,'Benthic Codes'!$A$1:$C$15,3,0)</f>
        <v>aggressive invert</v>
      </c>
      <c r="K2907" t="s">
        <v>482</v>
      </c>
    </row>
    <row r="2908" spans="1:11">
      <c r="A2908" s="2">
        <v>42959</v>
      </c>
      <c r="B2908" t="s">
        <v>457</v>
      </c>
      <c r="C2908" t="s">
        <v>475</v>
      </c>
      <c r="D2908">
        <v>2</v>
      </c>
      <c r="E2908">
        <v>1</v>
      </c>
      <c r="F2908">
        <v>7</v>
      </c>
      <c r="G2908" s="55" t="s">
        <v>488</v>
      </c>
      <c r="H2908" s="66" t="str">
        <f>VLOOKUP(G2908,'Benthic Codes'!$A$1:$C$15,2,0)</f>
        <v>TA</v>
      </c>
      <c r="I2908" s="66" t="str">
        <f>VLOOKUP(G2908,'Benthic Codes'!$A$1:$C$15,3,0)</f>
        <v>turf algae</v>
      </c>
      <c r="J2908">
        <v>3</v>
      </c>
    </row>
    <row r="2909" spans="1:11">
      <c r="A2909" s="2">
        <v>42959</v>
      </c>
      <c r="B2909" t="s">
        <v>457</v>
      </c>
      <c r="C2909" t="s">
        <v>475</v>
      </c>
      <c r="D2909">
        <v>2</v>
      </c>
      <c r="E2909">
        <v>1</v>
      </c>
      <c r="F2909">
        <v>8</v>
      </c>
      <c r="G2909" s="55" t="s">
        <v>476</v>
      </c>
      <c r="H2909" s="66" t="str">
        <f>VLOOKUP(G2909,'Benthic Codes'!$A$1:$C$15,2,0)</f>
        <v>LC</v>
      </c>
      <c r="I2909" s="66" t="str">
        <f>VLOOKUP(G2909,'Benthic Codes'!$A$1:$C$15,3,0)</f>
        <v>coral</v>
      </c>
    </row>
    <row r="2910" spans="1:11">
      <c r="A2910" s="2">
        <v>42959</v>
      </c>
      <c r="B2910" t="s">
        <v>457</v>
      </c>
      <c r="C2910" t="s">
        <v>475</v>
      </c>
      <c r="D2910">
        <v>2</v>
      </c>
      <c r="E2910">
        <v>1</v>
      </c>
      <c r="F2910">
        <v>9</v>
      </c>
      <c r="G2910" s="55" t="s">
        <v>476</v>
      </c>
      <c r="H2910" s="66" t="str">
        <f>VLOOKUP(G2910,'Benthic Codes'!$A$1:$C$15,2,0)</f>
        <v>LC</v>
      </c>
      <c r="I2910" s="66" t="str">
        <f>VLOOKUP(G2910,'Benthic Codes'!$A$1:$C$15,3,0)</f>
        <v>coral</v>
      </c>
    </row>
    <row r="2911" spans="1:11">
      <c r="A2911" s="2">
        <v>42959</v>
      </c>
      <c r="B2911" t="s">
        <v>457</v>
      </c>
      <c r="C2911" t="s">
        <v>475</v>
      </c>
      <c r="D2911">
        <v>2</v>
      </c>
      <c r="E2911">
        <v>1</v>
      </c>
      <c r="F2911">
        <v>10</v>
      </c>
      <c r="G2911" s="55" t="s">
        <v>539</v>
      </c>
      <c r="H2911" s="66" t="str">
        <f>VLOOKUP(G2911,'Benthic Codes'!$A$1:$C$15,2,0)</f>
        <v>TA</v>
      </c>
      <c r="I2911" s="66" t="str">
        <f>VLOOKUP(G2911,'Benthic Codes'!$A$1:$C$15,3,0)</f>
        <v>turf algae</v>
      </c>
    </row>
    <row r="2912" spans="1:11">
      <c r="A2912" s="2">
        <v>42959</v>
      </c>
      <c r="B2912" t="s">
        <v>457</v>
      </c>
      <c r="C2912" t="s">
        <v>475</v>
      </c>
      <c r="D2912">
        <v>2</v>
      </c>
      <c r="E2912">
        <v>2</v>
      </c>
      <c r="F2912">
        <v>1</v>
      </c>
      <c r="G2912" s="55" t="s">
        <v>539</v>
      </c>
      <c r="H2912" s="66" t="str">
        <f>VLOOKUP(G2912,'Benthic Codes'!$A$1:$C$15,2,0)</f>
        <v>TA</v>
      </c>
      <c r="I2912" s="66" t="str">
        <f>VLOOKUP(G2912,'Benthic Codes'!$A$1:$C$15,3,0)</f>
        <v>turf algae</v>
      </c>
    </row>
    <row r="2913" spans="1:11">
      <c r="A2913" s="2">
        <v>42959</v>
      </c>
      <c r="B2913" t="s">
        <v>457</v>
      </c>
      <c r="C2913" t="s">
        <v>475</v>
      </c>
      <c r="D2913">
        <v>2</v>
      </c>
      <c r="E2913">
        <v>2</v>
      </c>
      <c r="F2913">
        <v>2</v>
      </c>
      <c r="G2913" s="55" t="s">
        <v>539</v>
      </c>
      <c r="H2913" s="66" t="str">
        <f>VLOOKUP(G2913,'Benthic Codes'!$A$1:$C$15,2,0)</f>
        <v>TA</v>
      </c>
      <c r="I2913" s="66" t="str">
        <f>VLOOKUP(G2913,'Benthic Codes'!$A$1:$C$15,3,0)</f>
        <v>turf algae</v>
      </c>
    </row>
    <row r="2914" spans="1:11">
      <c r="A2914" s="2">
        <v>42959</v>
      </c>
      <c r="B2914" t="s">
        <v>457</v>
      </c>
      <c r="C2914" t="s">
        <v>475</v>
      </c>
      <c r="D2914">
        <v>2</v>
      </c>
      <c r="E2914">
        <v>2</v>
      </c>
      <c r="F2914">
        <v>3</v>
      </c>
      <c r="G2914" s="55" t="s">
        <v>474</v>
      </c>
      <c r="H2914" s="66" t="str">
        <f>VLOOKUP(G2914,'Benthic Codes'!$A$1:$C$15,2,0)</f>
        <v>CY</v>
      </c>
      <c r="I2914" s="66" t="str">
        <f>VLOOKUP(G2914,'Benthic Codes'!$A$1:$C$15,3,0)</f>
        <v>cyanobacteria</v>
      </c>
    </row>
    <row r="2915" spans="1:11">
      <c r="A2915" s="2">
        <v>42959</v>
      </c>
      <c r="B2915" t="s">
        <v>457</v>
      </c>
      <c r="C2915" t="s">
        <v>475</v>
      </c>
      <c r="D2915">
        <v>2</v>
      </c>
      <c r="E2915">
        <v>2</v>
      </c>
      <c r="F2915">
        <v>4</v>
      </c>
      <c r="G2915" s="55" t="s">
        <v>478</v>
      </c>
      <c r="H2915" s="66" t="str">
        <f>VLOOKUP(G2915,'Benthic Codes'!$A$1:$C$15,2,0)</f>
        <v>MA</v>
      </c>
      <c r="I2915" s="66" t="str">
        <f>VLOOKUP(G2915,'Benthic Codes'!$A$1:$C$15,3,0)</f>
        <v>macroalgae</v>
      </c>
      <c r="J2915">
        <v>25</v>
      </c>
    </row>
    <row r="2916" spans="1:11">
      <c r="A2916" s="2">
        <v>42959</v>
      </c>
      <c r="B2916" t="s">
        <v>457</v>
      </c>
      <c r="C2916" t="s">
        <v>475</v>
      </c>
      <c r="D2916">
        <v>2</v>
      </c>
      <c r="E2916">
        <v>2</v>
      </c>
      <c r="F2916">
        <v>5</v>
      </c>
      <c r="G2916" s="55" t="s">
        <v>478</v>
      </c>
      <c r="H2916" s="66" t="str">
        <f>VLOOKUP(G2916,'Benthic Codes'!$A$1:$C$15,2,0)</f>
        <v>MA</v>
      </c>
      <c r="I2916" s="66" t="str">
        <f>VLOOKUP(G2916,'Benthic Codes'!$A$1:$C$15,3,0)</f>
        <v>macroalgae</v>
      </c>
      <c r="J2916">
        <v>18</v>
      </c>
    </row>
    <row r="2917" spans="1:11">
      <c r="A2917" s="2">
        <v>42959</v>
      </c>
      <c r="B2917" t="s">
        <v>457</v>
      </c>
      <c r="C2917" t="s">
        <v>475</v>
      </c>
      <c r="D2917">
        <v>2</v>
      </c>
      <c r="E2917">
        <v>2</v>
      </c>
      <c r="F2917">
        <v>6</v>
      </c>
      <c r="G2917" s="55" t="s">
        <v>478</v>
      </c>
      <c r="H2917" s="66" t="str">
        <f>VLOOKUP(G2917,'Benthic Codes'!$A$1:$C$15,2,0)</f>
        <v>MA</v>
      </c>
      <c r="I2917" s="66" t="str">
        <f>VLOOKUP(G2917,'Benthic Codes'!$A$1:$C$15,3,0)</f>
        <v>macroalgae</v>
      </c>
      <c r="J2917">
        <v>4</v>
      </c>
    </row>
    <row r="2918" spans="1:11">
      <c r="A2918" s="2">
        <v>42959</v>
      </c>
      <c r="B2918" t="s">
        <v>457</v>
      </c>
      <c r="C2918" t="s">
        <v>475</v>
      </c>
      <c r="D2918">
        <v>2</v>
      </c>
      <c r="E2918">
        <v>2</v>
      </c>
      <c r="F2918">
        <v>7</v>
      </c>
      <c r="G2918" s="55" t="s">
        <v>478</v>
      </c>
      <c r="H2918" s="66" t="str">
        <f>VLOOKUP(G2918,'Benthic Codes'!$A$1:$C$15,2,0)</f>
        <v>MA</v>
      </c>
      <c r="I2918" s="66" t="str">
        <f>VLOOKUP(G2918,'Benthic Codes'!$A$1:$C$15,3,0)</f>
        <v>macroalgae</v>
      </c>
      <c r="J2918">
        <v>3</v>
      </c>
    </row>
    <row r="2919" spans="1:11">
      <c r="A2919" s="2">
        <v>42959</v>
      </c>
      <c r="B2919" t="s">
        <v>457</v>
      </c>
      <c r="C2919" t="s">
        <v>475</v>
      </c>
      <c r="D2919">
        <v>2</v>
      </c>
      <c r="E2919">
        <v>2</v>
      </c>
      <c r="F2919">
        <v>8</v>
      </c>
      <c r="G2919" s="55" t="s">
        <v>474</v>
      </c>
      <c r="H2919" s="66" t="str">
        <f>VLOOKUP(G2919,'Benthic Codes'!$A$1:$C$15,2,0)</f>
        <v>CY</v>
      </c>
      <c r="I2919" s="66" t="str">
        <f>VLOOKUP(G2919,'Benthic Codes'!$A$1:$C$15,3,0)</f>
        <v>cyanobacteria</v>
      </c>
    </row>
    <row r="2920" spans="1:11">
      <c r="A2920" s="2">
        <v>42959</v>
      </c>
      <c r="B2920" t="s">
        <v>457</v>
      </c>
      <c r="C2920" t="s">
        <v>475</v>
      </c>
      <c r="D2920">
        <v>2</v>
      </c>
      <c r="E2920">
        <v>2</v>
      </c>
      <c r="F2920">
        <v>9</v>
      </c>
      <c r="G2920" s="55" t="s">
        <v>474</v>
      </c>
      <c r="H2920" s="66" t="str">
        <f>VLOOKUP(G2920,'Benthic Codes'!$A$1:$C$15,2,0)</f>
        <v>CY</v>
      </c>
      <c r="I2920" s="66" t="str">
        <f>VLOOKUP(G2920,'Benthic Codes'!$A$1:$C$15,3,0)</f>
        <v>cyanobacteria</v>
      </c>
    </row>
    <row r="2921" spans="1:11">
      <c r="A2921" s="2">
        <v>42959</v>
      </c>
      <c r="B2921" t="s">
        <v>457</v>
      </c>
      <c r="C2921" t="s">
        <v>475</v>
      </c>
      <c r="D2921">
        <v>2</v>
      </c>
      <c r="E2921">
        <v>2</v>
      </c>
      <c r="F2921">
        <v>10</v>
      </c>
      <c r="G2921" s="55" t="s">
        <v>478</v>
      </c>
      <c r="H2921" s="66" t="str">
        <f>VLOOKUP(G2921,'Benthic Codes'!$A$1:$C$15,2,0)</f>
        <v>MA</v>
      </c>
      <c r="I2921" s="66" t="str">
        <f>VLOOKUP(G2921,'Benthic Codes'!$A$1:$C$15,3,0)</f>
        <v>macroalgae</v>
      </c>
      <c r="J2921">
        <v>20</v>
      </c>
    </row>
    <row r="2922" spans="1:11">
      <c r="A2922" s="2">
        <v>42959</v>
      </c>
      <c r="B2922" t="s">
        <v>457</v>
      </c>
      <c r="C2922" t="s">
        <v>475</v>
      </c>
      <c r="D2922">
        <v>2</v>
      </c>
      <c r="E2922">
        <v>3</v>
      </c>
      <c r="F2922">
        <v>1</v>
      </c>
      <c r="G2922" s="55" t="s">
        <v>474</v>
      </c>
      <c r="H2922" s="66" t="str">
        <f>VLOOKUP(G2922,'Benthic Codes'!$A$1:$C$15,2,0)</f>
        <v>CY</v>
      </c>
      <c r="I2922" s="66" t="str">
        <f>VLOOKUP(G2922,'Benthic Codes'!$A$1:$C$15,3,0)</f>
        <v>cyanobacteria</v>
      </c>
    </row>
    <row r="2923" spans="1:11">
      <c r="A2923" s="2">
        <v>42959</v>
      </c>
      <c r="B2923" t="s">
        <v>457</v>
      </c>
      <c r="C2923" t="s">
        <v>475</v>
      </c>
      <c r="D2923">
        <v>2</v>
      </c>
      <c r="E2923">
        <v>3</v>
      </c>
      <c r="F2923">
        <v>2</v>
      </c>
      <c r="G2923" s="55" t="s">
        <v>480</v>
      </c>
      <c r="H2923" s="66" t="str">
        <f>VLOOKUP(G2923,'Benthic Codes'!$A$1:$C$15,2,0)</f>
        <v>OINV</v>
      </c>
      <c r="I2923" s="66" t="str">
        <f>VLOOKUP(G2923,'Benthic Codes'!$A$1:$C$15,3,0)</f>
        <v>non-aggressive invert</v>
      </c>
      <c r="K2923" t="s">
        <v>479</v>
      </c>
    </row>
    <row r="2924" spans="1:11">
      <c r="A2924" s="2">
        <v>42959</v>
      </c>
      <c r="B2924" t="s">
        <v>457</v>
      </c>
      <c r="C2924" t="s">
        <v>475</v>
      </c>
      <c r="D2924">
        <v>2</v>
      </c>
      <c r="E2924">
        <v>3</v>
      </c>
      <c r="F2924">
        <v>3</v>
      </c>
      <c r="G2924" s="55" t="s">
        <v>474</v>
      </c>
      <c r="H2924" s="66" t="str">
        <f>VLOOKUP(G2924,'Benthic Codes'!$A$1:$C$15,2,0)</f>
        <v>CY</v>
      </c>
      <c r="I2924" s="66" t="str">
        <f>VLOOKUP(G2924,'Benthic Codes'!$A$1:$C$15,3,0)</f>
        <v>cyanobacteria</v>
      </c>
    </row>
    <row r="2925" spans="1:11">
      <c r="A2925" s="2">
        <v>42959</v>
      </c>
      <c r="B2925" t="s">
        <v>457</v>
      </c>
      <c r="C2925" t="s">
        <v>475</v>
      </c>
      <c r="D2925">
        <v>2</v>
      </c>
      <c r="E2925">
        <v>3</v>
      </c>
      <c r="F2925">
        <v>4</v>
      </c>
      <c r="G2925" s="55" t="s">
        <v>474</v>
      </c>
      <c r="H2925" s="66" t="str">
        <f>VLOOKUP(G2925,'Benthic Codes'!$A$1:$C$15,2,0)</f>
        <v>CY</v>
      </c>
      <c r="I2925" s="66" t="str">
        <f>VLOOKUP(G2925,'Benthic Codes'!$A$1:$C$15,3,0)</f>
        <v>cyanobacteria</v>
      </c>
    </row>
    <row r="2926" spans="1:11">
      <c r="A2926" s="2">
        <v>42959</v>
      </c>
      <c r="B2926" t="s">
        <v>457</v>
      </c>
      <c r="C2926" t="s">
        <v>475</v>
      </c>
      <c r="D2926">
        <v>2</v>
      </c>
      <c r="E2926">
        <v>3</v>
      </c>
      <c r="F2926">
        <v>5</v>
      </c>
      <c r="G2926" s="55" t="s">
        <v>478</v>
      </c>
      <c r="H2926" s="66" t="str">
        <f>VLOOKUP(G2926,'Benthic Codes'!$A$1:$C$15,2,0)</f>
        <v>MA</v>
      </c>
      <c r="I2926" s="66" t="str">
        <f>VLOOKUP(G2926,'Benthic Codes'!$A$1:$C$15,3,0)</f>
        <v>macroalgae</v>
      </c>
      <c r="J2926">
        <v>19</v>
      </c>
    </row>
    <row r="2927" spans="1:11">
      <c r="A2927" s="2">
        <v>42959</v>
      </c>
      <c r="B2927" t="s">
        <v>457</v>
      </c>
      <c r="C2927" t="s">
        <v>475</v>
      </c>
      <c r="D2927">
        <v>2</v>
      </c>
      <c r="E2927">
        <v>3</v>
      </c>
      <c r="F2927">
        <v>6</v>
      </c>
      <c r="G2927" s="55" t="s">
        <v>478</v>
      </c>
      <c r="H2927" s="66" t="str">
        <f>VLOOKUP(G2927,'Benthic Codes'!$A$1:$C$15,2,0)</f>
        <v>MA</v>
      </c>
      <c r="I2927" s="66" t="str">
        <f>VLOOKUP(G2927,'Benthic Codes'!$A$1:$C$15,3,0)</f>
        <v>macroalgae</v>
      </c>
      <c r="J2927">
        <v>46</v>
      </c>
    </row>
    <row r="2928" spans="1:11">
      <c r="A2928" s="2">
        <v>42959</v>
      </c>
      <c r="B2928" t="s">
        <v>457</v>
      </c>
      <c r="C2928" t="s">
        <v>475</v>
      </c>
      <c r="D2928">
        <v>2</v>
      </c>
      <c r="E2928">
        <v>3</v>
      </c>
      <c r="F2928">
        <v>7</v>
      </c>
      <c r="G2928" s="55" t="s">
        <v>478</v>
      </c>
      <c r="H2928" s="66" t="str">
        <f>VLOOKUP(G2928,'Benthic Codes'!$A$1:$C$15,2,0)</f>
        <v>MA</v>
      </c>
      <c r="I2928" s="66" t="str">
        <f>VLOOKUP(G2928,'Benthic Codes'!$A$1:$C$15,3,0)</f>
        <v>macroalgae</v>
      </c>
      <c r="J2928">
        <v>42</v>
      </c>
    </row>
    <row r="2929" spans="1:10">
      <c r="A2929" s="2">
        <v>42959</v>
      </c>
      <c r="B2929" t="s">
        <v>457</v>
      </c>
      <c r="C2929" t="s">
        <v>475</v>
      </c>
      <c r="D2929">
        <v>2</v>
      </c>
      <c r="E2929">
        <v>3</v>
      </c>
      <c r="F2929">
        <v>8</v>
      </c>
      <c r="G2929" s="55" t="s">
        <v>474</v>
      </c>
      <c r="H2929" s="66" t="str">
        <f>VLOOKUP(G2929,'Benthic Codes'!$A$1:$C$15,2,0)</f>
        <v>CY</v>
      </c>
      <c r="I2929" s="66" t="str">
        <f>VLOOKUP(G2929,'Benthic Codes'!$A$1:$C$15,3,0)</f>
        <v>cyanobacteria</v>
      </c>
    </row>
    <row r="2930" spans="1:10">
      <c r="A2930" s="2">
        <v>42959</v>
      </c>
      <c r="B2930" t="s">
        <v>457</v>
      </c>
      <c r="C2930" t="s">
        <v>475</v>
      </c>
      <c r="D2930">
        <v>2</v>
      </c>
      <c r="E2930">
        <v>3</v>
      </c>
      <c r="F2930">
        <v>9</v>
      </c>
      <c r="G2930" s="55" t="s">
        <v>476</v>
      </c>
      <c r="H2930" s="66" t="str">
        <f>VLOOKUP(G2930,'Benthic Codes'!$A$1:$C$15,2,0)</f>
        <v>LC</v>
      </c>
      <c r="I2930" s="66" t="str">
        <f>VLOOKUP(G2930,'Benthic Codes'!$A$1:$C$15,3,0)</f>
        <v>coral</v>
      </c>
    </row>
    <row r="2931" spans="1:10">
      <c r="A2931" s="2">
        <v>42959</v>
      </c>
      <c r="B2931" t="s">
        <v>457</v>
      </c>
      <c r="C2931" t="s">
        <v>475</v>
      </c>
      <c r="D2931">
        <v>2</v>
      </c>
      <c r="E2931">
        <v>3</v>
      </c>
      <c r="F2931">
        <v>10</v>
      </c>
      <c r="G2931" s="55" t="s">
        <v>478</v>
      </c>
      <c r="H2931" s="66" t="str">
        <f>VLOOKUP(G2931,'Benthic Codes'!$A$1:$C$15,2,0)</f>
        <v>MA</v>
      </c>
      <c r="I2931" s="66" t="str">
        <f>VLOOKUP(G2931,'Benthic Codes'!$A$1:$C$15,3,0)</f>
        <v>macroalgae</v>
      </c>
      <c r="J2931">
        <v>21</v>
      </c>
    </row>
    <row r="2932" spans="1:10">
      <c r="A2932" s="2">
        <v>42959</v>
      </c>
      <c r="B2932" t="s">
        <v>457</v>
      </c>
      <c r="C2932" t="s">
        <v>475</v>
      </c>
      <c r="D2932">
        <v>2</v>
      </c>
      <c r="E2932">
        <v>4</v>
      </c>
      <c r="F2932">
        <v>1</v>
      </c>
      <c r="G2932" s="55" t="s">
        <v>539</v>
      </c>
      <c r="H2932" s="66" t="str">
        <f>VLOOKUP(G2932,'Benthic Codes'!$A$1:$C$15,2,0)</f>
        <v>TA</v>
      </c>
      <c r="I2932" s="66" t="str">
        <f>VLOOKUP(G2932,'Benthic Codes'!$A$1:$C$15,3,0)</f>
        <v>turf algae</v>
      </c>
    </row>
    <row r="2933" spans="1:10">
      <c r="A2933" s="2">
        <v>42959</v>
      </c>
      <c r="B2933" t="s">
        <v>457</v>
      </c>
      <c r="C2933" t="s">
        <v>475</v>
      </c>
      <c r="D2933">
        <v>2</v>
      </c>
      <c r="E2933">
        <v>4</v>
      </c>
      <c r="F2933">
        <v>2</v>
      </c>
      <c r="G2933" s="55" t="s">
        <v>474</v>
      </c>
      <c r="H2933" s="66" t="str">
        <f>VLOOKUP(G2933,'Benthic Codes'!$A$1:$C$15,2,0)</f>
        <v>CY</v>
      </c>
      <c r="I2933" s="66" t="str">
        <f>VLOOKUP(G2933,'Benthic Codes'!$A$1:$C$15,3,0)</f>
        <v>cyanobacteria</v>
      </c>
    </row>
    <row r="2934" spans="1:10">
      <c r="A2934" s="2">
        <v>42959</v>
      </c>
      <c r="B2934" t="s">
        <v>457</v>
      </c>
      <c r="C2934" t="s">
        <v>475</v>
      </c>
      <c r="D2934">
        <v>2</v>
      </c>
      <c r="E2934">
        <v>4</v>
      </c>
      <c r="F2934">
        <v>3</v>
      </c>
      <c r="G2934" s="55" t="s">
        <v>478</v>
      </c>
      <c r="H2934" s="66" t="str">
        <f>VLOOKUP(G2934,'Benthic Codes'!$A$1:$C$15,2,0)</f>
        <v>MA</v>
      </c>
      <c r="I2934" s="66" t="str">
        <f>VLOOKUP(G2934,'Benthic Codes'!$A$1:$C$15,3,0)</f>
        <v>macroalgae</v>
      </c>
      <c r="J2934">
        <v>56</v>
      </c>
    </row>
    <row r="2935" spans="1:10">
      <c r="A2935" s="2">
        <v>42959</v>
      </c>
      <c r="B2935" t="s">
        <v>457</v>
      </c>
      <c r="C2935" t="s">
        <v>475</v>
      </c>
      <c r="D2935">
        <v>2</v>
      </c>
      <c r="E2935">
        <v>4</v>
      </c>
      <c r="F2935">
        <v>4</v>
      </c>
      <c r="G2935" s="55" t="s">
        <v>474</v>
      </c>
      <c r="H2935" s="66" t="str">
        <f>VLOOKUP(G2935,'Benthic Codes'!$A$1:$C$15,2,0)</f>
        <v>CY</v>
      </c>
      <c r="I2935" s="66" t="str">
        <f>VLOOKUP(G2935,'Benthic Codes'!$A$1:$C$15,3,0)</f>
        <v>cyanobacteria</v>
      </c>
    </row>
    <row r="2936" spans="1:10">
      <c r="A2936" s="2">
        <v>42959</v>
      </c>
      <c r="B2936" t="s">
        <v>457</v>
      </c>
      <c r="C2936" t="s">
        <v>475</v>
      </c>
      <c r="D2936">
        <v>2</v>
      </c>
      <c r="E2936">
        <v>4</v>
      </c>
      <c r="F2936">
        <v>5</v>
      </c>
      <c r="G2936" s="55" t="s">
        <v>474</v>
      </c>
      <c r="H2936" s="66" t="str">
        <f>VLOOKUP(G2936,'Benthic Codes'!$A$1:$C$15,2,0)</f>
        <v>CY</v>
      </c>
      <c r="I2936" s="66" t="str">
        <f>VLOOKUP(G2936,'Benthic Codes'!$A$1:$C$15,3,0)</f>
        <v>cyanobacteria</v>
      </c>
    </row>
    <row r="2937" spans="1:10">
      <c r="A2937" s="2">
        <v>42959</v>
      </c>
      <c r="B2937" t="s">
        <v>457</v>
      </c>
      <c r="C2937" t="s">
        <v>475</v>
      </c>
      <c r="D2937">
        <v>2</v>
      </c>
      <c r="E2937">
        <v>4</v>
      </c>
      <c r="F2937">
        <v>6</v>
      </c>
      <c r="G2937" s="55" t="s">
        <v>474</v>
      </c>
      <c r="H2937" s="66" t="str">
        <f>VLOOKUP(G2937,'Benthic Codes'!$A$1:$C$15,2,0)</f>
        <v>CY</v>
      </c>
      <c r="I2937" s="66" t="str">
        <f>VLOOKUP(G2937,'Benthic Codes'!$A$1:$C$15,3,0)</f>
        <v>cyanobacteria</v>
      </c>
    </row>
    <row r="2938" spans="1:10">
      <c r="A2938" s="2">
        <v>42959</v>
      </c>
      <c r="B2938" t="s">
        <v>457</v>
      </c>
      <c r="C2938" t="s">
        <v>475</v>
      </c>
      <c r="D2938">
        <v>2</v>
      </c>
      <c r="E2938">
        <v>4</v>
      </c>
      <c r="F2938">
        <v>7</v>
      </c>
      <c r="G2938" s="55" t="s">
        <v>539</v>
      </c>
      <c r="H2938" s="66" t="str">
        <f>VLOOKUP(G2938,'Benthic Codes'!$A$1:$C$15,2,0)</f>
        <v>TA</v>
      </c>
      <c r="I2938" s="66" t="str">
        <f>VLOOKUP(G2938,'Benthic Codes'!$A$1:$C$15,3,0)</f>
        <v>turf algae</v>
      </c>
    </row>
    <row r="2939" spans="1:10">
      <c r="A2939" s="2">
        <v>42959</v>
      </c>
      <c r="B2939" t="s">
        <v>457</v>
      </c>
      <c r="C2939" t="s">
        <v>475</v>
      </c>
      <c r="D2939">
        <v>2</v>
      </c>
      <c r="E2939">
        <v>4</v>
      </c>
      <c r="F2939">
        <v>8</v>
      </c>
      <c r="G2939" s="55" t="s">
        <v>474</v>
      </c>
      <c r="H2939" s="66" t="str">
        <f>VLOOKUP(G2939,'Benthic Codes'!$A$1:$C$15,2,0)</f>
        <v>CY</v>
      </c>
      <c r="I2939" s="66" t="str">
        <f>VLOOKUP(G2939,'Benthic Codes'!$A$1:$C$15,3,0)</f>
        <v>cyanobacteria</v>
      </c>
    </row>
    <row r="2940" spans="1:10">
      <c r="A2940" s="2">
        <v>42959</v>
      </c>
      <c r="B2940" t="s">
        <v>457</v>
      </c>
      <c r="C2940" t="s">
        <v>475</v>
      </c>
      <c r="D2940">
        <v>2</v>
      </c>
      <c r="E2940">
        <v>4</v>
      </c>
      <c r="F2940">
        <v>9</v>
      </c>
      <c r="G2940" s="55" t="s">
        <v>476</v>
      </c>
      <c r="H2940" s="66" t="str">
        <f>VLOOKUP(G2940,'Benthic Codes'!$A$1:$C$15,2,0)</f>
        <v>LC</v>
      </c>
      <c r="I2940" s="66" t="str">
        <f>VLOOKUP(G2940,'Benthic Codes'!$A$1:$C$15,3,0)</f>
        <v>coral</v>
      </c>
    </row>
    <row r="2941" spans="1:10">
      <c r="A2941" s="2">
        <v>42959</v>
      </c>
      <c r="B2941" t="s">
        <v>457</v>
      </c>
      <c r="C2941" t="s">
        <v>475</v>
      </c>
      <c r="D2941">
        <v>2</v>
      </c>
      <c r="E2941">
        <v>4</v>
      </c>
      <c r="F2941">
        <v>10</v>
      </c>
      <c r="G2941" s="55" t="s">
        <v>478</v>
      </c>
      <c r="H2941" s="66" t="str">
        <f>VLOOKUP(G2941,'Benthic Codes'!$A$1:$C$15,2,0)</f>
        <v>MA</v>
      </c>
      <c r="I2941" s="66" t="str">
        <f>VLOOKUP(G2941,'Benthic Codes'!$A$1:$C$15,3,0)</f>
        <v>macroalgae</v>
      </c>
      <c r="J2941">
        <v>60</v>
      </c>
    </row>
    <row r="2942" spans="1:10">
      <c r="A2942" s="2">
        <v>42959</v>
      </c>
      <c r="B2942" t="s">
        <v>457</v>
      </c>
      <c r="C2942" t="s">
        <v>475</v>
      </c>
      <c r="D2942">
        <v>2</v>
      </c>
      <c r="E2942">
        <v>5</v>
      </c>
      <c r="F2942">
        <v>1</v>
      </c>
      <c r="G2942" s="55" t="s">
        <v>474</v>
      </c>
      <c r="H2942" s="66" t="str">
        <f>VLOOKUP(G2942,'Benthic Codes'!$A$1:$C$15,2,0)</f>
        <v>CY</v>
      </c>
      <c r="I2942" s="66" t="str">
        <f>VLOOKUP(G2942,'Benthic Codes'!$A$1:$C$15,3,0)</f>
        <v>cyanobacteria</v>
      </c>
    </row>
    <row r="2943" spans="1:10">
      <c r="A2943" s="2">
        <v>42959</v>
      </c>
      <c r="B2943" t="s">
        <v>457</v>
      </c>
      <c r="C2943" t="s">
        <v>475</v>
      </c>
      <c r="D2943">
        <v>2</v>
      </c>
      <c r="E2943">
        <v>5</v>
      </c>
      <c r="F2943">
        <v>2</v>
      </c>
      <c r="G2943" s="55" t="s">
        <v>474</v>
      </c>
      <c r="H2943" s="66" t="str">
        <f>VLOOKUP(G2943,'Benthic Codes'!$A$1:$C$15,2,0)</f>
        <v>CY</v>
      </c>
      <c r="I2943" s="66" t="str">
        <f>VLOOKUP(G2943,'Benthic Codes'!$A$1:$C$15,3,0)</f>
        <v>cyanobacteria</v>
      </c>
    </row>
    <row r="2944" spans="1:10">
      <c r="A2944" s="2">
        <v>42959</v>
      </c>
      <c r="B2944" t="s">
        <v>457</v>
      </c>
      <c r="C2944" t="s">
        <v>475</v>
      </c>
      <c r="D2944">
        <v>2</v>
      </c>
      <c r="E2944">
        <v>5</v>
      </c>
      <c r="F2944">
        <v>3</v>
      </c>
      <c r="G2944" s="55" t="s">
        <v>474</v>
      </c>
      <c r="H2944" s="66" t="str">
        <f>VLOOKUP(G2944,'Benthic Codes'!$A$1:$C$15,2,0)</f>
        <v>CY</v>
      </c>
      <c r="I2944" s="66" t="str">
        <f>VLOOKUP(G2944,'Benthic Codes'!$A$1:$C$15,3,0)</f>
        <v>cyanobacteria</v>
      </c>
    </row>
    <row r="2945" spans="1:10">
      <c r="A2945" s="2">
        <v>42959</v>
      </c>
      <c r="B2945" t="s">
        <v>457</v>
      </c>
      <c r="C2945" t="s">
        <v>475</v>
      </c>
      <c r="D2945">
        <v>2</v>
      </c>
      <c r="E2945">
        <v>5</v>
      </c>
      <c r="F2945">
        <v>4</v>
      </c>
      <c r="G2945" s="55" t="s">
        <v>474</v>
      </c>
      <c r="H2945" s="66" t="str">
        <f>VLOOKUP(G2945,'Benthic Codes'!$A$1:$C$15,2,0)</f>
        <v>CY</v>
      </c>
      <c r="I2945" s="66" t="str">
        <f>VLOOKUP(G2945,'Benthic Codes'!$A$1:$C$15,3,0)</f>
        <v>cyanobacteria</v>
      </c>
    </row>
    <row r="2946" spans="1:10">
      <c r="A2946" s="2">
        <v>42959</v>
      </c>
      <c r="B2946" t="s">
        <v>457</v>
      </c>
      <c r="C2946" t="s">
        <v>475</v>
      </c>
      <c r="D2946">
        <v>2</v>
      </c>
      <c r="E2946">
        <v>5</v>
      </c>
      <c r="F2946">
        <v>5</v>
      </c>
      <c r="G2946" s="55" t="s">
        <v>474</v>
      </c>
      <c r="H2946" s="66" t="str">
        <f>VLOOKUP(G2946,'Benthic Codes'!$A$1:$C$15,2,0)</f>
        <v>CY</v>
      </c>
      <c r="I2946" s="66" t="str">
        <f>VLOOKUP(G2946,'Benthic Codes'!$A$1:$C$15,3,0)</f>
        <v>cyanobacteria</v>
      </c>
    </row>
    <row r="2947" spans="1:10">
      <c r="A2947" s="2">
        <v>42959</v>
      </c>
      <c r="B2947" t="s">
        <v>457</v>
      </c>
      <c r="C2947" t="s">
        <v>475</v>
      </c>
      <c r="D2947">
        <v>2</v>
      </c>
      <c r="E2947">
        <v>5</v>
      </c>
      <c r="F2947">
        <v>6</v>
      </c>
      <c r="G2947" s="55" t="s">
        <v>476</v>
      </c>
      <c r="H2947" s="66" t="str">
        <f>VLOOKUP(G2947,'Benthic Codes'!$A$1:$C$15,2,0)</f>
        <v>LC</v>
      </c>
      <c r="I2947" s="66" t="str">
        <f>VLOOKUP(G2947,'Benthic Codes'!$A$1:$C$15,3,0)</f>
        <v>coral</v>
      </c>
    </row>
    <row r="2948" spans="1:10">
      <c r="A2948" s="2">
        <v>42959</v>
      </c>
      <c r="B2948" t="s">
        <v>457</v>
      </c>
      <c r="C2948" t="s">
        <v>475</v>
      </c>
      <c r="D2948">
        <v>2</v>
      </c>
      <c r="E2948">
        <v>5</v>
      </c>
      <c r="F2948">
        <v>7</v>
      </c>
      <c r="G2948" s="55" t="s">
        <v>474</v>
      </c>
      <c r="H2948" s="66" t="str">
        <f>VLOOKUP(G2948,'Benthic Codes'!$A$1:$C$15,2,0)</f>
        <v>CY</v>
      </c>
      <c r="I2948" s="66" t="str">
        <f>VLOOKUP(G2948,'Benthic Codes'!$A$1:$C$15,3,0)</f>
        <v>cyanobacteria</v>
      </c>
    </row>
    <row r="2949" spans="1:10">
      <c r="A2949" s="2">
        <v>42959</v>
      </c>
      <c r="B2949" t="s">
        <v>457</v>
      </c>
      <c r="C2949" t="s">
        <v>475</v>
      </c>
      <c r="D2949">
        <v>2</v>
      </c>
      <c r="E2949">
        <v>5</v>
      </c>
      <c r="F2949">
        <v>8</v>
      </c>
      <c r="G2949" s="55" t="s">
        <v>478</v>
      </c>
      <c r="H2949" s="66" t="str">
        <f>VLOOKUP(G2949,'Benthic Codes'!$A$1:$C$15,2,0)</f>
        <v>MA</v>
      </c>
      <c r="I2949" s="66" t="str">
        <f>VLOOKUP(G2949,'Benthic Codes'!$A$1:$C$15,3,0)</f>
        <v>macroalgae</v>
      </c>
      <c r="J2949">
        <v>51</v>
      </c>
    </row>
    <row r="2950" spans="1:10">
      <c r="A2950" s="2">
        <v>42959</v>
      </c>
      <c r="B2950" t="s">
        <v>457</v>
      </c>
      <c r="C2950" t="s">
        <v>475</v>
      </c>
      <c r="D2950">
        <v>2</v>
      </c>
      <c r="E2950">
        <v>5</v>
      </c>
      <c r="F2950">
        <v>9</v>
      </c>
      <c r="G2950" s="55" t="s">
        <v>478</v>
      </c>
      <c r="H2950" s="66" t="str">
        <f>VLOOKUP(G2950,'Benthic Codes'!$A$1:$C$15,2,0)</f>
        <v>MA</v>
      </c>
      <c r="I2950" s="66" t="str">
        <f>VLOOKUP(G2950,'Benthic Codes'!$A$1:$C$15,3,0)</f>
        <v>macroalgae</v>
      </c>
      <c r="J2950">
        <v>35</v>
      </c>
    </row>
    <row r="2951" spans="1:10">
      <c r="A2951" s="2">
        <v>42959</v>
      </c>
      <c r="B2951" t="s">
        <v>457</v>
      </c>
      <c r="C2951" t="s">
        <v>475</v>
      </c>
      <c r="D2951">
        <v>2</v>
      </c>
      <c r="E2951">
        <v>5</v>
      </c>
      <c r="F2951">
        <v>10</v>
      </c>
      <c r="G2951" s="55" t="s">
        <v>539</v>
      </c>
      <c r="H2951" s="66" t="str">
        <f>VLOOKUP(G2951,'Benthic Codes'!$A$1:$C$15,2,0)</f>
        <v>TA</v>
      </c>
      <c r="I2951" s="66" t="str">
        <f>VLOOKUP(G2951,'Benthic Codes'!$A$1:$C$15,3,0)</f>
        <v>turf algae</v>
      </c>
    </row>
    <row r="2952" spans="1:10">
      <c r="A2952" s="2">
        <v>42959</v>
      </c>
      <c r="B2952" t="s">
        <v>457</v>
      </c>
      <c r="C2952" t="s">
        <v>475</v>
      </c>
      <c r="D2952">
        <v>2</v>
      </c>
      <c r="E2952">
        <v>6</v>
      </c>
      <c r="F2952">
        <v>1</v>
      </c>
      <c r="G2952" s="55" t="s">
        <v>539</v>
      </c>
      <c r="H2952" s="66" t="str">
        <f>VLOOKUP(G2952,'Benthic Codes'!$A$1:$C$15,2,0)</f>
        <v>TA</v>
      </c>
      <c r="I2952" s="66" t="str">
        <f>VLOOKUP(G2952,'Benthic Codes'!$A$1:$C$15,3,0)</f>
        <v>turf algae</v>
      </c>
    </row>
    <row r="2953" spans="1:10">
      <c r="A2953" s="2">
        <v>42959</v>
      </c>
      <c r="B2953" t="s">
        <v>457</v>
      </c>
      <c r="C2953" t="s">
        <v>475</v>
      </c>
      <c r="D2953">
        <v>2</v>
      </c>
      <c r="E2953">
        <v>6</v>
      </c>
      <c r="F2953">
        <v>2</v>
      </c>
      <c r="G2953" s="55" t="s">
        <v>478</v>
      </c>
      <c r="H2953" s="66" t="str">
        <f>VLOOKUP(G2953,'Benthic Codes'!$A$1:$C$15,2,0)</f>
        <v>MA</v>
      </c>
      <c r="I2953" s="66" t="str">
        <f>VLOOKUP(G2953,'Benthic Codes'!$A$1:$C$15,3,0)</f>
        <v>macroalgae</v>
      </c>
      <c r="J2953">
        <v>18</v>
      </c>
    </row>
    <row r="2954" spans="1:10">
      <c r="A2954" s="2">
        <v>42959</v>
      </c>
      <c r="B2954" t="s">
        <v>457</v>
      </c>
      <c r="C2954" t="s">
        <v>475</v>
      </c>
      <c r="D2954">
        <v>2</v>
      </c>
      <c r="E2954">
        <v>6</v>
      </c>
      <c r="F2954">
        <v>3</v>
      </c>
      <c r="G2954" s="55" t="s">
        <v>478</v>
      </c>
      <c r="H2954" s="66" t="str">
        <f>VLOOKUP(G2954,'Benthic Codes'!$A$1:$C$15,2,0)</f>
        <v>MA</v>
      </c>
      <c r="I2954" s="66" t="str">
        <f>VLOOKUP(G2954,'Benthic Codes'!$A$1:$C$15,3,0)</f>
        <v>macroalgae</v>
      </c>
      <c r="J2954">
        <v>27</v>
      </c>
    </row>
    <row r="2955" spans="1:10">
      <c r="A2955" s="2">
        <v>42959</v>
      </c>
      <c r="B2955" t="s">
        <v>457</v>
      </c>
      <c r="C2955" t="s">
        <v>475</v>
      </c>
      <c r="D2955">
        <v>2</v>
      </c>
      <c r="E2955">
        <v>6</v>
      </c>
      <c r="F2955">
        <v>4</v>
      </c>
      <c r="G2955" s="55" t="s">
        <v>478</v>
      </c>
      <c r="H2955" s="66" t="str">
        <f>VLOOKUP(G2955,'Benthic Codes'!$A$1:$C$15,2,0)</f>
        <v>MA</v>
      </c>
      <c r="I2955" s="66" t="str">
        <f>VLOOKUP(G2955,'Benthic Codes'!$A$1:$C$15,3,0)</f>
        <v>macroalgae</v>
      </c>
      <c r="J2955">
        <v>67</v>
      </c>
    </row>
    <row r="2956" spans="1:10">
      <c r="A2956" s="2">
        <v>42959</v>
      </c>
      <c r="B2956" t="s">
        <v>457</v>
      </c>
      <c r="C2956" t="s">
        <v>475</v>
      </c>
      <c r="D2956">
        <v>2</v>
      </c>
      <c r="E2956">
        <v>6</v>
      </c>
      <c r="F2956">
        <v>5</v>
      </c>
      <c r="G2956" s="55" t="s">
        <v>476</v>
      </c>
      <c r="H2956" s="66" t="str">
        <f>VLOOKUP(G2956,'Benthic Codes'!$A$1:$C$15,2,0)</f>
        <v>LC</v>
      </c>
      <c r="I2956" s="66" t="str">
        <f>VLOOKUP(G2956,'Benthic Codes'!$A$1:$C$15,3,0)</f>
        <v>coral</v>
      </c>
    </row>
    <row r="2957" spans="1:10">
      <c r="A2957" s="2">
        <v>42959</v>
      </c>
      <c r="B2957" t="s">
        <v>457</v>
      </c>
      <c r="C2957" t="s">
        <v>475</v>
      </c>
      <c r="D2957">
        <v>2</v>
      </c>
      <c r="E2957">
        <v>6</v>
      </c>
      <c r="F2957">
        <v>6</v>
      </c>
      <c r="G2957" s="55" t="s">
        <v>476</v>
      </c>
      <c r="H2957" s="66" t="str">
        <f>VLOOKUP(G2957,'Benthic Codes'!$A$1:$C$15,2,0)</f>
        <v>LC</v>
      </c>
      <c r="I2957" s="66" t="str">
        <f>VLOOKUP(G2957,'Benthic Codes'!$A$1:$C$15,3,0)</f>
        <v>coral</v>
      </c>
    </row>
    <row r="2958" spans="1:10">
      <c r="A2958" s="2">
        <v>42959</v>
      </c>
      <c r="B2958" t="s">
        <v>457</v>
      </c>
      <c r="C2958" t="s">
        <v>475</v>
      </c>
      <c r="D2958">
        <v>2</v>
      </c>
      <c r="E2958">
        <v>6</v>
      </c>
      <c r="F2958">
        <v>7</v>
      </c>
      <c r="G2958" s="55" t="s">
        <v>474</v>
      </c>
      <c r="H2958" s="66" t="str">
        <f>VLOOKUP(G2958,'Benthic Codes'!$A$1:$C$15,2,0)</f>
        <v>CY</v>
      </c>
      <c r="I2958" s="66" t="str">
        <f>VLOOKUP(G2958,'Benthic Codes'!$A$1:$C$15,3,0)</f>
        <v>cyanobacteria</v>
      </c>
    </row>
    <row r="2959" spans="1:10">
      <c r="A2959" s="2">
        <v>42959</v>
      </c>
      <c r="B2959" t="s">
        <v>457</v>
      </c>
      <c r="C2959" t="s">
        <v>475</v>
      </c>
      <c r="D2959">
        <v>2</v>
      </c>
      <c r="E2959">
        <v>6</v>
      </c>
      <c r="F2959">
        <v>8</v>
      </c>
      <c r="G2959" s="55" t="s">
        <v>474</v>
      </c>
      <c r="H2959" s="66" t="str">
        <f>VLOOKUP(G2959,'Benthic Codes'!$A$1:$C$15,2,0)</f>
        <v>CY</v>
      </c>
      <c r="I2959" s="66" t="str">
        <f>VLOOKUP(G2959,'Benthic Codes'!$A$1:$C$15,3,0)</f>
        <v>cyanobacteria</v>
      </c>
    </row>
    <row r="2960" spans="1:10">
      <c r="A2960" s="2">
        <v>42959</v>
      </c>
      <c r="B2960" t="s">
        <v>457</v>
      </c>
      <c r="C2960" t="s">
        <v>475</v>
      </c>
      <c r="D2960">
        <v>2</v>
      </c>
      <c r="E2960">
        <v>6</v>
      </c>
      <c r="F2960">
        <v>9</v>
      </c>
      <c r="G2960" s="55" t="s">
        <v>474</v>
      </c>
      <c r="H2960" s="66" t="str">
        <f>VLOOKUP(G2960,'Benthic Codes'!$A$1:$C$15,2,0)</f>
        <v>CY</v>
      </c>
      <c r="I2960" s="66" t="str">
        <f>VLOOKUP(G2960,'Benthic Codes'!$A$1:$C$15,3,0)</f>
        <v>cyanobacteria</v>
      </c>
    </row>
    <row r="2961" spans="1:11">
      <c r="A2961" s="2">
        <v>42959</v>
      </c>
      <c r="B2961" t="s">
        <v>457</v>
      </c>
      <c r="C2961" t="s">
        <v>475</v>
      </c>
      <c r="D2961">
        <v>2</v>
      </c>
      <c r="E2961">
        <v>6</v>
      </c>
      <c r="F2961">
        <v>10</v>
      </c>
      <c r="G2961" s="55" t="s">
        <v>474</v>
      </c>
      <c r="H2961" s="66" t="str">
        <f>VLOOKUP(G2961,'Benthic Codes'!$A$1:$C$15,2,0)</f>
        <v>CY</v>
      </c>
      <c r="I2961" s="66" t="str">
        <f>VLOOKUP(G2961,'Benthic Codes'!$A$1:$C$15,3,0)</f>
        <v>cyanobacteria</v>
      </c>
    </row>
    <row r="2962" spans="1:11">
      <c r="A2962" s="2">
        <v>42959</v>
      </c>
      <c r="B2962" t="s">
        <v>457</v>
      </c>
      <c r="C2962" t="s">
        <v>475</v>
      </c>
      <c r="D2962">
        <v>2</v>
      </c>
      <c r="E2962">
        <v>7</v>
      </c>
      <c r="F2962">
        <v>1</v>
      </c>
      <c r="G2962" s="55" t="s">
        <v>474</v>
      </c>
      <c r="H2962" s="66" t="str">
        <f>VLOOKUP(G2962,'Benthic Codes'!$A$1:$C$15,2,0)</f>
        <v>CY</v>
      </c>
      <c r="I2962" s="66" t="str">
        <f>VLOOKUP(G2962,'Benthic Codes'!$A$1:$C$15,3,0)</f>
        <v>cyanobacteria</v>
      </c>
    </row>
    <row r="2963" spans="1:11">
      <c r="A2963" s="2">
        <v>42959</v>
      </c>
      <c r="B2963" t="s">
        <v>457</v>
      </c>
      <c r="C2963" t="s">
        <v>475</v>
      </c>
      <c r="D2963">
        <v>2</v>
      </c>
      <c r="E2963">
        <v>7</v>
      </c>
      <c r="F2963">
        <v>2</v>
      </c>
      <c r="G2963" s="55" t="s">
        <v>480</v>
      </c>
      <c r="H2963" s="66" t="str">
        <f>VLOOKUP(G2963,'Benthic Codes'!$A$1:$C$15,2,0)</f>
        <v>OINV</v>
      </c>
      <c r="I2963" s="66" t="str">
        <f>VLOOKUP(G2963,'Benthic Codes'!$A$1:$C$15,3,0)</f>
        <v>non-aggressive invert</v>
      </c>
      <c r="K2963" t="s">
        <v>479</v>
      </c>
    </row>
    <row r="2964" spans="1:11">
      <c r="A2964" s="2">
        <v>42959</v>
      </c>
      <c r="B2964" t="s">
        <v>457</v>
      </c>
      <c r="C2964" t="s">
        <v>475</v>
      </c>
      <c r="D2964">
        <v>2</v>
      </c>
      <c r="E2964">
        <v>7</v>
      </c>
      <c r="F2964">
        <v>3</v>
      </c>
      <c r="G2964" s="55" t="s">
        <v>474</v>
      </c>
      <c r="H2964" s="66" t="str">
        <f>VLOOKUP(G2964,'Benthic Codes'!$A$1:$C$15,2,0)</f>
        <v>CY</v>
      </c>
      <c r="I2964" s="66" t="str">
        <f>VLOOKUP(G2964,'Benthic Codes'!$A$1:$C$15,3,0)</f>
        <v>cyanobacteria</v>
      </c>
    </row>
    <row r="2965" spans="1:11">
      <c r="A2965" s="2">
        <v>42959</v>
      </c>
      <c r="B2965" t="s">
        <v>457</v>
      </c>
      <c r="C2965" t="s">
        <v>475</v>
      </c>
      <c r="D2965">
        <v>2</v>
      </c>
      <c r="E2965">
        <v>7</v>
      </c>
      <c r="F2965">
        <v>4</v>
      </c>
      <c r="G2965" s="55" t="s">
        <v>474</v>
      </c>
      <c r="H2965" s="66" t="str">
        <f>VLOOKUP(G2965,'Benthic Codes'!$A$1:$C$15,2,0)</f>
        <v>CY</v>
      </c>
      <c r="I2965" s="66" t="str">
        <f>VLOOKUP(G2965,'Benthic Codes'!$A$1:$C$15,3,0)</f>
        <v>cyanobacteria</v>
      </c>
    </row>
    <row r="2966" spans="1:11">
      <c r="A2966" s="2">
        <v>42959</v>
      </c>
      <c r="B2966" t="s">
        <v>457</v>
      </c>
      <c r="C2966" t="s">
        <v>475</v>
      </c>
      <c r="D2966">
        <v>2</v>
      </c>
      <c r="E2966">
        <v>7</v>
      </c>
      <c r="F2966">
        <v>5</v>
      </c>
      <c r="G2966" s="55" t="s">
        <v>474</v>
      </c>
      <c r="H2966" s="66" t="str">
        <f>VLOOKUP(G2966,'Benthic Codes'!$A$1:$C$15,2,0)</f>
        <v>CY</v>
      </c>
      <c r="I2966" s="66" t="str">
        <f>VLOOKUP(G2966,'Benthic Codes'!$A$1:$C$15,3,0)</f>
        <v>cyanobacteria</v>
      </c>
    </row>
    <row r="2967" spans="1:11">
      <c r="A2967" s="2">
        <v>42959</v>
      </c>
      <c r="B2967" t="s">
        <v>457</v>
      </c>
      <c r="C2967" t="s">
        <v>475</v>
      </c>
      <c r="D2967">
        <v>2</v>
      </c>
      <c r="E2967">
        <v>7</v>
      </c>
      <c r="F2967">
        <v>6</v>
      </c>
      <c r="G2967" s="55" t="s">
        <v>474</v>
      </c>
      <c r="H2967" s="66" t="str">
        <f>VLOOKUP(G2967,'Benthic Codes'!$A$1:$C$15,2,0)</f>
        <v>CY</v>
      </c>
      <c r="I2967" s="66" t="str">
        <f>VLOOKUP(G2967,'Benthic Codes'!$A$1:$C$15,3,0)</f>
        <v>cyanobacteria</v>
      </c>
    </row>
    <row r="2968" spans="1:11">
      <c r="A2968" s="2">
        <v>42959</v>
      </c>
      <c r="B2968" t="s">
        <v>457</v>
      </c>
      <c r="C2968" t="s">
        <v>475</v>
      </c>
      <c r="D2968">
        <v>2</v>
      </c>
      <c r="E2968">
        <v>7</v>
      </c>
      <c r="F2968">
        <v>7</v>
      </c>
      <c r="G2968" s="55" t="s">
        <v>474</v>
      </c>
      <c r="H2968" s="66" t="str">
        <f>VLOOKUP(G2968,'Benthic Codes'!$A$1:$C$15,2,0)</f>
        <v>CY</v>
      </c>
      <c r="I2968" s="66" t="str">
        <f>VLOOKUP(G2968,'Benthic Codes'!$A$1:$C$15,3,0)</f>
        <v>cyanobacteria</v>
      </c>
    </row>
    <row r="2969" spans="1:11">
      <c r="A2969" s="2">
        <v>42959</v>
      </c>
      <c r="B2969" t="s">
        <v>457</v>
      </c>
      <c r="C2969" t="s">
        <v>475</v>
      </c>
      <c r="D2969">
        <v>2</v>
      </c>
      <c r="E2969">
        <v>7</v>
      </c>
      <c r="F2969">
        <v>8</v>
      </c>
      <c r="G2969" s="55" t="s">
        <v>489</v>
      </c>
      <c r="H2969" s="66" t="str">
        <f>VLOOKUP(G2969,'Benthic Codes'!$A$1:$C$15,2,0)</f>
        <v>sand</v>
      </c>
      <c r="I2969" s="66" t="str">
        <f>VLOOKUP(G2969,'Benthic Codes'!$A$1:$C$15,3,0)</f>
        <v>sand</v>
      </c>
    </row>
    <row r="2970" spans="1:11">
      <c r="A2970" s="2">
        <v>42959</v>
      </c>
      <c r="B2970" t="s">
        <v>457</v>
      </c>
      <c r="C2970" t="s">
        <v>475</v>
      </c>
      <c r="D2970">
        <v>2</v>
      </c>
      <c r="E2970">
        <v>7</v>
      </c>
      <c r="F2970">
        <v>9</v>
      </c>
      <c r="G2970" s="55" t="s">
        <v>474</v>
      </c>
      <c r="H2970" s="66" t="str">
        <f>VLOOKUP(G2970,'Benthic Codes'!$A$1:$C$15,2,0)</f>
        <v>CY</v>
      </c>
      <c r="I2970" s="66" t="str">
        <f>VLOOKUP(G2970,'Benthic Codes'!$A$1:$C$15,3,0)</f>
        <v>cyanobacteria</v>
      </c>
    </row>
    <row r="2971" spans="1:11">
      <c r="A2971" s="2">
        <v>42959</v>
      </c>
      <c r="B2971" t="s">
        <v>457</v>
      </c>
      <c r="C2971" t="s">
        <v>475</v>
      </c>
      <c r="D2971">
        <v>2</v>
      </c>
      <c r="E2971">
        <v>7</v>
      </c>
      <c r="F2971">
        <v>10</v>
      </c>
      <c r="G2971" s="55" t="s">
        <v>474</v>
      </c>
      <c r="H2971" s="66" t="str">
        <f>VLOOKUP(G2971,'Benthic Codes'!$A$1:$C$15,2,0)</f>
        <v>CY</v>
      </c>
      <c r="I2971" s="66" t="str">
        <f>VLOOKUP(G2971,'Benthic Codes'!$A$1:$C$15,3,0)</f>
        <v>cyanobacteria</v>
      </c>
    </row>
    <row r="2972" spans="1:11">
      <c r="A2972" s="2">
        <v>42959</v>
      </c>
      <c r="B2972" t="s">
        <v>457</v>
      </c>
      <c r="C2972" t="s">
        <v>475</v>
      </c>
      <c r="D2972">
        <v>2</v>
      </c>
      <c r="E2972">
        <v>8</v>
      </c>
      <c r="F2972">
        <v>1</v>
      </c>
      <c r="G2972" s="55" t="s">
        <v>474</v>
      </c>
      <c r="H2972" s="66" t="str">
        <f>VLOOKUP(G2972,'Benthic Codes'!$A$1:$C$15,2,0)</f>
        <v>CY</v>
      </c>
      <c r="I2972" s="66" t="str">
        <f>VLOOKUP(G2972,'Benthic Codes'!$A$1:$C$15,3,0)</f>
        <v>cyanobacteria</v>
      </c>
    </row>
    <row r="2973" spans="1:11">
      <c r="A2973" s="2">
        <v>42959</v>
      </c>
      <c r="B2973" t="s">
        <v>457</v>
      </c>
      <c r="C2973" t="s">
        <v>475</v>
      </c>
      <c r="D2973">
        <v>2</v>
      </c>
      <c r="E2973">
        <v>8</v>
      </c>
      <c r="F2973">
        <v>2</v>
      </c>
      <c r="G2973" s="55" t="s">
        <v>478</v>
      </c>
      <c r="H2973" s="66" t="str">
        <f>VLOOKUP(G2973,'Benthic Codes'!$A$1:$C$15,2,0)</f>
        <v>MA</v>
      </c>
      <c r="I2973" s="66" t="str">
        <f>VLOOKUP(G2973,'Benthic Codes'!$A$1:$C$15,3,0)</f>
        <v>macroalgae</v>
      </c>
      <c r="J2973">
        <v>51</v>
      </c>
    </row>
    <row r="2974" spans="1:11">
      <c r="A2974" s="2">
        <v>42959</v>
      </c>
      <c r="B2974" t="s">
        <v>457</v>
      </c>
      <c r="C2974" t="s">
        <v>475</v>
      </c>
      <c r="D2974">
        <v>2</v>
      </c>
      <c r="E2974">
        <v>8</v>
      </c>
      <c r="F2974">
        <v>3</v>
      </c>
      <c r="G2974" s="55" t="s">
        <v>478</v>
      </c>
      <c r="H2974" s="66" t="str">
        <f>VLOOKUP(G2974,'Benthic Codes'!$A$1:$C$15,2,0)</f>
        <v>MA</v>
      </c>
      <c r="I2974" s="66" t="str">
        <f>VLOOKUP(G2974,'Benthic Codes'!$A$1:$C$15,3,0)</f>
        <v>macroalgae</v>
      </c>
      <c r="J2974">
        <v>35</v>
      </c>
    </row>
    <row r="2975" spans="1:11">
      <c r="A2975" s="2">
        <v>42959</v>
      </c>
      <c r="B2975" t="s">
        <v>457</v>
      </c>
      <c r="C2975" t="s">
        <v>475</v>
      </c>
      <c r="D2975">
        <v>2</v>
      </c>
      <c r="E2975">
        <v>8</v>
      </c>
      <c r="F2975">
        <v>4</v>
      </c>
      <c r="G2975" s="55" t="s">
        <v>478</v>
      </c>
      <c r="H2975" s="66" t="str">
        <f>VLOOKUP(G2975,'Benthic Codes'!$A$1:$C$15,2,0)</f>
        <v>MA</v>
      </c>
      <c r="I2975" s="66" t="str">
        <f>VLOOKUP(G2975,'Benthic Codes'!$A$1:$C$15,3,0)</f>
        <v>macroalgae</v>
      </c>
      <c r="J2975">
        <v>32</v>
      </c>
    </row>
    <row r="2976" spans="1:11">
      <c r="A2976" s="2">
        <v>42959</v>
      </c>
      <c r="B2976" t="s">
        <v>457</v>
      </c>
      <c r="C2976" t="s">
        <v>475</v>
      </c>
      <c r="D2976">
        <v>2</v>
      </c>
      <c r="E2976">
        <v>8</v>
      </c>
      <c r="F2976">
        <v>5</v>
      </c>
      <c r="G2976" s="55" t="s">
        <v>478</v>
      </c>
      <c r="H2976" s="66" t="str">
        <f>VLOOKUP(G2976,'Benthic Codes'!$A$1:$C$15,2,0)</f>
        <v>MA</v>
      </c>
      <c r="I2976" s="66" t="str">
        <f>VLOOKUP(G2976,'Benthic Codes'!$A$1:$C$15,3,0)</f>
        <v>macroalgae</v>
      </c>
      <c r="J2976">
        <v>86</v>
      </c>
    </row>
    <row r="2977" spans="1:11">
      <c r="A2977" s="2">
        <v>42959</v>
      </c>
      <c r="B2977" t="s">
        <v>457</v>
      </c>
      <c r="C2977" t="s">
        <v>475</v>
      </c>
      <c r="D2977">
        <v>2</v>
      </c>
      <c r="E2977">
        <v>8</v>
      </c>
      <c r="F2977">
        <v>6</v>
      </c>
      <c r="G2977" s="55" t="s">
        <v>474</v>
      </c>
      <c r="H2977" s="66" t="str">
        <f>VLOOKUP(G2977,'Benthic Codes'!$A$1:$C$15,2,0)</f>
        <v>CY</v>
      </c>
      <c r="I2977" s="66" t="str">
        <f>VLOOKUP(G2977,'Benthic Codes'!$A$1:$C$15,3,0)</f>
        <v>cyanobacteria</v>
      </c>
    </row>
    <row r="2978" spans="1:11">
      <c r="A2978" s="2">
        <v>42959</v>
      </c>
      <c r="B2978" t="s">
        <v>457</v>
      </c>
      <c r="C2978" t="s">
        <v>475</v>
      </c>
      <c r="D2978">
        <v>2</v>
      </c>
      <c r="E2978">
        <v>8</v>
      </c>
      <c r="F2978">
        <v>7</v>
      </c>
      <c r="G2978" s="55" t="s">
        <v>474</v>
      </c>
      <c r="H2978" s="66" t="str">
        <f>VLOOKUP(G2978,'Benthic Codes'!$A$1:$C$15,2,0)</f>
        <v>CY</v>
      </c>
      <c r="I2978" s="66" t="str">
        <f>VLOOKUP(G2978,'Benthic Codes'!$A$1:$C$15,3,0)</f>
        <v>cyanobacteria</v>
      </c>
    </row>
    <row r="2979" spans="1:11">
      <c r="A2979" s="2">
        <v>42959</v>
      </c>
      <c r="B2979" t="s">
        <v>457</v>
      </c>
      <c r="C2979" t="s">
        <v>475</v>
      </c>
      <c r="D2979">
        <v>2</v>
      </c>
      <c r="E2979">
        <v>8</v>
      </c>
      <c r="F2979">
        <v>8</v>
      </c>
      <c r="G2979" s="55" t="s">
        <v>474</v>
      </c>
      <c r="H2979" s="66" t="str">
        <f>VLOOKUP(G2979,'Benthic Codes'!$A$1:$C$15,2,0)</f>
        <v>CY</v>
      </c>
      <c r="I2979" s="66" t="str">
        <f>VLOOKUP(G2979,'Benthic Codes'!$A$1:$C$15,3,0)</f>
        <v>cyanobacteria</v>
      </c>
    </row>
    <row r="2980" spans="1:11">
      <c r="A2980" s="2">
        <v>42959</v>
      </c>
      <c r="B2980" t="s">
        <v>457</v>
      </c>
      <c r="C2980" t="s">
        <v>475</v>
      </c>
      <c r="D2980">
        <v>2</v>
      </c>
      <c r="E2980">
        <v>8</v>
      </c>
      <c r="F2980">
        <v>9</v>
      </c>
      <c r="G2980" s="55" t="s">
        <v>474</v>
      </c>
      <c r="H2980" s="66" t="str">
        <f>VLOOKUP(G2980,'Benthic Codes'!$A$1:$C$15,2,0)</f>
        <v>CY</v>
      </c>
      <c r="I2980" s="66" t="str">
        <f>VLOOKUP(G2980,'Benthic Codes'!$A$1:$C$15,3,0)</f>
        <v>cyanobacteria</v>
      </c>
    </row>
    <row r="2981" spans="1:11">
      <c r="A2981" s="2">
        <v>42959</v>
      </c>
      <c r="B2981" t="s">
        <v>457</v>
      </c>
      <c r="C2981" t="s">
        <v>475</v>
      </c>
      <c r="D2981">
        <v>2</v>
      </c>
      <c r="E2981">
        <v>8</v>
      </c>
      <c r="F2981">
        <v>10</v>
      </c>
      <c r="G2981" s="55" t="s">
        <v>474</v>
      </c>
      <c r="H2981" s="66" t="str">
        <f>VLOOKUP(G2981,'Benthic Codes'!$A$1:$C$15,2,0)</f>
        <v>CY</v>
      </c>
      <c r="I2981" s="66" t="str">
        <f>VLOOKUP(G2981,'Benthic Codes'!$A$1:$C$15,3,0)</f>
        <v>cyanobacteria</v>
      </c>
    </row>
    <row r="2982" spans="1:11">
      <c r="A2982" s="2">
        <v>42959</v>
      </c>
      <c r="B2982" t="s">
        <v>457</v>
      </c>
      <c r="C2982" t="s">
        <v>475</v>
      </c>
      <c r="D2982">
        <v>2</v>
      </c>
      <c r="E2982">
        <v>9</v>
      </c>
      <c r="F2982">
        <v>1</v>
      </c>
      <c r="G2982" s="55" t="s">
        <v>478</v>
      </c>
      <c r="H2982" s="66" t="str">
        <f>VLOOKUP(G2982,'Benthic Codes'!$A$1:$C$15,2,0)</f>
        <v>MA</v>
      </c>
      <c r="I2982" s="66" t="str">
        <f>VLOOKUP(G2982,'Benthic Codes'!$A$1:$C$15,3,0)</f>
        <v>macroalgae</v>
      </c>
      <c r="J2982">
        <v>42</v>
      </c>
    </row>
    <row r="2983" spans="1:11">
      <c r="A2983" s="2">
        <v>42959</v>
      </c>
      <c r="B2983" t="s">
        <v>457</v>
      </c>
      <c r="C2983" t="s">
        <v>475</v>
      </c>
      <c r="D2983">
        <v>2</v>
      </c>
      <c r="E2983">
        <v>9</v>
      </c>
      <c r="F2983">
        <v>2</v>
      </c>
      <c r="G2983" s="55" t="s">
        <v>478</v>
      </c>
      <c r="H2983" s="66" t="str">
        <f>VLOOKUP(G2983,'Benthic Codes'!$A$1:$C$15,2,0)</f>
        <v>MA</v>
      </c>
      <c r="I2983" s="66" t="str">
        <f>VLOOKUP(G2983,'Benthic Codes'!$A$1:$C$15,3,0)</f>
        <v>macroalgae</v>
      </c>
      <c r="J2983">
        <v>81</v>
      </c>
    </row>
    <row r="2984" spans="1:11">
      <c r="A2984" s="2">
        <v>42959</v>
      </c>
      <c r="B2984" t="s">
        <v>457</v>
      </c>
      <c r="C2984" t="s">
        <v>475</v>
      </c>
      <c r="D2984">
        <v>2</v>
      </c>
      <c r="E2984">
        <v>9</v>
      </c>
      <c r="F2984">
        <v>3</v>
      </c>
      <c r="G2984" s="55" t="s">
        <v>474</v>
      </c>
      <c r="H2984" s="66" t="str">
        <f>VLOOKUP(G2984,'Benthic Codes'!$A$1:$C$15,2,0)</f>
        <v>CY</v>
      </c>
      <c r="I2984" s="66" t="str">
        <f>VLOOKUP(G2984,'Benthic Codes'!$A$1:$C$15,3,0)</f>
        <v>cyanobacteria</v>
      </c>
    </row>
    <row r="2985" spans="1:11">
      <c r="A2985" s="2">
        <v>42959</v>
      </c>
      <c r="B2985" t="s">
        <v>457</v>
      </c>
      <c r="C2985" t="s">
        <v>475</v>
      </c>
      <c r="D2985">
        <v>2</v>
      </c>
      <c r="E2985">
        <v>9</v>
      </c>
      <c r="F2985">
        <v>4</v>
      </c>
      <c r="G2985" s="55" t="s">
        <v>474</v>
      </c>
      <c r="H2985" s="66" t="str">
        <f>VLOOKUP(G2985,'Benthic Codes'!$A$1:$C$15,2,0)</f>
        <v>CY</v>
      </c>
      <c r="I2985" s="66" t="str">
        <f>VLOOKUP(G2985,'Benthic Codes'!$A$1:$C$15,3,0)</f>
        <v>cyanobacteria</v>
      </c>
    </row>
    <row r="2986" spans="1:11">
      <c r="A2986" s="2">
        <v>42959</v>
      </c>
      <c r="B2986" t="s">
        <v>457</v>
      </c>
      <c r="C2986" t="s">
        <v>475</v>
      </c>
      <c r="D2986">
        <v>2</v>
      </c>
      <c r="E2986">
        <v>9</v>
      </c>
      <c r="F2986">
        <v>5</v>
      </c>
      <c r="G2986" s="55" t="s">
        <v>478</v>
      </c>
      <c r="H2986" s="66" t="str">
        <f>VLOOKUP(G2986,'Benthic Codes'!$A$1:$C$15,2,0)</f>
        <v>MA</v>
      </c>
      <c r="I2986" s="66" t="str">
        <f>VLOOKUP(G2986,'Benthic Codes'!$A$1:$C$15,3,0)</f>
        <v>macroalgae</v>
      </c>
      <c r="J2986">
        <v>23</v>
      </c>
    </row>
    <row r="2987" spans="1:11">
      <c r="A2987" s="2">
        <v>42959</v>
      </c>
      <c r="B2987" t="s">
        <v>457</v>
      </c>
      <c r="C2987" t="s">
        <v>475</v>
      </c>
      <c r="D2987">
        <v>2</v>
      </c>
      <c r="E2987">
        <v>9</v>
      </c>
      <c r="F2987">
        <v>6</v>
      </c>
      <c r="G2987" s="55" t="s">
        <v>483</v>
      </c>
      <c r="H2987" s="66" t="str">
        <f>VLOOKUP(G2987,'Benthic Codes'!$A$1:$C$15,2,0)</f>
        <v>AINV</v>
      </c>
      <c r="I2987" s="66" t="str">
        <f>VLOOKUP(G2987,'Benthic Codes'!$A$1:$C$15,3,0)</f>
        <v>aggressive invert</v>
      </c>
      <c r="K2987" t="s">
        <v>482</v>
      </c>
    </row>
    <row r="2988" spans="1:11">
      <c r="A2988" s="2">
        <v>42959</v>
      </c>
      <c r="B2988" t="s">
        <v>457</v>
      </c>
      <c r="C2988" t="s">
        <v>475</v>
      </c>
      <c r="D2988">
        <v>2</v>
      </c>
      <c r="E2988">
        <v>9</v>
      </c>
      <c r="F2988">
        <v>7</v>
      </c>
      <c r="G2988" s="55" t="s">
        <v>483</v>
      </c>
      <c r="H2988" s="66" t="str">
        <f>VLOOKUP(G2988,'Benthic Codes'!$A$1:$C$15,2,0)</f>
        <v>AINV</v>
      </c>
      <c r="I2988" s="66" t="str">
        <f>VLOOKUP(G2988,'Benthic Codes'!$A$1:$C$15,3,0)</f>
        <v>aggressive invert</v>
      </c>
      <c r="K2988" t="s">
        <v>482</v>
      </c>
    </row>
    <row r="2989" spans="1:11">
      <c r="A2989" s="2">
        <v>42959</v>
      </c>
      <c r="B2989" t="s">
        <v>457</v>
      </c>
      <c r="C2989" t="s">
        <v>475</v>
      </c>
      <c r="D2989">
        <v>2</v>
      </c>
      <c r="E2989">
        <v>9</v>
      </c>
      <c r="F2989">
        <v>8</v>
      </c>
      <c r="G2989" s="55" t="s">
        <v>483</v>
      </c>
      <c r="H2989" s="66" t="str">
        <f>VLOOKUP(G2989,'Benthic Codes'!$A$1:$C$15,2,0)</f>
        <v>AINV</v>
      </c>
      <c r="I2989" s="66" t="str">
        <f>VLOOKUP(G2989,'Benthic Codes'!$A$1:$C$15,3,0)</f>
        <v>aggressive invert</v>
      </c>
      <c r="K2989" t="s">
        <v>482</v>
      </c>
    </row>
    <row r="2990" spans="1:11">
      <c r="A2990" s="2">
        <v>42959</v>
      </c>
      <c r="B2990" t="s">
        <v>457</v>
      </c>
      <c r="C2990" t="s">
        <v>475</v>
      </c>
      <c r="D2990">
        <v>2</v>
      </c>
      <c r="E2990">
        <v>9</v>
      </c>
      <c r="F2990">
        <v>9</v>
      </c>
      <c r="G2990" s="55" t="s">
        <v>480</v>
      </c>
      <c r="H2990" s="66" t="str">
        <f>VLOOKUP(G2990,'Benthic Codes'!$A$1:$C$15,2,0)</f>
        <v>OINV</v>
      </c>
      <c r="I2990" s="66" t="str">
        <f>VLOOKUP(G2990,'Benthic Codes'!$A$1:$C$15,3,0)</f>
        <v>non-aggressive invert</v>
      </c>
      <c r="K2990" t="s">
        <v>479</v>
      </c>
    </row>
    <row r="2991" spans="1:11">
      <c r="A2991" s="2">
        <v>42959</v>
      </c>
      <c r="B2991" t="s">
        <v>457</v>
      </c>
      <c r="C2991" t="s">
        <v>475</v>
      </c>
      <c r="D2991">
        <v>2</v>
      </c>
      <c r="E2991">
        <v>9</v>
      </c>
      <c r="F2991">
        <v>10</v>
      </c>
      <c r="G2991" s="55" t="s">
        <v>478</v>
      </c>
      <c r="H2991" s="66" t="str">
        <f>VLOOKUP(G2991,'Benthic Codes'!$A$1:$C$15,2,0)</f>
        <v>MA</v>
      </c>
      <c r="I2991" s="66" t="str">
        <f>VLOOKUP(G2991,'Benthic Codes'!$A$1:$C$15,3,0)</f>
        <v>macroalgae</v>
      </c>
      <c r="J2991">
        <v>60</v>
      </c>
    </row>
    <row r="2992" spans="1:11">
      <c r="A2992" s="2">
        <v>42959</v>
      </c>
      <c r="B2992" t="s">
        <v>457</v>
      </c>
      <c r="C2992" t="s">
        <v>475</v>
      </c>
      <c r="D2992">
        <v>2</v>
      </c>
      <c r="E2992">
        <v>10</v>
      </c>
      <c r="F2992" s="17">
        <v>1</v>
      </c>
      <c r="G2992" s="55" t="s">
        <v>478</v>
      </c>
      <c r="H2992" s="66" t="str">
        <f>VLOOKUP(G2992,'Benthic Codes'!$A$1:$C$15,2,0)</f>
        <v>MA</v>
      </c>
      <c r="I2992" s="66" t="str">
        <f>VLOOKUP(G2992,'Benthic Codes'!$A$1:$C$15,3,0)</f>
        <v>macroalgae</v>
      </c>
      <c r="J2992">
        <v>65</v>
      </c>
    </row>
    <row r="2993" spans="1:11">
      <c r="A2993" s="2">
        <v>42959</v>
      </c>
      <c r="B2993" t="s">
        <v>457</v>
      </c>
      <c r="C2993" t="s">
        <v>475</v>
      </c>
      <c r="D2993">
        <v>2</v>
      </c>
      <c r="E2993">
        <v>10</v>
      </c>
      <c r="F2993" s="17">
        <v>2</v>
      </c>
      <c r="G2993" s="55" t="s">
        <v>478</v>
      </c>
      <c r="H2993" s="66" t="str">
        <f>VLOOKUP(G2993,'Benthic Codes'!$A$1:$C$15,2,0)</f>
        <v>MA</v>
      </c>
      <c r="I2993" s="66" t="str">
        <f>VLOOKUP(G2993,'Benthic Codes'!$A$1:$C$15,3,0)</f>
        <v>macroalgae</v>
      </c>
      <c r="J2993">
        <v>21</v>
      </c>
    </row>
    <row r="2994" spans="1:11">
      <c r="A2994" s="2">
        <v>42959</v>
      </c>
      <c r="B2994" t="s">
        <v>457</v>
      </c>
      <c r="C2994" t="s">
        <v>475</v>
      </c>
      <c r="D2994">
        <v>2</v>
      </c>
      <c r="E2994">
        <v>10</v>
      </c>
      <c r="F2994" s="17">
        <v>3</v>
      </c>
      <c r="G2994" s="55" t="s">
        <v>483</v>
      </c>
      <c r="H2994" s="66" t="str">
        <f>VLOOKUP(G2994,'Benthic Codes'!$A$1:$C$15,2,0)</f>
        <v>AINV</v>
      </c>
      <c r="I2994" s="66" t="str">
        <f>VLOOKUP(G2994,'Benthic Codes'!$A$1:$C$15,3,0)</f>
        <v>aggressive invert</v>
      </c>
      <c r="K2994" t="s">
        <v>482</v>
      </c>
    </row>
    <row r="2995" spans="1:11">
      <c r="A2995" s="2">
        <v>42959</v>
      </c>
      <c r="B2995" t="s">
        <v>457</v>
      </c>
      <c r="C2995" t="s">
        <v>475</v>
      </c>
      <c r="D2995">
        <v>2</v>
      </c>
      <c r="E2995">
        <v>10</v>
      </c>
      <c r="F2995" s="17">
        <v>4</v>
      </c>
      <c r="G2995" s="55" t="s">
        <v>483</v>
      </c>
      <c r="H2995" s="66" t="str">
        <f>VLOOKUP(G2995,'Benthic Codes'!$A$1:$C$15,2,0)</f>
        <v>AINV</v>
      </c>
      <c r="I2995" s="66" t="str">
        <f>VLOOKUP(G2995,'Benthic Codes'!$A$1:$C$15,3,0)</f>
        <v>aggressive invert</v>
      </c>
      <c r="K2995" t="s">
        <v>482</v>
      </c>
    </row>
    <row r="2996" spans="1:11">
      <c r="A2996" s="2">
        <v>42959</v>
      </c>
      <c r="B2996" t="s">
        <v>457</v>
      </c>
      <c r="C2996" t="s">
        <v>475</v>
      </c>
      <c r="D2996">
        <v>2</v>
      </c>
      <c r="E2996">
        <v>10</v>
      </c>
      <c r="F2996" s="17">
        <v>5</v>
      </c>
      <c r="G2996" s="55" t="s">
        <v>478</v>
      </c>
      <c r="H2996" s="66" t="str">
        <f>VLOOKUP(G2996,'Benthic Codes'!$A$1:$C$15,2,0)</f>
        <v>MA</v>
      </c>
      <c r="I2996" s="66" t="str">
        <f>VLOOKUP(G2996,'Benthic Codes'!$A$1:$C$15,3,0)</f>
        <v>macroalgae</v>
      </c>
      <c r="J2996">
        <v>3</v>
      </c>
    </row>
    <row r="2997" spans="1:11">
      <c r="A2997" s="2">
        <v>42959</v>
      </c>
      <c r="B2997" t="s">
        <v>457</v>
      </c>
      <c r="C2997" t="s">
        <v>475</v>
      </c>
      <c r="D2997">
        <v>2</v>
      </c>
      <c r="E2997">
        <v>10</v>
      </c>
      <c r="F2997" s="17">
        <v>6</v>
      </c>
      <c r="G2997" s="55" t="s">
        <v>483</v>
      </c>
      <c r="H2997" s="66" t="str">
        <f>VLOOKUP(G2997,'Benthic Codes'!$A$1:$C$15,2,0)</f>
        <v>AINV</v>
      </c>
      <c r="I2997" s="66" t="str">
        <f>VLOOKUP(G2997,'Benthic Codes'!$A$1:$C$15,3,0)</f>
        <v>aggressive invert</v>
      </c>
      <c r="K2997" t="s">
        <v>482</v>
      </c>
    </row>
    <row r="2998" spans="1:11">
      <c r="A2998" s="2">
        <v>42959</v>
      </c>
      <c r="B2998" t="s">
        <v>457</v>
      </c>
      <c r="C2998" t="s">
        <v>475</v>
      </c>
      <c r="D2998">
        <v>2</v>
      </c>
      <c r="E2998">
        <v>10</v>
      </c>
      <c r="F2998" s="17">
        <v>7</v>
      </c>
      <c r="G2998" s="55" t="s">
        <v>483</v>
      </c>
      <c r="H2998" s="66" t="str">
        <f>VLOOKUP(G2998,'Benthic Codes'!$A$1:$C$15,2,0)</f>
        <v>AINV</v>
      </c>
      <c r="I2998" s="66" t="str">
        <f>VLOOKUP(G2998,'Benthic Codes'!$A$1:$C$15,3,0)</f>
        <v>aggressive invert</v>
      </c>
      <c r="K2998" t="s">
        <v>482</v>
      </c>
    </row>
    <row r="2999" spans="1:11">
      <c r="A2999" s="2">
        <v>42959</v>
      </c>
      <c r="B2999" t="s">
        <v>457</v>
      </c>
      <c r="C2999" t="s">
        <v>475</v>
      </c>
      <c r="D2999">
        <v>2</v>
      </c>
      <c r="E2999">
        <v>10</v>
      </c>
      <c r="F2999" s="17">
        <v>8</v>
      </c>
      <c r="G2999" s="55" t="s">
        <v>481</v>
      </c>
      <c r="H2999" s="66" t="str">
        <f>VLOOKUP(G2999,'Benthic Codes'!$A$1:$C$15,2,0)</f>
        <v>CCA</v>
      </c>
      <c r="I2999" s="66" t="str">
        <f>VLOOKUP(G2999,'Benthic Codes'!$A$1:$C$15,3,0)</f>
        <v>CCA</v>
      </c>
    </row>
    <row r="3000" spans="1:11">
      <c r="A3000" s="2">
        <v>42959</v>
      </c>
      <c r="B3000" t="s">
        <v>457</v>
      </c>
      <c r="C3000" t="s">
        <v>475</v>
      </c>
      <c r="D3000">
        <v>2</v>
      </c>
      <c r="E3000">
        <v>10</v>
      </c>
      <c r="F3000" s="17">
        <v>9</v>
      </c>
      <c r="G3000" s="55" t="s">
        <v>483</v>
      </c>
      <c r="H3000" s="66" t="str">
        <f>VLOOKUP(G3000,'Benthic Codes'!$A$1:$C$15,2,0)</f>
        <v>AINV</v>
      </c>
      <c r="I3000" s="66" t="str">
        <f>VLOOKUP(G3000,'Benthic Codes'!$A$1:$C$15,3,0)</f>
        <v>aggressive invert</v>
      </c>
      <c r="K3000" t="s">
        <v>482</v>
      </c>
    </row>
    <row r="3001" spans="1:11">
      <c r="A3001" s="2">
        <v>42959</v>
      </c>
      <c r="B3001" t="s">
        <v>457</v>
      </c>
      <c r="C3001" t="s">
        <v>475</v>
      </c>
      <c r="D3001">
        <v>2</v>
      </c>
      <c r="E3001">
        <v>10</v>
      </c>
      <c r="F3001" s="17">
        <v>10</v>
      </c>
      <c r="G3001" s="55" t="s">
        <v>474</v>
      </c>
      <c r="H3001" s="66" t="str">
        <f>VLOOKUP(G3001,'Benthic Codes'!$A$1:$C$15,2,0)</f>
        <v>CY</v>
      </c>
      <c r="I3001" s="66" t="str">
        <f>VLOOKUP(G3001,'Benthic Codes'!$A$1:$C$15,3,0)</f>
        <v>cyanobacteria</v>
      </c>
    </row>
    <row r="3002" spans="1:11">
      <c r="A3002" s="2">
        <v>42959</v>
      </c>
      <c r="B3002" t="s">
        <v>457</v>
      </c>
      <c r="C3002" t="s">
        <v>475</v>
      </c>
      <c r="D3002">
        <v>3</v>
      </c>
      <c r="E3002">
        <v>1</v>
      </c>
      <c r="F3002" s="17">
        <v>1</v>
      </c>
      <c r="G3002" s="55" t="s">
        <v>478</v>
      </c>
      <c r="H3002" s="66" t="str">
        <f>VLOOKUP(G3002,'Benthic Codes'!$A$1:$C$15,2,0)</f>
        <v>MA</v>
      </c>
      <c r="I3002" s="66" t="str">
        <f>VLOOKUP(G3002,'Benthic Codes'!$A$1:$C$15,3,0)</f>
        <v>macroalgae</v>
      </c>
      <c r="J3002">
        <v>30</v>
      </c>
    </row>
    <row r="3003" spans="1:11">
      <c r="A3003" s="2">
        <v>42959</v>
      </c>
      <c r="B3003" t="s">
        <v>457</v>
      </c>
      <c r="C3003" t="s">
        <v>475</v>
      </c>
      <c r="D3003">
        <v>3</v>
      </c>
      <c r="E3003">
        <v>1</v>
      </c>
      <c r="F3003" s="17">
        <v>2</v>
      </c>
      <c r="G3003" s="55" t="s">
        <v>478</v>
      </c>
      <c r="H3003" s="66" t="str">
        <f>VLOOKUP(G3003,'Benthic Codes'!$A$1:$C$15,2,0)</f>
        <v>MA</v>
      </c>
      <c r="I3003" s="66" t="str">
        <f>VLOOKUP(G3003,'Benthic Codes'!$A$1:$C$15,3,0)</f>
        <v>macroalgae</v>
      </c>
      <c r="J3003">
        <v>27</v>
      </c>
    </row>
    <row r="3004" spans="1:11">
      <c r="A3004" s="2">
        <v>42959</v>
      </c>
      <c r="B3004" t="s">
        <v>457</v>
      </c>
      <c r="C3004" t="s">
        <v>475</v>
      </c>
      <c r="D3004">
        <v>3</v>
      </c>
      <c r="E3004">
        <v>1</v>
      </c>
      <c r="F3004" s="17">
        <v>3</v>
      </c>
      <c r="G3004" s="55" t="s">
        <v>478</v>
      </c>
      <c r="H3004" s="66" t="str">
        <f>VLOOKUP(G3004,'Benthic Codes'!$A$1:$C$15,2,0)</f>
        <v>MA</v>
      </c>
      <c r="I3004" s="66" t="str">
        <f>VLOOKUP(G3004,'Benthic Codes'!$A$1:$C$15,3,0)</f>
        <v>macroalgae</v>
      </c>
      <c r="J3004">
        <v>5</v>
      </c>
    </row>
    <row r="3005" spans="1:11">
      <c r="A3005" s="2">
        <v>42959</v>
      </c>
      <c r="B3005" t="s">
        <v>457</v>
      </c>
      <c r="C3005" t="s">
        <v>475</v>
      </c>
      <c r="D3005">
        <v>3</v>
      </c>
      <c r="E3005">
        <v>1</v>
      </c>
      <c r="F3005" s="17">
        <v>4</v>
      </c>
      <c r="G3005" s="55" t="s">
        <v>539</v>
      </c>
      <c r="H3005" s="66" t="str">
        <f>VLOOKUP(G3005,'Benthic Codes'!$A$1:$C$15,2,0)</f>
        <v>TA</v>
      </c>
      <c r="I3005" s="66" t="str">
        <f>VLOOKUP(G3005,'Benthic Codes'!$A$1:$C$15,3,0)</f>
        <v>turf algae</v>
      </c>
    </row>
    <row r="3006" spans="1:11">
      <c r="A3006" s="2">
        <v>42959</v>
      </c>
      <c r="B3006" t="s">
        <v>457</v>
      </c>
      <c r="C3006" t="s">
        <v>475</v>
      </c>
      <c r="D3006">
        <v>3</v>
      </c>
      <c r="E3006">
        <v>1</v>
      </c>
      <c r="F3006" s="17">
        <v>5</v>
      </c>
      <c r="G3006" s="55" t="s">
        <v>474</v>
      </c>
      <c r="H3006" s="66" t="str">
        <f>VLOOKUP(G3006,'Benthic Codes'!$A$1:$C$15,2,0)</f>
        <v>CY</v>
      </c>
      <c r="I3006" s="66" t="str">
        <f>VLOOKUP(G3006,'Benthic Codes'!$A$1:$C$15,3,0)</f>
        <v>cyanobacteria</v>
      </c>
    </row>
    <row r="3007" spans="1:11">
      <c r="A3007" s="2">
        <v>42959</v>
      </c>
      <c r="B3007" t="s">
        <v>457</v>
      </c>
      <c r="C3007" t="s">
        <v>475</v>
      </c>
      <c r="D3007">
        <v>3</v>
      </c>
      <c r="E3007">
        <v>1</v>
      </c>
      <c r="F3007" s="17">
        <v>6</v>
      </c>
      <c r="G3007" s="55" t="s">
        <v>478</v>
      </c>
      <c r="H3007" s="66" t="str">
        <f>VLOOKUP(G3007,'Benthic Codes'!$A$1:$C$15,2,0)</f>
        <v>MA</v>
      </c>
      <c r="I3007" s="66" t="str">
        <f>VLOOKUP(G3007,'Benthic Codes'!$A$1:$C$15,3,0)</f>
        <v>macroalgae</v>
      </c>
      <c r="J3007">
        <v>5</v>
      </c>
    </row>
    <row r="3008" spans="1:11">
      <c r="A3008" s="2">
        <v>42959</v>
      </c>
      <c r="B3008" t="s">
        <v>457</v>
      </c>
      <c r="C3008" t="s">
        <v>475</v>
      </c>
      <c r="D3008">
        <v>3</v>
      </c>
      <c r="E3008">
        <v>1</v>
      </c>
      <c r="F3008" s="17">
        <v>7</v>
      </c>
      <c r="G3008" s="55" t="s">
        <v>474</v>
      </c>
      <c r="H3008" s="66" t="str">
        <f>VLOOKUP(G3008,'Benthic Codes'!$A$1:$C$15,2,0)</f>
        <v>CY</v>
      </c>
      <c r="I3008" s="66" t="str">
        <f>VLOOKUP(G3008,'Benthic Codes'!$A$1:$C$15,3,0)</f>
        <v>cyanobacteria</v>
      </c>
    </row>
    <row r="3009" spans="1:11">
      <c r="A3009" s="2">
        <v>42959</v>
      </c>
      <c r="B3009" t="s">
        <v>457</v>
      </c>
      <c r="C3009" t="s">
        <v>475</v>
      </c>
      <c r="D3009">
        <v>3</v>
      </c>
      <c r="E3009">
        <v>1</v>
      </c>
      <c r="F3009" s="17">
        <v>8</v>
      </c>
      <c r="G3009" s="55" t="s">
        <v>478</v>
      </c>
      <c r="H3009" s="66" t="str">
        <f>VLOOKUP(G3009,'Benthic Codes'!$A$1:$C$15,2,0)</f>
        <v>MA</v>
      </c>
      <c r="I3009" s="66" t="str">
        <f>VLOOKUP(G3009,'Benthic Codes'!$A$1:$C$15,3,0)</f>
        <v>macroalgae</v>
      </c>
      <c r="J3009">
        <v>31</v>
      </c>
    </row>
    <row r="3010" spans="1:11">
      <c r="A3010" s="2">
        <v>42959</v>
      </c>
      <c r="B3010" t="s">
        <v>457</v>
      </c>
      <c r="C3010" t="s">
        <v>475</v>
      </c>
      <c r="D3010">
        <v>3</v>
      </c>
      <c r="E3010">
        <v>1</v>
      </c>
      <c r="F3010" s="17">
        <v>9</v>
      </c>
      <c r="G3010" s="55" t="s">
        <v>478</v>
      </c>
      <c r="H3010" s="66" t="str">
        <f>VLOOKUP(G3010,'Benthic Codes'!$A$1:$C$15,2,0)</f>
        <v>MA</v>
      </c>
      <c r="I3010" s="66" t="str">
        <f>VLOOKUP(G3010,'Benthic Codes'!$A$1:$C$15,3,0)</f>
        <v>macroalgae</v>
      </c>
      <c r="J3010">
        <v>21</v>
      </c>
    </row>
    <row r="3011" spans="1:11">
      <c r="A3011" s="2">
        <v>42959</v>
      </c>
      <c r="B3011" t="s">
        <v>457</v>
      </c>
      <c r="C3011" t="s">
        <v>475</v>
      </c>
      <c r="D3011">
        <v>3</v>
      </c>
      <c r="E3011">
        <v>1</v>
      </c>
      <c r="F3011" s="17">
        <v>10</v>
      </c>
      <c r="G3011" s="55" t="s">
        <v>478</v>
      </c>
      <c r="H3011" s="66" t="str">
        <f>VLOOKUP(G3011,'Benthic Codes'!$A$1:$C$15,2,0)</f>
        <v>MA</v>
      </c>
      <c r="I3011" s="66" t="str">
        <f>VLOOKUP(G3011,'Benthic Codes'!$A$1:$C$15,3,0)</f>
        <v>macroalgae</v>
      </c>
      <c r="J3011">
        <v>20</v>
      </c>
    </row>
    <row r="3012" spans="1:11">
      <c r="A3012" s="2">
        <v>42959</v>
      </c>
      <c r="B3012" t="s">
        <v>457</v>
      </c>
      <c r="C3012" t="s">
        <v>475</v>
      </c>
      <c r="D3012">
        <v>3</v>
      </c>
      <c r="E3012">
        <v>2</v>
      </c>
      <c r="F3012" s="17">
        <v>1</v>
      </c>
      <c r="G3012" s="55" t="s">
        <v>474</v>
      </c>
      <c r="H3012" s="66" t="str">
        <f>VLOOKUP(G3012,'Benthic Codes'!$A$1:$C$15,2,0)</f>
        <v>CY</v>
      </c>
      <c r="I3012" s="66" t="str">
        <f>VLOOKUP(G3012,'Benthic Codes'!$A$1:$C$15,3,0)</f>
        <v>cyanobacteria</v>
      </c>
    </row>
    <row r="3013" spans="1:11">
      <c r="A3013" s="2">
        <v>42959</v>
      </c>
      <c r="B3013" t="s">
        <v>457</v>
      </c>
      <c r="C3013" t="s">
        <v>475</v>
      </c>
      <c r="D3013">
        <v>3</v>
      </c>
      <c r="E3013">
        <v>2</v>
      </c>
      <c r="F3013" s="17">
        <v>2</v>
      </c>
      <c r="G3013" s="55" t="s">
        <v>474</v>
      </c>
      <c r="H3013" s="66" t="str">
        <f>VLOOKUP(G3013,'Benthic Codes'!$A$1:$C$15,2,0)</f>
        <v>CY</v>
      </c>
      <c r="I3013" s="66" t="str">
        <f>VLOOKUP(G3013,'Benthic Codes'!$A$1:$C$15,3,0)</f>
        <v>cyanobacteria</v>
      </c>
    </row>
    <row r="3014" spans="1:11">
      <c r="A3014" s="2">
        <v>42959</v>
      </c>
      <c r="B3014" t="s">
        <v>457</v>
      </c>
      <c r="C3014" t="s">
        <v>475</v>
      </c>
      <c r="D3014">
        <v>3</v>
      </c>
      <c r="E3014">
        <v>2</v>
      </c>
      <c r="F3014" s="17">
        <v>3</v>
      </c>
      <c r="G3014" s="55" t="s">
        <v>474</v>
      </c>
      <c r="H3014" s="66" t="str">
        <f>VLOOKUP(G3014,'Benthic Codes'!$A$1:$C$15,2,0)</f>
        <v>CY</v>
      </c>
      <c r="I3014" s="66" t="str">
        <f>VLOOKUP(G3014,'Benthic Codes'!$A$1:$C$15,3,0)</f>
        <v>cyanobacteria</v>
      </c>
    </row>
    <row r="3015" spans="1:11">
      <c r="A3015" s="2">
        <v>42959</v>
      </c>
      <c r="B3015" t="s">
        <v>457</v>
      </c>
      <c r="C3015" t="s">
        <v>475</v>
      </c>
      <c r="D3015">
        <v>3</v>
      </c>
      <c r="E3015">
        <v>2</v>
      </c>
      <c r="F3015" s="17">
        <v>4</v>
      </c>
      <c r="G3015" s="55" t="s">
        <v>539</v>
      </c>
      <c r="H3015" s="66" t="str">
        <f>VLOOKUP(G3015,'Benthic Codes'!$A$1:$C$15,2,0)</f>
        <v>TA</v>
      </c>
      <c r="I3015" s="66" t="str">
        <f>VLOOKUP(G3015,'Benthic Codes'!$A$1:$C$15,3,0)</f>
        <v>turf algae</v>
      </c>
    </row>
    <row r="3016" spans="1:11">
      <c r="A3016" s="2">
        <v>42959</v>
      </c>
      <c r="B3016" t="s">
        <v>457</v>
      </c>
      <c r="C3016" t="s">
        <v>475</v>
      </c>
      <c r="D3016">
        <v>3</v>
      </c>
      <c r="E3016">
        <v>2</v>
      </c>
      <c r="F3016" s="17">
        <v>5</v>
      </c>
      <c r="G3016" s="55" t="s">
        <v>478</v>
      </c>
      <c r="H3016" s="66" t="str">
        <f>VLOOKUP(G3016,'Benthic Codes'!$A$1:$C$15,2,0)</f>
        <v>MA</v>
      </c>
      <c r="I3016" s="66" t="str">
        <f>VLOOKUP(G3016,'Benthic Codes'!$A$1:$C$15,3,0)</f>
        <v>macroalgae</v>
      </c>
      <c r="J3016">
        <v>51</v>
      </c>
    </row>
    <row r="3017" spans="1:11">
      <c r="A3017" s="2">
        <v>42959</v>
      </c>
      <c r="B3017" t="s">
        <v>457</v>
      </c>
      <c r="C3017" t="s">
        <v>475</v>
      </c>
      <c r="D3017">
        <v>3</v>
      </c>
      <c r="E3017">
        <v>2</v>
      </c>
      <c r="F3017" s="17">
        <v>6</v>
      </c>
      <c r="G3017" s="55" t="s">
        <v>474</v>
      </c>
      <c r="H3017" s="66" t="str">
        <f>VLOOKUP(G3017,'Benthic Codes'!$A$1:$C$15,2,0)</f>
        <v>CY</v>
      </c>
      <c r="I3017" s="66" t="str">
        <f>VLOOKUP(G3017,'Benthic Codes'!$A$1:$C$15,3,0)</f>
        <v>cyanobacteria</v>
      </c>
    </row>
    <row r="3018" spans="1:11">
      <c r="A3018" s="2">
        <v>42959</v>
      </c>
      <c r="B3018" t="s">
        <v>457</v>
      </c>
      <c r="C3018" t="s">
        <v>475</v>
      </c>
      <c r="D3018">
        <v>3</v>
      </c>
      <c r="E3018">
        <v>2</v>
      </c>
      <c r="F3018" s="17">
        <v>7</v>
      </c>
      <c r="G3018" s="55" t="s">
        <v>474</v>
      </c>
      <c r="H3018" s="66" t="str">
        <f>VLOOKUP(G3018,'Benthic Codes'!$A$1:$C$15,2,0)</f>
        <v>CY</v>
      </c>
      <c r="I3018" s="66" t="str">
        <f>VLOOKUP(G3018,'Benthic Codes'!$A$1:$C$15,3,0)</f>
        <v>cyanobacteria</v>
      </c>
    </row>
    <row r="3019" spans="1:11">
      <c r="A3019" s="2">
        <v>42959</v>
      </c>
      <c r="B3019" t="s">
        <v>457</v>
      </c>
      <c r="C3019" t="s">
        <v>475</v>
      </c>
      <c r="D3019">
        <v>3</v>
      </c>
      <c r="E3019">
        <v>2</v>
      </c>
      <c r="F3019" s="17">
        <v>8</v>
      </c>
      <c r="G3019" s="55" t="s">
        <v>483</v>
      </c>
      <c r="H3019" s="66" t="str">
        <f>VLOOKUP(G3019,'Benthic Codes'!$A$1:$C$15,2,0)</f>
        <v>AINV</v>
      </c>
      <c r="I3019" s="66" t="str">
        <f>VLOOKUP(G3019,'Benthic Codes'!$A$1:$C$15,3,0)</f>
        <v>aggressive invert</v>
      </c>
      <c r="K3019" t="s">
        <v>482</v>
      </c>
    </row>
    <row r="3020" spans="1:11">
      <c r="A3020" s="2">
        <v>42959</v>
      </c>
      <c r="B3020" t="s">
        <v>457</v>
      </c>
      <c r="C3020" t="s">
        <v>475</v>
      </c>
      <c r="D3020">
        <v>3</v>
      </c>
      <c r="E3020">
        <v>2</v>
      </c>
      <c r="F3020" s="17">
        <v>9</v>
      </c>
      <c r="G3020" s="55" t="s">
        <v>478</v>
      </c>
      <c r="H3020" s="66" t="str">
        <f>VLOOKUP(G3020,'Benthic Codes'!$A$1:$C$15,2,0)</f>
        <v>MA</v>
      </c>
      <c r="I3020" s="66" t="str">
        <f>VLOOKUP(G3020,'Benthic Codes'!$A$1:$C$15,3,0)</f>
        <v>macroalgae</v>
      </c>
      <c r="J3020">
        <v>18</v>
      </c>
    </row>
    <row r="3021" spans="1:11">
      <c r="A3021" s="2">
        <v>42959</v>
      </c>
      <c r="B3021" t="s">
        <v>457</v>
      </c>
      <c r="C3021" t="s">
        <v>475</v>
      </c>
      <c r="D3021">
        <v>3</v>
      </c>
      <c r="E3021">
        <v>2</v>
      </c>
      <c r="F3021" s="17">
        <v>10</v>
      </c>
      <c r="G3021" s="55" t="s">
        <v>478</v>
      </c>
      <c r="H3021" s="66" t="str">
        <f>VLOOKUP(G3021,'Benthic Codes'!$A$1:$C$15,2,0)</f>
        <v>MA</v>
      </c>
      <c r="I3021" s="66" t="str">
        <f>VLOOKUP(G3021,'Benthic Codes'!$A$1:$C$15,3,0)</f>
        <v>macroalgae</v>
      </c>
      <c r="J3021">
        <v>12</v>
      </c>
    </row>
    <row r="3022" spans="1:11">
      <c r="A3022" s="2">
        <v>42959</v>
      </c>
      <c r="B3022" t="s">
        <v>457</v>
      </c>
      <c r="C3022" t="s">
        <v>475</v>
      </c>
      <c r="D3022">
        <v>3</v>
      </c>
      <c r="E3022">
        <v>3</v>
      </c>
      <c r="F3022" s="17">
        <v>1</v>
      </c>
      <c r="G3022" s="55" t="s">
        <v>474</v>
      </c>
      <c r="H3022" s="66" t="str">
        <f>VLOOKUP(G3022,'Benthic Codes'!$A$1:$C$15,2,0)</f>
        <v>CY</v>
      </c>
      <c r="I3022" s="66" t="str">
        <f>VLOOKUP(G3022,'Benthic Codes'!$A$1:$C$15,3,0)</f>
        <v>cyanobacteria</v>
      </c>
    </row>
    <row r="3023" spans="1:11">
      <c r="A3023" s="2">
        <v>42959</v>
      </c>
      <c r="B3023" t="s">
        <v>457</v>
      </c>
      <c r="C3023" t="s">
        <v>475</v>
      </c>
      <c r="D3023">
        <v>3</v>
      </c>
      <c r="E3023">
        <v>3</v>
      </c>
      <c r="F3023" s="17">
        <v>2</v>
      </c>
      <c r="G3023" s="55" t="s">
        <v>478</v>
      </c>
      <c r="H3023" s="66" t="str">
        <f>VLOOKUP(G3023,'Benthic Codes'!$A$1:$C$15,2,0)</f>
        <v>MA</v>
      </c>
      <c r="I3023" s="66" t="str">
        <f>VLOOKUP(G3023,'Benthic Codes'!$A$1:$C$15,3,0)</f>
        <v>macroalgae</v>
      </c>
      <c r="J3023">
        <v>51</v>
      </c>
    </row>
    <row r="3024" spans="1:11">
      <c r="A3024" s="2">
        <v>42959</v>
      </c>
      <c r="B3024" t="s">
        <v>457</v>
      </c>
      <c r="C3024" t="s">
        <v>475</v>
      </c>
      <c r="D3024">
        <v>3</v>
      </c>
      <c r="E3024">
        <v>3</v>
      </c>
      <c r="F3024" s="17">
        <v>3</v>
      </c>
      <c r="G3024" s="55" t="s">
        <v>478</v>
      </c>
      <c r="H3024" s="66" t="str">
        <f>VLOOKUP(G3024,'Benthic Codes'!$A$1:$C$15,2,0)</f>
        <v>MA</v>
      </c>
      <c r="I3024" s="66" t="str">
        <f>VLOOKUP(G3024,'Benthic Codes'!$A$1:$C$15,3,0)</f>
        <v>macroalgae</v>
      </c>
      <c r="J3024">
        <v>5</v>
      </c>
    </row>
    <row r="3025" spans="1:11">
      <c r="A3025" s="2">
        <v>42959</v>
      </c>
      <c r="B3025" t="s">
        <v>457</v>
      </c>
      <c r="C3025" t="s">
        <v>475</v>
      </c>
      <c r="D3025">
        <v>3</v>
      </c>
      <c r="E3025">
        <v>3</v>
      </c>
      <c r="F3025" s="17">
        <v>4</v>
      </c>
      <c r="G3025" s="55" t="s">
        <v>474</v>
      </c>
      <c r="H3025" s="66" t="str">
        <f>VLOOKUP(G3025,'Benthic Codes'!$A$1:$C$15,2,0)</f>
        <v>CY</v>
      </c>
      <c r="I3025" s="66" t="str">
        <f>VLOOKUP(G3025,'Benthic Codes'!$A$1:$C$15,3,0)</f>
        <v>cyanobacteria</v>
      </c>
    </row>
    <row r="3026" spans="1:11">
      <c r="A3026" s="2">
        <v>42959</v>
      </c>
      <c r="B3026" t="s">
        <v>457</v>
      </c>
      <c r="C3026" t="s">
        <v>475</v>
      </c>
      <c r="D3026">
        <v>3</v>
      </c>
      <c r="E3026">
        <v>3</v>
      </c>
      <c r="F3026" s="17">
        <v>5</v>
      </c>
      <c r="G3026" s="55" t="s">
        <v>474</v>
      </c>
      <c r="H3026" s="66" t="str">
        <f>VLOOKUP(G3026,'Benthic Codes'!$A$1:$C$15,2,0)</f>
        <v>CY</v>
      </c>
      <c r="I3026" s="66" t="str">
        <f>VLOOKUP(G3026,'Benthic Codes'!$A$1:$C$15,3,0)</f>
        <v>cyanobacteria</v>
      </c>
    </row>
    <row r="3027" spans="1:11">
      <c r="A3027" s="2">
        <v>42959</v>
      </c>
      <c r="B3027" t="s">
        <v>457</v>
      </c>
      <c r="C3027" t="s">
        <v>475</v>
      </c>
      <c r="D3027">
        <v>3</v>
      </c>
      <c r="E3027">
        <v>3</v>
      </c>
      <c r="F3027" s="17">
        <v>6</v>
      </c>
      <c r="G3027" s="55" t="s">
        <v>474</v>
      </c>
      <c r="H3027" s="66" t="str">
        <f>VLOOKUP(G3027,'Benthic Codes'!$A$1:$C$15,2,0)</f>
        <v>CY</v>
      </c>
      <c r="I3027" s="66" t="str">
        <f>VLOOKUP(G3027,'Benthic Codes'!$A$1:$C$15,3,0)</f>
        <v>cyanobacteria</v>
      </c>
    </row>
    <row r="3028" spans="1:11">
      <c r="A3028" s="2">
        <v>42959</v>
      </c>
      <c r="B3028" t="s">
        <v>457</v>
      </c>
      <c r="C3028" t="s">
        <v>475</v>
      </c>
      <c r="D3028">
        <v>3</v>
      </c>
      <c r="E3028">
        <v>3</v>
      </c>
      <c r="F3028" s="17">
        <v>7</v>
      </c>
      <c r="G3028" s="55" t="s">
        <v>480</v>
      </c>
      <c r="H3028" s="66" t="str">
        <f>VLOOKUP(G3028,'Benthic Codes'!$A$1:$C$15,2,0)</f>
        <v>OINV</v>
      </c>
      <c r="I3028" s="66" t="str">
        <f>VLOOKUP(G3028,'Benthic Codes'!$A$1:$C$15,3,0)</f>
        <v>non-aggressive invert</v>
      </c>
      <c r="K3028" t="s">
        <v>479</v>
      </c>
    </row>
    <row r="3029" spans="1:11">
      <c r="A3029" s="2">
        <v>42959</v>
      </c>
      <c r="B3029" t="s">
        <v>457</v>
      </c>
      <c r="C3029" t="s">
        <v>475</v>
      </c>
      <c r="D3029">
        <v>3</v>
      </c>
      <c r="E3029">
        <v>3</v>
      </c>
      <c r="F3029" s="17">
        <v>8</v>
      </c>
      <c r="G3029" s="55" t="s">
        <v>474</v>
      </c>
      <c r="H3029" s="66" t="str">
        <f>VLOOKUP(G3029,'Benthic Codes'!$A$1:$C$15,2,0)</f>
        <v>CY</v>
      </c>
      <c r="I3029" s="66" t="str">
        <f>VLOOKUP(G3029,'Benthic Codes'!$A$1:$C$15,3,0)</f>
        <v>cyanobacteria</v>
      </c>
    </row>
    <row r="3030" spans="1:11">
      <c r="A3030" s="2">
        <v>42959</v>
      </c>
      <c r="B3030" t="s">
        <v>457</v>
      </c>
      <c r="C3030" t="s">
        <v>475</v>
      </c>
      <c r="D3030">
        <v>3</v>
      </c>
      <c r="E3030">
        <v>3</v>
      </c>
      <c r="F3030" s="17">
        <v>9</v>
      </c>
      <c r="G3030" s="55" t="s">
        <v>474</v>
      </c>
      <c r="H3030" s="66" t="str">
        <f>VLOOKUP(G3030,'Benthic Codes'!$A$1:$C$15,2,0)</f>
        <v>CY</v>
      </c>
      <c r="I3030" s="66" t="str">
        <f>VLOOKUP(G3030,'Benthic Codes'!$A$1:$C$15,3,0)</f>
        <v>cyanobacteria</v>
      </c>
    </row>
    <row r="3031" spans="1:11">
      <c r="A3031" s="2">
        <v>42959</v>
      </c>
      <c r="B3031" t="s">
        <v>457</v>
      </c>
      <c r="C3031" t="s">
        <v>475</v>
      </c>
      <c r="D3031">
        <v>3</v>
      </c>
      <c r="E3031">
        <v>3</v>
      </c>
      <c r="F3031" s="17">
        <v>10</v>
      </c>
      <c r="G3031" s="55" t="s">
        <v>474</v>
      </c>
      <c r="H3031" s="66" t="str">
        <f>VLOOKUP(G3031,'Benthic Codes'!$A$1:$C$15,2,0)</f>
        <v>CY</v>
      </c>
      <c r="I3031" s="66" t="str">
        <f>VLOOKUP(G3031,'Benthic Codes'!$A$1:$C$15,3,0)</f>
        <v>cyanobacteria</v>
      </c>
    </row>
    <row r="3032" spans="1:11">
      <c r="A3032" s="2">
        <v>42959</v>
      </c>
      <c r="B3032" t="s">
        <v>457</v>
      </c>
      <c r="C3032" t="s">
        <v>475</v>
      </c>
      <c r="D3032">
        <v>3</v>
      </c>
      <c r="E3032">
        <v>4</v>
      </c>
      <c r="F3032" s="17">
        <v>1</v>
      </c>
      <c r="G3032" s="55" t="s">
        <v>539</v>
      </c>
      <c r="H3032" s="66" t="str">
        <f>VLOOKUP(G3032,'Benthic Codes'!$A$1:$C$15,2,0)</f>
        <v>TA</v>
      </c>
      <c r="I3032" s="66" t="str">
        <f>VLOOKUP(G3032,'Benthic Codes'!$A$1:$C$15,3,0)</f>
        <v>turf algae</v>
      </c>
    </row>
    <row r="3033" spans="1:11">
      <c r="A3033" s="2">
        <v>42959</v>
      </c>
      <c r="B3033" t="s">
        <v>457</v>
      </c>
      <c r="C3033" t="s">
        <v>475</v>
      </c>
      <c r="D3033">
        <v>3</v>
      </c>
      <c r="E3033">
        <v>4</v>
      </c>
      <c r="F3033" s="17">
        <v>2</v>
      </c>
      <c r="G3033" s="55" t="s">
        <v>478</v>
      </c>
      <c r="H3033" s="66" t="str">
        <f>VLOOKUP(G3033,'Benthic Codes'!$A$1:$C$15,2,0)</f>
        <v>MA</v>
      </c>
      <c r="I3033" s="66" t="str">
        <f>VLOOKUP(G3033,'Benthic Codes'!$A$1:$C$15,3,0)</f>
        <v>macroalgae</v>
      </c>
      <c r="J3033">
        <v>18</v>
      </c>
    </row>
    <row r="3034" spans="1:11">
      <c r="A3034" s="2">
        <v>42959</v>
      </c>
      <c r="B3034" t="s">
        <v>457</v>
      </c>
      <c r="C3034" t="s">
        <v>475</v>
      </c>
      <c r="D3034">
        <v>3</v>
      </c>
      <c r="E3034">
        <v>4</v>
      </c>
      <c r="F3034" s="17">
        <v>3</v>
      </c>
      <c r="G3034" s="55" t="s">
        <v>478</v>
      </c>
      <c r="H3034" s="66" t="str">
        <f>VLOOKUP(G3034,'Benthic Codes'!$A$1:$C$15,2,0)</f>
        <v>MA</v>
      </c>
      <c r="I3034" s="66" t="str">
        <f>VLOOKUP(G3034,'Benthic Codes'!$A$1:$C$15,3,0)</f>
        <v>macroalgae</v>
      </c>
      <c r="J3034">
        <v>31</v>
      </c>
    </row>
    <row r="3035" spans="1:11">
      <c r="A3035" s="2">
        <v>42959</v>
      </c>
      <c r="B3035" t="s">
        <v>457</v>
      </c>
      <c r="C3035" t="s">
        <v>475</v>
      </c>
      <c r="D3035">
        <v>3</v>
      </c>
      <c r="E3035">
        <v>4</v>
      </c>
      <c r="F3035" s="17">
        <v>4</v>
      </c>
      <c r="G3035" s="55" t="s">
        <v>480</v>
      </c>
      <c r="H3035" s="66" t="str">
        <f>VLOOKUP(G3035,'Benthic Codes'!$A$1:$C$15,2,0)</f>
        <v>OINV</v>
      </c>
      <c r="I3035" s="66" t="str">
        <f>VLOOKUP(G3035,'Benthic Codes'!$A$1:$C$15,3,0)</f>
        <v>non-aggressive invert</v>
      </c>
      <c r="K3035" t="s">
        <v>479</v>
      </c>
    </row>
    <row r="3036" spans="1:11">
      <c r="A3036" s="2">
        <v>42959</v>
      </c>
      <c r="B3036" t="s">
        <v>457</v>
      </c>
      <c r="C3036" t="s">
        <v>475</v>
      </c>
      <c r="D3036">
        <v>3</v>
      </c>
      <c r="E3036">
        <v>4</v>
      </c>
      <c r="F3036" s="17">
        <v>5</v>
      </c>
      <c r="G3036" s="55" t="s">
        <v>539</v>
      </c>
      <c r="H3036" s="66" t="str">
        <f>VLOOKUP(G3036,'Benthic Codes'!$A$1:$C$15,2,0)</f>
        <v>TA</v>
      </c>
      <c r="I3036" s="66" t="str">
        <f>VLOOKUP(G3036,'Benthic Codes'!$A$1:$C$15,3,0)</f>
        <v>turf algae</v>
      </c>
    </row>
    <row r="3037" spans="1:11">
      <c r="A3037" s="2">
        <v>42959</v>
      </c>
      <c r="B3037" t="s">
        <v>457</v>
      </c>
      <c r="C3037" t="s">
        <v>475</v>
      </c>
      <c r="D3037">
        <v>3</v>
      </c>
      <c r="E3037">
        <v>4</v>
      </c>
      <c r="F3037" s="17">
        <v>6</v>
      </c>
      <c r="G3037" s="55" t="s">
        <v>488</v>
      </c>
      <c r="H3037" s="66" t="str">
        <f>VLOOKUP(G3037,'Benthic Codes'!$A$1:$C$15,2,0)</f>
        <v>TA</v>
      </c>
      <c r="I3037" s="66" t="str">
        <f>VLOOKUP(G3037,'Benthic Codes'!$A$1:$C$15,3,0)</f>
        <v>turf algae</v>
      </c>
      <c r="J3037">
        <v>3</v>
      </c>
    </row>
    <row r="3038" spans="1:11">
      <c r="A3038" s="2">
        <v>42959</v>
      </c>
      <c r="B3038" t="s">
        <v>457</v>
      </c>
      <c r="C3038" t="s">
        <v>475</v>
      </c>
      <c r="D3038">
        <v>3</v>
      </c>
      <c r="E3038">
        <v>4</v>
      </c>
      <c r="F3038" s="17">
        <v>7</v>
      </c>
      <c r="G3038" s="55" t="s">
        <v>478</v>
      </c>
      <c r="H3038" s="66" t="str">
        <f>VLOOKUP(G3038,'Benthic Codes'!$A$1:$C$15,2,0)</f>
        <v>MA</v>
      </c>
      <c r="I3038" s="66" t="str">
        <f>VLOOKUP(G3038,'Benthic Codes'!$A$1:$C$15,3,0)</f>
        <v>macroalgae</v>
      </c>
      <c r="J3038">
        <v>48</v>
      </c>
    </row>
    <row r="3039" spans="1:11">
      <c r="A3039" s="2">
        <v>42959</v>
      </c>
      <c r="B3039" t="s">
        <v>457</v>
      </c>
      <c r="C3039" t="s">
        <v>475</v>
      </c>
      <c r="D3039">
        <v>3</v>
      </c>
      <c r="E3039">
        <v>4</v>
      </c>
      <c r="F3039" s="17">
        <v>8</v>
      </c>
      <c r="G3039" s="55" t="s">
        <v>478</v>
      </c>
      <c r="H3039" s="66" t="str">
        <f>VLOOKUP(G3039,'Benthic Codes'!$A$1:$C$15,2,0)</f>
        <v>MA</v>
      </c>
      <c r="I3039" s="66" t="str">
        <f>VLOOKUP(G3039,'Benthic Codes'!$A$1:$C$15,3,0)</f>
        <v>macroalgae</v>
      </c>
      <c r="J3039">
        <v>9</v>
      </c>
    </row>
    <row r="3040" spans="1:11">
      <c r="A3040" s="2">
        <v>42959</v>
      </c>
      <c r="B3040" t="s">
        <v>457</v>
      </c>
      <c r="C3040" t="s">
        <v>475</v>
      </c>
      <c r="D3040">
        <v>3</v>
      </c>
      <c r="E3040">
        <v>4</v>
      </c>
      <c r="F3040" s="17">
        <v>9</v>
      </c>
      <c r="G3040" s="55" t="s">
        <v>478</v>
      </c>
      <c r="H3040" s="66" t="str">
        <f>VLOOKUP(G3040,'Benthic Codes'!$A$1:$C$15,2,0)</f>
        <v>MA</v>
      </c>
      <c r="I3040" s="66" t="str">
        <f>VLOOKUP(G3040,'Benthic Codes'!$A$1:$C$15,3,0)</f>
        <v>macroalgae</v>
      </c>
      <c r="J3040">
        <v>3</v>
      </c>
    </row>
    <row r="3041" spans="1:11">
      <c r="A3041" s="2">
        <v>42959</v>
      </c>
      <c r="B3041" t="s">
        <v>457</v>
      </c>
      <c r="C3041" t="s">
        <v>475</v>
      </c>
      <c r="D3041">
        <v>3</v>
      </c>
      <c r="E3041">
        <v>4</v>
      </c>
      <c r="F3041" s="17">
        <v>10</v>
      </c>
      <c r="G3041" s="55" t="s">
        <v>481</v>
      </c>
      <c r="H3041" s="66" t="str">
        <f>VLOOKUP(G3041,'Benthic Codes'!$A$1:$C$15,2,0)</f>
        <v>CCA</v>
      </c>
      <c r="I3041" s="66" t="str">
        <f>VLOOKUP(G3041,'Benthic Codes'!$A$1:$C$15,3,0)</f>
        <v>CCA</v>
      </c>
    </row>
    <row r="3042" spans="1:11">
      <c r="A3042" s="2">
        <v>42959</v>
      </c>
      <c r="B3042" t="s">
        <v>457</v>
      </c>
      <c r="C3042" t="s">
        <v>475</v>
      </c>
      <c r="D3042">
        <v>3</v>
      </c>
      <c r="E3042">
        <v>5</v>
      </c>
      <c r="F3042" s="17">
        <v>1</v>
      </c>
      <c r="G3042" s="55" t="s">
        <v>474</v>
      </c>
      <c r="H3042" s="66" t="str">
        <f>VLOOKUP(G3042,'Benthic Codes'!$A$1:$C$15,2,0)</f>
        <v>CY</v>
      </c>
      <c r="I3042" s="66" t="str">
        <f>VLOOKUP(G3042,'Benthic Codes'!$A$1:$C$15,3,0)</f>
        <v>cyanobacteria</v>
      </c>
    </row>
    <row r="3043" spans="1:11">
      <c r="A3043" s="2">
        <v>42959</v>
      </c>
      <c r="B3043" t="s">
        <v>457</v>
      </c>
      <c r="C3043" t="s">
        <v>475</v>
      </c>
      <c r="D3043">
        <v>3</v>
      </c>
      <c r="E3043">
        <v>5</v>
      </c>
      <c r="F3043" s="17">
        <v>2</v>
      </c>
      <c r="G3043" s="55" t="s">
        <v>474</v>
      </c>
      <c r="H3043" s="66" t="str">
        <f>VLOOKUP(G3043,'Benthic Codes'!$A$1:$C$15,2,0)</f>
        <v>CY</v>
      </c>
      <c r="I3043" s="66" t="str">
        <f>VLOOKUP(G3043,'Benthic Codes'!$A$1:$C$15,3,0)</f>
        <v>cyanobacteria</v>
      </c>
    </row>
    <row r="3044" spans="1:11">
      <c r="A3044" s="2">
        <v>42959</v>
      </c>
      <c r="B3044" t="s">
        <v>457</v>
      </c>
      <c r="C3044" t="s">
        <v>475</v>
      </c>
      <c r="D3044">
        <v>3</v>
      </c>
      <c r="E3044">
        <v>5</v>
      </c>
      <c r="F3044" s="17">
        <v>3</v>
      </c>
      <c r="G3044" s="55" t="s">
        <v>474</v>
      </c>
      <c r="H3044" s="66" t="str">
        <f>VLOOKUP(G3044,'Benthic Codes'!$A$1:$C$15,2,0)</f>
        <v>CY</v>
      </c>
      <c r="I3044" s="66" t="str">
        <f>VLOOKUP(G3044,'Benthic Codes'!$A$1:$C$15,3,0)</f>
        <v>cyanobacteria</v>
      </c>
    </row>
    <row r="3045" spans="1:11">
      <c r="A3045" s="2">
        <v>42959</v>
      </c>
      <c r="B3045" t="s">
        <v>457</v>
      </c>
      <c r="C3045" t="s">
        <v>475</v>
      </c>
      <c r="D3045">
        <v>3</v>
      </c>
      <c r="E3045">
        <v>5</v>
      </c>
      <c r="F3045" s="17">
        <v>4</v>
      </c>
      <c r="G3045" s="55" t="s">
        <v>474</v>
      </c>
      <c r="H3045" s="66" t="str">
        <f>VLOOKUP(G3045,'Benthic Codes'!$A$1:$C$15,2,0)</f>
        <v>CY</v>
      </c>
      <c r="I3045" s="66" t="str">
        <f>VLOOKUP(G3045,'Benthic Codes'!$A$1:$C$15,3,0)</f>
        <v>cyanobacteria</v>
      </c>
    </row>
    <row r="3046" spans="1:11">
      <c r="A3046" s="2">
        <v>42959</v>
      </c>
      <c r="B3046" t="s">
        <v>457</v>
      </c>
      <c r="C3046" t="s">
        <v>475</v>
      </c>
      <c r="D3046">
        <v>3</v>
      </c>
      <c r="E3046">
        <v>5</v>
      </c>
      <c r="F3046" s="17">
        <v>5</v>
      </c>
      <c r="G3046" s="55" t="s">
        <v>478</v>
      </c>
      <c r="H3046" s="66" t="str">
        <f>VLOOKUP(G3046,'Benthic Codes'!$A$1:$C$15,2,0)</f>
        <v>MA</v>
      </c>
      <c r="I3046" s="66" t="str">
        <f>VLOOKUP(G3046,'Benthic Codes'!$A$1:$C$15,3,0)</f>
        <v>macroalgae</v>
      </c>
      <c r="J3046">
        <v>18</v>
      </c>
    </row>
    <row r="3047" spans="1:11">
      <c r="A3047" s="2">
        <v>42959</v>
      </c>
      <c r="B3047" t="s">
        <v>457</v>
      </c>
      <c r="C3047" t="s">
        <v>475</v>
      </c>
      <c r="D3047">
        <v>3</v>
      </c>
      <c r="E3047">
        <v>5</v>
      </c>
      <c r="F3047" s="17">
        <v>6</v>
      </c>
      <c r="G3047" s="55" t="s">
        <v>478</v>
      </c>
      <c r="H3047" s="66" t="str">
        <f>VLOOKUP(G3047,'Benthic Codes'!$A$1:$C$15,2,0)</f>
        <v>MA</v>
      </c>
      <c r="I3047" s="66" t="str">
        <f>VLOOKUP(G3047,'Benthic Codes'!$A$1:$C$15,3,0)</f>
        <v>macroalgae</v>
      </c>
      <c r="J3047">
        <v>9</v>
      </c>
    </row>
    <row r="3048" spans="1:11">
      <c r="A3048" s="2">
        <v>42959</v>
      </c>
      <c r="B3048" t="s">
        <v>457</v>
      </c>
      <c r="C3048" t="s">
        <v>475</v>
      </c>
      <c r="D3048">
        <v>3</v>
      </c>
      <c r="E3048">
        <v>5</v>
      </c>
      <c r="F3048" s="17">
        <v>7</v>
      </c>
      <c r="G3048" s="55" t="s">
        <v>539</v>
      </c>
      <c r="H3048" s="66" t="str">
        <f>VLOOKUP(G3048,'Benthic Codes'!$A$1:$C$15,2,0)</f>
        <v>TA</v>
      </c>
      <c r="I3048" s="66" t="str">
        <f>VLOOKUP(G3048,'Benthic Codes'!$A$1:$C$15,3,0)</f>
        <v>turf algae</v>
      </c>
    </row>
    <row r="3049" spans="1:11">
      <c r="A3049" s="2">
        <v>42959</v>
      </c>
      <c r="B3049" t="s">
        <v>457</v>
      </c>
      <c r="C3049" t="s">
        <v>475</v>
      </c>
      <c r="D3049">
        <v>3</v>
      </c>
      <c r="E3049">
        <v>5</v>
      </c>
      <c r="F3049" s="17">
        <v>8</v>
      </c>
      <c r="G3049" s="55" t="s">
        <v>539</v>
      </c>
      <c r="H3049" s="66" t="str">
        <f>VLOOKUP(G3049,'Benthic Codes'!$A$1:$C$15,2,0)</f>
        <v>TA</v>
      </c>
      <c r="I3049" s="66" t="str">
        <f>VLOOKUP(G3049,'Benthic Codes'!$A$1:$C$15,3,0)</f>
        <v>turf algae</v>
      </c>
    </row>
    <row r="3050" spans="1:11">
      <c r="A3050" s="2">
        <v>42959</v>
      </c>
      <c r="B3050" t="s">
        <v>457</v>
      </c>
      <c r="C3050" t="s">
        <v>475</v>
      </c>
      <c r="D3050">
        <v>3</v>
      </c>
      <c r="E3050">
        <v>5</v>
      </c>
      <c r="F3050" s="17">
        <v>9</v>
      </c>
      <c r="G3050" s="55" t="s">
        <v>539</v>
      </c>
      <c r="H3050" s="66" t="str">
        <f>VLOOKUP(G3050,'Benthic Codes'!$A$1:$C$15,2,0)</f>
        <v>TA</v>
      </c>
      <c r="I3050" s="66" t="str">
        <f>VLOOKUP(G3050,'Benthic Codes'!$A$1:$C$15,3,0)</f>
        <v>turf algae</v>
      </c>
    </row>
    <row r="3051" spans="1:11">
      <c r="A3051" s="2">
        <v>42959</v>
      </c>
      <c r="B3051" t="s">
        <v>457</v>
      </c>
      <c r="C3051" t="s">
        <v>475</v>
      </c>
      <c r="D3051">
        <v>3</v>
      </c>
      <c r="E3051">
        <v>5</v>
      </c>
      <c r="F3051" s="17">
        <v>10</v>
      </c>
      <c r="G3051" s="55" t="s">
        <v>478</v>
      </c>
      <c r="H3051" s="66" t="str">
        <f>VLOOKUP(G3051,'Benthic Codes'!$A$1:$C$15,2,0)</f>
        <v>MA</v>
      </c>
      <c r="I3051" s="66" t="str">
        <f>VLOOKUP(G3051,'Benthic Codes'!$A$1:$C$15,3,0)</f>
        <v>macroalgae</v>
      </c>
      <c r="J3051">
        <v>26</v>
      </c>
    </row>
    <row r="3052" spans="1:11">
      <c r="A3052" s="2">
        <v>42959</v>
      </c>
      <c r="B3052" t="s">
        <v>457</v>
      </c>
      <c r="C3052" t="s">
        <v>475</v>
      </c>
      <c r="D3052">
        <v>3</v>
      </c>
      <c r="E3052">
        <v>6</v>
      </c>
      <c r="F3052" s="17">
        <v>1</v>
      </c>
      <c r="G3052" s="55" t="s">
        <v>474</v>
      </c>
      <c r="H3052" s="66" t="str">
        <f>VLOOKUP(G3052,'Benthic Codes'!$A$1:$C$15,2,0)</f>
        <v>CY</v>
      </c>
      <c r="I3052" s="66" t="str">
        <f>VLOOKUP(G3052,'Benthic Codes'!$A$1:$C$15,3,0)</f>
        <v>cyanobacteria</v>
      </c>
    </row>
    <row r="3053" spans="1:11">
      <c r="A3053" s="2">
        <v>42959</v>
      </c>
      <c r="B3053" t="s">
        <v>457</v>
      </c>
      <c r="C3053" t="s">
        <v>475</v>
      </c>
      <c r="D3053">
        <v>3</v>
      </c>
      <c r="E3053">
        <v>6</v>
      </c>
      <c r="F3053" s="17">
        <v>2</v>
      </c>
      <c r="G3053" s="55" t="s">
        <v>474</v>
      </c>
      <c r="H3053" s="66" t="str">
        <f>VLOOKUP(G3053,'Benthic Codes'!$A$1:$C$15,2,0)</f>
        <v>CY</v>
      </c>
      <c r="I3053" s="66" t="str">
        <f>VLOOKUP(G3053,'Benthic Codes'!$A$1:$C$15,3,0)</f>
        <v>cyanobacteria</v>
      </c>
    </row>
    <row r="3054" spans="1:11">
      <c r="A3054" s="2">
        <v>42959</v>
      </c>
      <c r="B3054" t="s">
        <v>457</v>
      </c>
      <c r="C3054" t="s">
        <v>475</v>
      </c>
      <c r="D3054">
        <v>3</v>
      </c>
      <c r="E3054">
        <v>6</v>
      </c>
      <c r="F3054" s="17">
        <v>3</v>
      </c>
      <c r="G3054" s="55" t="s">
        <v>478</v>
      </c>
      <c r="H3054" s="66" t="str">
        <f>VLOOKUP(G3054,'Benthic Codes'!$A$1:$C$15,2,0)</f>
        <v>MA</v>
      </c>
      <c r="I3054" s="66" t="str">
        <f>VLOOKUP(G3054,'Benthic Codes'!$A$1:$C$15,3,0)</f>
        <v>macroalgae</v>
      </c>
      <c r="J3054">
        <v>10</v>
      </c>
    </row>
    <row r="3055" spans="1:11">
      <c r="A3055" s="2">
        <v>42959</v>
      </c>
      <c r="B3055" t="s">
        <v>457</v>
      </c>
      <c r="C3055" t="s">
        <v>475</v>
      </c>
      <c r="D3055">
        <v>3</v>
      </c>
      <c r="E3055">
        <v>6</v>
      </c>
      <c r="F3055" s="17">
        <v>4</v>
      </c>
      <c r="G3055" s="55" t="s">
        <v>478</v>
      </c>
      <c r="H3055" s="66" t="str">
        <f>VLOOKUP(G3055,'Benthic Codes'!$A$1:$C$15,2,0)</f>
        <v>MA</v>
      </c>
      <c r="I3055" s="66" t="str">
        <f>VLOOKUP(G3055,'Benthic Codes'!$A$1:$C$15,3,0)</f>
        <v>macroalgae</v>
      </c>
      <c r="K3055" t="s">
        <v>491</v>
      </c>
    </row>
    <row r="3056" spans="1:11">
      <c r="A3056" s="2">
        <v>42959</v>
      </c>
      <c r="B3056" t="s">
        <v>457</v>
      </c>
      <c r="C3056" t="s">
        <v>475</v>
      </c>
      <c r="D3056">
        <v>3</v>
      </c>
      <c r="E3056">
        <v>6</v>
      </c>
      <c r="F3056" s="17">
        <v>5</v>
      </c>
      <c r="G3056" s="55" t="s">
        <v>478</v>
      </c>
      <c r="H3056" s="66" t="str">
        <f>VLOOKUP(G3056,'Benthic Codes'!$A$1:$C$15,2,0)</f>
        <v>MA</v>
      </c>
      <c r="I3056" s="66" t="str">
        <f>VLOOKUP(G3056,'Benthic Codes'!$A$1:$C$15,3,0)</f>
        <v>macroalgae</v>
      </c>
      <c r="J3056">
        <v>21</v>
      </c>
    </row>
    <row r="3057" spans="1:10">
      <c r="A3057" s="2">
        <v>42959</v>
      </c>
      <c r="B3057" t="s">
        <v>457</v>
      </c>
      <c r="C3057" t="s">
        <v>475</v>
      </c>
      <c r="D3057">
        <v>3</v>
      </c>
      <c r="E3057">
        <v>6</v>
      </c>
      <c r="F3057" s="17">
        <v>6</v>
      </c>
      <c r="G3057" s="55" t="s">
        <v>478</v>
      </c>
      <c r="H3057" s="66" t="str">
        <f>VLOOKUP(G3057,'Benthic Codes'!$A$1:$C$15,2,0)</f>
        <v>MA</v>
      </c>
      <c r="I3057" s="66" t="str">
        <f>VLOOKUP(G3057,'Benthic Codes'!$A$1:$C$15,3,0)</f>
        <v>macroalgae</v>
      </c>
      <c r="J3057">
        <v>24</v>
      </c>
    </row>
    <row r="3058" spans="1:10">
      <c r="A3058" s="2">
        <v>42959</v>
      </c>
      <c r="B3058" t="s">
        <v>457</v>
      </c>
      <c r="C3058" t="s">
        <v>475</v>
      </c>
      <c r="D3058">
        <v>3</v>
      </c>
      <c r="E3058">
        <v>6</v>
      </c>
      <c r="F3058" s="17">
        <v>7</v>
      </c>
      <c r="G3058" s="55" t="s">
        <v>474</v>
      </c>
      <c r="H3058" s="66" t="str">
        <f>VLOOKUP(G3058,'Benthic Codes'!$A$1:$C$15,2,0)</f>
        <v>CY</v>
      </c>
      <c r="I3058" s="66" t="str">
        <f>VLOOKUP(G3058,'Benthic Codes'!$A$1:$C$15,3,0)</f>
        <v>cyanobacteria</v>
      </c>
    </row>
    <row r="3059" spans="1:10">
      <c r="A3059" s="2">
        <v>42959</v>
      </c>
      <c r="B3059" t="s">
        <v>457</v>
      </c>
      <c r="C3059" t="s">
        <v>475</v>
      </c>
      <c r="D3059">
        <v>3</v>
      </c>
      <c r="E3059">
        <v>6</v>
      </c>
      <c r="F3059" s="17">
        <v>8</v>
      </c>
      <c r="G3059" s="55" t="s">
        <v>481</v>
      </c>
      <c r="H3059" s="66" t="str">
        <f>VLOOKUP(G3059,'Benthic Codes'!$A$1:$C$15,2,0)</f>
        <v>CCA</v>
      </c>
      <c r="I3059" s="66" t="str">
        <f>VLOOKUP(G3059,'Benthic Codes'!$A$1:$C$15,3,0)</f>
        <v>CCA</v>
      </c>
    </row>
    <row r="3060" spans="1:10">
      <c r="A3060" s="2">
        <v>42959</v>
      </c>
      <c r="B3060" t="s">
        <v>457</v>
      </c>
      <c r="C3060" t="s">
        <v>475</v>
      </c>
      <c r="D3060">
        <v>3</v>
      </c>
      <c r="E3060">
        <v>6</v>
      </c>
      <c r="F3060" s="17">
        <v>9</v>
      </c>
      <c r="G3060" s="55" t="s">
        <v>474</v>
      </c>
      <c r="H3060" s="66" t="str">
        <f>VLOOKUP(G3060,'Benthic Codes'!$A$1:$C$15,2,0)</f>
        <v>CY</v>
      </c>
      <c r="I3060" s="66" t="str">
        <f>VLOOKUP(G3060,'Benthic Codes'!$A$1:$C$15,3,0)</f>
        <v>cyanobacteria</v>
      </c>
    </row>
    <row r="3061" spans="1:10">
      <c r="A3061" s="2">
        <v>42959</v>
      </c>
      <c r="B3061" t="s">
        <v>457</v>
      </c>
      <c r="C3061" t="s">
        <v>475</v>
      </c>
      <c r="D3061">
        <v>3</v>
      </c>
      <c r="E3061">
        <v>6</v>
      </c>
      <c r="F3061" s="17">
        <v>10</v>
      </c>
      <c r="G3061" s="55" t="s">
        <v>478</v>
      </c>
      <c r="H3061" s="66" t="str">
        <f>VLOOKUP(G3061,'Benthic Codes'!$A$1:$C$15,2,0)</f>
        <v>MA</v>
      </c>
      <c r="I3061" s="66" t="str">
        <f>VLOOKUP(G3061,'Benthic Codes'!$A$1:$C$15,3,0)</f>
        <v>macroalgae</v>
      </c>
      <c r="J3061">
        <v>5</v>
      </c>
    </row>
    <row r="3062" spans="1:10">
      <c r="A3062" s="2">
        <v>42959</v>
      </c>
      <c r="B3062" t="s">
        <v>457</v>
      </c>
      <c r="C3062" t="s">
        <v>475</v>
      </c>
      <c r="D3062">
        <v>3</v>
      </c>
      <c r="E3062">
        <v>7</v>
      </c>
      <c r="F3062" s="17">
        <v>1</v>
      </c>
      <c r="G3062" s="55" t="s">
        <v>474</v>
      </c>
      <c r="H3062" s="66" t="str">
        <f>VLOOKUP(G3062,'Benthic Codes'!$A$1:$C$15,2,0)</f>
        <v>CY</v>
      </c>
      <c r="I3062" s="66" t="str">
        <f>VLOOKUP(G3062,'Benthic Codes'!$A$1:$C$15,3,0)</f>
        <v>cyanobacteria</v>
      </c>
    </row>
    <row r="3063" spans="1:10">
      <c r="A3063" s="2">
        <v>42959</v>
      </c>
      <c r="B3063" t="s">
        <v>457</v>
      </c>
      <c r="C3063" t="s">
        <v>475</v>
      </c>
      <c r="D3063">
        <v>3</v>
      </c>
      <c r="E3063">
        <v>7</v>
      </c>
      <c r="F3063" s="17">
        <v>2</v>
      </c>
      <c r="G3063" s="55" t="s">
        <v>478</v>
      </c>
      <c r="H3063" s="66" t="str">
        <f>VLOOKUP(G3063,'Benthic Codes'!$A$1:$C$15,2,0)</f>
        <v>MA</v>
      </c>
      <c r="I3063" s="66" t="str">
        <f>VLOOKUP(G3063,'Benthic Codes'!$A$1:$C$15,3,0)</f>
        <v>macroalgae</v>
      </c>
      <c r="J3063">
        <v>33</v>
      </c>
    </row>
    <row r="3064" spans="1:10">
      <c r="A3064" s="2">
        <v>42959</v>
      </c>
      <c r="B3064" t="s">
        <v>457</v>
      </c>
      <c r="C3064" t="s">
        <v>475</v>
      </c>
      <c r="D3064">
        <v>3</v>
      </c>
      <c r="E3064">
        <v>7</v>
      </c>
      <c r="F3064" s="17">
        <v>3</v>
      </c>
      <c r="G3064" s="55" t="s">
        <v>474</v>
      </c>
      <c r="H3064" s="66" t="str">
        <f>VLOOKUP(G3064,'Benthic Codes'!$A$1:$C$15,2,0)</f>
        <v>CY</v>
      </c>
      <c r="I3064" s="66" t="str">
        <f>VLOOKUP(G3064,'Benthic Codes'!$A$1:$C$15,3,0)</f>
        <v>cyanobacteria</v>
      </c>
    </row>
    <row r="3065" spans="1:10">
      <c r="A3065" s="2">
        <v>42959</v>
      </c>
      <c r="B3065" t="s">
        <v>457</v>
      </c>
      <c r="C3065" t="s">
        <v>475</v>
      </c>
      <c r="D3065">
        <v>3</v>
      </c>
      <c r="E3065">
        <v>7</v>
      </c>
      <c r="F3065" s="17">
        <v>4</v>
      </c>
      <c r="G3065" s="55" t="s">
        <v>474</v>
      </c>
      <c r="H3065" s="66" t="str">
        <f>VLOOKUP(G3065,'Benthic Codes'!$A$1:$C$15,2,0)</f>
        <v>CY</v>
      </c>
      <c r="I3065" s="66" t="str">
        <f>VLOOKUP(G3065,'Benthic Codes'!$A$1:$C$15,3,0)</f>
        <v>cyanobacteria</v>
      </c>
    </row>
    <row r="3066" spans="1:10">
      <c r="A3066" s="2">
        <v>42959</v>
      </c>
      <c r="B3066" t="s">
        <v>457</v>
      </c>
      <c r="C3066" t="s">
        <v>475</v>
      </c>
      <c r="D3066">
        <v>3</v>
      </c>
      <c r="E3066">
        <v>7</v>
      </c>
      <c r="F3066" s="17">
        <v>5</v>
      </c>
      <c r="G3066" s="55" t="s">
        <v>474</v>
      </c>
      <c r="H3066" s="66" t="str">
        <f>VLOOKUP(G3066,'Benthic Codes'!$A$1:$C$15,2,0)</f>
        <v>CY</v>
      </c>
      <c r="I3066" s="66" t="str">
        <f>VLOOKUP(G3066,'Benthic Codes'!$A$1:$C$15,3,0)</f>
        <v>cyanobacteria</v>
      </c>
    </row>
    <row r="3067" spans="1:10">
      <c r="A3067" s="2">
        <v>42959</v>
      </c>
      <c r="B3067" t="s">
        <v>457</v>
      </c>
      <c r="C3067" t="s">
        <v>475</v>
      </c>
      <c r="D3067">
        <v>3</v>
      </c>
      <c r="E3067">
        <v>7</v>
      </c>
      <c r="F3067" s="17">
        <v>6</v>
      </c>
      <c r="G3067" s="55" t="s">
        <v>478</v>
      </c>
      <c r="H3067" s="66" t="str">
        <f>VLOOKUP(G3067,'Benthic Codes'!$A$1:$C$15,2,0)</f>
        <v>MA</v>
      </c>
      <c r="I3067" s="66" t="str">
        <f>VLOOKUP(G3067,'Benthic Codes'!$A$1:$C$15,3,0)</f>
        <v>macroalgae</v>
      </c>
      <c r="J3067">
        <v>5</v>
      </c>
    </row>
    <row r="3068" spans="1:10">
      <c r="A3068" s="2">
        <v>42959</v>
      </c>
      <c r="B3068" t="s">
        <v>457</v>
      </c>
      <c r="C3068" t="s">
        <v>475</v>
      </c>
      <c r="D3068">
        <v>3</v>
      </c>
      <c r="E3068">
        <v>7</v>
      </c>
      <c r="F3068" s="17">
        <v>7</v>
      </c>
      <c r="G3068" s="55" t="s">
        <v>474</v>
      </c>
      <c r="H3068" s="66" t="str">
        <f>VLOOKUP(G3068,'Benthic Codes'!$A$1:$C$15,2,0)</f>
        <v>CY</v>
      </c>
      <c r="I3068" s="66" t="str">
        <f>VLOOKUP(G3068,'Benthic Codes'!$A$1:$C$15,3,0)</f>
        <v>cyanobacteria</v>
      </c>
    </row>
    <row r="3069" spans="1:10">
      <c r="A3069" s="2">
        <v>42959</v>
      </c>
      <c r="B3069" t="s">
        <v>457</v>
      </c>
      <c r="C3069" t="s">
        <v>475</v>
      </c>
      <c r="D3069">
        <v>3</v>
      </c>
      <c r="E3069">
        <v>7</v>
      </c>
      <c r="F3069" s="17">
        <v>8</v>
      </c>
      <c r="G3069" s="55" t="s">
        <v>478</v>
      </c>
      <c r="H3069" s="66" t="str">
        <f>VLOOKUP(G3069,'Benthic Codes'!$A$1:$C$15,2,0)</f>
        <v>MA</v>
      </c>
      <c r="I3069" s="66" t="str">
        <f>VLOOKUP(G3069,'Benthic Codes'!$A$1:$C$15,3,0)</f>
        <v>macroalgae</v>
      </c>
      <c r="J3069">
        <v>5</v>
      </c>
    </row>
    <row r="3070" spans="1:10">
      <c r="A3070" s="2">
        <v>42959</v>
      </c>
      <c r="B3070" t="s">
        <v>457</v>
      </c>
      <c r="C3070" t="s">
        <v>475</v>
      </c>
      <c r="D3070">
        <v>3</v>
      </c>
      <c r="E3070">
        <v>7</v>
      </c>
      <c r="F3070" s="17">
        <v>9</v>
      </c>
      <c r="G3070" s="55" t="s">
        <v>478</v>
      </c>
      <c r="H3070" s="66" t="str">
        <f>VLOOKUP(G3070,'Benthic Codes'!$A$1:$C$15,2,0)</f>
        <v>MA</v>
      </c>
      <c r="I3070" s="66" t="str">
        <f>VLOOKUP(G3070,'Benthic Codes'!$A$1:$C$15,3,0)</f>
        <v>macroalgae</v>
      </c>
      <c r="J3070">
        <v>12</v>
      </c>
    </row>
    <row r="3071" spans="1:10">
      <c r="A3071" s="2">
        <v>42959</v>
      </c>
      <c r="B3071" t="s">
        <v>457</v>
      </c>
      <c r="C3071" t="s">
        <v>475</v>
      </c>
      <c r="D3071">
        <v>3</v>
      </c>
      <c r="E3071">
        <v>7</v>
      </c>
      <c r="F3071" s="17">
        <v>10</v>
      </c>
      <c r="G3071" s="55" t="s">
        <v>474</v>
      </c>
      <c r="H3071" s="66" t="str">
        <f>VLOOKUP(G3071,'Benthic Codes'!$A$1:$C$15,2,0)</f>
        <v>CY</v>
      </c>
      <c r="I3071" s="66" t="str">
        <f>VLOOKUP(G3071,'Benthic Codes'!$A$1:$C$15,3,0)</f>
        <v>cyanobacteria</v>
      </c>
    </row>
    <row r="3072" spans="1:10">
      <c r="A3072" s="2">
        <v>42959</v>
      </c>
      <c r="B3072" t="s">
        <v>457</v>
      </c>
      <c r="C3072" t="s">
        <v>475</v>
      </c>
      <c r="D3072">
        <v>3</v>
      </c>
      <c r="E3072">
        <v>8</v>
      </c>
      <c r="F3072" s="17">
        <v>1</v>
      </c>
      <c r="G3072" s="55" t="s">
        <v>474</v>
      </c>
      <c r="H3072" s="66" t="str">
        <f>VLOOKUP(G3072,'Benthic Codes'!$A$1:$C$15,2,0)</f>
        <v>CY</v>
      </c>
      <c r="I3072" s="66" t="str">
        <f>VLOOKUP(G3072,'Benthic Codes'!$A$1:$C$15,3,0)</f>
        <v>cyanobacteria</v>
      </c>
    </row>
    <row r="3073" spans="1:10">
      <c r="A3073" s="2">
        <v>42959</v>
      </c>
      <c r="B3073" t="s">
        <v>457</v>
      </c>
      <c r="C3073" t="s">
        <v>475</v>
      </c>
      <c r="D3073">
        <v>3</v>
      </c>
      <c r="E3073">
        <v>8</v>
      </c>
      <c r="F3073" s="17">
        <v>2</v>
      </c>
      <c r="G3073" s="55" t="s">
        <v>478</v>
      </c>
      <c r="H3073" s="66" t="str">
        <f>VLOOKUP(G3073,'Benthic Codes'!$A$1:$C$15,2,0)</f>
        <v>MA</v>
      </c>
      <c r="I3073" s="66" t="str">
        <f>VLOOKUP(G3073,'Benthic Codes'!$A$1:$C$15,3,0)</f>
        <v>macroalgae</v>
      </c>
      <c r="J3073">
        <v>42</v>
      </c>
    </row>
    <row r="3074" spans="1:10">
      <c r="A3074" s="2">
        <v>42959</v>
      </c>
      <c r="B3074" t="s">
        <v>457</v>
      </c>
      <c r="C3074" t="s">
        <v>475</v>
      </c>
      <c r="D3074">
        <v>3</v>
      </c>
      <c r="E3074">
        <v>8</v>
      </c>
      <c r="F3074" s="17">
        <v>3</v>
      </c>
      <c r="G3074" s="55" t="s">
        <v>474</v>
      </c>
      <c r="H3074" s="66" t="str">
        <f>VLOOKUP(G3074,'Benthic Codes'!$A$1:$C$15,2,0)</f>
        <v>CY</v>
      </c>
      <c r="I3074" s="66" t="str">
        <f>VLOOKUP(G3074,'Benthic Codes'!$A$1:$C$15,3,0)</f>
        <v>cyanobacteria</v>
      </c>
    </row>
    <row r="3075" spans="1:10">
      <c r="A3075" s="2">
        <v>42959</v>
      </c>
      <c r="B3075" t="s">
        <v>457</v>
      </c>
      <c r="C3075" t="s">
        <v>475</v>
      </c>
      <c r="D3075">
        <v>3</v>
      </c>
      <c r="E3075">
        <v>8</v>
      </c>
      <c r="F3075" s="17">
        <v>4</v>
      </c>
      <c r="G3075" s="55" t="s">
        <v>474</v>
      </c>
      <c r="H3075" s="66" t="str">
        <f>VLOOKUP(G3075,'Benthic Codes'!$A$1:$C$15,2,0)</f>
        <v>CY</v>
      </c>
      <c r="I3075" s="66" t="str">
        <f>VLOOKUP(G3075,'Benthic Codes'!$A$1:$C$15,3,0)</f>
        <v>cyanobacteria</v>
      </c>
    </row>
    <row r="3076" spans="1:10">
      <c r="A3076" s="2">
        <v>42959</v>
      </c>
      <c r="B3076" t="s">
        <v>457</v>
      </c>
      <c r="C3076" t="s">
        <v>475</v>
      </c>
      <c r="D3076">
        <v>3</v>
      </c>
      <c r="E3076">
        <v>8</v>
      </c>
      <c r="F3076" s="17">
        <v>5</v>
      </c>
      <c r="G3076" s="55" t="s">
        <v>476</v>
      </c>
      <c r="H3076" s="66" t="str">
        <f>VLOOKUP(G3076,'Benthic Codes'!$A$1:$C$15,2,0)</f>
        <v>LC</v>
      </c>
      <c r="I3076" s="66" t="str">
        <f>VLOOKUP(G3076,'Benthic Codes'!$A$1:$C$15,3,0)</f>
        <v>coral</v>
      </c>
    </row>
    <row r="3077" spans="1:10">
      <c r="A3077" s="2">
        <v>42959</v>
      </c>
      <c r="B3077" t="s">
        <v>457</v>
      </c>
      <c r="C3077" t="s">
        <v>475</v>
      </c>
      <c r="D3077">
        <v>3</v>
      </c>
      <c r="E3077">
        <v>8</v>
      </c>
      <c r="F3077" s="17">
        <v>6</v>
      </c>
      <c r="G3077" s="55" t="s">
        <v>474</v>
      </c>
      <c r="H3077" s="66" t="str">
        <f>VLOOKUP(G3077,'Benthic Codes'!$A$1:$C$15,2,0)</f>
        <v>CY</v>
      </c>
      <c r="I3077" s="66" t="str">
        <f>VLOOKUP(G3077,'Benthic Codes'!$A$1:$C$15,3,0)</f>
        <v>cyanobacteria</v>
      </c>
    </row>
    <row r="3078" spans="1:10">
      <c r="A3078" s="2">
        <v>42959</v>
      </c>
      <c r="B3078" t="s">
        <v>457</v>
      </c>
      <c r="C3078" t="s">
        <v>475</v>
      </c>
      <c r="D3078">
        <v>3</v>
      </c>
      <c r="E3078">
        <v>8</v>
      </c>
      <c r="F3078" s="17">
        <v>7</v>
      </c>
      <c r="G3078" s="55" t="s">
        <v>474</v>
      </c>
      <c r="H3078" s="66" t="str">
        <f>VLOOKUP(G3078,'Benthic Codes'!$A$1:$C$15,2,0)</f>
        <v>CY</v>
      </c>
      <c r="I3078" s="66" t="str">
        <f>VLOOKUP(G3078,'Benthic Codes'!$A$1:$C$15,3,0)</f>
        <v>cyanobacteria</v>
      </c>
    </row>
    <row r="3079" spans="1:10">
      <c r="A3079" s="2">
        <v>42959</v>
      </c>
      <c r="B3079" t="s">
        <v>457</v>
      </c>
      <c r="C3079" t="s">
        <v>475</v>
      </c>
      <c r="D3079">
        <v>3</v>
      </c>
      <c r="E3079">
        <v>8</v>
      </c>
      <c r="F3079" s="17">
        <v>8</v>
      </c>
      <c r="G3079" s="55" t="s">
        <v>478</v>
      </c>
      <c r="H3079" s="66" t="str">
        <f>VLOOKUP(G3079,'Benthic Codes'!$A$1:$C$15,2,0)</f>
        <v>MA</v>
      </c>
      <c r="I3079" s="66" t="str">
        <f>VLOOKUP(G3079,'Benthic Codes'!$A$1:$C$15,3,0)</f>
        <v>macroalgae</v>
      </c>
      <c r="J3079">
        <v>29</v>
      </c>
    </row>
    <row r="3080" spans="1:10">
      <c r="A3080" s="2">
        <v>42959</v>
      </c>
      <c r="B3080" t="s">
        <v>457</v>
      </c>
      <c r="C3080" t="s">
        <v>475</v>
      </c>
      <c r="D3080">
        <v>3</v>
      </c>
      <c r="E3080">
        <v>8</v>
      </c>
      <c r="F3080" s="17">
        <v>9</v>
      </c>
      <c r="G3080" s="55" t="s">
        <v>478</v>
      </c>
      <c r="H3080" s="66" t="str">
        <f>VLOOKUP(G3080,'Benthic Codes'!$A$1:$C$15,2,0)</f>
        <v>MA</v>
      </c>
      <c r="I3080" s="66" t="str">
        <f>VLOOKUP(G3080,'Benthic Codes'!$A$1:$C$15,3,0)</f>
        <v>macroalgae</v>
      </c>
      <c r="J3080">
        <v>31</v>
      </c>
    </row>
    <row r="3081" spans="1:10">
      <c r="A3081" s="2">
        <v>42959</v>
      </c>
      <c r="B3081" t="s">
        <v>457</v>
      </c>
      <c r="C3081" t="s">
        <v>475</v>
      </c>
      <c r="D3081">
        <v>3</v>
      </c>
      <c r="E3081">
        <v>8</v>
      </c>
      <c r="F3081" s="17">
        <v>10</v>
      </c>
      <c r="G3081" s="55" t="s">
        <v>478</v>
      </c>
      <c r="H3081" s="66" t="str">
        <f>VLOOKUP(G3081,'Benthic Codes'!$A$1:$C$15,2,0)</f>
        <v>MA</v>
      </c>
      <c r="I3081" s="66" t="str">
        <f>VLOOKUP(G3081,'Benthic Codes'!$A$1:$C$15,3,0)</f>
        <v>macroalgae</v>
      </c>
      <c r="J3081">
        <v>12</v>
      </c>
    </row>
    <row r="3082" spans="1:10">
      <c r="A3082" s="2">
        <v>42959</v>
      </c>
      <c r="B3082" t="s">
        <v>457</v>
      </c>
      <c r="C3082" t="s">
        <v>475</v>
      </c>
      <c r="D3082">
        <v>3</v>
      </c>
      <c r="E3082">
        <v>9</v>
      </c>
      <c r="F3082" s="17">
        <v>1</v>
      </c>
      <c r="G3082" s="55" t="s">
        <v>474</v>
      </c>
      <c r="H3082" s="66" t="str">
        <f>VLOOKUP(G3082,'Benthic Codes'!$A$1:$C$15,2,0)</f>
        <v>CY</v>
      </c>
      <c r="I3082" s="66" t="str">
        <f>VLOOKUP(G3082,'Benthic Codes'!$A$1:$C$15,3,0)</f>
        <v>cyanobacteria</v>
      </c>
    </row>
    <row r="3083" spans="1:10">
      <c r="A3083" s="2">
        <v>42959</v>
      </c>
      <c r="B3083" t="s">
        <v>457</v>
      </c>
      <c r="C3083" t="s">
        <v>475</v>
      </c>
      <c r="D3083">
        <v>3</v>
      </c>
      <c r="E3083">
        <v>9</v>
      </c>
      <c r="F3083" s="17">
        <v>2</v>
      </c>
      <c r="G3083" s="55" t="s">
        <v>539</v>
      </c>
      <c r="H3083" s="66" t="str">
        <f>VLOOKUP(G3083,'Benthic Codes'!$A$1:$C$15,2,0)</f>
        <v>TA</v>
      </c>
      <c r="I3083" s="66" t="str">
        <f>VLOOKUP(G3083,'Benthic Codes'!$A$1:$C$15,3,0)</f>
        <v>turf algae</v>
      </c>
    </row>
    <row r="3084" spans="1:10">
      <c r="A3084" s="2">
        <v>42959</v>
      </c>
      <c r="B3084" t="s">
        <v>457</v>
      </c>
      <c r="C3084" t="s">
        <v>475</v>
      </c>
      <c r="D3084">
        <v>3</v>
      </c>
      <c r="E3084">
        <v>9</v>
      </c>
      <c r="F3084" s="17">
        <v>3</v>
      </c>
      <c r="G3084" s="55" t="s">
        <v>478</v>
      </c>
      <c r="H3084" s="66" t="str">
        <f>VLOOKUP(G3084,'Benthic Codes'!$A$1:$C$15,2,0)</f>
        <v>MA</v>
      </c>
      <c r="I3084" s="66" t="str">
        <f>VLOOKUP(G3084,'Benthic Codes'!$A$1:$C$15,3,0)</f>
        <v>macroalgae</v>
      </c>
      <c r="J3084">
        <v>34</v>
      </c>
    </row>
    <row r="3085" spans="1:10">
      <c r="A3085" s="2">
        <v>42959</v>
      </c>
      <c r="B3085" t="s">
        <v>457</v>
      </c>
      <c r="C3085" t="s">
        <v>475</v>
      </c>
      <c r="D3085">
        <v>3</v>
      </c>
      <c r="E3085">
        <v>9</v>
      </c>
      <c r="F3085" s="17">
        <v>4</v>
      </c>
      <c r="G3085" s="55" t="s">
        <v>478</v>
      </c>
      <c r="H3085" s="66" t="str">
        <f>VLOOKUP(G3085,'Benthic Codes'!$A$1:$C$15,2,0)</f>
        <v>MA</v>
      </c>
      <c r="I3085" s="66" t="str">
        <f>VLOOKUP(G3085,'Benthic Codes'!$A$1:$C$15,3,0)</f>
        <v>macroalgae</v>
      </c>
      <c r="J3085">
        <v>42</v>
      </c>
    </row>
    <row r="3086" spans="1:10">
      <c r="A3086" s="2">
        <v>42959</v>
      </c>
      <c r="B3086" t="s">
        <v>457</v>
      </c>
      <c r="C3086" t="s">
        <v>475</v>
      </c>
      <c r="D3086">
        <v>3</v>
      </c>
      <c r="E3086">
        <v>9</v>
      </c>
      <c r="F3086" s="17">
        <v>5</v>
      </c>
      <c r="G3086" s="55" t="s">
        <v>539</v>
      </c>
      <c r="H3086" s="66" t="str">
        <f>VLOOKUP(G3086,'Benthic Codes'!$A$1:$C$15,2,0)</f>
        <v>TA</v>
      </c>
      <c r="I3086" s="66" t="str">
        <f>VLOOKUP(G3086,'Benthic Codes'!$A$1:$C$15,3,0)</f>
        <v>turf algae</v>
      </c>
    </row>
    <row r="3087" spans="1:10">
      <c r="A3087" s="2">
        <v>42959</v>
      </c>
      <c r="B3087" t="s">
        <v>457</v>
      </c>
      <c r="C3087" t="s">
        <v>475</v>
      </c>
      <c r="D3087">
        <v>3</v>
      </c>
      <c r="E3087">
        <v>9</v>
      </c>
      <c r="F3087" s="17">
        <v>6</v>
      </c>
      <c r="G3087" s="55" t="s">
        <v>478</v>
      </c>
      <c r="H3087" s="66" t="str">
        <f>VLOOKUP(G3087,'Benthic Codes'!$A$1:$C$15,2,0)</f>
        <v>MA</v>
      </c>
      <c r="I3087" s="66" t="str">
        <f>VLOOKUP(G3087,'Benthic Codes'!$A$1:$C$15,3,0)</f>
        <v>macroalgae</v>
      </c>
      <c r="J3087">
        <v>23</v>
      </c>
    </row>
    <row r="3088" spans="1:10">
      <c r="A3088" s="2">
        <v>42959</v>
      </c>
      <c r="B3088" t="s">
        <v>457</v>
      </c>
      <c r="C3088" t="s">
        <v>475</v>
      </c>
      <c r="D3088">
        <v>3</v>
      </c>
      <c r="E3088">
        <v>9</v>
      </c>
      <c r="F3088" s="17">
        <v>7</v>
      </c>
      <c r="G3088" s="55" t="s">
        <v>474</v>
      </c>
      <c r="H3088" s="66" t="str">
        <f>VLOOKUP(G3088,'Benthic Codes'!$A$1:$C$15,2,0)</f>
        <v>CY</v>
      </c>
      <c r="I3088" s="66" t="str">
        <f>VLOOKUP(G3088,'Benthic Codes'!$A$1:$C$15,3,0)</f>
        <v>cyanobacteria</v>
      </c>
    </row>
    <row r="3089" spans="1:11">
      <c r="A3089" s="2">
        <v>42959</v>
      </c>
      <c r="B3089" t="s">
        <v>457</v>
      </c>
      <c r="C3089" t="s">
        <v>475</v>
      </c>
      <c r="D3089">
        <v>3</v>
      </c>
      <c r="E3089">
        <v>9</v>
      </c>
      <c r="F3089" s="17">
        <v>8</v>
      </c>
      <c r="G3089" s="55" t="s">
        <v>474</v>
      </c>
      <c r="H3089" s="66" t="str">
        <f>VLOOKUP(G3089,'Benthic Codes'!$A$1:$C$15,2,0)</f>
        <v>CY</v>
      </c>
      <c r="I3089" s="66" t="str">
        <f>VLOOKUP(G3089,'Benthic Codes'!$A$1:$C$15,3,0)</f>
        <v>cyanobacteria</v>
      </c>
    </row>
    <row r="3090" spans="1:11">
      <c r="A3090" s="2">
        <v>42959</v>
      </c>
      <c r="B3090" t="s">
        <v>457</v>
      </c>
      <c r="C3090" t="s">
        <v>475</v>
      </c>
      <c r="D3090">
        <v>3</v>
      </c>
      <c r="E3090">
        <v>9</v>
      </c>
      <c r="F3090" s="17">
        <v>9</v>
      </c>
      <c r="G3090" s="55" t="s">
        <v>539</v>
      </c>
      <c r="H3090" s="66" t="str">
        <f>VLOOKUP(G3090,'Benthic Codes'!$A$1:$C$15,2,0)</f>
        <v>TA</v>
      </c>
      <c r="I3090" s="66" t="str">
        <f>VLOOKUP(G3090,'Benthic Codes'!$A$1:$C$15,3,0)</f>
        <v>turf algae</v>
      </c>
    </row>
    <row r="3091" spans="1:11">
      <c r="A3091" s="2">
        <v>42959</v>
      </c>
      <c r="B3091" t="s">
        <v>457</v>
      </c>
      <c r="C3091" t="s">
        <v>475</v>
      </c>
      <c r="D3091">
        <v>3</v>
      </c>
      <c r="E3091">
        <v>9</v>
      </c>
      <c r="F3091" s="17">
        <v>10</v>
      </c>
      <c r="G3091" s="55" t="s">
        <v>539</v>
      </c>
      <c r="H3091" s="66" t="str">
        <f>VLOOKUP(G3091,'Benthic Codes'!$A$1:$C$15,2,0)</f>
        <v>TA</v>
      </c>
      <c r="I3091" s="66" t="str">
        <f>VLOOKUP(G3091,'Benthic Codes'!$A$1:$C$15,3,0)</f>
        <v>turf algae</v>
      </c>
    </row>
    <row r="3092" spans="1:11">
      <c r="A3092" s="2">
        <v>42959</v>
      </c>
      <c r="B3092" t="s">
        <v>457</v>
      </c>
      <c r="C3092" t="s">
        <v>475</v>
      </c>
      <c r="D3092">
        <v>3</v>
      </c>
      <c r="E3092">
        <v>10</v>
      </c>
      <c r="F3092" s="17">
        <v>1</v>
      </c>
      <c r="G3092" s="55" t="s">
        <v>478</v>
      </c>
      <c r="H3092" s="66" t="str">
        <f>VLOOKUP(G3092,'Benthic Codes'!$A$1:$C$15,2,0)</f>
        <v>MA</v>
      </c>
      <c r="I3092" s="66" t="str">
        <f>VLOOKUP(G3092,'Benthic Codes'!$A$1:$C$15,3,0)</f>
        <v>macroalgae</v>
      </c>
      <c r="J3092">
        <v>18</v>
      </c>
    </row>
    <row r="3093" spans="1:11">
      <c r="A3093" s="2">
        <v>42959</v>
      </c>
      <c r="B3093" t="s">
        <v>457</v>
      </c>
      <c r="C3093" t="s">
        <v>475</v>
      </c>
      <c r="D3093">
        <v>3</v>
      </c>
      <c r="E3093">
        <v>10</v>
      </c>
      <c r="F3093" s="17">
        <v>2</v>
      </c>
      <c r="G3093" s="55" t="s">
        <v>474</v>
      </c>
      <c r="H3093" s="66" t="str">
        <f>VLOOKUP(G3093,'Benthic Codes'!$A$1:$C$15,2,0)</f>
        <v>CY</v>
      </c>
      <c r="I3093" s="66" t="str">
        <f>VLOOKUP(G3093,'Benthic Codes'!$A$1:$C$15,3,0)</f>
        <v>cyanobacteria</v>
      </c>
    </row>
    <row r="3094" spans="1:11">
      <c r="A3094" s="2">
        <v>42959</v>
      </c>
      <c r="B3094" t="s">
        <v>457</v>
      </c>
      <c r="C3094" t="s">
        <v>475</v>
      </c>
      <c r="D3094">
        <v>3</v>
      </c>
      <c r="E3094">
        <v>10</v>
      </c>
      <c r="F3094" s="17">
        <v>3</v>
      </c>
      <c r="G3094" s="55" t="s">
        <v>478</v>
      </c>
      <c r="H3094" s="66" t="str">
        <f>VLOOKUP(G3094,'Benthic Codes'!$A$1:$C$15,2,0)</f>
        <v>MA</v>
      </c>
      <c r="I3094" s="66" t="str">
        <f>VLOOKUP(G3094,'Benthic Codes'!$A$1:$C$15,3,0)</f>
        <v>macroalgae</v>
      </c>
      <c r="J3094">
        <v>12</v>
      </c>
    </row>
    <row r="3095" spans="1:11">
      <c r="A3095" s="2">
        <v>42959</v>
      </c>
      <c r="B3095" t="s">
        <v>457</v>
      </c>
      <c r="C3095" t="s">
        <v>475</v>
      </c>
      <c r="D3095">
        <v>3</v>
      </c>
      <c r="E3095">
        <v>10</v>
      </c>
      <c r="F3095" s="17">
        <v>4</v>
      </c>
      <c r="G3095" s="55" t="s">
        <v>474</v>
      </c>
      <c r="H3095" s="66" t="str">
        <f>VLOOKUP(G3095,'Benthic Codes'!$A$1:$C$15,2,0)</f>
        <v>CY</v>
      </c>
      <c r="I3095" s="66" t="str">
        <f>VLOOKUP(G3095,'Benthic Codes'!$A$1:$C$15,3,0)</f>
        <v>cyanobacteria</v>
      </c>
    </row>
    <row r="3096" spans="1:11">
      <c r="A3096" s="2">
        <v>42959</v>
      </c>
      <c r="B3096" t="s">
        <v>457</v>
      </c>
      <c r="C3096" t="s">
        <v>475</v>
      </c>
      <c r="D3096">
        <v>3</v>
      </c>
      <c r="E3096">
        <v>10</v>
      </c>
      <c r="F3096" s="17">
        <v>5</v>
      </c>
      <c r="G3096" s="55" t="s">
        <v>478</v>
      </c>
      <c r="H3096" s="66" t="str">
        <f>VLOOKUP(G3096,'Benthic Codes'!$A$1:$C$15,2,0)</f>
        <v>MA</v>
      </c>
      <c r="I3096" s="66" t="str">
        <f>VLOOKUP(G3096,'Benthic Codes'!$A$1:$C$15,3,0)</f>
        <v>macroalgae</v>
      </c>
      <c r="J3096">
        <v>45</v>
      </c>
    </row>
    <row r="3097" spans="1:11">
      <c r="A3097" s="2">
        <v>42959</v>
      </c>
      <c r="B3097" t="s">
        <v>457</v>
      </c>
      <c r="C3097" t="s">
        <v>475</v>
      </c>
      <c r="D3097">
        <v>3</v>
      </c>
      <c r="E3097">
        <v>10</v>
      </c>
      <c r="F3097" s="17">
        <v>6</v>
      </c>
      <c r="G3097" s="55" t="s">
        <v>478</v>
      </c>
      <c r="H3097" s="66" t="str">
        <f>VLOOKUP(G3097,'Benthic Codes'!$A$1:$C$15,2,0)</f>
        <v>MA</v>
      </c>
      <c r="I3097" s="66" t="str">
        <f>VLOOKUP(G3097,'Benthic Codes'!$A$1:$C$15,3,0)</f>
        <v>macroalgae</v>
      </c>
      <c r="J3097">
        <v>39</v>
      </c>
    </row>
    <row r="3098" spans="1:11">
      <c r="A3098" s="2">
        <v>42959</v>
      </c>
      <c r="B3098" t="s">
        <v>457</v>
      </c>
      <c r="C3098" t="s">
        <v>475</v>
      </c>
      <c r="D3098">
        <v>3</v>
      </c>
      <c r="E3098">
        <v>10</v>
      </c>
      <c r="F3098" s="17">
        <v>7</v>
      </c>
      <c r="G3098" s="55" t="s">
        <v>478</v>
      </c>
      <c r="H3098" s="66" t="str">
        <f>VLOOKUP(G3098,'Benthic Codes'!$A$1:$C$15,2,0)</f>
        <v>MA</v>
      </c>
      <c r="I3098" s="66" t="str">
        <f>VLOOKUP(G3098,'Benthic Codes'!$A$1:$C$15,3,0)</f>
        <v>macroalgae</v>
      </c>
      <c r="J3098">
        <v>12</v>
      </c>
    </row>
    <row r="3099" spans="1:11">
      <c r="A3099" s="2">
        <v>42959</v>
      </c>
      <c r="B3099" t="s">
        <v>457</v>
      </c>
      <c r="C3099" t="s">
        <v>475</v>
      </c>
      <c r="D3099">
        <v>3</v>
      </c>
      <c r="E3099">
        <v>10</v>
      </c>
      <c r="F3099" s="17">
        <v>8</v>
      </c>
      <c r="G3099" s="55" t="s">
        <v>478</v>
      </c>
      <c r="H3099" s="66" t="str">
        <f>VLOOKUP(G3099,'Benthic Codes'!$A$1:$C$15,2,0)</f>
        <v>MA</v>
      </c>
      <c r="I3099" s="66" t="str">
        <f>VLOOKUP(G3099,'Benthic Codes'!$A$1:$C$15,3,0)</f>
        <v>macroalgae</v>
      </c>
      <c r="J3099">
        <v>5</v>
      </c>
    </row>
    <row r="3100" spans="1:11">
      <c r="A3100" s="2">
        <v>42959</v>
      </c>
      <c r="B3100" t="s">
        <v>457</v>
      </c>
      <c r="C3100" t="s">
        <v>475</v>
      </c>
      <c r="D3100">
        <v>3</v>
      </c>
      <c r="E3100">
        <v>10</v>
      </c>
      <c r="F3100" s="17">
        <v>9</v>
      </c>
      <c r="G3100" s="55" t="s">
        <v>480</v>
      </c>
      <c r="H3100" s="66" t="str">
        <f>VLOOKUP(G3100,'Benthic Codes'!$A$1:$C$15,2,0)</f>
        <v>OINV</v>
      </c>
      <c r="I3100" s="66" t="str">
        <f>VLOOKUP(G3100,'Benthic Codes'!$A$1:$C$15,3,0)</f>
        <v>non-aggressive invert</v>
      </c>
      <c r="K3100" t="s">
        <v>479</v>
      </c>
    </row>
    <row r="3101" spans="1:11">
      <c r="A3101" s="2">
        <v>42959</v>
      </c>
      <c r="B3101" t="s">
        <v>457</v>
      </c>
      <c r="C3101" t="s">
        <v>475</v>
      </c>
      <c r="D3101">
        <v>3</v>
      </c>
      <c r="E3101">
        <v>10</v>
      </c>
      <c r="F3101" s="17">
        <v>10</v>
      </c>
      <c r="G3101" s="55" t="s">
        <v>478</v>
      </c>
      <c r="H3101" s="66" t="str">
        <f>VLOOKUP(G3101,'Benthic Codes'!$A$1:$C$15,2,0)</f>
        <v>MA</v>
      </c>
      <c r="I3101" s="66" t="str">
        <f>VLOOKUP(G3101,'Benthic Codes'!$A$1:$C$15,3,0)</f>
        <v>macroalgae</v>
      </c>
      <c r="J3101">
        <v>47</v>
      </c>
    </row>
    <row r="3102" spans="1:11">
      <c r="A3102" s="2">
        <v>42959</v>
      </c>
      <c r="B3102" t="s">
        <v>457</v>
      </c>
      <c r="C3102" t="s">
        <v>475</v>
      </c>
      <c r="D3102">
        <v>4</v>
      </c>
      <c r="E3102">
        <v>1</v>
      </c>
      <c r="F3102" s="17">
        <v>1</v>
      </c>
      <c r="G3102" s="55" t="s">
        <v>474</v>
      </c>
      <c r="H3102" s="66" t="str">
        <f>VLOOKUP(G3102,'Benthic Codes'!$A$1:$C$15,2,0)</f>
        <v>CY</v>
      </c>
      <c r="I3102" s="66" t="str">
        <f>VLOOKUP(G3102,'Benthic Codes'!$A$1:$C$15,3,0)</f>
        <v>cyanobacteria</v>
      </c>
    </row>
    <row r="3103" spans="1:11">
      <c r="A3103" s="2">
        <v>42959</v>
      </c>
      <c r="B3103" t="s">
        <v>457</v>
      </c>
      <c r="C3103" t="s">
        <v>475</v>
      </c>
      <c r="D3103">
        <v>4</v>
      </c>
      <c r="E3103">
        <v>1</v>
      </c>
      <c r="F3103" s="17">
        <v>2</v>
      </c>
      <c r="G3103" s="55" t="s">
        <v>489</v>
      </c>
      <c r="H3103" s="66" t="str">
        <f>VLOOKUP(G3103,'Benthic Codes'!$A$1:$C$15,2,0)</f>
        <v>sand</v>
      </c>
      <c r="I3103" s="66" t="str">
        <f>VLOOKUP(G3103,'Benthic Codes'!$A$1:$C$15,3,0)</f>
        <v>sand</v>
      </c>
    </row>
    <row r="3104" spans="1:11">
      <c r="A3104" s="2">
        <v>42959</v>
      </c>
      <c r="B3104" t="s">
        <v>457</v>
      </c>
      <c r="C3104" t="s">
        <v>475</v>
      </c>
      <c r="D3104">
        <v>4</v>
      </c>
      <c r="E3104">
        <v>1</v>
      </c>
      <c r="F3104" s="17">
        <v>3</v>
      </c>
      <c r="G3104" s="55" t="s">
        <v>474</v>
      </c>
      <c r="H3104" s="66" t="str">
        <f>VLOOKUP(G3104,'Benthic Codes'!$A$1:$C$15,2,0)</f>
        <v>CY</v>
      </c>
      <c r="I3104" s="66" t="str">
        <f>VLOOKUP(G3104,'Benthic Codes'!$A$1:$C$15,3,0)</f>
        <v>cyanobacteria</v>
      </c>
    </row>
    <row r="3105" spans="1:10">
      <c r="A3105" s="2">
        <v>42959</v>
      </c>
      <c r="B3105" t="s">
        <v>457</v>
      </c>
      <c r="C3105" t="s">
        <v>475</v>
      </c>
      <c r="D3105">
        <v>4</v>
      </c>
      <c r="E3105">
        <v>1</v>
      </c>
      <c r="F3105" s="17">
        <v>4</v>
      </c>
      <c r="G3105" s="55" t="s">
        <v>474</v>
      </c>
      <c r="H3105" s="66" t="str">
        <f>VLOOKUP(G3105,'Benthic Codes'!$A$1:$C$15,2,0)</f>
        <v>CY</v>
      </c>
      <c r="I3105" s="66" t="str">
        <f>VLOOKUP(G3105,'Benthic Codes'!$A$1:$C$15,3,0)</f>
        <v>cyanobacteria</v>
      </c>
    </row>
    <row r="3106" spans="1:10">
      <c r="A3106" s="2">
        <v>42959</v>
      </c>
      <c r="B3106" t="s">
        <v>457</v>
      </c>
      <c r="C3106" t="s">
        <v>475</v>
      </c>
      <c r="D3106">
        <v>4</v>
      </c>
      <c r="E3106">
        <v>1</v>
      </c>
      <c r="F3106" s="17">
        <v>5</v>
      </c>
      <c r="G3106" s="55" t="s">
        <v>489</v>
      </c>
      <c r="H3106" s="66" t="str">
        <f>VLOOKUP(G3106,'Benthic Codes'!$A$1:$C$15,2,0)</f>
        <v>sand</v>
      </c>
      <c r="I3106" s="66" t="str">
        <f>VLOOKUP(G3106,'Benthic Codes'!$A$1:$C$15,3,0)</f>
        <v>sand</v>
      </c>
    </row>
    <row r="3107" spans="1:10">
      <c r="A3107" s="2">
        <v>42959</v>
      </c>
      <c r="B3107" t="s">
        <v>457</v>
      </c>
      <c r="C3107" t="s">
        <v>475</v>
      </c>
      <c r="D3107">
        <v>4</v>
      </c>
      <c r="E3107">
        <v>1</v>
      </c>
      <c r="F3107" s="17">
        <v>6</v>
      </c>
      <c r="G3107" s="55" t="s">
        <v>489</v>
      </c>
      <c r="H3107" s="66" t="str">
        <f>VLOOKUP(G3107,'Benthic Codes'!$A$1:$C$15,2,0)</f>
        <v>sand</v>
      </c>
      <c r="I3107" s="66" t="str">
        <f>VLOOKUP(G3107,'Benthic Codes'!$A$1:$C$15,3,0)</f>
        <v>sand</v>
      </c>
    </row>
    <row r="3108" spans="1:10">
      <c r="A3108" s="2">
        <v>42959</v>
      </c>
      <c r="B3108" t="s">
        <v>457</v>
      </c>
      <c r="C3108" t="s">
        <v>475</v>
      </c>
      <c r="D3108">
        <v>4</v>
      </c>
      <c r="E3108">
        <v>1</v>
      </c>
      <c r="F3108" s="17">
        <v>7</v>
      </c>
      <c r="G3108" s="55" t="s">
        <v>474</v>
      </c>
      <c r="H3108" s="66" t="str">
        <f>VLOOKUP(G3108,'Benthic Codes'!$A$1:$C$15,2,0)</f>
        <v>CY</v>
      </c>
      <c r="I3108" s="66" t="str">
        <f>VLOOKUP(G3108,'Benthic Codes'!$A$1:$C$15,3,0)</f>
        <v>cyanobacteria</v>
      </c>
    </row>
    <row r="3109" spans="1:10">
      <c r="A3109" s="2">
        <v>42959</v>
      </c>
      <c r="B3109" t="s">
        <v>457</v>
      </c>
      <c r="C3109" t="s">
        <v>475</v>
      </c>
      <c r="D3109">
        <v>4</v>
      </c>
      <c r="E3109">
        <v>1</v>
      </c>
      <c r="F3109" s="17">
        <v>8</v>
      </c>
      <c r="G3109" s="55" t="s">
        <v>474</v>
      </c>
      <c r="H3109" s="66" t="str">
        <f>VLOOKUP(G3109,'Benthic Codes'!$A$1:$C$15,2,0)</f>
        <v>CY</v>
      </c>
      <c r="I3109" s="66" t="str">
        <f>VLOOKUP(G3109,'Benthic Codes'!$A$1:$C$15,3,0)</f>
        <v>cyanobacteria</v>
      </c>
    </row>
    <row r="3110" spans="1:10">
      <c r="A3110" s="2">
        <v>42959</v>
      </c>
      <c r="B3110" t="s">
        <v>457</v>
      </c>
      <c r="C3110" t="s">
        <v>475</v>
      </c>
      <c r="D3110">
        <v>4</v>
      </c>
      <c r="E3110">
        <v>1</v>
      </c>
      <c r="F3110" s="17">
        <v>9</v>
      </c>
      <c r="G3110" s="55" t="s">
        <v>474</v>
      </c>
      <c r="H3110" s="66" t="str">
        <f>VLOOKUP(G3110,'Benthic Codes'!$A$1:$C$15,2,0)</f>
        <v>CY</v>
      </c>
      <c r="I3110" s="66" t="str">
        <f>VLOOKUP(G3110,'Benthic Codes'!$A$1:$C$15,3,0)</f>
        <v>cyanobacteria</v>
      </c>
    </row>
    <row r="3111" spans="1:10">
      <c r="A3111" s="2">
        <v>42959</v>
      </c>
      <c r="B3111" t="s">
        <v>457</v>
      </c>
      <c r="C3111" t="s">
        <v>475</v>
      </c>
      <c r="D3111">
        <v>4</v>
      </c>
      <c r="E3111">
        <v>1</v>
      </c>
      <c r="F3111" s="17">
        <v>10</v>
      </c>
      <c r="G3111" s="55" t="s">
        <v>474</v>
      </c>
      <c r="H3111" s="66" t="str">
        <f>VLOOKUP(G3111,'Benthic Codes'!$A$1:$C$15,2,0)</f>
        <v>CY</v>
      </c>
      <c r="I3111" s="66" t="str">
        <f>VLOOKUP(G3111,'Benthic Codes'!$A$1:$C$15,3,0)</f>
        <v>cyanobacteria</v>
      </c>
    </row>
    <row r="3112" spans="1:10">
      <c r="A3112" s="2">
        <v>42959</v>
      </c>
      <c r="B3112" t="s">
        <v>457</v>
      </c>
      <c r="C3112" t="s">
        <v>475</v>
      </c>
      <c r="D3112">
        <v>4</v>
      </c>
      <c r="E3112">
        <v>2</v>
      </c>
      <c r="F3112" s="17">
        <v>1</v>
      </c>
      <c r="G3112" s="55" t="s">
        <v>474</v>
      </c>
      <c r="H3112" s="66" t="str">
        <f>VLOOKUP(G3112,'Benthic Codes'!$A$1:$C$15,2,0)</f>
        <v>CY</v>
      </c>
      <c r="I3112" s="66" t="str">
        <f>VLOOKUP(G3112,'Benthic Codes'!$A$1:$C$15,3,0)</f>
        <v>cyanobacteria</v>
      </c>
    </row>
    <row r="3113" spans="1:10">
      <c r="A3113" s="2">
        <v>42959</v>
      </c>
      <c r="B3113" t="s">
        <v>457</v>
      </c>
      <c r="C3113" t="s">
        <v>475</v>
      </c>
      <c r="D3113">
        <v>4</v>
      </c>
      <c r="E3113">
        <v>2</v>
      </c>
      <c r="F3113" s="17">
        <v>2</v>
      </c>
      <c r="G3113" s="55" t="s">
        <v>474</v>
      </c>
      <c r="H3113" s="66" t="str">
        <f>VLOOKUP(G3113,'Benthic Codes'!$A$1:$C$15,2,0)</f>
        <v>CY</v>
      </c>
      <c r="I3113" s="66" t="str">
        <f>VLOOKUP(G3113,'Benthic Codes'!$A$1:$C$15,3,0)</f>
        <v>cyanobacteria</v>
      </c>
    </row>
    <row r="3114" spans="1:10">
      <c r="A3114" s="2">
        <v>42959</v>
      </c>
      <c r="B3114" t="s">
        <v>457</v>
      </c>
      <c r="C3114" t="s">
        <v>475</v>
      </c>
      <c r="D3114">
        <v>4</v>
      </c>
      <c r="E3114">
        <v>2</v>
      </c>
      <c r="F3114" s="17">
        <v>3</v>
      </c>
      <c r="G3114" s="55" t="s">
        <v>478</v>
      </c>
      <c r="H3114" s="66" t="str">
        <f>VLOOKUP(G3114,'Benthic Codes'!$A$1:$C$15,2,0)</f>
        <v>MA</v>
      </c>
      <c r="I3114" s="66" t="str">
        <f>VLOOKUP(G3114,'Benthic Codes'!$A$1:$C$15,3,0)</f>
        <v>macroalgae</v>
      </c>
      <c r="J3114">
        <v>42</v>
      </c>
    </row>
    <row r="3115" spans="1:10">
      <c r="A3115" s="2">
        <v>42959</v>
      </c>
      <c r="B3115" t="s">
        <v>457</v>
      </c>
      <c r="C3115" t="s">
        <v>475</v>
      </c>
      <c r="D3115">
        <v>4</v>
      </c>
      <c r="E3115">
        <v>2</v>
      </c>
      <c r="F3115" s="17">
        <v>4</v>
      </c>
      <c r="G3115" s="55" t="s">
        <v>474</v>
      </c>
      <c r="H3115" s="66" t="str">
        <f>VLOOKUP(G3115,'Benthic Codes'!$A$1:$C$15,2,0)</f>
        <v>CY</v>
      </c>
      <c r="I3115" s="66" t="str">
        <f>VLOOKUP(G3115,'Benthic Codes'!$A$1:$C$15,3,0)</f>
        <v>cyanobacteria</v>
      </c>
    </row>
    <row r="3116" spans="1:10">
      <c r="A3116" s="2">
        <v>42959</v>
      </c>
      <c r="B3116" t="s">
        <v>457</v>
      </c>
      <c r="C3116" t="s">
        <v>475</v>
      </c>
      <c r="D3116">
        <v>4</v>
      </c>
      <c r="E3116">
        <v>2</v>
      </c>
      <c r="F3116" s="17">
        <v>5</v>
      </c>
      <c r="G3116" s="55" t="s">
        <v>474</v>
      </c>
      <c r="H3116" s="66" t="str">
        <f>VLOOKUP(G3116,'Benthic Codes'!$A$1:$C$15,2,0)</f>
        <v>CY</v>
      </c>
      <c r="I3116" s="66" t="str">
        <f>VLOOKUP(G3116,'Benthic Codes'!$A$1:$C$15,3,0)</f>
        <v>cyanobacteria</v>
      </c>
    </row>
    <row r="3117" spans="1:10">
      <c r="A3117" s="2">
        <v>42959</v>
      </c>
      <c r="B3117" t="s">
        <v>457</v>
      </c>
      <c r="C3117" t="s">
        <v>475</v>
      </c>
      <c r="D3117">
        <v>4</v>
      </c>
      <c r="E3117">
        <v>2</v>
      </c>
      <c r="F3117" s="17">
        <v>6</v>
      </c>
      <c r="G3117" s="55" t="s">
        <v>474</v>
      </c>
      <c r="H3117" s="66" t="str">
        <f>VLOOKUP(G3117,'Benthic Codes'!$A$1:$C$15,2,0)</f>
        <v>CY</v>
      </c>
      <c r="I3117" s="66" t="str">
        <f>VLOOKUP(G3117,'Benthic Codes'!$A$1:$C$15,3,0)</f>
        <v>cyanobacteria</v>
      </c>
    </row>
    <row r="3118" spans="1:10">
      <c r="A3118" s="2">
        <v>42959</v>
      </c>
      <c r="B3118" t="s">
        <v>457</v>
      </c>
      <c r="C3118" t="s">
        <v>475</v>
      </c>
      <c r="D3118">
        <v>4</v>
      </c>
      <c r="E3118">
        <v>2</v>
      </c>
      <c r="F3118" s="17">
        <v>7</v>
      </c>
      <c r="G3118" s="55" t="s">
        <v>474</v>
      </c>
      <c r="H3118" s="66" t="str">
        <f>VLOOKUP(G3118,'Benthic Codes'!$A$1:$C$15,2,0)</f>
        <v>CY</v>
      </c>
      <c r="I3118" s="66" t="str">
        <f>VLOOKUP(G3118,'Benthic Codes'!$A$1:$C$15,3,0)</f>
        <v>cyanobacteria</v>
      </c>
    </row>
    <row r="3119" spans="1:10">
      <c r="A3119" s="2">
        <v>42959</v>
      </c>
      <c r="B3119" t="s">
        <v>457</v>
      </c>
      <c r="C3119" t="s">
        <v>475</v>
      </c>
      <c r="D3119">
        <v>4</v>
      </c>
      <c r="E3119">
        <v>2</v>
      </c>
      <c r="F3119" s="17">
        <v>8</v>
      </c>
      <c r="G3119" s="55" t="s">
        <v>474</v>
      </c>
      <c r="H3119" s="66" t="str">
        <f>VLOOKUP(G3119,'Benthic Codes'!$A$1:$C$15,2,0)</f>
        <v>CY</v>
      </c>
      <c r="I3119" s="66" t="str">
        <f>VLOOKUP(G3119,'Benthic Codes'!$A$1:$C$15,3,0)</f>
        <v>cyanobacteria</v>
      </c>
    </row>
    <row r="3120" spans="1:10">
      <c r="A3120" s="2">
        <v>42959</v>
      </c>
      <c r="B3120" t="s">
        <v>457</v>
      </c>
      <c r="C3120" t="s">
        <v>475</v>
      </c>
      <c r="D3120">
        <v>4</v>
      </c>
      <c r="E3120">
        <v>2</v>
      </c>
      <c r="F3120" s="17">
        <v>9</v>
      </c>
      <c r="G3120" s="55" t="s">
        <v>474</v>
      </c>
      <c r="H3120" s="66" t="str">
        <f>VLOOKUP(G3120,'Benthic Codes'!$A$1:$C$15,2,0)</f>
        <v>CY</v>
      </c>
      <c r="I3120" s="66" t="str">
        <f>VLOOKUP(G3120,'Benthic Codes'!$A$1:$C$15,3,0)</f>
        <v>cyanobacteria</v>
      </c>
    </row>
    <row r="3121" spans="1:10">
      <c r="A3121" s="2">
        <v>42959</v>
      </c>
      <c r="B3121" t="s">
        <v>457</v>
      </c>
      <c r="C3121" t="s">
        <v>475</v>
      </c>
      <c r="D3121">
        <v>4</v>
      </c>
      <c r="E3121">
        <v>2</v>
      </c>
      <c r="F3121" s="17">
        <v>10</v>
      </c>
      <c r="G3121" s="55" t="s">
        <v>474</v>
      </c>
      <c r="H3121" s="66" t="str">
        <f>VLOOKUP(G3121,'Benthic Codes'!$A$1:$C$15,2,0)</f>
        <v>CY</v>
      </c>
      <c r="I3121" s="66" t="str">
        <f>VLOOKUP(G3121,'Benthic Codes'!$A$1:$C$15,3,0)</f>
        <v>cyanobacteria</v>
      </c>
    </row>
    <row r="3122" spans="1:10">
      <c r="A3122" s="2">
        <v>42959</v>
      </c>
      <c r="B3122" t="s">
        <v>457</v>
      </c>
      <c r="C3122" t="s">
        <v>475</v>
      </c>
      <c r="D3122">
        <v>4</v>
      </c>
      <c r="E3122">
        <v>3</v>
      </c>
      <c r="F3122" s="17">
        <v>1</v>
      </c>
      <c r="G3122" s="55" t="s">
        <v>478</v>
      </c>
      <c r="H3122" s="66" t="str">
        <f>VLOOKUP(G3122,'Benthic Codes'!$A$1:$C$15,2,0)</f>
        <v>MA</v>
      </c>
      <c r="I3122" s="66" t="str">
        <f>VLOOKUP(G3122,'Benthic Codes'!$A$1:$C$15,3,0)</f>
        <v>macroalgae</v>
      </c>
      <c r="J3122">
        <v>39</v>
      </c>
    </row>
    <row r="3123" spans="1:10">
      <c r="A3123" s="2">
        <v>42959</v>
      </c>
      <c r="B3123" t="s">
        <v>457</v>
      </c>
      <c r="C3123" t="s">
        <v>475</v>
      </c>
      <c r="D3123">
        <v>4</v>
      </c>
      <c r="E3123">
        <v>3</v>
      </c>
      <c r="F3123" s="17">
        <v>2</v>
      </c>
      <c r="G3123" s="55" t="s">
        <v>474</v>
      </c>
      <c r="H3123" s="66" t="str">
        <f>VLOOKUP(G3123,'Benthic Codes'!$A$1:$C$15,2,0)</f>
        <v>CY</v>
      </c>
      <c r="I3123" s="66" t="str">
        <f>VLOOKUP(G3123,'Benthic Codes'!$A$1:$C$15,3,0)</f>
        <v>cyanobacteria</v>
      </c>
    </row>
    <row r="3124" spans="1:10">
      <c r="A3124" s="2">
        <v>42959</v>
      </c>
      <c r="B3124" t="s">
        <v>457</v>
      </c>
      <c r="C3124" t="s">
        <v>475</v>
      </c>
      <c r="D3124">
        <v>4</v>
      </c>
      <c r="E3124">
        <v>3</v>
      </c>
      <c r="F3124" s="17">
        <v>3</v>
      </c>
      <c r="G3124" s="55" t="s">
        <v>478</v>
      </c>
      <c r="H3124" s="66" t="str">
        <f>VLOOKUP(G3124,'Benthic Codes'!$A$1:$C$15,2,0)</f>
        <v>MA</v>
      </c>
      <c r="I3124" s="66" t="str">
        <f>VLOOKUP(G3124,'Benthic Codes'!$A$1:$C$15,3,0)</f>
        <v>macroalgae</v>
      </c>
      <c r="J3124">
        <v>25</v>
      </c>
    </row>
    <row r="3125" spans="1:10">
      <c r="A3125" s="2">
        <v>42959</v>
      </c>
      <c r="B3125" t="s">
        <v>457</v>
      </c>
      <c r="C3125" t="s">
        <v>475</v>
      </c>
      <c r="D3125">
        <v>4</v>
      </c>
      <c r="E3125">
        <v>3</v>
      </c>
      <c r="F3125" s="17">
        <v>4</v>
      </c>
      <c r="G3125" s="55" t="s">
        <v>478</v>
      </c>
      <c r="H3125" s="66" t="str">
        <f>VLOOKUP(G3125,'Benthic Codes'!$A$1:$C$15,2,0)</f>
        <v>MA</v>
      </c>
      <c r="I3125" s="66" t="str">
        <f>VLOOKUP(G3125,'Benthic Codes'!$A$1:$C$15,3,0)</f>
        <v>macroalgae</v>
      </c>
      <c r="J3125">
        <v>20</v>
      </c>
    </row>
    <row r="3126" spans="1:10">
      <c r="A3126" s="2">
        <v>42959</v>
      </c>
      <c r="B3126" t="s">
        <v>457</v>
      </c>
      <c r="C3126" t="s">
        <v>475</v>
      </c>
      <c r="D3126">
        <v>4</v>
      </c>
      <c r="E3126">
        <v>3</v>
      </c>
      <c r="F3126" s="17">
        <v>5</v>
      </c>
      <c r="G3126" s="55" t="s">
        <v>478</v>
      </c>
      <c r="H3126" s="66" t="str">
        <f>VLOOKUP(G3126,'Benthic Codes'!$A$1:$C$15,2,0)</f>
        <v>MA</v>
      </c>
      <c r="I3126" s="66" t="str">
        <f>VLOOKUP(G3126,'Benthic Codes'!$A$1:$C$15,3,0)</f>
        <v>macroalgae</v>
      </c>
      <c r="J3126">
        <v>17</v>
      </c>
    </row>
    <row r="3127" spans="1:10">
      <c r="A3127" s="2">
        <v>42959</v>
      </c>
      <c r="B3127" t="s">
        <v>457</v>
      </c>
      <c r="C3127" t="s">
        <v>475</v>
      </c>
      <c r="D3127">
        <v>4</v>
      </c>
      <c r="E3127">
        <v>3</v>
      </c>
      <c r="F3127" s="17">
        <v>6</v>
      </c>
      <c r="G3127" s="55" t="s">
        <v>478</v>
      </c>
      <c r="H3127" s="66" t="str">
        <f>VLOOKUP(G3127,'Benthic Codes'!$A$1:$C$15,2,0)</f>
        <v>MA</v>
      </c>
      <c r="I3127" s="66" t="str">
        <f>VLOOKUP(G3127,'Benthic Codes'!$A$1:$C$15,3,0)</f>
        <v>macroalgae</v>
      </c>
      <c r="J3127">
        <v>3</v>
      </c>
    </row>
    <row r="3128" spans="1:10">
      <c r="A3128" s="2">
        <v>42959</v>
      </c>
      <c r="B3128" t="s">
        <v>457</v>
      </c>
      <c r="C3128" t="s">
        <v>475</v>
      </c>
      <c r="D3128">
        <v>4</v>
      </c>
      <c r="E3128">
        <v>3</v>
      </c>
      <c r="F3128" s="17">
        <v>7</v>
      </c>
      <c r="G3128" s="55" t="s">
        <v>474</v>
      </c>
      <c r="H3128" s="66" t="str">
        <f>VLOOKUP(G3128,'Benthic Codes'!$A$1:$C$15,2,0)</f>
        <v>CY</v>
      </c>
      <c r="I3128" s="66" t="str">
        <f>VLOOKUP(G3128,'Benthic Codes'!$A$1:$C$15,3,0)</f>
        <v>cyanobacteria</v>
      </c>
    </row>
    <row r="3129" spans="1:10">
      <c r="A3129" s="2">
        <v>42959</v>
      </c>
      <c r="B3129" t="s">
        <v>457</v>
      </c>
      <c r="C3129" t="s">
        <v>475</v>
      </c>
      <c r="D3129">
        <v>4</v>
      </c>
      <c r="E3129">
        <v>3</v>
      </c>
      <c r="F3129" s="17">
        <v>8</v>
      </c>
      <c r="G3129" s="55" t="s">
        <v>474</v>
      </c>
      <c r="H3129" s="66" t="str">
        <f>VLOOKUP(G3129,'Benthic Codes'!$A$1:$C$15,2,0)</f>
        <v>CY</v>
      </c>
      <c r="I3129" s="66" t="str">
        <f>VLOOKUP(G3129,'Benthic Codes'!$A$1:$C$15,3,0)</f>
        <v>cyanobacteria</v>
      </c>
    </row>
    <row r="3130" spans="1:10">
      <c r="A3130" s="2">
        <v>42959</v>
      </c>
      <c r="B3130" t="s">
        <v>457</v>
      </c>
      <c r="C3130" t="s">
        <v>475</v>
      </c>
      <c r="D3130">
        <v>4</v>
      </c>
      <c r="E3130">
        <v>3</v>
      </c>
      <c r="F3130" s="17">
        <v>9</v>
      </c>
      <c r="G3130" s="55" t="s">
        <v>474</v>
      </c>
      <c r="H3130" s="66" t="str">
        <f>VLOOKUP(G3130,'Benthic Codes'!$A$1:$C$15,2,0)</f>
        <v>CY</v>
      </c>
      <c r="I3130" s="66" t="str">
        <f>VLOOKUP(G3130,'Benthic Codes'!$A$1:$C$15,3,0)</f>
        <v>cyanobacteria</v>
      </c>
    </row>
    <row r="3131" spans="1:10">
      <c r="A3131" s="2">
        <v>42959</v>
      </c>
      <c r="B3131" t="s">
        <v>457</v>
      </c>
      <c r="C3131" t="s">
        <v>475</v>
      </c>
      <c r="D3131">
        <v>4</v>
      </c>
      <c r="E3131">
        <v>3</v>
      </c>
      <c r="F3131" s="17">
        <v>10</v>
      </c>
      <c r="G3131" s="55" t="s">
        <v>474</v>
      </c>
      <c r="H3131" s="66" t="str">
        <f>VLOOKUP(G3131,'Benthic Codes'!$A$1:$C$15,2,0)</f>
        <v>CY</v>
      </c>
      <c r="I3131" s="66" t="str">
        <f>VLOOKUP(G3131,'Benthic Codes'!$A$1:$C$15,3,0)</f>
        <v>cyanobacteria</v>
      </c>
    </row>
    <row r="3132" spans="1:10">
      <c r="A3132" s="2">
        <v>42959</v>
      </c>
      <c r="B3132" t="s">
        <v>457</v>
      </c>
      <c r="C3132" t="s">
        <v>475</v>
      </c>
      <c r="D3132">
        <v>4</v>
      </c>
      <c r="E3132">
        <v>4</v>
      </c>
      <c r="F3132" s="17">
        <v>1</v>
      </c>
      <c r="G3132" s="55" t="s">
        <v>474</v>
      </c>
      <c r="H3132" s="66" t="str">
        <f>VLOOKUP(G3132,'Benthic Codes'!$A$1:$C$15,2,0)</f>
        <v>CY</v>
      </c>
      <c r="I3132" s="66" t="str">
        <f>VLOOKUP(G3132,'Benthic Codes'!$A$1:$C$15,3,0)</f>
        <v>cyanobacteria</v>
      </c>
    </row>
    <row r="3133" spans="1:10">
      <c r="A3133" s="2">
        <v>42959</v>
      </c>
      <c r="B3133" t="s">
        <v>457</v>
      </c>
      <c r="C3133" t="s">
        <v>475</v>
      </c>
      <c r="D3133">
        <v>4</v>
      </c>
      <c r="E3133">
        <v>4</v>
      </c>
      <c r="F3133" s="17">
        <v>2</v>
      </c>
      <c r="G3133" s="55" t="s">
        <v>478</v>
      </c>
      <c r="H3133" s="66" t="str">
        <f>VLOOKUP(G3133,'Benthic Codes'!$A$1:$C$15,2,0)</f>
        <v>MA</v>
      </c>
      <c r="I3133" s="66" t="str">
        <f>VLOOKUP(G3133,'Benthic Codes'!$A$1:$C$15,3,0)</f>
        <v>macroalgae</v>
      </c>
      <c r="J3133">
        <v>27</v>
      </c>
    </row>
    <row r="3134" spans="1:10">
      <c r="A3134" s="2">
        <v>42959</v>
      </c>
      <c r="B3134" t="s">
        <v>457</v>
      </c>
      <c r="C3134" t="s">
        <v>475</v>
      </c>
      <c r="D3134">
        <v>4</v>
      </c>
      <c r="E3134">
        <v>4</v>
      </c>
      <c r="F3134" s="17">
        <v>3</v>
      </c>
      <c r="G3134" s="55" t="s">
        <v>478</v>
      </c>
      <c r="H3134" s="66" t="str">
        <f>VLOOKUP(G3134,'Benthic Codes'!$A$1:$C$15,2,0)</f>
        <v>MA</v>
      </c>
      <c r="I3134" s="66" t="str">
        <f>VLOOKUP(G3134,'Benthic Codes'!$A$1:$C$15,3,0)</f>
        <v>macroalgae</v>
      </c>
      <c r="J3134">
        <v>35</v>
      </c>
    </row>
    <row r="3135" spans="1:10">
      <c r="A3135" s="2">
        <v>42959</v>
      </c>
      <c r="B3135" t="s">
        <v>457</v>
      </c>
      <c r="C3135" t="s">
        <v>475</v>
      </c>
      <c r="D3135">
        <v>4</v>
      </c>
      <c r="E3135">
        <v>4</v>
      </c>
      <c r="F3135" s="17">
        <v>4</v>
      </c>
      <c r="G3135" s="55" t="s">
        <v>474</v>
      </c>
      <c r="H3135" s="66" t="str">
        <f>VLOOKUP(G3135,'Benthic Codes'!$A$1:$C$15,2,0)</f>
        <v>CY</v>
      </c>
      <c r="I3135" s="66" t="str">
        <f>VLOOKUP(G3135,'Benthic Codes'!$A$1:$C$15,3,0)</f>
        <v>cyanobacteria</v>
      </c>
    </row>
    <row r="3136" spans="1:10">
      <c r="A3136" s="2">
        <v>42959</v>
      </c>
      <c r="B3136" t="s">
        <v>457</v>
      </c>
      <c r="C3136" t="s">
        <v>475</v>
      </c>
      <c r="D3136">
        <v>4</v>
      </c>
      <c r="E3136">
        <v>4</v>
      </c>
      <c r="F3136" s="17">
        <v>5</v>
      </c>
      <c r="G3136" s="55" t="s">
        <v>474</v>
      </c>
      <c r="H3136" s="66" t="str">
        <f>VLOOKUP(G3136,'Benthic Codes'!$A$1:$C$15,2,0)</f>
        <v>CY</v>
      </c>
      <c r="I3136" s="66" t="str">
        <f>VLOOKUP(G3136,'Benthic Codes'!$A$1:$C$15,3,0)</f>
        <v>cyanobacteria</v>
      </c>
    </row>
    <row r="3137" spans="1:10">
      <c r="A3137" s="2">
        <v>42959</v>
      </c>
      <c r="B3137" t="s">
        <v>457</v>
      </c>
      <c r="C3137" t="s">
        <v>475</v>
      </c>
      <c r="D3137">
        <v>4</v>
      </c>
      <c r="E3137">
        <v>4</v>
      </c>
      <c r="F3137" s="17">
        <v>6</v>
      </c>
      <c r="G3137" s="55" t="s">
        <v>474</v>
      </c>
      <c r="H3137" s="66" t="str">
        <f>VLOOKUP(G3137,'Benthic Codes'!$A$1:$C$15,2,0)</f>
        <v>CY</v>
      </c>
      <c r="I3137" s="66" t="str">
        <f>VLOOKUP(G3137,'Benthic Codes'!$A$1:$C$15,3,0)</f>
        <v>cyanobacteria</v>
      </c>
    </row>
    <row r="3138" spans="1:10">
      <c r="A3138" s="2">
        <v>42959</v>
      </c>
      <c r="B3138" t="s">
        <v>457</v>
      </c>
      <c r="C3138" t="s">
        <v>475</v>
      </c>
      <c r="D3138">
        <v>4</v>
      </c>
      <c r="E3138">
        <v>4</v>
      </c>
      <c r="F3138" s="17">
        <v>7</v>
      </c>
      <c r="G3138" s="55" t="s">
        <v>474</v>
      </c>
      <c r="H3138" s="66" t="str">
        <f>VLOOKUP(G3138,'Benthic Codes'!$A$1:$C$15,2,0)</f>
        <v>CY</v>
      </c>
      <c r="I3138" s="66" t="str">
        <f>VLOOKUP(G3138,'Benthic Codes'!$A$1:$C$15,3,0)</f>
        <v>cyanobacteria</v>
      </c>
    </row>
    <row r="3139" spans="1:10">
      <c r="A3139" s="2">
        <v>42959</v>
      </c>
      <c r="B3139" t="s">
        <v>457</v>
      </c>
      <c r="C3139" t="s">
        <v>475</v>
      </c>
      <c r="D3139">
        <v>4</v>
      </c>
      <c r="E3139">
        <v>4</v>
      </c>
      <c r="F3139" s="17">
        <v>8</v>
      </c>
      <c r="G3139" s="55" t="s">
        <v>474</v>
      </c>
      <c r="H3139" s="66" t="str">
        <f>VLOOKUP(G3139,'Benthic Codes'!$A$1:$C$15,2,0)</f>
        <v>CY</v>
      </c>
      <c r="I3139" s="66" t="str">
        <f>VLOOKUP(G3139,'Benthic Codes'!$A$1:$C$15,3,0)</f>
        <v>cyanobacteria</v>
      </c>
    </row>
    <row r="3140" spans="1:10">
      <c r="A3140" s="2">
        <v>42959</v>
      </c>
      <c r="B3140" t="s">
        <v>457</v>
      </c>
      <c r="C3140" t="s">
        <v>475</v>
      </c>
      <c r="D3140">
        <v>4</v>
      </c>
      <c r="E3140">
        <v>4</v>
      </c>
      <c r="F3140" s="17">
        <v>9</v>
      </c>
      <c r="G3140" s="55" t="s">
        <v>474</v>
      </c>
      <c r="H3140" s="66" t="str">
        <f>VLOOKUP(G3140,'Benthic Codes'!$A$1:$C$15,2,0)</f>
        <v>CY</v>
      </c>
      <c r="I3140" s="66" t="str">
        <f>VLOOKUP(G3140,'Benthic Codes'!$A$1:$C$15,3,0)</f>
        <v>cyanobacteria</v>
      </c>
    </row>
    <row r="3141" spans="1:10">
      <c r="A3141" s="2">
        <v>42959</v>
      </c>
      <c r="B3141" t="s">
        <v>457</v>
      </c>
      <c r="C3141" t="s">
        <v>475</v>
      </c>
      <c r="D3141">
        <v>4</v>
      </c>
      <c r="E3141">
        <v>4</v>
      </c>
      <c r="F3141" s="17">
        <v>10</v>
      </c>
      <c r="G3141" s="55" t="s">
        <v>474</v>
      </c>
      <c r="H3141" s="66" t="str">
        <f>VLOOKUP(G3141,'Benthic Codes'!$A$1:$C$15,2,0)</f>
        <v>CY</v>
      </c>
      <c r="I3141" s="66" t="str">
        <f>VLOOKUP(G3141,'Benthic Codes'!$A$1:$C$15,3,0)</f>
        <v>cyanobacteria</v>
      </c>
    </row>
    <row r="3142" spans="1:10">
      <c r="A3142" s="2">
        <v>42959</v>
      </c>
      <c r="B3142" t="s">
        <v>457</v>
      </c>
      <c r="C3142" t="s">
        <v>475</v>
      </c>
      <c r="D3142">
        <v>4</v>
      </c>
      <c r="E3142">
        <v>5</v>
      </c>
      <c r="F3142" s="17">
        <v>1</v>
      </c>
      <c r="G3142" s="55" t="s">
        <v>474</v>
      </c>
      <c r="H3142" s="66" t="str">
        <f>VLOOKUP(G3142,'Benthic Codes'!$A$1:$C$15,2,0)</f>
        <v>CY</v>
      </c>
      <c r="I3142" s="66" t="str">
        <f>VLOOKUP(G3142,'Benthic Codes'!$A$1:$C$15,3,0)</f>
        <v>cyanobacteria</v>
      </c>
    </row>
    <row r="3143" spans="1:10">
      <c r="A3143" s="2">
        <v>42959</v>
      </c>
      <c r="B3143" t="s">
        <v>457</v>
      </c>
      <c r="C3143" t="s">
        <v>475</v>
      </c>
      <c r="D3143">
        <v>4</v>
      </c>
      <c r="E3143">
        <v>5</v>
      </c>
      <c r="F3143" s="17">
        <v>2</v>
      </c>
      <c r="G3143" s="55" t="s">
        <v>489</v>
      </c>
      <c r="H3143" s="66" t="str">
        <f>VLOOKUP(G3143,'Benthic Codes'!$A$1:$C$15,2,0)</f>
        <v>sand</v>
      </c>
      <c r="I3143" s="66" t="str">
        <f>VLOOKUP(G3143,'Benthic Codes'!$A$1:$C$15,3,0)</f>
        <v>sand</v>
      </c>
    </row>
    <row r="3144" spans="1:10">
      <c r="A3144" s="2">
        <v>42959</v>
      </c>
      <c r="B3144" t="s">
        <v>457</v>
      </c>
      <c r="C3144" t="s">
        <v>475</v>
      </c>
      <c r="D3144">
        <v>4</v>
      </c>
      <c r="E3144">
        <v>5</v>
      </c>
      <c r="F3144" s="17">
        <v>3</v>
      </c>
      <c r="G3144" s="55" t="s">
        <v>489</v>
      </c>
      <c r="H3144" s="66" t="str">
        <f>VLOOKUP(G3144,'Benthic Codes'!$A$1:$C$15,2,0)</f>
        <v>sand</v>
      </c>
      <c r="I3144" s="66" t="str">
        <f>VLOOKUP(G3144,'Benthic Codes'!$A$1:$C$15,3,0)</f>
        <v>sand</v>
      </c>
    </row>
    <row r="3145" spans="1:10">
      <c r="A3145" s="2">
        <v>42959</v>
      </c>
      <c r="B3145" t="s">
        <v>457</v>
      </c>
      <c r="C3145" t="s">
        <v>475</v>
      </c>
      <c r="D3145">
        <v>4</v>
      </c>
      <c r="E3145">
        <v>5</v>
      </c>
      <c r="F3145" s="17">
        <v>4</v>
      </c>
      <c r="G3145" s="55" t="s">
        <v>489</v>
      </c>
      <c r="H3145" s="66" t="str">
        <f>VLOOKUP(G3145,'Benthic Codes'!$A$1:$C$15,2,0)</f>
        <v>sand</v>
      </c>
      <c r="I3145" s="66" t="str">
        <f>VLOOKUP(G3145,'Benthic Codes'!$A$1:$C$15,3,0)</f>
        <v>sand</v>
      </c>
    </row>
    <row r="3146" spans="1:10">
      <c r="A3146" s="2">
        <v>42959</v>
      </c>
      <c r="B3146" t="s">
        <v>457</v>
      </c>
      <c r="C3146" t="s">
        <v>475</v>
      </c>
      <c r="D3146">
        <v>4</v>
      </c>
      <c r="E3146">
        <v>5</v>
      </c>
      <c r="F3146" s="17">
        <v>5</v>
      </c>
      <c r="G3146" s="55" t="s">
        <v>489</v>
      </c>
      <c r="H3146" s="66" t="str">
        <f>VLOOKUP(G3146,'Benthic Codes'!$A$1:$C$15,2,0)</f>
        <v>sand</v>
      </c>
      <c r="I3146" s="66" t="str">
        <f>VLOOKUP(G3146,'Benthic Codes'!$A$1:$C$15,3,0)</f>
        <v>sand</v>
      </c>
    </row>
    <row r="3147" spans="1:10">
      <c r="A3147" s="2">
        <v>42959</v>
      </c>
      <c r="B3147" t="s">
        <v>457</v>
      </c>
      <c r="C3147" t="s">
        <v>475</v>
      </c>
      <c r="D3147">
        <v>4</v>
      </c>
      <c r="E3147">
        <v>5</v>
      </c>
      <c r="F3147" s="17">
        <v>6</v>
      </c>
      <c r="G3147" s="55" t="s">
        <v>489</v>
      </c>
      <c r="H3147" s="66" t="str">
        <f>VLOOKUP(G3147,'Benthic Codes'!$A$1:$C$15,2,0)</f>
        <v>sand</v>
      </c>
      <c r="I3147" s="66" t="str">
        <f>VLOOKUP(G3147,'Benthic Codes'!$A$1:$C$15,3,0)</f>
        <v>sand</v>
      </c>
    </row>
    <row r="3148" spans="1:10">
      <c r="A3148" s="2">
        <v>42959</v>
      </c>
      <c r="B3148" t="s">
        <v>457</v>
      </c>
      <c r="C3148" t="s">
        <v>475</v>
      </c>
      <c r="D3148">
        <v>4</v>
      </c>
      <c r="E3148">
        <v>5</v>
      </c>
      <c r="F3148" s="17">
        <v>7</v>
      </c>
      <c r="G3148" s="55" t="s">
        <v>474</v>
      </c>
      <c r="H3148" s="66" t="str">
        <f>VLOOKUP(G3148,'Benthic Codes'!$A$1:$C$15,2,0)</f>
        <v>CY</v>
      </c>
      <c r="I3148" s="66" t="str">
        <f>VLOOKUP(G3148,'Benthic Codes'!$A$1:$C$15,3,0)</f>
        <v>cyanobacteria</v>
      </c>
    </row>
    <row r="3149" spans="1:10">
      <c r="A3149" s="2">
        <v>42959</v>
      </c>
      <c r="B3149" t="s">
        <v>457</v>
      </c>
      <c r="C3149" t="s">
        <v>475</v>
      </c>
      <c r="D3149">
        <v>4</v>
      </c>
      <c r="E3149">
        <v>5</v>
      </c>
      <c r="F3149" s="17">
        <v>8</v>
      </c>
      <c r="G3149" s="55" t="s">
        <v>489</v>
      </c>
      <c r="H3149" s="66" t="str">
        <f>VLOOKUP(G3149,'Benthic Codes'!$A$1:$C$15,2,0)</f>
        <v>sand</v>
      </c>
      <c r="I3149" s="66" t="str">
        <f>VLOOKUP(G3149,'Benthic Codes'!$A$1:$C$15,3,0)</f>
        <v>sand</v>
      </c>
    </row>
    <row r="3150" spans="1:10">
      <c r="A3150" s="2">
        <v>42959</v>
      </c>
      <c r="B3150" t="s">
        <v>457</v>
      </c>
      <c r="C3150" t="s">
        <v>475</v>
      </c>
      <c r="D3150">
        <v>4</v>
      </c>
      <c r="E3150">
        <v>5</v>
      </c>
      <c r="F3150" s="17">
        <v>9</v>
      </c>
      <c r="G3150" s="55" t="s">
        <v>474</v>
      </c>
      <c r="H3150" s="66" t="str">
        <f>VLOOKUP(G3150,'Benthic Codes'!$A$1:$C$15,2,0)</f>
        <v>CY</v>
      </c>
      <c r="I3150" s="66" t="str">
        <f>VLOOKUP(G3150,'Benthic Codes'!$A$1:$C$15,3,0)</f>
        <v>cyanobacteria</v>
      </c>
    </row>
    <row r="3151" spans="1:10">
      <c r="A3151" s="2">
        <v>42959</v>
      </c>
      <c r="B3151" t="s">
        <v>457</v>
      </c>
      <c r="C3151" t="s">
        <v>475</v>
      </c>
      <c r="D3151">
        <v>4</v>
      </c>
      <c r="E3151">
        <v>5</v>
      </c>
      <c r="F3151" s="17">
        <v>10</v>
      </c>
      <c r="G3151" s="55" t="s">
        <v>489</v>
      </c>
      <c r="H3151" s="66" t="str">
        <f>VLOOKUP(G3151,'Benthic Codes'!$A$1:$C$15,2,0)</f>
        <v>sand</v>
      </c>
      <c r="I3151" s="66" t="str">
        <f>VLOOKUP(G3151,'Benthic Codes'!$A$1:$C$15,3,0)</f>
        <v>sand</v>
      </c>
    </row>
    <row r="3152" spans="1:10">
      <c r="A3152" s="2">
        <v>42959</v>
      </c>
      <c r="B3152" t="s">
        <v>457</v>
      </c>
      <c r="C3152" t="s">
        <v>475</v>
      </c>
      <c r="D3152">
        <v>4</v>
      </c>
      <c r="E3152">
        <v>6</v>
      </c>
      <c r="F3152" s="17">
        <v>1</v>
      </c>
      <c r="G3152" s="55" t="s">
        <v>478</v>
      </c>
      <c r="H3152" s="66" t="str">
        <f>VLOOKUP(G3152,'Benthic Codes'!$A$1:$C$15,2,0)</f>
        <v>MA</v>
      </c>
      <c r="I3152" s="66" t="str">
        <f>VLOOKUP(G3152,'Benthic Codes'!$A$1:$C$15,3,0)</f>
        <v>macroalgae</v>
      </c>
      <c r="J3152">
        <v>71</v>
      </c>
    </row>
    <row r="3153" spans="1:10">
      <c r="A3153" s="2">
        <v>42959</v>
      </c>
      <c r="B3153" t="s">
        <v>457</v>
      </c>
      <c r="C3153" t="s">
        <v>475</v>
      </c>
      <c r="D3153">
        <v>4</v>
      </c>
      <c r="E3153">
        <v>6</v>
      </c>
      <c r="F3153" s="17">
        <v>2</v>
      </c>
      <c r="G3153" s="55" t="s">
        <v>478</v>
      </c>
      <c r="H3153" s="66" t="str">
        <f>VLOOKUP(G3153,'Benthic Codes'!$A$1:$C$15,2,0)</f>
        <v>MA</v>
      </c>
      <c r="I3153" s="66" t="str">
        <f>VLOOKUP(G3153,'Benthic Codes'!$A$1:$C$15,3,0)</f>
        <v>macroalgae</v>
      </c>
      <c r="J3153">
        <v>3</v>
      </c>
    </row>
    <row r="3154" spans="1:10">
      <c r="A3154" s="2">
        <v>42959</v>
      </c>
      <c r="B3154" t="s">
        <v>457</v>
      </c>
      <c r="C3154" t="s">
        <v>475</v>
      </c>
      <c r="D3154">
        <v>4</v>
      </c>
      <c r="E3154">
        <v>6</v>
      </c>
      <c r="F3154" s="17">
        <v>3</v>
      </c>
      <c r="G3154" s="55" t="s">
        <v>478</v>
      </c>
      <c r="H3154" s="66" t="str">
        <f>VLOOKUP(G3154,'Benthic Codes'!$A$1:$C$15,2,0)</f>
        <v>MA</v>
      </c>
      <c r="I3154" s="66" t="str">
        <f>VLOOKUP(G3154,'Benthic Codes'!$A$1:$C$15,3,0)</f>
        <v>macroalgae</v>
      </c>
      <c r="J3154">
        <v>3</v>
      </c>
    </row>
    <row r="3155" spans="1:10">
      <c r="A3155" s="2">
        <v>42959</v>
      </c>
      <c r="B3155" t="s">
        <v>457</v>
      </c>
      <c r="C3155" t="s">
        <v>475</v>
      </c>
      <c r="D3155">
        <v>4</v>
      </c>
      <c r="E3155">
        <v>6</v>
      </c>
      <c r="F3155" s="17">
        <v>4</v>
      </c>
      <c r="G3155" s="55" t="s">
        <v>489</v>
      </c>
      <c r="H3155" s="66" t="str">
        <f>VLOOKUP(G3155,'Benthic Codes'!$A$1:$C$15,2,0)</f>
        <v>sand</v>
      </c>
      <c r="I3155" s="66" t="str">
        <f>VLOOKUP(G3155,'Benthic Codes'!$A$1:$C$15,3,0)</f>
        <v>sand</v>
      </c>
    </row>
    <row r="3156" spans="1:10">
      <c r="A3156" s="2">
        <v>42959</v>
      </c>
      <c r="B3156" t="s">
        <v>457</v>
      </c>
      <c r="C3156" t="s">
        <v>475</v>
      </c>
      <c r="D3156">
        <v>4</v>
      </c>
      <c r="E3156">
        <v>6</v>
      </c>
      <c r="F3156" s="17">
        <v>5</v>
      </c>
      <c r="G3156" s="55" t="s">
        <v>476</v>
      </c>
      <c r="H3156" s="66" t="str">
        <f>VLOOKUP(G3156,'Benthic Codes'!$A$1:$C$15,2,0)</f>
        <v>LC</v>
      </c>
      <c r="I3156" s="66" t="str">
        <f>VLOOKUP(G3156,'Benthic Codes'!$A$1:$C$15,3,0)</f>
        <v>coral</v>
      </c>
    </row>
    <row r="3157" spans="1:10">
      <c r="A3157" s="2">
        <v>42959</v>
      </c>
      <c r="B3157" t="s">
        <v>457</v>
      </c>
      <c r="C3157" t="s">
        <v>475</v>
      </c>
      <c r="D3157">
        <v>4</v>
      </c>
      <c r="E3157">
        <v>6</v>
      </c>
      <c r="F3157" s="17">
        <v>6</v>
      </c>
      <c r="G3157" s="55" t="s">
        <v>476</v>
      </c>
      <c r="H3157" s="66" t="str">
        <f>VLOOKUP(G3157,'Benthic Codes'!$A$1:$C$15,2,0)</f>
        <v>LC</v>
      </c>
      <c r="I3157" s="66" t="str">
        <f>VLOOKUP(G3157,'Benthic Codes'!$A$1:$C$15,3,0)</f>
        <v>coral</v>
      </c>
    </row>
    <row r="3158" spans="1:10">
      <c r="A3158" s="2">
        <v>42959</v>
      </c>
      <c r="B3158" t="s">
        <v>457</v>
      </c>
      <c r="C3158" t="s">
        <v>475</v>
      </c>
      <c r="D3158">
        <v>4</v>
      </c>
      <c r="E3158">
        <v>6</v>
      </c>
      <c r="F3158" s="17">
        <v>7</v>
      </c>
      <c r="G3158" s="55" t="s">
        <v>476</v>
      </c>
      <c r="H3158" s="66" t="str">
        <f>VLOOKUP(G3158,'Benthic Codes'!$A$1:$C$15,2,0)</f>
        <v>LC</v>
      </c>
      <c r="I3158" s="66" t="str">
        <f>VLOOKUP(G3158,'Benthic Codes'!$A$1:$C$15,3,0)</f>
        <v>coral</v>
      </c>
    </row>
    <row r="3159" spans="1:10">
      <c r="A3159" s="2">
        <v>42959</v>
      </c>
      <c r="B3159" t="s">
        <v>457</v>
      </c>
      <c r="C3159" t="s">
        <v>475</v>
      </c>
      <c r="D3159">
        <v>4</v>
      </c>
      <c r="E3159">
        <v>6</v>
      </c>
      <c r="F3159" s="17">
        <v>8</v>
      </c>
      <c r="G3159" s="55" t="s">
        <v>476</v>
      </c>
      <c r="H3159" s="66" t="str">
        <f>VLOOKUP(G3159,'Benthic Codes'!$A$1:$C$15,2,0)</f>
        <v>LC</v>
      </c>
      <c r="I3159" s="66" t="str">
        <f>VLOOKUP(G3159,'Benthic Codes'!$A$1:$C$15,3,0)</f>
        <v>coral</v>
      </c>
    </row>
    <row r="3160" spans="1:10">
      <c r="A3160" s="2">
        <v>42959</v>
      </c>
      <c r="B3160" t="s">
        <v>457</v>
      </c>
      <c r="C3160" t="s">
        <v>475</v>
      </c>
      <c r="D3160">
        <v>4</v>
      </c>
      <c r="E3160">
        <v>6</v>
      </c>
      <c r="F3160" s="17">
        <v>9</v>
      </c>
      <c r="G3160" s="55" t="s">
        <v>478</v>
      </c>
      <c r="H3160" s="66" t="str">
        <f>VLOOKUP(G3160,'Benthic Codes'!$A$1:$C$15,2,0)</f>
        <v>MA</v>
      </c>
      <c r="I3160" s="66" t="str">
        <f>VLOOKUP(G3160,'Benthic Codes'!$A$1:$C$15,3,0)</f>
        <v>macroalgae</v>
      </c>
      <c r="J3160">
        <v>3</v>
      </c>
    </row>
    <row r="3161" spans="1:10">
      <c r="A3161" s="2">
        <v>42959</v>
      </c>
      <c r="B3161" t="s">
        <v>457</v>
      </c>
      <c r="C3161" t="s">
        <v>475</v>
      </c>
      <c r="D3161">
        <v>4</v>
      </c>
      <c r="E3161">
        <v>6</v>
      </c>
      <c r="F3161" s="17">
        <v>10</v>
      </c>
      <c r="G3161" s="55" t="s">
        <v>478</v>
      </c>
      <c r="H3161" s="66" t="str">
        <f>VLOOKUP(G3161,'Benthic Codes'!$A$1:$C$15,2,0)</f>
        <v>MA</v>
      </c>
      <c r="I3161" s="66" t="str">
        <f>VLOOKUP(G3161,'Benthic Codes'!$A$1:$C$15,3,0)</f>
        <v>macroalgae</v>
      </c>
      <c r="J3161">
        <v>3</v>
      </c>
    </row>
    <row r="3162" spans="1:10">
      <c r="A3162" s="2">
        <v>42959</v>
      </c>
      <c r="B3162" t="s">
        <v>457</v>
      </c>
      <c r="C3162" t="s">
        <v>475</v>
      </c>
      <c r="D3162">
        <v>4</v>
      </c>
      <c r="E3162">
        <v>7</v>
      </c>
      <c r="F3162" s="17">
        <v>1</v>
      </c>
      <c r="G3162" s="55" t="s">
        <v>474</v>
      </c>
      <c r="H3162" s="66" t="str">
        <f>VLOOKUP(G3162,'Benthic Codes'!$A$1:$C$15,2,0)</f>
        <v>CY</v>
      </c>
      <c r="I3162" s="66" t="str">
        <f>VLOOKUP(G3162,'Benthic Codes'!$A$1:$C$15,3,0)</f>
        <v>cyanobacteria</v>
      </c>
    </row>
    <row r="3163" spans="1:10">
      <c r="A3163" s="2">
        <v>42959</v>
      </c>
      <c r="B3163" t="s">
        <v>457</v>
      </c>
      <c r="C3163" t="s">
        <v>475</v>
      </c>
      <c r="D3163">
        <v>4</v>
      </c>
      <c r="E3163">
        <v>7</v>
      </c>
      <c r="F3163" s="17">
        <v>2</v>
      </c>
      <c r="G3163" s="55" t="s">
        <v>474</v>
      </c>
      <c r="H3163" s="66" t="str">
        <f>VLOOKUP(G3163,'Benthic Codes'!$A$1:$C$15,2,0)</f>
        <v>CY</v>
      </c>
      <c r="I3163" s="66" t="str">
        <f>VLOOKUP(G3163,'Benthic Codes'!$A$1:$C$15,3,0)</f>
        <v>cyanobacteria</v>
      </c>
    </row>
    <row r="3164" spans="1:10">
      <c r="A3164" s="2">
        <v>42959</v>
      </c>
      <c r="B3164" t="s">
        <v>457</v>
      </c>
      <c r="C3164" t="s">
        <v>475</v>
      </c>
      <c r="D3164">
        <v>4</v>
      </c>
      <c r="E3164">
        <v>7</v>
      </c>
      <c r="F3164" s="17">
        <v>3</v>
      </c>
      <c r="G3164" s="55" t="s">
        <v>474</v>
      </c>
      <c r="H3164" s="66" t="str">
        <f>VLOOKUP(G3164,'Benthic Codes'!$A$1:$C$15,2,0)</f>
        <v>CY</v>
      </c>
      <c r="I3164" s="66" t="str">
        <f>VLOOKUP(G3164,'Benthic Codes'!$A$1:$C$15,3,0)</f>
        <v>cyanobacteria</v>
      </c>
    </row>
    <row r="3165" spans="1:10">
      <c r="A3165" s="2">
        <v>42959</v>
      </c>
      <c r="B3165" t="s">
        <v>457</v>
      </c>
      <c r="C3165" t="s">
        <v>475</v>
      </c>
      <c r="D3165">
        <v>4</v>
      </c>
      <c r="E3165">
        <v>7</v>
      </c>
      <c r="F3165" s="17">
        <v>4</v>
      </c>
      <c r="G3165" s="55" t="s">
        <v>474</v>
      </c>
      <c r="H3165" s="66" t="str">
        <f>VLOOKUP(G3165,'Benthic Codes'!$A$1:$C$15,2,0)</f>
        <v>CY</v>
      </c>
      <c r="I3165" s="66" t="str">
        <f>VLOOKUP(G3165,'Benthic Codes'!$A$1:$C$15,3,0)</f>
        <v>cyanobacteria</v>
      </c>
    </row>
    <row r="3166" spans="1:10">
      <c r="A3166" s="2">
        <v>42959</v>
      </c>
      <c r="B3166" t="s">
        <v>457</v>
      </c>
      <c r="C3166" t="s">
        <v>475</v>
      </c>
      <c r="D3166">
        <v>4</v>
      </c>
      <c r="E3166">
        <v>7</v>
      </c>
      <c r="F3166" s="17">
        <v>5</v>
      </c>
      <c r="G3166" s="55" t="s">
        <v>474</v>
      </c>
      <c r="H3166" s="66" t="str">
        <f>VLOOKUP(G3166,'Benthic Codes'!$A$1:$C$15,2,0)</f>
        <v>CY</v>
      </c>
      <c r="I3166" s="66" t="str">
        <f>VLOOKUP(G3166,'Benthic Codes'!$A$1:$C$15,3,0)</f>
        <v>cyanobacteria</v>
      </c>
    </row>
    <row r="3167" spans="1:10">
      <c r="A3167" s="2">
        <v>42959</v>
      </c>
      <c r="B3167" t="s">
        <v>457</v>
      </c>
      <c r="C3167" t="s">
        <v>475</v>
      </c>
      <c r="D3167">
        <v>4</v>
      </c>
      <c r="E3167">
        <v>7</v>
      </c>
      <c r="F3167" s="17">
        <v>6</v>
      </c>
      <c r="G3167" s="55" t="s">
        <v>474</v>
      </c>
      <c r="H3167" s="66" t="str">
        <f>VLOOKUP(G3167,'Benthic Codes'!$A$1:$C$15,2,0)</f>
        <v>CY</v>
      </c>
      <c r="I3167" s="66" t="str">
        <f>VLOOKUP(G3167,'Benthic Codes'!$A$1:$C$15,3,0)</f>
        <v>cyanobacteria</v>
      </c>
    </row>
    <row r="3168" spans="1:10">
      <c r="A3168" s="2">
        <v>42959</v>
      </c>
      <c r="B3168" t="s">
        <v>457</v>
      </c>
      <c r="C3168" t="s">
        <v>475</v>
      </c>
      <c r="D3168">
        <v>4</v>
      </c>
      <c r="E3168">
        <v>7</v>
      </c>
      <c r="F3168" s="17">
        <v>7</v>
      </c>
      <c r="G3168" s="55" t="s">
        <v>474</v>
      </c>
      <c r="H3168" s="66" t="str">
        <f>VLOOKUP(G3168,'Benthic Codes'!$A$1:$C$15,2,0)</f>
        <v>CY</v>
      </c>
      <c r="I3168" s="66" t="str">
        <f>VLOOKUP(G3168,'Benthic Codes'!$A$1:$C$15,3,0)</f>
        <v>cyanobacteria</v>
      </c>
    </row>
    <row r="3169" spans="1:11">
      <c r="A3169" s="2">
        <v>42959</v>
      </c>
      <c r="B3169" t="s">
        <v>457</v>
      </c>
      <c r="C3169" t="s">
        <v>475</v>
      </c>
      <c r="D3169">
        <v>4</v>
      </c>
      <c r="E3169">
        <v>7</v>
      </c>
      <c r="F3169" s="17">
        <v>8</v>
      </c>
      <c r="G3169" s="55" t="s">
        <v>490</v>
      </c>
      <c r="H3169" s="66" t="str">
        <f>VLOOKUP(G3169,'Benthic Codes'!$A$1:$C$15,2,0)</f>
        <v>PEY</v>
      </c>
      <c r="I3169" s="66" t="str">
        <f>VLOOKUP(G3169,'Benthic Codes'!$A$1:$C$15,3,0)</f>
        <v>peysonelid</v>
      </c>
    </row>
    <row r="3170" spans="1:11">
      <c r="A3170" s="2">
        <v>42959</v>
      </c>
      <c r="B3170" t="s">
        <v>457</v>
      </c>
      <c r="C3170" t="s">
        <v>475</v>
      </c>
      <c r="D3170">
        <v>4</v>
      </c>
      <c r="E3170">
        <v>7</v>
      </c>
      <c r="F3170" s="17">
        <v>9</v>
      </c>
      <c r="G3170" s="55" t="s">
        <v>539</v>
      </c>
      <c r="H3170" s="66" t="str">
        <f>VLOOKUP(G3170,'Benthic Codes'!$A$1:$C$15,2,0)</f>
        <v>TA</v>
      </c>
      <c r="I3170" s="66" t="str">
        <f>VLOOKUP(G3170,'Benthic Codes'!$A$1:$C$15,3,0)</f>
        <v>turf algae</v>
      </c>
    </row>
    <row r="3171" spans="1:11">
      <c r="A3171" s="2">
        <v>42959</v>
      </c>
      <c r="B3171" t="s">
        <v>457</v>
      </c>
      <c r="C3171" t="s">
        <v>475</v>
      </c>
      <c r="D3171">
        <v>4</v>
      </c>
      <c r="E3171">
        <v>7</v>
      </c>
      <c r="F3171" s="17">
        <v>10</v>
      </c>
      <c r="G3171" s="55" t="s">
        <v>474</v>
      </c>
      <c r="H3171" s="66" t="str">
        <f>VLOOKUP(G3171,'Benthic Codes'!$A$1:$C$15,2,0)</f>
        <v>CY</v>
      </c>
      <c r="I3171" s="66" t="str">
        <f>VLOOKUP(G3171,'Benthic Codes'!$A$1:$C$15,3,0)</f>
        <v>cyanobacteria</v>
      </c>
    </row>
    <row r="3172" spans="1:11">
      <c r="A3172" s="2">
        <v>42959</v>
      </c>
      <c r="B3172" t="s">
        <v>457</v>
      </c>
      <c r="C3172" t="s">
        <v>475</v>
      </c>
      <c r="D3172">
        <v>4</v>
      </c>
      <c r="E3172">
        <v>8</v>
      </c>
      <c r="F3172" s="17">
        <v>1</v>
      </c>
      <c r="G3172" s="55" t="s">
        <v>478</v>
      </c>
      <c r="H3172" s="66" t="str">
        <f>VLOOKUP(G3172,'Benthic Codes'!$A$1:$C$15,2,0)</f>
        <v>MA</v>
      </c>
      <c r="I3172" s="66" t="str">
        <f>VLOOKUP(G3172,'Benthic Codes'!$A$1:$C$15,3,0)</f>
        <v>macroalgae</v>
      </c>
      <c r="J3172">
        <v>34</v>
      </c>
    </row>
    <row r="3173" spans="1:11">
      <c r="A3173" s="2">
        <v>42959</v>
      </c>
      <c r="B3173" t="s">
        <v>457</v>
      </c>
      <c r="C3173" t="s">
        <v>475</v>
      </c>
      <c r="D3173">
        <v>4</v>
      </c>
      <c r="E3173">
        <v>8</v>
      </c>
      <c r="F3173" s="17">
        <v>2</v>
      </c>
      <c r="G3173" s="55" t="s">
        <v>539</v>
      </c>
      <c r="H3173" s="66" t="str">
        <f>VLOOKUP(G3173,'Benthic Codes'!$A$1:$C$15,2,0)</f>
        <v>TA</v>
      </c>
      <c r="I3173" s="66" t="str">
        <f>VLOOKUP(G3173,'Benthic Codes'!$A$1:$C$15,3,0)</f>
        <v>turf algae</v>
      </c>
    </row>
    <row r="3174" spans="1:11">
      <c r="A3174" s="2">
        <v>42959</v>
      </c>
      <c r="B3174" t="s">
        <v>457</v>
      </c>
      <c r="C3174" t="s">
        <v>475</v>
      </c>
      <c r="D3174">
        <v>4</v>
      </c>
      <c r="E3174">
        <v>8</v>
      </c>
      <c r="F3174" s="17">
        <v>3</v>
      </c>
      <c r="G3174" s="55" t="s">
        <v>478</v>
      </c>
      <c r="H3174" s="66" t="str">
        <f>VLOOKUP(G3174,'Benthic Codes'!$A$1:$C$15,2,0)</f>
        <v>MA</v>
      </c>
      <c r="I3174" s="66" t="str">
        <f>VLOOKUP(G3174,'Benthic Codes'!$A$1:$C$15,3,0)</f>
        <v>macroalgae</v>
      </c>
      <c r="J3174">
        <v>25</v>
      </c>
    </row>
    <row r="3175" spans="1:11">
      <c r="A3175" s="2">
        <v>42959</v>
      </c>
      <c r="B3175" t="s">
        <v>457</v>
      </c>
      <c r="C3175" t="s">
        <v>475</v>
      </c>
      <c r="D3175">
        <v>4</v>
      </c>
      <c r="E3175">
        <v>8</v>
      </c>
      <c r="F3175" s="17">
        <v>4</v>
      </c>
      <c r="G3175" s="55" t="s">
        <v>478</v>
      </c>
      <c r="H3175" s="66" t="str">
        <f>VLOOKUP(G3175,'Benthic Codes'!$A$1:$C$15,2,0)</f>
        <v>MA</v>
      </c>
      <c r="I3175" s="66" t="str">
        <f>VLOOKUP(G3175,'Benthic Codes'!$A$1:$C$15,3,0)</f>
        <v>macroalgae</v>
      </c>
      <c r="J3175">
        <v>14</v>
      </c>
    </row>
    <row r="3176" spans="1:11">
      <c r="A3176" s="2">
        <v>42959</v>
      </c>
      <c r="B3176" t="s">
        <v>457</v>
      </c>
      <c r="C3176" t="s">
        <v>475</v>
      </c>
      <c r="D3176">
        <v>4</v>
      </c>
      <c r="E3176">
        <v>8</v>
      </c>
      <c r="F3176" s="17">
        <v>5</v>
      </c>
      <c r="G3176" s="55" t="s">
        <v>483</v>
      </c>
      <c r="H3176" s="66" t="str">
        <f>VLOOKUP(G3176,'Benthic Codes'!$A$1:$C$15,2,0)</f>
        <v>AINV</v>
      </c>
      <c r="I3176" s="66" t="str">
        <f>VLOOKUP(G3176,'Benthic Codes'!$A$1:$C$15,3,0)</f>
        <v>aggressive invert</v>
      </c>
      <c r="K3176" t="s">
        <v>482</v>
      </c>
    </row>
    <row r="3177" spans="1:11">
      <c r="A3177" s="2">
        <v>42959</v>
      </c>
      <c r="B3177" t="s">
        <v>457</v>
      </c>
      <c r="C3177" t="s">
        <v>475</v>
      </c>
      <c r="D3177">
        <v>4</v>
      </c>
      <c r="E3177">
        <v>8</v>
      </c>
      <c r="F3177" s="17">
        <v>6</v>
      </c>
      <c r="G3177" s="55" t="s">
        <v>474</v>
      </c>
      <c r="H3177" s="66" t="str">
        <f>VLOOKUP(G3177,'Benthic Codes'!$A$1:$C$15,2,0)</f>
        <v>CY</v>
      </c>
      <c r="I3177" s="66" t="str">
        <f>VLOOKUP(G3177,'Benthic Codes'!$A$1:$C$15,3,0)</f>
        <v>cyanobacteria</v>
      </c>
    </row>
    <row r="3178" spans="1:11">
      <c r="A3178" s="2">
        <v>42959</v>
      </c>
      <c r="B3178" t="s">
        <v>457</v>
      </c>
      <c r="C3178" t="s">
        <v>475</v>
      </c>
      <c r="D3178">
        <v>4</v>
      </c>
      <c r="E3178">
        <v>8</v>
      </c>
      <c r="F3178" s="17">
        <v>7</v>
      </c>
      <c r="G3178" s="55" t="s">
        <v>474</v>
      </c>
      <c r="H3178" s="66" t="str">
        <f>VLOOKUP(G3178,'Benthic Codes'!$A$1:$C$15,2,0)</f>
        <v>CY</v>
      </c>
      <c r="I3178" s="66" t="str">
        <f>VLOOKUP(G3178,'Benthic Codes'!$A$1:$C$15,3,0)</f>
        <v>cyanobacteria</v>
      </c>
    </row>
    <row r="3179" spans="1:11">
      <c r="A3179" s="2">
        <v>42959</v>
      </c>
      <c r="B3179" t="s">
        <v>457</v>
      </c>
      <c r="C3179" t="s">
        <v>475</v>
      </c>
      <c r="D3179">
        <v>4</v>
      </c>
      <c r="E3179">
        <v>8</v>
      </c>
      <c r="F3179" s="17">
        <v>8</v>
      </c>
      <c r="G3179" s="55" t="s">
        <v>478</v>
      </c>
      <c r="H3179" s="66" t="str">
        <f>VLOOKUP(G3179,'Benthic Codes'!$A$1:$C$15,2,0)</f>
        <v>MA</v>
      </c>
      <c r="I3179" s="66" t="str">
        <f>VLOOKUP(G3179,'Benthic Codes'!$A$1:$C$15,3,0)</f>
        <v>macroalgae</v>
      </c>
      <c r="J3179">
        <v>57</v>
      </c>
    </row>
    <row r="3180" spans="1:11">
      <c r="A3180" s="2">
        <v>42959</v>
      </c>
      <c r="B3180" t="s">
        <v>457</v>
      </c>
      <c r="C3180" t="s">
        <v>475</v>
      </c>
      <c r="D3180">
        <v>4</v>
      </c>
      <c r="E3180">
        <v>8</v>
      </c>
      <c r="F3180" s="17">
        <v>9</v>
      </c>
      <c r="G3180" s="55" t="s">
        <v>474</v>
      </c>
      <c r="H3180" s="66" t="str">
        <f>VLOOKUP(G3180,'Benthic Codes'!$A$1:$C$15,2,0)</f>
        <v>CY</v>
      </c>
      <c r="I3180" s="66" t="str">
        <f>VLOOKUP(G3180,'Benthic Codes'!$A$1:$C$15,3,0)</f>
        <v>cyanobacteria</v>
      </c>
    </row>
    <row r="3181" spans="1:11">
      <c r="A3181" s="2">
        <v>42959</v>
      </c>
      <c r="B3181" t="s">
        <v>457</v>
      </c>
      <c r="C3181" t="s">
        <v>475</v>
      </c>
      <c r="D3181">
        <v>4</v>
      </c>
      <c r="E3181">
        <v>8</v>
      </c>
      <c r="F3181" s="17">
        <v>10</v>
      </c>
      <c r="G3181" s="55" t="s">
        <v>476</v>
      </c>
      <c r="H3181" s="66" t="str">
        <f>VLOOKUP(G3181,'Benthic Codes'!$A$1:$C$15,2,0)</f>
        <v>LC</v>
      </c>
      <c r="I3181" s="66" t="str">
        <f>VLOOKUP(G3181,'Benthic Codes'!$A$1:$C$15,3,0)</f>
        <v>coral</v>
      </c>
    </row>
    <row r="3182" spans="1:11">
      <c r="A3182" s="2">
        <v>42959</v>
      </c>
      <c r="B3182" t="s">
        <v>457</v>
      </c>
      <c r="C3182" t="s">
        <v>475</v>
      </c>
      <c r="D3182">
        <v>4</v>
      </c>
      <c r="E3182">
        <v>9</v>
      </c>
      <c r="F3182" s="17">
        <v>1</v>
      </c>
      <c r="G3182" s="55" t="s">
        <v>483</v>
      </c>
      <c r="H3182" s="66" t="str">
        <f>VLOOKUP(G3182,'Benthic Codes'!$A$1:$C$15,2,0)</f>
        <v>AINV</v>
      </c>
      <c r="I3182" s="66" t="str">
        <f>VLOOKUP(G3182,'Benthic Codes'!$A$1:$C$15,3,0)</f>
        <v>aggressive invert</v>
      </c>
      <c r="K3182" t="s">
        <v>482</v>
      </c>
    </row>
    <row r="3183" spans="1:11">
      <c r="A3183" s="2">
        <v>42959</v>
      </c>
      <c r="B3183" t="s">
        <v>457</v>
      </c>
      <c r="C3183" t="s">
        <v>475</v>
      </c>
      <c r="D3183">
        <v>4</v>
      </c>
      <c r="E3183">
        <v>9</v>
      </c>
      <c r="F3183" s="17">
        <v>2</v>
      </c>
      <c r="G3183" s="55" t="s">
        <v>474</v>
      </c>
      <c r="H3183" s="66" t="str">
        <f>VLOOKUP(G3183,'Benthic Codes'!$A$1:$C$15,2,0)</f>
        <v>CY</v>
      </c>
      <c r="I3183" s="66" t="str">
        <f>VLOOKUP(G3183,'Benthic Codes'!$A$1:$C$15,3,0)</f>
        <v>cyanobacteria</v>
      </c>
    </row>
    <row r="3184" spans="1:11">
      <c r="A3184" s="2">
        <v>42959</v>
      </c>
      <c r="B3184" t="s">
        <v>457</v>
      </c>
      <c r="C3184" t="s">
        <v>475</v>
      </c>
      <c r="D3184">
        <v>4</v>
      </c>
      <c r="E3184">
        <v>9</v>
      </c>
      <c r="F3184" s="17">
        <v>3</v>
      </c>
      <c r="G3184" s="55" t="s">
        <v>474</v>
      </c>
      <c r="H3184" s="66" t="str">
        <f>VLOOKUP(G3184,'Benthic Codes'!$A$1:$C$15,2,0)</f>
        <v>CY</v>
      </c>
      <c r="I3184" s="66" t="str">
        <f>VLOOKUP(G3184,'Benthic Codes'!$A$1:$C$15,3,0)</f>
        <v>cyanobacteria</v>
      </c>
    </row>
    <row r="3185" spans="1:10">
      <c r="A3185" s="2">
        <v>42959</v>
      </c>
      <c r="B3185" t="s">
        <v>457</v>
      </c>
      <c r="C3185" t="s">
        <v>475</v>
      </c>
      <c r="D3185">
        <v>4</v>
      </c>
      <c r="E3185">
        <v>9</v>
      </c>
      <c r="F3185" s="17">
        <v>4</v>
      </c>
      <c r="G3185" s="55" t="s">
        <v>474</v>
      </c>
      <c r="H3185" s="66" t="str">
        <f>VLOOKUP(G3185,'Benthic Codes'!$A$1:$C$15,2,0)</f>
        <v>CY</v>
      </c>
      <c r="I3185" s="66" t="str">
        <f>VLOOKUP(G3185,'Benthic Codes'!$A$1:$C$15,3,0)</f>
        <v>cyanobacteria</v>
      </c>
    </row>
    <row r="3186" spans="1:10">
      <c r="A3186" s="2">
        <v>42959</v>
      </c>
      <c r="B3186" t="s">
        <v>457</v>
      </c>
      <c r="C3186" t="s">
        <v>475</v>
      </c>
      <c r="D3186">
        <v>4</v>
      </c>
      <c r="E3186">
        <v>9</v>
      </c>
      <c r="F3186" s="17">
        <v>5</v>
      </c>
      <c r="G3186" s="55" t="s">
        <v>474</v>
      </c>
      <c r="H3186" s="66" t="str">
        <f>VLOOKUP(G3186,'Benthic Codes'!$A$1:$C$15,2,0)</f>
        <v>CY</v>
      </c>
      <c r="I3186" s="66" t="str">
        <f>VLOOKUP(G3186,'Benthic Codes'!$A$1:$C$15,3,0)</f>
        <v>cyanobacteria</v>
      </c>
    </row>
    <row r="3187" spans="1:10">
      <c r="A3187" s="2">
        <v>42959</v>
      </c>
      <c r="B3187" t="s">
        <v>457</v>
      </c>
      <c r="C3187" t="s">
        <v>475</v>
      </c>
      <c r="D3187">
        <v>4</v>
      </c>
      <c r="E3187">
        <v>9</v>
      </c>
      <c r="F3187" s="17">
        <v>6</v>
      </c>
      <c r="G3187" s="55" t="s">
        <v>478</v>
      </c>
      <c r="H3187" s="66" t="str">
        <f>VLOOKUP(G3187,'Benthic Codes'!$A$1:$C$15,2,0)</f>
        <v>MA</v>
      </c>
      <c r="I3187" s="66" t="str">
        <f>VLOOKUP(G3187,'Benthic Codes'!$A$1:$C$15,3,0)</f>
        <v>macroalgae</v>
      </c>
      <c r="J3187">
        <v>3</v>
      </c>
    </row>
    <row r="3188" spans="1:10">
      <c r="A3188" s="2">
        <v>42959</v>
      </c>
      <c r="B3188" t="s">
        <v>457</v>
      </c>
      <c r="C3188" t="s">
        <v>475</v>
      </c>
      <c r="D3188">
        <v>4</v>
      </c>
      <c r="E3188">
        <v>9</v>
      </c>
      <c r="F3188" s="17">
        <v>7</v>
      </c>
      <c r="G3188" s="55" t="s">
        <v>474</v>
      </c>
      <c r="H3188" s="66" t="str">
        <f>VLOOKUP(G3188,'Benthic Codes'!$A$1:$C$15,2,0)</f>
        <v>CY</v>
      </c>
      <c r="I3188" s="66" t="str">
        <f>VLOOKUP(G3188,'Benthic Codes'!$A$1:$C$15,3,0)</f>
        <v>cyanobacteria</v>
      </c>
    </row>
    <row r="3189" spans="1:10">
      <c r="A3189" s="2">
        <v>42959</v>
      </c>
      <c r="B3189" t="s">
        <v>457</v>
      </c>
      <c r="C3189" t="s">
        <v>475</v>
      </c>
      <c r="D3189">
        <v>4</v>
      </c>
      <c r="E3189">
        <v>9</v>
      </c>
      <c r="F3189" s="17">
        <v>8</v>
      </c>
      <c r="G3189" s="55" t="s">
        <v>478</v>
      </c>
      <c r="H3189" s="66" t="str">
        <f>VLOOKUP(G3189,'Benthic Codes'!$A$1:$C$15,2,0)</f>
        <v>MA</v>
      </c>
      <c r="I3189" s="66" t="str">
        <f>VLOOKUP(G3189,'Benthic Codes'!$A$1:$C$15,3,0)</f>
        <v>macroalgae</v>
      </c>
      <c r="J3189">
        <v>34</v>
      </c>
    </row>
    <row r="3190" spans="1:10">
      <c r="A3190" s="2">
        <v>42959</v>
      </c>
      <c r="B3190" t="s">
        <v>457</v>
      </c>
      <c r="C3190" t="s">
        <v>475</v>
      </c>
      <c r="D3190">
        <v>4</v>
      </c>
      <c r="E3190">
        <v>9</v>
      </c>
      <c r="F3190" s="17">
        <v>9</v>
      </c>
      <c r="G3190" s="55" t="s">
        <v>478</v>
      </c>
      <c r="H3190" s="66" t="str">
        <f>VLOOKUP(G3190,'Benthic Codes'!$A$1:$C$15,2,0)</f>
        <v>MA</v>
      </c>
      <c r="I3190" s="66" t="str">
        <f>VLOOKUP(G3190,'Benthic Codes'!$A$1:$C$15,3,0)</f>
        <v>macroalgae</v>
      </c>
      <c r="J3190">
        <v>27</v>
      </c>
    </row>
    <row r="3191" spans="1:10">
      <c r="A3191" s="2">
        <v>42959</v>
      </c>
      <c r="B3191" t="s">
        <v>457</v>
      </c>
      <c r="C3191" t="s">
        <v>475</v>
      </c>
      <c r="D3191">
        <v>4</v>
      </c>
      <c r="E3191">
        <v>9</v>
      </c>
      <c r="F3191" s="17">
        <v>10</v>
      </c>
      <c r="G3191" s="55" t="s">
        <v>478</v>
      </c>
      <c r="H3191" s="66" t="str">
        <f>VLOOKUP(G3191,'Benthic Codes'!$A$1:$C$15,2,0)</f>
        <v>MA</v>
      </c>
      <c r="I3191" s="66" t="str">
        <f>VLOOKUP(G3191,'Benthic Codes'!$A$1:$C$15,3,0)</f>
        <v>macroalgae</v>
      </c>
      <c r="J3191">
        <v>31</v>
      </c>
    </row>
    <row r="3192" spans="1:10">
      <c r="A3192" s="2">
        <v>42959</v>
      </c>
      <c r="B3192" t="s">
        <v>457</v>
      </c>
      <c r="C3192" t="s">
        <v>475</v>
      </c>
      <c r="D3192">
        <v>4</v>
      </c>
      <c r="E3192">
        <v>10</v>
      </c>
      <c r="F3192" s="17">
        <v>1</v>
      </c>
      <c r="G3192" s="55" t="s">
        <v>474</v>
      </c>
      <c r="H3192" s="66" t="str">
        <f>VLOOKUP(G3192,'Benthic Codes'!$A$1:$C$15,2,0)</f>
        <v>CY</v>
      </c>
      <c r="I3192" s="66" t="str">
        <f>VLOOKUP(G3192,'Benthic Codes'!$A$1:$C$15,3,0)</f>
        <v>cyanobacteria</v>
      </c>
    </row>
    <row r="3193" spans="1:10">
      <c r="A3193" s="2">
        <v>42959</v>
      </c>
      <c r="B3193" t="s">
        <v>457</v>
      </c>
      <c r="C3193" t="s">
        <v>475</v>
      </c>
      <c r="D3193">
        <v>4</v>
      </c>
      <c r="E3193">
        <v>10</v>
      </c>
      <c r="F3193" s="17">
        <v>2</v>
      </c>
      <c r="G3193" s="55" t="s">
        <v>474</v>
      </c>
      <c r="H3193" s="66" t="str">
        <f>VLOOKUP(G3193,'Benthic Codes'!$A$1:$C$15,2,0)</f>
        <v>CY</v>
      </c>
      <c r="I3193" s="66" t="str">
        <f>VLOOKUP(G3193,'Benthic Codes'!$A$1:$C$15,3,0)</f>
        <v>cyanobacteria</v>
      </c>
    </row>
    <row r="3194" spans="1:10">
      <c r="A3194" s="2">
        <v>42959</v>
      </c>
      <c r="B3194" t="s">
        <v>457</v>
      </c>
      <c r="C3194" t="s">
        <v>475</v>
      </c>
      <c r="D3194">
        <v>4</v>
      </c>
      <c r="E3194">
        <v>10</v>
      </c>
      <c r="F3194" s="17">
        <v>3</v>
      </c>
      <c r="G3194" s="55" t="s">
        <v>474</v>
      </c>
      <c r="H3194" s="66" t="str">
        <f>VLOOKUP(G3194,'Benthic Codes'!$A$1:$C$15,2,0)</f>
        <v>CY</v>
      </c>
      <c r="I3194" s="66" t="str">
        <f>VLOOKUP(G3194,'Benthic Codes'!$A$1:$C$15,3,0)</f>
        <v>cyanobacteria</v>
      </c>
    </row>
    <row r="3195" spans="1:10">
      <c r="A3195" s="2">
        <v>42959</v>
      </c>
      <c r="B3195" t="s">
        <v>457</v>
      </c>
      <c r="C3195" t="s">
        <v>475</v>
      </c>
      <c r="D3195">
        <v>4</v>
      </c>
      <c r="E3195">
        <v>10</v>
      </c>
      <c r="F3195" s="17">
        <v>4</v>
      </c>
      <c r="G3195" s="55" t="s">
        <v>474</v>
      </c>
      <c r="H3195" s="66" t="str">
        <f>VLOOKUP(G3195,'Benthic Codes'!$A$1:$C$15,2,0)</f>
        <v>CY</v>
      </c>
      <c r="I3195" s="66" t="str">
        <f>VLOOKUP(G3195,'Benthic Codes'!$A$1:$C$15,3,0)</f>
        <v>cyanobacteria</v>
      </c>
    </row>
    <row r="3196" spans="1:10">
      <c r="A3196" s="2">
        <v>42959</v>
      </c>
      <c r="B3196" t="s">
        <v>457</v>
      </c>
      <c r="C3196" t="s">
        <v>475</v>
      </c>
      <c r="D3196">
        <v>4</v>
      </c>
      <c r="E3196">
        <v>10</v>
      </c>
      <c r="F3196" s="17">
        <v>5</v>
      </c>
      <c r="G3196" s="55" t="s">
        <v>474</v>
      </c>
      <c r="H3196" s="66" t="str">
        <f>VLOOKUP(G3196,'Benthic Codes'!$A$1:$C$15,2,0)</f>
        <v>CY</v>
      </c>
      <c r="I3196" s="66" t="str">
        <f>VLOOKUP(G3196,'Benthic Codes'!$A$1:$C$15,3,0)</f>
        <v>cyanobacteria</v>
      </c>
    </row>
    <row r="3197" spans="1:10">
      <c r="A3197" s="2">
        <v>42959</v>
      </c>
      <c r="B3197" t="s">
        <v>457</v>
      </c>
      <c r="C3197" t="s">
        <v>475</v>
      </c>
      <c r="D3197">
        <v>4</v>
      </c>
      <c r="E3197">
        <v>10</v>
      </c>
      <c r="F3197" s="17">
        <v>6</v>
      </c>
      <c r="G3197" s="55" t="s">
        <v>474</v>
      </c>
      <c r="H3197" s="66" t="str">
        <f>VLOOKUP(G3197,'Benthic Codes'!$A$1:$C$15,2,0)</f>
        <v>CY</v>
      </c>
      <c r="I3197" s="66" t="str">
        <f>VLOOKUP(G3197,'Benthic Codes'!$A$1:$C$15,3,0)</f>
        <v>cyanobacteria</v>
      </c>
    </row>
    <row r="3198" spans="1:10">
      <c r="A3198" s="2">
        <v>42959</v>
      </c>
      <c r="B3198" t="s">
        <v>457</v>
      </c>
      <c r="C3198" t="s">
        <v>475</v>
      </c>
      <c r="D3198">
        <v>4</v>
      </c>
      <c r="E3198">
        <v>10</v>
      </c>
      <c r="F3198" s="17">
        <v>7</v>
      </c>
      <c r="G3198" s="55" t="s">
        <v>478</v>
      </c>
      <c r="H3198" s="66" t="str">
        <f>VLOOKUP(G3198,'Benthic Codes'!$A$1:$C$15,2,0)</f>
        <v>MA</v>
      </c>
      <c r="I3198" s="66" t="str">
        <f>VLOOKUP(G3198,'Benthic Codes'!$A$1:$C$15,3,0)</f>
        <v>macroalgae</v>
      </c>
      <c r="J3198">
        <v>26</v>
      </c>
    </row>
    <row r="3199" spans="1:10">
      <c r="A3199" s="2">
        <v>42959</v>
      </c>
      <c r="B3199" t="s">
        <v>457</v>
      </c>
      <c r="C3199" t="s">
        <v>475</v>
      </c>
      <c r="D3199">
        <v>4</v>
      </c>
      <c r="E3199">
        <v>10</v>
      </c>
      <c r="F3199" s="17">
        <v>8</v>
      </c>
      <c r="G3199" s="55" t="s">
        <v>474</v>
      </c>
      <c r="H3199" s="66" t="str">
        <f>VLOOKUP(G3199,'Benthic Codes'!$A$1:$C$15,2,0)</f>
        <v>CY</v>
      </c>
      <c r="I3199" s="66" t="str">
        <f>VLOOKUP(G3199,'Benthic Codes'!$A$1:$C$15,3,0)</f>
        <v>cyanobacteria</v>
      </c>
    </row>
    <row r="3200" spans="1:10">
      <c r="A3200" s="2">
        <v>42959</v>
      </c>
      <c r="B3200" t="s">
        <v>457</v>
      </c>
      <c r="C3200" t="s">
        <v>475</v>
      </c>
      <c r="D3200">
        <v>4</v>
      </c>
      <c r="E3200">
        <v>10</v>
      </c>
      <c r="F3200" s="17">
        <v>9</v>
      </c>
      <c r="G3200" s="55" t="s">
        <v>478</v>
      </c>
      <c r="H3200" s="66" t="str">
        <f>VLOOKUP(G3200,'Benthic Codes'!$A$1:$C$15,2,0)</f>
        <v>MA</v>
      </c>
      <c r="I3200" s="66" t="str">
        <f>VLOOKUP(G3200,'Benthic Codes'!$A$1:$C$15,3,0)</f>
        <v>macroalgae</v>
      </c>
      <c r="J3200">
        <v>3</v>
      </c>
    </row>
    <row r="3201" spans="1:11">
      <c r="A3201" s="2">
        <v>42959</v>
      </c>
      <c r="B3201" t="s">
        <v>457</v>
      </c>
      <c r="C3201" t="s">
        <v>475</v>
      </c>
      <c r="D3201">
        <v>4</v>
      </c>
      <c r="E3201">
        <v>10</v>
      </c>
      <c r="F3201" s="17">
        <v>10</v>
      </c>
      <c r="G3201" s="55" t="s">
        <v>474</v>
      </c>
      <c r="H3201" s="66" t="str">
        <f>VLOOKUP(G3201,'Benthic Codes'!$A$1:$C$15,2,0)</f>
        <v>CY</v>
      </c>
      <c r="I3201" s="66" t="str">
        <f>VLOOKUP(G3201,'Benthic Codes'!$A$1:$C$15,3,0)</f>
        <v>cyanobacteria</v>
      </c>
    </row>
    <row r="3202" spans="1:11">
      <c r="A3202" s="2">
        <v>42959</v>
      </c>
      <c r="B3202" t="s">
        <v>457</v>
      </c>
      <c r="C3202" t="s">
        <v>475</v>
      </c>
      <c r="D3202">
        <v>5</v>
      </c>
      <c r="E3202">
        <v>1</v>
      </c>
      <c r="F3202" s="17">
        <v>1</v>
      </c>
      <c r="G3202" s="55" t="s">
        <v>478</v>
      </c>
      <c r="H3202" s="66" t="str">
        <f>VLOOKUP(G3202,'Benthic Codes'!$A$1:$C$15,2,0)</f>
        <v>MA</v>
      </c>
      <c r="I3202" s="66" t="str">
        <f>VLOOKUP(G3202,'Benthic Codes'!$A$1:$C$15,3,0)</f>
        <v>macroalgae</v>
      </c>
      <c r="J3202">
        <v>26</v>
      </c>
    </row>
    <row r="3203" spans="1:11">
      <c r="A3203" s="2">
        <v>42959</v>
      </c>
      <c r="B3203" t="s">
        <v>457</v>
      </c>
      <c r="C3203" t="s">
        <v>475</v>
      </c>
      <c r="D3203">
        <v>5</v>
      </c>
      <c r="E3203">
        <v>1</v>
      </c>
      <c r="F3203" s="17">
        <v>2</v>
      </c>
      <c r="G3203" s="55" t="s">
        <v>474</v>
      </c>
      <c r="H3203" s="66" t="str">
        <f>VLOOKUP(G3203,'Benthic Codes'!$A$1:$C$15,2,0)</f>
        <v>CY</v>
      </c>
      <c r="I3203" s="66" t="str">
        <f>VLOOKUP(G3203,'Benthic Codes'!$A$1:$C$15,3,0)</f>
        <v>cyanobacteria</v>
      </c>
    </row>
    <row r="3204" spans="1:11">
      <c r="A3204" s="2">
        <v>42959</v>
      </c>
      <c r="B3204" t="s">
        <v>457</v>
      </c>
      <c r="C3204" t="s">
        <v>475</v>
      </c>
      <c r="D3204">
        <v>5</v>
      </c>
      <c r="E3204">
        <v>1</v>
      </c>
      <c r="F3204" s="17">
        <v>3</v>
      </c>
      <c r="G3204" s="55" t="s">
        <v>474</v>
      </c>
      <c r="H3204" s="66" t="str">
        <f>VLOOKUP(G3204,'Benthic Codes'!$A$1:$C$15,2,0)</f>
        <v>CY</v>
      </c>
      <c r="I3204" s="66" t="str">
        <f>VLOOKUP(G3204,'Benthic Codes'!$A$1:$C$15,3,0)</f>
        <v>cyanobacteria</v>
      </c>
    </row>
    <row r="3205" spans="1:11">
      <c r="A3205" s="2">
        <v>42959</v>
      </c>
      <c r="B3205" t="s">
        <v>457</v>
      </c>
      <c r="C3205" t="s">
        <v>475</v>
      </c>
      <c r="D3205">
        <v>5</v>
      </c>
      <c r="E3205">
        <v>1</v>
      </c>
      <c r="F3205" s="17">
        <v>4</v>
      </c>
      <c r="G3205" s="55" t="s">
        <v>478</v>
      </c>
      <c r="H3205" s="66" t="str">
        <f>VLOOKUP(G3205,'Benthic Codes'!$A$1:$C$15,2,0)</f>
        <v>MA</v>
      </c>
      <c r="I3205" s="66" t="str">
        <f>VLOOKUP(G3205,'Benthic Codes'!$A$1:$C$15,3,0)</f>
        <v>macroalgae</v>
      </c>
      <c r="J3205">
        <v>3</v>
      </c>
    </row>
    <row r="3206" spans="1:11">
      <c r="A3206" s="2">
        <v>42959</v>
      </c>
      <c r="B3206" t="s">
        <v>457</v>
      </c>
      <c r="C3206" t="s">
        <v>475</v>
      </c>
      <c r="D3206">
        <v>5</v>
      </c>
      <c r="E3206">
        <v>1</v>
      </c>
      <c r="F3206" s="17">
        <v>5</v>
      </c>
      <c r="G3206" s="55" t="s">
        <v>474</v>
      </c>
      <c r="H3206" s="66" t="str">
        <f>VLOOKUP(G3206,'Benthic Codes'!$A$1:$C$15,2,0)</f>
        <v>CY</v>
      </c>
      <c r="I3206" s="66" t="str">
        <f>VLOOKUP(G3206,'Benthic Codes'!$A$1:$C$15,3,0)</f>
        <v>cyanobacteria</v>
      </c>
    </row>
    <row r="3207" spans="1:11">
      <c r="A3207" s="2">
        <v>42959</v>
      </c>
      <c r="B3207" t="s">
        <v>457</v>
      </c>
      <c r="C3207" t="s">
        <v>475</v>
      </c>
      <c r="D3207">
        <v>5</v>
      </c>
      <c r="E3207">
        <v>1</v>
      </c>
      <c r="F3207" s="17">
        <v>6</v>
      </c>
      <c r="G3207" s="55" t="s">
        <v>474</v>
      </c>
      <c r="H3207" s="66" t="str">
        <f>VLOOKUP(G3207,'Benthic Codes'!$A$1:$C$15,2,0)</f>
        <v>CY</v>
      </c>
      <c r="I3207" s="66" t="str">
        <f>VLOOKUP(G3207,'Benthic Codes'!$A$1:$C$15,3,0)</f>
        <v>cyanobacteria</v>
      </c>
    </row>
    <row r="3208" spans="1:11">
      <c r="A3208" s="2">
        <v>42959</v>
      </c>
      <c r="B3208" t="s">
        <v>457</v>
      </c>
      <c r="C3208" t="s">
        <v>475</v>
      </c>
      <c r="D3208">
        <v>5</v>
      </c>
      <c r="E3208">
        <v>1</v>
      </c>
      <c r="F3208" s="17">
        <v>7</v>
      </c>
      <c r="G3208" s="55" t="s">
        <v>480</v>
      </c>
      <c r="H3208" s="66" t="str">
        <f>VLOOKUP(G3208,'Benthic Codes'!$A$1:$C$15,2,0)</f>
        <v>OINV</v>
      </c>
      <c r="I3208" s="66" t="str">
        <f>VLOOKUP(G3208,'Benthic Codes'!$A$1:$C$15,3,0)</f>
        <v>non-aggressive invert</v>
      </c>
      <c r="K3208" t="s">
        <v>479</v>
      </c>
    </row>
    <row r="3209" spans="1:11">
      <c r="A3209" s="2">
        <v>42959</v>
      </c>
      <c r="B3209" t="s">
        <v>457</v>
      </c>
      <c r="C3209" t="s">
        <v>475</v>
      </c>
      <c r="D3209">
        <v>5</v>
      </c>
      <c r="E3209">
        <v>1</v>
      </c>
      <c r="F3209" s="17">
        <v>8</v>
      </c>
      <c r="G3209" s="55" t="s">
        <v>478</v>
      </c>
      <c r="H3209" s="66" t="str">
        <f>VLOOKUP(G3209,'Benthic Codes'!$A$1:$C$15,2,0)</f>
        <v>MA</v>
      </c>
      <c r="I3209" s="66" t="str">
        <f>VLOOKUP(G3209,'Benthic Codes'!$A$1:$C$15,3,0)</f>
        <v>macroalgae</v>
      </c>
      <c r="J3209">
        <v>5</v>
      </c>
    </row>
    <row r="3210" spans="1:11">
      <c r="A3210" s="2">
        <v>42959</v>
      </c>
      <c r="B3210" t="s">
        <v>457</v>
      </c>
      <c r="C3210" t="s">
        <v>475</v>
      </c>
      <c r="D3210">
        <v>5</v>
      </c>
      <c r="E3210">
        <v>1</v>
      </c>
      <c r="F3210" s="17">
        <v>9</v>
      </c>
      <c r="G3210" s="55" t="s">
        <v>474</v>
      </c>
      <c r="H3210" s="66" t="str">
        <f>VLOOKUP(G3210,'Benthic Codes'!$A$1:$C$15,2,0)</f>
        <v>CY</v>
      </c>
      <c r="I3210" s="66" t="str">
        <f>VLOOKUP(G3210,'Benthic Codes'!$A$1:$C$15,3,0)</f>
        <v>cyanobacteria</v>
      </c>
    </row>
    <row r="3211" spans="1:11">
      <c r="A3211" s="2">
        <v>42959</v>
      </c>
      <c r="B3211" t="s">
        <v>457</v>
      </c>
      <c r="C3211" t="s">
        <v>475</v>
      </c>
      <c r="D3211">
        <v>5</v>
      </c>
      <c r="E3211">
        <v>1</v>
      </c>
      <c r="F3211" s="17">
        <v>10</v>
      </c>
      <c r="G3211" s="55" t="s">
        <v>539</v>
      </c>
      <c r="H3211" s="66" t="str">
        <f>VLOOKUP(G3211,'Benthic Codes'!$A$1:$C$15,2,0)</f>
        <v>TA</v>
      </c>
      <c r="I3211" s="66" t="str">
        <f>VLOOKUP(G3211,'Benthic Codes'!$A$1:$C$15,3,0)</f>
        <v>turf algae</v>
      </c>
    </row>
    <row r="3212" spans="1:11">
      <c r="A3212" s="2">
        <v>42959</v>
      </c>
      <c r="B3212" t="s">
        <v>457</v>
      </c>
      <c r="C3212" t="s">
        <v>475</v>
      </c>
      <c r="D3212">
        <v>5</v>
      </c>
      <c r="E3212">
        <v>2</v>
      </c>
      <c r="F3212" s="17">
        <v>1</v>
      </c>
      <c r="G3212" s="55" t="s">
        <v>480</v>
      </c>
      <c r="H3212" s="66" t="str">
        <f>VLOOKUP(G3212,'Benthic Codes'!$A$1:$C$15,2,0)</f>
        <v>OINV</v>
      </c>
      <c r="I3212" s="66" t="str">
        <f>VLOOKUP(G3212,'Benthic Codes'!$A$1:$C$15,3,0)</f>
        <v>non-aggressive invert</v>
      </c>
      <c r="K3212" t="s">
        <v>479</v>
      </c>
    </row>
    <row r="3213" spans="1:11">
      <c r="A3213" s="2">
        <v>42959</v>
      </c>
      <c r="B3213" t="s">
        <v>457</v>
      </c>
      <c r="C3213" t="s">
        <v>475</v>
      </c>
      <c r="D3213">
        <v>5</v>
      </c>
      <c r="E3213">
        <v>2</v>
      </c>
      <c r="F3213" s="17">
        <v>2</v>
      </c>
      <c r="G3213" s="55" t="s">
        <v>478</v>
      </c>
      <c r="H3213" s="66" t="str">
        <f>VLOOKUP(G3213,'Benthic Codes'!$A$1:$C$15,2,0)</f>
        <v>MA</v>
      </c>
      <c r="I3213" s="66" t="str">
        <f>VLOOKUP(G3213,'Benthic Codes'!$A$1:$C$15,3,0)</f>
        <v>macroalgae</v>
      </c>
      <c r="J3213">
        <v>5</v>
      </c>
    </row>
    <row r="3214" spans="1:11">
      <c r="A3214" s="2">
        <v>42959</v>
      </c>
      <c r="B3214" t="s">
        <v>457</v>
      </c>
      <c r="C3214" t="s">
        <v>475</v>
      </c>
      <c r="D3214">
        <v>5</v>
      </c>
      <c r="E3214">
        <v>2</v>
      </c>
      <c r="F3214" s="17">
        <v>3</v>
      </c>
      <c r="G3214" s="55" t="s">
        <v>478</v>
      </c>
      <c r="H3214" s="66" t="str">
        <f>VLOOKUP(G3214,'Benthic Codes'!$A$1:$C$15,2,0)</f>
        <v>MA</v>
      </c>
      <c r="I3214" s="66" t="str">
        <f>VLOOKUP(G3214,'Benthic Codes'!$A$1:$C$15,3,0)</f>
        <v>macroalgae</v>
      </c>
      <c r="J3214">
        <v>52</v>
      </c>
    </row>
    <row r="3215" spans="1:11">
      <c r="A3215" s="2">
        <v>42959</v>
      </c>
      <c r="B3215" t="s">
        <v>457</v>
      </c>
      <c r="C3215" t="s">
        <v>475</v>
      </c>
      <c r="D3215">
        <v>5</v>
      </c>
      <c r="E3215">
        <v>2</v>
      </c>
      <c r="F3215" s="17">
        <v>4</v>
      </c>
      <c r="G3215" s="55" t="s">
        <v>539</v>
      </c>
      <c r="H3215" s="66" t="str">
        <f>VLOOKUP(G3215,'Benthic Codes'!$A$1:$C$15,2,0)</f>
        <v>TA</v>
      </c>
      <c r="I3215" s="66" t="str">
        <f>VLOOKUP(G3215,'Benthic Codes'!$A$1:$C$15,3,0)</f>
        <v>turf algae</v>
      </c>
      <c r="J3215">
        <v>3</v>
      </c>
    </row>
    <row r="3216" spans="1:11">
      <c r="A3216" s="2">
        <v>42959</v>
      </c>
      <c r="B3216" t="s">
        <v>457</v>
      </c>
      <c r="C3216" t="s">
        <v>475</v>
      </c>
      <c r="D3216">
        <v>5</v>
      </c>
      <c r="E3216">
        <v>2</v>
      </c>
      <c r="F3216" s="17">
        <v>5</v>
      </c>
      <c r="G3216" s="55" t="s">
        <v>478</v>
      </c>
      <c r="H3216" s="66" t="str">
        <f>VLOOKUP(G3216,'Benthic Codes'!$A$1:$C$15,2,0)</f>
        <v>MA</v>
      </c>
      <c r="I3216" s="66" t="str">
        <f>VLOOKUP(G3216,'Benthic Codes'!$A$1:$C$15,3,0)</f>
        <v>macroalgae</v>
      </c>
      <c r="J3216">
        <v>24</v>
      </c>
    </row>
    <row r="3217" spans="1:11">
      <c r="A3217" s="2">
        <v>42959</v>
      </c>
      <c r="B3217" t="s">
        <v>457</v>
      </c>
      <c r="C3217" t="s">
        <v>475</v>
      </c>
      <c r="D3217">
        <v>5</v>
      </c>
      <c r="E3217">
        <v>2</v>
      </c>
      <c r="F3217" s="17">
        <v>6</v>
      </c>
      <c r="G3217" s="55" t="s">
        <v>539</v>
      </c>
      <c r="H3217" s="66" t="str">
        <f>VLOOKUP(G3217,'Benthic Codes'!$A$1:$C$15,2,0)</f>
        <v>TA</v>
      </c>
      <c r="I3217" s="66" t="str">
        <f>VLOOKUP(G3217,'Benthic Codes'!$A$1:$C$15,3,0)</f>
        <v>turf algae</v>
      </c>
    </row>
    <row r="3218" spans="1:11">
      <c r="A3218" s="2">
        <v>42959</v>
      </c>
      <c r="B3218" t="s">
        <v>457</v>
      </c>
      <c r="C3218" t="s">
        <v>475</v>
      </c>
      <c r="D3218">
        <v>5</v>
      </c>
      <c r="E3218">
        <v>2</v>
      </c>
      <c r="F3218" s="17">
        <v>7</v>
      </c>
      <c r="G3218" s="55" t="s">
        <v>474</v>
      </c>
      <c r="H3218" s="66" t="str">
        <f>VLOOKUP(G3218,'Benthic Codes'!$A$1:$C$15,2,0)</f>
        <v>CY</v>
      </c>
      <c r="I3218" s="66" t="str">
        <f>VLOOKUP(G3218,'Benthic Codes'!$A$1:$C$15,3,0)</f>
        <v>cyanobacteria</v>
      </c>
    </row>
    <row r="3219" spans="1:11">
      <c r="A3219" s="2">
        <v>42959</v>
      </c>
      <c r="B3219" t="s">
        <v>457</v>
      </c>
      <c r="C3219" t="s">
        <v>475</v>
      </c>
      <c r="D3219">
        <v>5</v>
      </c>
      <c r="E3219">
        <v>2</v>
      </c>
      <c r="F3219" s="17">
        <v>8</v>
      </c>
      <c r="G3219" s="55" t="s">
        <v>474</v>
      </c>
      <c r="H3219" s="66" t="str">
        <f>VLOOKUP(G3219,'Benthic Codes'!$A$1:$C$15,2,0)</f>
        <v>CY</v>
      </c>
      <c r="I3219" s="66" t="str">
        <f>VLOOKUP(G3219,'Benthic Codes'!$A$1:$C$15,3,0)</f>
        <v>cyanobacteria</v>
      </c>
    </row>
    <row r="3220" spans="1:11">
      <c r="A3220" s="2">
        <v>42959</v>
      </c>
      <c r="B3220" t="s">
        <v>457</v>
      </c>
      <c r="C3220" t="s">
        <v>475</v>
      </c>
      <c r="D3220">
        <v>5</v>
      </c>
      <c r="E3220">
        <v>2</v>
      </c>
      <c r="F3220" s="17">
        <v>9</v>
      </c>
      <c r="G3220" s="55" t="s">
        <v>474</v>
      </c>
      <c r="H3220" s="66" t="str">
        <f>VLOOKUP(G3220,'Benthic Codes'!$A$1:$C$15,2,0)</f>
        <v>CY</v>
      </c>
      <c r="I3220" s="66" t="str">
        <f>VLOOKUP(G3220,'Benthic Codes'!$A$1:$C$15,3,0)</f>
        <v>cyanobacteria</v>
      </c>
    </row>
    <row r="3221" spans="1:11">
      <c r="A3221" s="2">
        <v>42959</v>
      </c>
      <c r="B3221" t="s">
        <v>457</v>
      </c>
      <c r="C3221" t="s">
        <v>475</v>
      </c>
      <c r="D3221">
        <v>5</v>
      </c>
      <c r="E3221">
        <v>2</v>
      </c>
      <c r="F3221" s="17">
        <v>10</v>
      </c>
      <c r="G3221" s="55" t="s">
        <v>474</v>
      </c>
      <c r="H3221" s="66" t="str">
        <f>VLOOKUP(G3221,'Benthic Codes'!$A$1:$C$15,2,0)</f>
        <v>CY</v>
      </c>
      <c r="I3221" s="66" t="str">
        <f>VLOOKUP(G3221,'Benthic Codes'!$A$1:$C$15,3,0)</f>
        <v>cyanobacteria</v>
      </c>
    </row>
    <row r="3222" spans="1:11">
      <c r="A3222" s="2">
        <v>42959</v>
      </c>
      <c r="B3222" t="s">
        <v>457</v>
      </c>
      <c r="C3222" t="s">
        <v>475</v>
      </c>
      <c r="D3222">
        <v>5</v>
      </c>
      <c r="E3222">
        <v>3</v>
      </c>
      <c r="F3222" s="17">
        <v>1</v>
      </c>
      <c r="G3222" s="55" t="s">
        <v>474</v>
      </c>
      <c r="H3222" s="66" t="str">
        <f>VLOOKUP(G3222,'Benthic Codes'!$A$1:$C$15,2,0)</f>
        <v>CY</v>
      </c>
      <c r="I3222" s="66" t="str">
        <f>VLOOKUP(G3222,'Benthic Codes'!$A$1:$C$15,3,0)</f>
        <v>cyanobacteria</v>
      </c>
    </row>
    <row r="3223" spans="1:11">
      <c r="A3223" s="2">
        <v>42959</v>
      </c>
      <c r="B3223" t="s">
        <v>457</v>
      </c>
      <c r="C3223" t="s">
        <v>475</v>
      </c>
      <c r="D3223">
        <v>5</v>
      </c>
      <c r="E3223">
        <v>3</v>
      </c>
      <c r="F3223" s="17">
        <v>2</v>
      </c>
      <c r="G3223" s="55" t="s">
        <v>474</v>
      </c>
      <c r="H3223" s="66" t="str">
        <f>VLOOKUP(G3223,'Benthic Codes'!$A$1:$C$15,2,0)</f>
        <v>CY</v>
      </c>
      <c r="I3223" s="66" t="str">
        <f>VLOOKUP(G3223,'Benthic Codes'!$A$1:$C$15,3,0)</f>
        <v>cyanobacteria</v>
      </c>
    </row>
    <row r="3224" spans="1:11">
      <c r="A3224" s="2">
        <v>42959</v>
      </c>
      <c r="B3224" t="s">
        <v>457</v>
      </c>
      <c r="C3224" t="s">
        <v>475</v>
      </c>
      <c r="D3224">
        <v>5</v>
      </c>
      <c r="E3224">
        <v>3</v>
      </c>
      <c r="F3224" s="17">
        <v>3</v>
      </c>
      <c r="G3224" s="55" t="s">
        <v>474</v>
      </c>
      <c r="H3224" s="66" t="str">
        <f>VLOOKUP(G3224,'Benthic Codes'!$A$1:$C$15,2,0)</f>
        <v>CY</v>
      </c>
      <c r="I3224" s="66" t="str">
        <f>VLOOKUP(G3224,'Benthic Codes'!$A$1:$C$15,3,0)</f>
        <v>cyanobacteria</v>
      </c>
    </row>
    <row r="3225" spans="1:11">
      <c r="A3225" s="2">
        <v>42959</v>
      </c>
      <c r="B3225" t="s">
        <v>457</v>
      </c>
      <c r="C3225" t="s">
        <v>475</v>
      </c>
      <c r="D3225">
        <v>5</v>
      </c>
      <c r="E3225">
        <v>3</v>
      </c>
      <c r="F3225" s="17">
        <v>4</v>
      </c>
      <c r="G3225" s="55" t="s">
        <v>474</v>
      </c>
      <c r="H3225" s="66" t="str">
        <f>VLOOKUP(G3225,'Benthic Codes'!$A$1:$C$15,2,0)</f>
        <v>CY</v>
      </c>
      <c r="I3225" s="66" t="str">
        <f>VLOOKUP(G3225,'Benthic Codes'!$A$1:$C$15,3,0)</f>
        <v>cyanobacteria</v>
      </c>
    </row>
    <row r="3226" spans="1:11">
      <c r="A3226" s="2">
        <v>42959</v>
      </c>
      <c r="B3226" t="s">
        <v>457</v>
      </c>
      <c r="C3226" t="s">
        <v>475</v>
      </c>
      <c r="D3226">
        <v>5</v>
      </c>
      <c r="E3226">
        <v>3</v>
      </c>
      <c r="F3226" s="17">
        <v>5</v>
      </c>
      <c r="G3226" s="55" t="s">
        <v>474</v>
      </c>
      <c r="H3226" s="66" t="str">
        <f>VLOOKUP(G3226,'Benthic Codes'!$A$1:$C$15,2,0)</f>
        <v>CY</v>
      </c>
      <c r="I3226" s="66" t="str">
        <f>VLOOKUP(G3226,'Benthic Codes'!$A$1:$C$15,3,0)</f>
        <v>cyanobacteria</v>
      </c>
    </row>
    <row r="3227" spans="1:11">
      <c r="A3227" s="2">
        <v>42959</v>
      </c>
      <c r="B3227" t="s">
        <v>457</v>
      </c>
      <c r="C3227" t="s">
        <v>475</v>
      </c>
      <c r="D3227">
        <v>5</v>
      </c>
      <c r="E3227">
        <v>3</v>
      </c>
      <c r="F3227" s="17">
        <v>6</v>
      </c>
      <c r="G3227" s="55" t="s">
        <v>474</v>
      </c>
      <c r="H3227" s="66" t="str">
        <f>VLOOKUP(G3227,'Benthic Codes'!$A$1:$C$15,2,0)</f>
        <v>CY</v>
      </c>
      <c r="I3227" s="66" t="str">
        <f>VLOOKUP(G3227,'Benthic Codes'!$A$1:$C$15,3,0)</f>
        <v>cyanobacteria</v>
      </c>
    </row>
    <row r="3228" spans="1:11">
      <c r="A3228" s="2">
        <v>42959</v>
      </c>
      <c r="B3228" t="s">
        <v>457</v>
      </c>
      <c r="C3228" t="s">
        <v>475</v>
      </c>
      <c r="D3228">
        <v>5</v>
      </c>
      <c r="E3228">
        <v>3</v>
      </c>
      <c r="F3228" s="17">
        <v>7</v>
      </c>
      <c r="G3228" s="55" t="s">
        <v>474</v>
      </c>
      <c r="H3228" s="66" t="str">
        <f>VLOOKUP(G3228,'Benthic Codes'!$A$1:$C$15,2,0)</f>
        <v>CY</v>
      </c>
      <c r="I3228" s="66" t="str">
        <f>VLOOKUP(G3228,'Benthic Codes'!$A$1:$C$15,3,0)</f>
        <v>cyanobacteria</v>
      </c>
    </row>
    <row r="3229" spans="1:11">
      <c r="A3229" s="2">
        <v>42959</v>
      </c>
      <c r="B3229" t="s">
        <v>457</v>
      </c>
      <c r="C3229" t="s">
        <v>475</v>
      </c>
      <c r="D3229">
        <v>5</v>
      </c>
      <c r="E3229">
        <v>3</v>
      </c>
      <c r="F3229" s="17">
        <v>8</v>
      </c>
      <c r="G3229" s="55" t="s">
        <v>474</v>
      </c>
      <c r="H3229" s="66" t="str">
        <f>VLOOKUP(G3229,'Benthic Codes'!$A$1:$C$15,2,0)</f>
        <v>CY</v>
      </c>
      <c r="I3229" s="66" t="str">
        <f>VLOOKUP(G3229,'Benthic Codes'!$A$1:$C$15,3,0)</f>
        <v>cyanobacteria</v>
      </c>
    </row>
    <row r="3230" spans="1:11">
      <c r="A3230" s="2">
        <v>42959</v>
      </c>
      <c r="B3230" t="s">
        <v>457</v>
      </c>
      <c r="C3230" t="s">
        <v>475</v>
      </c>
      <c r="D3230">
        <v>5</v>
      </c>
      <c r="E3230">
        <v>3</v>
      </c>
      <c r="F3230" s="17">
        <v>9</v>
      </c>
      <c r="G3230" s="55" t="s">
        <v>474</v>
      </c>
      <c r="H3230" s="66" t="str">
        <f>VLOOKUP(G3230,'Benthic Codes'!$A$1:$C$15,2,0)</f>
        <v>CY</v>
      </c>
      <c r="I3230" s="66" t="str">
        <f>VLOOKUP(G3230,'Benthic Codes'!$A$1:$C$15,3,0)</f>
        <v>cyanobacteria</v>
      </c>
    </row>
    <row r="3231" spans="1:11">
      <c r="A3231" s="2">
        <v>42959</v>
      </c>
      <c r="B3231" t="s">
        <v>457</v>
      </c>
      <c r="C3231" t="s">
        <v>475</v>
      </c>
      <c r="D3231">
        <v>5</v>
      </c>
      <c r="E3231">
        <v>3</v>
      </c>
      <c r="F3231" s="17">
        <v>10</v>
      </c>
      <c r="G3231" s="55" t="s">
        <v>480</v>
      </c>
      <c r="H3231" s="66" t="str">
        <f>VLOOKUP(G3231,'Benthic Codes'!$A$1:$C$15,2,0)</f>
        <v>OINV</v>
      </c>
      <c r="I3231" s="66" t="str">
        <f>VLOOKUP(G3231,'Benthic Codes'!$A$1:$C$15,3,0)</f>
        <v>non-aggressive invert</v>
      </c>
      <c r="K3231" t="s">
        <v>479</v>
      </c>
    </row>
    <row r="3232" spans="1:11">
      <c r="A3232" s="2">
        <v>42959</v>
      </c>
      <c r="B3232" t="s">
        <v>457</v>
      </c>
      <c r="C3232" t="s">
        <v>475</v>
      </c>
      <c r="D3232">
        <v>5</v>
      </c>
      <c r="E3232">
        <v>4</v>
      </c>
      <c r="F3232" s="17">
        <v>1</v>
      </c>
      <c r="G3232" s="55" t="s">
        <v>476</v>
      </c>
      <c r="H3232" s="66" t="str">
        <f>VLOOKUP(G3232,'Benthic Codes'!$A$1:$C$15,2,0)</f>
        <v>LC</v>
      </c>
      <c r="I3232" s="66" t="str">
        <f>VLOOKUP(G3232,'Benthic Codes'!$A$1:$C$15,3,0)</f>
        <v>coral</v>
      </c>
    </row>
    <row r="3233" spans="1:9">
      <c r="A3233" s="2">
        <v>42959</v>
      </c>
      <c r="B3233" t="s">
        <v>457</v>
      </c>
      <c r="C3233" t="s">
        <v>475</v>
      </c>
      <c r="D3233">
        <v>5</v>
      </c>
      <c r="E3233">
        <v>4</v>
      </c>
      <c r="F3233" s="17">
        <v>2</v>
      </c>
      <c r="G3233" s="55" t="s">
        <v>539</v>
      </c>
      <c r="H3233" s="66" t="str">
        <f>VLOOKUP(G3233,'Benthic Codes'!$A$1:$C$15,2,0)</f>
        <v>TA</v>
      </c>
      <c r="I3233" s="66" t="str">
        <f>VLOOKUP(G3233,'Benthic Codes'!$A$1:$C$15,3,0)</f>
        <v>turf algae</v>
      </c>
    </row>
    <row r="3234" spans="1:9">
      <c r="A3234" s="2">
        <v>42959</v>
      </c>
      <c r="B3234" t="s">
        <v>457</v>
      </c>
      <c r="C3234" t="s">
        <v>475</v>
      </c>
      <c r="D3234">
        <v>5</v>
      </c>
      <c r="E3234">
        <v>4</v>
      </c>
      <c r="F3234" s="17">
        <v>3</v>
      </c>
      <c r="G3234" s="55" t="s">
        <v>474</v>
      </c>
      <c r="H3234" s="66" t="str">
        <f>VLOOKUP(G3234,'Benthic Codes'!$A$1:$C$15,2,0)</f>
        <v>CY</v>
      </c>
      <c r="I3234" s="66" t="str">
        <f>VLOOKUP(G3234,'Benthic Codes'!$A$1:$C$15,3,0)</f>
        <v>cyanobacteria</v>
      </c>
    </row>
    <row r="3235" spans="1:9">
      <c r="A3235" s="2">
        <v>42959</v>
      </c>
      <c r="B3235" t="s">
        <v>457</v>
      </c>
      <c r="C3235" t="s">
        <v>475</v>
      </c>
      <c r="D3235">
        <v>5</v>
      </c>
      <c r="E3235">
        <v>4</v>
      </c>
      <c r="F3235" s="17">
        <v>4</v>
      </c>
      <c r="G3235" s="55" t="s">
        <v>474</v>
      </c>
      <c r="H3235" s="66" t="str">
        <f>VLOOKUP(G3235,'Benthic Codes'!$A$1:$C$15,2,0)</f>
        <v>CY</v>
      </c>
      <c r="I3235" s="66" t="str">
        <f>VLOOKUP(G3235,'Benthic Codes'!$A$1:$C$15,3,0)</f>
        <v>cyanobacteria</v>
      </c>
    </row>
    <row r="3236" spans="1:9">
      <c r="A3236" s="2">
        <v>42959</v>
      </c>
      <c r="B3236" t="s">
        <v>457</v>
      </c>
      <c r="C3236" t="s">
        <v>475</v>
      </c>
      <c r="D3236">
        <v>5</v>
      </c>
      <c r="E3236">
        <v>4</v>
      </c>
      <c r="F3236" s="17">
        <v>5</v>
      </c>
      <c r="G3236" s="55" t="s">
        <v>474</v>
      </c>
      <c r="H3236" s="66" t="str">
        <f>VLOOKUP(G3236,'Benthic Codes'!$A$1:$C$15,2,0)</f>
        <v>CY</v>
      </c>
      <c r="I3236" s="66" t="str">
        <f>VLOOKUP(G3236,'Benthic Codes'!$A$1:$C$15,3,0)</f>
        <v>cyanobacteria</v>
      </c>
    </row>
    <row r="3237" spans="1:9">
      <c r="A3237" s="2">
        <v>42959</v>
      </c>
      <c r="B3237" t="s">
        <v>457</v>
      </c>
      <c r="C3237" t="s">
        <v>475</v>
      </c>
      <c r="D3237">
        <v>5</v>
      </c>
      <c r="E3237">
        <v>4</v>
      </c>
      <c r="F3237" s="17">
        <v>6</v>
      </c>
      <c r="G3237" s="55" t="s">
        <v>474</v>
      </c>
      <c r="H3237" s="66" t="str">
        <f>VLOOKUP(G3237,'Benthic Codes'!$A$1:$C$15,2,0)</f>
        <v>CY</v>
      </c>
      <c r="I3237" s="66" t="str">
        <f>VLOOKUP(G3237,'Benthic Codes'!$A$1:$C$15,3,0)</f>
        <v>cyanobacteria</v>
      </c>
    </row>
    <row r="3238" spans="1:9">
      <c r="A3238" s="2">
        <v>42959</v>
      </c>
      <c r="B3238" t="s">
        <v>457</v>
      </c>
      <c r="C3238" t="s">
        <v>475</v>
      </c>
      <c r="D3238">
        <v>5</v>
      </c>
      <c r="E3238">
        <v>4</v>
      </c>
      <c r="F3238" s="17">
        <v>7</v>
      </c>
      <c r="G3238" s="55" t="s">
        <v>474</v>
      </c>
      <c r="H3238" s="66" t="str">
        <f>VLOOKUP(G3238,'Benthic Codes'!$A$1:$C$15,2,0)</f>
        <v>CY</v>
      </c>
      <c r="I3238" s="66" t="str">
        <f>VLOOKUP(G3238,'Benthic Codes'!$A$1:$C$15,3,0)</f>
        <v>cyanobacteria</v>
      </c>
    </row>
    <row r="3239" spans="1:9">
      <c r="A3239" s="2">
        <v>42959</v>
      </c>
      <c r="B3239" t="s">
        <v>457</v>
      </c>
      <c r="C3239" t="s">
        <v>475</v>
      </c>
      <c r="D3239">
        <v>5</v>
      </c>
      <c r="E3239">
        <v>4</v>
      </c>
      <c r="F3239" s="17">
        <v>8</v>
      </c>
      <c r="G3239" s="55" t="s">
        <v>474</v>
      </c>
      <c r="H3239" s="66" t="str">
        <f>VLOOKUP(G3239,'Benthic Codes'!$A$1:$C$15,2,0)</f>
        <v>CY</v>
      </c>
      <c r="I3239" s="66" t="str">
        <f>VLOOKUP(G3239,'Benthic Codes'!$A$1:$C$15,3,0)</f>
        <v>cyanobacteria</v>
      </c>
    </row>
    <row r="3240" spans="1:9">
      <c r="A3240" s="2">
        <v>42959</v>
      </c>
      <c r="B3240" t="s">
        <v>457</v>
      </c>
      <c r="C3240" t="s">
        <v>475</v>
      </c>
      <c r="D3240">
        <v>5</v>
      </c>
      <c r="E3240">
        <v>4</v>
      </c>
      <c r="F3240" s="17">
        <v>9</v>
      </c>
      <c r="G3240" s="55" t="s">
        <v>539</v>
      </c>
      <c r="H3240" s="66" t="str">
        <f>VLOOKUP(G3240,'Benthic Codes'!$A$1:$C$15,2,0)</f>
        <v>TA</v>
      </c>
      <c r="I3240" s="66" t="str">
        <f>VLOOKUP(G3240,'Benthic Codes'!$A$1:$C$15,3,0)</f>
        <v>turf algae</v>
      </c>
    </row>
    <row r="3241" spans="1:9">
      <c r="A3241" s="2">
        <v>42959</v>
      </c>
      <c r="B3241" t="s">
        <v>457</v>
      </c>
      <c r="C3241" t="s">
        <v>475</v>
      </c>
      <c r="D3241">
        <v>5</v>
      </c>
      <c r="E3241">
        <v>4</v>
      </c>
      <c r="F3241" s="17">
        <v>10</v>
      </c>
      <c r="G3241" s="55" t="s">
        <v>539</v>
      </c>
      <c r="H3241" s="66" t="str">
        <f>VLOOKUP(G3241,'Benthic Codes'!$A$1:$C$15,2,0)</f>
        <v>TA</v>
      </c>
      <c r="I3241" s="66" t="str">
        <f>VLOOKUP(G3241,'Benthic Codes'!$A$1:$C$15,3,0)</f>
        <v>turf algae</v>
      </c>
    </row>
    <row r="3242" spans="1:9">
      <c r="A3242" s="2">
        <v>42959</v>
      </c>
      <c r="B3242" t="s">
        <v>457</v>
      </c>
      <c r="C3242" t="s">
        <v>475</v>
      </c>
      <c r="D3242">
        <v>5</v>
      </c>
      <c r="E3242">
        <v>5</v>
      </c>
      <c r="F3242" s="17">
        <v>1</v>
      </c>
      <c r="G3242" s="55" t="s">
        <v>474</v>
      </c>
      <c r="H3242" s="66" t="str">
        <f>VLOOKUP(G3242,'Benthic Codes'!$A$1:$C$15,2,0)</f>
        <v>CY</v>
      </c>
      <c r="I3242" s="66" t="str">
        <f>VLOOKUP(G3242,'Benthic Codes'!$A$1:$C$15,3,0)</f>
        <v>cyanobacteria</v>
      </c>
    </row>
    <row r="3243" spans="1:9">
      <c r="A3243" s="2">
        <v>42959</v>
      </c>
      <c r="B3243" t="s">
        <v>457</v>
      </c>
      <c r="C3243" t="s">
        <v>475</v>
      </c>
      <c r="D3243">
        <v>5</v>
      </c>
      <c r="E3243">
        <v>5</v>
      </c>
      <c r="F3243" s="17">
        <v>2</v>
      </c>
      <c r="G3243" s="55" t="s">
        <v>474</v>
      </c>
      <c r="H3243" s="66" t="str">
        <f>VLOOKUP(G3243,'Benthic Codes'!$A$1:$C$15,2,0)</f>
        <v>CY</v>
      </c>
      <c r="I3243" s="66" t="str">
        <f>VLOOKUP(G3243,'Benthic Codes'!$A$1:$C$15,3,0)</f>
        <v>cyanobacteria</v>
      </c>
    </row>
    <row r="3244" spans="1:9">
      <c r="A3244" s="2">
        <v>42959</v>
      </c>
      <c r="B3244" t="s">
        <v>457</v>
      </c>
      <c r="C3244" t="s">
        <v>475</v>
      </c>
      <c r="D3244">
        <v>5</v>
      </c>
      <c r="E3244">
        <v>5</v>
      </c>
      <c r="F3244" s="17">
        <v>3</v>
      </c>
      <c r="G3244" s="55" t="s">
        <v>539</v>
      </c>
      <c r="H3244" s="66" t="str">
        <f>VLOOKUP(G3244,'Benthic Codes'!$A$1:$C$15,2,0)</f>
        <v>TA</v>
      </c>
      <c r="I3244" s="66" t="str">
        <f>VLOOKUP(G3244,'Benthic Codes'!$A$1:$C$15,3,0)</f>
        <v>turf algae</v>
      </c>
    </row>
    <row r="3245" spans="1:9">
      <c r="A3245" s="2">
        <v>42959</v>
      </c>
      <c r="B3245" t="s">
        <v>457</v>
      </c>
      <c r="C3245" t="s">
        <v>475</v>
      </c>
      <c r="D3245">
        <v>5</v>
      </c>
      <c r="E3245">
        <v>5</v>
      </c>
      <c r="F3245" s="17">
        <v>4</v>
      </c>
      <c r="G3245" s="55" t="s">
        <v>539</v>
      </c>
      <c r="H3245" s="66" t="str">
        <f>VLOOKUP(G3245,'Benthic Codes'!$A$1:$C$15,2,0)</f>
        <v>TA</v>
      </c>
      <c r="I3245" s="66" t="str">
        <f>VLOOKUP(G3245,'Benthic Codes'!$A$1:$C$15,3,0)</f>
        <v>turf algae</v>
      </c>
    </row>
    <row r="3246" spans="1:9">
      <c r="A3246" s="2">
        <v>42959</v>
      </c>
      <c r="B3246" t="s">
        <v>457</v>
      </c>
      <c r="C3246" t="s">
        <v>475</v>
      </c>
      <c r="D3246">
        <v>5</v>
      </c>
      <c r="E3246">
        <v>5</v>
      </c>
      <c r="F3246" s="17">
        <v>5</v>
      </c>
      <c r="G3246" s="55" t="s">
        <v>539</v>
      </c>
      <c r="H3246" s="66" t="str">
        <f>VLOOKUP(G3246,'Benthic Codes'!$A$1:$C$15,2,0)</f>
        <v>TA</v>
      </c>
      <c r="I3246" s="66" t="str">
        <f>VLOOKUP(G3246,'Benthic Codes'!$A$1:$C$15,3,0)</f>
        <v>turf algae</v>
      </c>
    </row>
    <row r="3247" spans="1:9">
      <c r="A3247" s="2">
        <v>42959</v>
      </c>
      <c r="B3247" t="s">
        <v>457</v>
      </c>
      <c r="C3247" t="s">
        <v>475</v>
      </c>
      <c r="D3247">
        <v>5</v>
      </c>
      <c r="E3247">
        <v>5</v>
      </c>
      <c r="F3247" s="17">
        <v>6</v>
      </c>
      <c r="G3247" s="55" t="s">
        <v>539</v>
      </c>
      <c r="H3247" s="66" t="str">
        <f>VLOOKUP(G3247,'Benthic Codes'!$A$1:$C$15,2,0)</f>
        <v>TA</v>
      </c>
      <c r="I3247" s="66" t="str">
        <f>VLOOKUP(G3247,'Benthic Codes'!$A$1:$C$15,3,0)</f>
        <v>turf algae</v>
      </c>
    </row>
    <row r="3248" spans="1:9">
      <c r="A3248" s="2">
        <v>42959</v>
      </c>
      <c r="B3248" t="s">
        <v>457</v>
      </c>
      <c r="C3248" t="s">
        <v>475</v>
      </c>
      <c r="D3248">
        <v>5</v>
      </c>
      <c r="E3248">
        <v>5</v>
      </c>
      <c r="F3248" s="17">
        <v>7</v>
      </c>
      <c r="G3248" s="55" t="s">
        <v>539</v>
      </c>
      <c r="H3248" s="66" t="str">
        <f>VLOOKUP(G3248,'Benthic Codes'!$A$1:$C$15,2,0)</f>
        <v>TA</v>
      </c>
      <c r="I3248" s="66" t="str">
        <f>VLOOKUP(G3248,'Benthic Codes'!$A$1:$C$15,3,0)</f>
        <v>turf algae</v>
      </c>
    </row>
    <row r="3249" spans="1:10">
      <c r="A3249" s="2">
        <v>42959</v>
      </c>
      <c r="B3249" t="s">
        <v>457</v>
      </c>
      <c r="C3249" t="s">
        <v>475</v>
      </c>
      <c r="D3249">
        <v>5</v>
      </c>
      <c r="E3249">
        <v>5</v>
      </c>
      <c r="F3249" s="17">
        <v>8</v>
      </c>
      <c r="G3249" s="55" t="s">
        <v>474</v>
      </c>
      <c r="H3249" s="66" t="str">
        <f>VLOOKUP(G3249,'Benthic Codes'!$A$1:$C$15,2,0)</f>
        <v>CY</v>
      </c>
      <c r="I3249" s="66" t="str">
        <f>VLOOKUP(G3249,'Benthic Codes'!$A$1:$C$15,3,0)</f>
        <v>cyanobacteria</v>
      </c>
    </row>
    <row r="3250" spans="1:10">
      <c r="A3250" s="2">
        <v>42959</v>
      </c>
      <c r="B3250" t="s">
        <v>457</v>
      </c>
      <c r="C3250" t="s">
        <v>475</v>
      </c>
      <c r="D3250">
        <v>5</v>
      </c>
      <c r="E3250">
        <v>5</v>
      </c>
      <c r="F3250" s="17">
        <v>9</v>
      </c>
      <c r="G3250" s="55" t="s">
        <v>539</v>
      </c>
      <c r="H3250" s="66" t="str">
        <f>VLOOKUP(G3250,'Benthic Codes'!$A$1:$C$15,2,0)</f>
        <v>TA</v>
      </c>
      <c r="I3250" s="66" t="str">
        <f>VLOOKUP(G3250,'Benthic Codes'!$A$1:$C$15,3,0)</f>
        <v>turf algae</v>
      </c>
    </row>
    <row r="3251" spans="1:10">
      <c r="A3251" s="2">
        <v>42959</v>
      </c>
      <c r="B3251" t="s">
        <v>457</v>
      </c>
      <c r="C3251" t="s">
        <v>475</v>
      </c>
      <c r="D3251">
        <v>5</v>
      </c>
      <c r="E3251">
        <v>5</v>
      </c>
      <c r="F3251" s="17">
        <v>10</v>
      </c>
      <c r="G3251" s="55" t="s">
        <v>474</v>
      </c>
      <c r="H3251" s="66" t="str">
        <f>VLOOKUP(G3251,'Benthic Codes'!$A$1:$C$15,2,0)</f>
        <v>CY</v>
      </c>
      <c r="I3251" s="66" t="str">
        <f>VLOOKUP(G3251,'Benthic Codes'!$A$1:$C$15,3,0)</f>
        <v>cyanobacteria</v>
      </c>
    </row>
    <row r="3252" spans="1:10">
      <c r="A3252" s="2">
        <v>42959</v>
      </c>
      <c r="B3252" t="s">
        <v>457</v>
      </c>
      <c r="C3252" t="s">
        <v>475</v>
      </c>
      <c r="D3252">
        <v>5</v>
      </c>
      <c r="E3252">
        <v>6</v>
      </c>
      <c r="F3252" s="17">
        <v>1</v>
      </c>
      <c r="G3252" s="55" t="s">
        <v>474</v>
      </c>
      <c r="H3252" s="66" t="str">
        <f>VLOOKUP(G3252,'Benthic Codes'!$A$1:$C$15,2,0)</f>
        <v>CY</v>
      </c>
      <c r="I3252" s="66" t="str">
        <f>VLOOKUP(G3252,'Benthic Codes'!$A$1:$C$15,3,0)</f>
        <v>cyanobacteria</v>
      </c>
    </row>
    <row r="3253" spans="1:10">
      <c r="A3253" s="2">
        <v>42959</v>
      </c>
      <c r="B3253" t="s">
        <v>457</v>
      </c>
      <c r="C3253" t="s">
        <v>475</v>
      </c>
      <c r="D3253">
        <v>5</v>
      </c>
      <c r="E3253">
        <v>6</v>
      </c>
      <c r="F3253" s="17">
        <v>2</v>
      </c>
      <c r="G3253" s="55" t="s">
        <v>478</v>
      </c>
      <c r="H3253" s="66" t="str">
        <f>VLOOKUP(G3253,'Benthic Codes'!$A$1:$C$15,2,0)</f>
        <v>MA</v>
      </c>
      <c r="I3253" s="66" t="str">
        <f>VLOOKUP(G3253,'Benthic Codes'!$A$1:$C$15,3,0)</f>
        <v>macroalgae</v>
      </c>
      <c r="J3253">
        <v>3</v>
      </c>
    </row>
    <row r="3254" spans="1:10">
      <c r="A3254" s="2">
        <v>42959</v>
      </c>
      <c r="B3254" t="s">
        <v>457</v>
      </c>
      <c r="C3254" t="s">
        <v>475</v>
      </c>
      <c r="D3254">
        <v>5</v>
      </c>
      <c r="E3254">
        <v>6</v>
      </c>
      <c r="F3254" s="17">
        <v>3</v>
      </c>
      <c r="G3254" s="55" t="s">
        <v>474</v>
      </c>
      <c r="H3254" s="66" t="str">
        <f>VLOOKUP(G3254,'Benthic Codes'!$A$1:$C$15,2,0)</f>
        <v>CY</v>
      </c>
      <c r="I3254" s="66" t="str">
        <f>VLOOKUP(G3254,'Benthic Codes'!$A$1:$C$15,3,0)</f>
        <v>cyanobacteria</v>
      </c>
    </row>
    <row r="3255" spans="1:10">
      <c r="A3255" s="2">
        <v>42959</v>
      </c>
      <c r="B3255" t="s">
        <v>457</v>
      </c>
      <c r="C3255" t="s">
        <v>475</v>
      </c>
      <c r="D3255">
        <v>5</v>
      </c>
      <c r="E3255">
        <v>6</v>
      </c>
      <c r="F3255" s="17">
        <v>4</v>
      </c>
      <c r="G3255" s="55" t="s">
        <v>474</v>
      </c>
      <c r="H3255" s="66" t="str">
        <f>VLOOKUP(G3255,'Benthic Codes'!$A$1:$C$15,2,0)</f>
        <v>CY</v>
      </c>
      <c r="I3255" s="66" t="str">
        <f>VLOOKUP(G3255,'Benthic Codes'!$A$1:$C$15,3,0)</f>
        <v>cyanobacteria</v>
      </c>
    </row>
    <row r="3256" spans="1:10">
      <c r="A3256" s="2">
        <v>42959</v>
      </c>
      <c r="B3256" t="s">
        <v>457</v>
      </c>
      <c r="C3256" t="s">
        <v>475</v>
      </c>
      <c r="D3256">
        <v>5</v>
      </c>
      <c r="E3256">
        <v>6</v>
      </c>
      <c r="F3256" s="17">
        <v>5</v>
      </c>
      <c r="G3256" s="55" t="s">
        <v>474</v>
      </c>
      <c r="H3256" s="66" t="str">
        <f>VLOOKUP(G3256,'Benthic Codes'!$A$1:$C$15,2,0)</f>
        <v>CY</v>
      </c>
      <c r="I3256" s="66" t="str">
        <f>VLOOKUP(G3256,'Benthic Codes'!$A$1:$C$15,3,0)</f>
        <v>cyanobacteria</v>
      </c>
    </row>
    <row r="3257" spans="1:10">
      <c r="A3257" s="2">
        <v>42959</v>
      </c>
      <c r="B3257" t="s">
        <v>457</v>
      </c>
      <c r="C3257" t="s">
        <v>475</v>
      </c>
      <c r="D3257">
        <v>5</v>
      </c>
      <c r="E3257">
        <v>6</v>
      </c>
      <c r="F3257" s="17">
        <v>6</v>
      </c>
      <c r="G3257" s="55" t="s">
        <v>474</v>
      </c>
      <c r="H3257" s="66" t="str">
        <f>VLOOKUP(G3257,'Benthic Codes'!$A$1:$C$15,2,0)</f>
        <v>CY</v>
      </c>
      <c r="I3257" s="66" t="str">
        <f>VLOOKUP(G3257,'Benthic Codes'!$A$1:$C$15,3,0)</f>
        <v>cyanobacteria</v>
      </c>
    </row>
    <row r="3258" spans="1:10">
      <c r="A3258" s="2">
        <v>42959</v>
      </c>
      <c r="B3258" t="s">
        <v>457</v>
      </c>
      <c r="C3258" t="s">
        <v>475</v>
      </c>
      <c r="D3258">
        <v>5</v>
      </c>
      <c r="E3258">
        <v>6</v>
      </c>
      <c r="F3258" s="17">
        <v>7</v>
      </c>
      <c r="G3258" s="55" t="s">
        <v>539</v>
      </c>
      <c r="H3258" s="66" t="str">
        <f>VLOOKUP(G3258,'Benthic Codes'!$A$1:$C$15,2,0)</f>
        <v>TA</v>
      </c>
      <c r="I3258" s="66" t="str">
        <f>VLOOKUP(G3258,'Benthic Codes'!$A$1:$C$15,3,0)</f>
        <v>turf algae</v>
      </c>
    </row>
    <row r="3259" spans="1:10">
      <c r="A3259" s="2">
        <v>42959</v>
      </c>
      <c r="B3259" t="s">
        <v>457</v>
      </c>
      <c r="C3259" t="s">
        <v>475</v>
      </c>
      <c r="D3259">
        <v>5</v>
      </c>
      <c r="E3259">
        <v>6</v>
      </c>
      <c r="F3259" s="17">
        <v>8</v>
      </c>
      <c r="G3259" s="55" t="s">
        <v>539</v>
      </c>
      <c r="H3259" s="66" t="str">
        <f>VLOOKUP(G3259,'Benthic Codes'!$A$1:$C$15,2,0)</f>
        <v>TA</v>
      </c>
      <c r="I3259" s="66" t="str">
        <f>VLOOKUP(G3259,'Benthic Codes'!$A$1:$C$15,3,0)</f>
        <v>turf algae</v>
      </c>
    </row>
    <row r="3260" spans="1:10">
      <c r="A3260" s="2">
        <v>42959</v>
      </c>
      <c r="B3260" t="s">
        <v>457</v>
      </c>
      <c r="C3260" t="s">
        <v>475</v>
      </c>
      <c r="D3260">
        <v>5</v>
      </c>
      <c r="E3260">
        <v>6</v>
      </c>
      <c r="F3260" s="17">
        <v>9</v>
      </c>
      <c r="G3260" s="55" t="s">
        <v>474</v>
      </c>
      <c r="H3260" s="66" t="str">
        <f>VLOOKUP(G3260,'Benthic Codes'!$A$1:$C$15,2,0)</f>
        <v>CY</v>
      </c>
      <c r="I3260" s="66" t="str">
        <f>VLOOKUP(G3260,'Benthic Codes'!$A$1:$C$15,3,0)</f>
        <v>cyanobacteria</v>
      </c>
    </row>
    <row r="3261" spans="1:10">
      <c r="A3261" s="2">
        <v>42959</v>
      </c>
      <c r="B3261" t="s">
        <v>457</v>
      </c>
      <c r="C3261" t="s">
        <v>475</v>
      </c>
      <c r="D3261">
        <v>5</v>
      </c>
      <c r="E3261">
        <v>6</v>
      </c>
      <c r="F3261" s="17">
        <v>10</v>
      </c>
      <c r="G3261" s="55" t="s">
        <v>474</v>
      </c>
      <c r="H3261" s="66" t="str">
        <f>VLOOKUP(G3261,'Benthic Codes'!$A$1:$C$15,2,0)</f>
        <v>CY</v>
      </c>
      <c r="I3261" s="66" t="str">
        <f>VLOOKUP(G3261,'Benthic Codes'!$A$1:$C$15,3,0)</f>
        <v>cyanobacteria</v>
      </c>
    </row>
    <row r="3262" spans="1:10">
      <c r="A3262" s="2">
        <v>42959</v>
      </c>
      <c r="B3262" t="s">
        <v>457</v>
      </c>
      <c r="C3262" t="s">
        <v>475</v>
      </c>
      <c r="D3262">
        <v>5</v>
      </c>
      <c r="E3262">
        <v>7</v>
      </c>
      <c r="F3262" s="17">
        <v>1</v>
      </c>
      <c r="G3262" s="55" t="s">
        <v>474</v>
      </c>
      <c r="H3262" s="66" t="str">
        <f>VLOOKUP(G3262,'Benthic Codes'!$A$1:$C$15,2,0)</f>
        <v>CY</v>
      </c>
      <c r="I3262" s="66" t="str">
        <f>VLOOKUP(G3262,'Benthic Codes'!$A$1:$C$15,3,0)</f>
        <v>cyanobacteria</v>
      </c>
    </row>
    <row r="3263" spans="1:10">
      <c r="A3263" s="2">
        <v>42959</v>
      </c>
      <c r="B3263" t="s">
        <v>457</v>
      </c>
      <c r="C3263" t="s">
        <v>475</v>
      </c>
      <c r="D3263">
        <v>5</v>
      </c>
      <c r="E3263">
        <v>7</v>
      </c>
      <c r="F3263" s="17">
        <v>2</v>
      </c>
      <c r="G3263" s="55" t="s">
        <v>474</v>
      </c>
      <c r="H3263" s="66" t="str">
        <f>VLOOKUP(G3263,'Benthic Codes'!$A$1:$C$15,2,0)</f>
        <v>CY</v>
      </c>
      <c r="I3263" s="66" t="str">
        <f>VLOOKUP(G3263,'Benthic Codes'!$A$1:$C$15,3,0)</f>
        <v>cyanobacteria</v>
      </c>
    </row>
    <row r="3264" spans="1:10">
      <c r="A3264" s="2">
        <v>42959</v>
      </c>
      <c r="B3264" t="s">
        <v>457</v>
      </c>
      <c r="C3264" t="s">
        <v>475</v>
      </c>
      <c r="D3264">
        <v>5</v>
      </c>
      <c r="E3264">
        <v>7</v>
      </c>
      <c r="F3264" s="17">
        <v>3</v>
      </c>
      <c r="G3264" s="55" t="s">
        <v>474</v>
      </c>
      <c r="H3264" s="66" t="str">
        <f>VLOOKUP(G3264,'Benthic Codes'!$A$1:$C$15,2,0)</f>
        <v>CY</v>
      </c>
      <c r="I3264" s="66" t="str">
        <f>VLOOKUP(G3264,'Benthic Codes'!$A$1:$C$15,3,0)</f>
        <v>cyanobacteria</v>
      </c>
    </row>
    <row r="3265" spans="1:11">
      <c r="A3265" s="2">
        <v>42959</v>
      </c>
      <c r="B3265" t="s">
        <v>457</v>
      </c>
      <c r="C3265" t="s">
        <v>475</v>
      </c>
      <c r="D3265">
        <v>5</v>
      </c>
      <c r="E3265">
        <v>7</v>
      </c>
      <c r="F3265" s="17">
        <v>4</v>
      </c>
      <c r="G3265" s="55" t="s">
        <v>474</v>
      </c>
      <c r="H3265" s="66" t="str">
        <f>VLOOKUP(G3265,'Benthic Codes'!$A$1:$C$15,2,0)</f>
        <v>CY</v>
      </c>
      <c r="I3265" s="66" t="str">
        <f>VLOOKUP(G3265,'Benthic Codes'!$A$1:$C$15,3,0)</f>
        <v>cyanobacteria</v>
      </c>
    </row>
    <row r="3266" spans="1:11">
      <c r="A3266" s="2">
        <v>42959</v>
      </c>
      <c r="B3266" t="s">
        <v>457</v>
      </c>
      <c r="C3266" t="s">
        <v>475</v>
      </c>
      <c r="D3266">
        <v>5</v>
      </c>
      <c r="E3266">
        <v>7</v>
      </c>
      <c r="F3266" s="17">
        <v>5</v>
      </c>
      <c r="G3266" s="55" t="s">
        <v>481</v>
      </c>
      <c r="H3266" s="66" t="str">
        <f>VLOOKUP(G3266,'Benthic Codes'!$A$1:$C$15,2,0)</f>
        <v>CCA</v>
      </c>
      <c r="I3266" s="66" t="str">
        <f>VLOOKUP(G3266,'Benthic Codes'!$A$1:$C$15,3,0)</f>
        <v>CCA</v>
      </c>
    </row>
    <row r="3267" spans="1:11">
      <c r="A3267" s="2">
        <v>42959</v>
      </c>
      <c r="B3267" t="s">
        <v>457</v>
      </c>
      <c r="C3267" t="s">
        <v>475</v>
      </c>
      <c r="D3267">
        <v>5</v>
      </c>
      <c r="E3267">
        <v>7</v>
      </c>
      <c r="F3267" s="17">
        <v>6</v>
      </c>
      <c r="G3267" s="55" t="s">
        <v>474</v>
      </c>
      <c r="H3267" s="66" t="str">
        <f>VLOOKUP(G3267,'Benthic Codes'!$A$1:$C$15,2,0)</f>
        <v>CY</v>
      </c>
      <c r="I3267" s="66" t="str">
        <f>VLOOKUP(G3267,'Benthic Codes'!$A$1:$C$15,3,0)</f>
        <v>cyanobacteria</v>
      </c>
    </row>
    <row r="3268" spans="1:11">
      <c r="A3268" s="2">
        <v>42959</v>
      </c>
      <c r="B3268" t="s">
        <v>457</v>
      </c>
      <c r="C3268" t="s">
        <v>475</v>
      </c>
      <c r="D3268">
        <v>5</v>
      </c>
      <c r="E3268">
        <v>7</v>
      </c>
      <c r="F3268" s="17">
        <v>7</v>
      </c>
      <c r="G3268" s="55" t="s">
        <v>474</v>
      </c>
      <c r="H3268" s="66" t="str">
        <f>VLOOKUP(G3268,'Benthic Codes'!$A$1:$C$15,2,0)</f>
        <v>CY</v>
      </c>
      <c r="I3268" s="66" t="str">
        <f>VLOOKUP(G3268,'Benthic Codes'!$A$1:$C$15,3,0)</f>
        <v>cyanobacteria</v>
      </c>
    </row>
    <row r="3269" spans="1:11">
      <c r="A3269" s="2">
        <v>42959</v>
      </c>
      <c r="B3269" t="s">
        <v>457</v>
      </c>
      <c r="C3269" t="s">
        <v>475</v>
      </c>
      <c r="D3269">
        <v>5</v>
      </c>
      <c r="E3269">
        <v>7</v>
      </c>
      <c r="F3269" s="17">
        <v>8</v>
      </c>
      <c r="G3269" s="55" t="s">
        <v>478</v>
      </c>
      <c r="H3269" s="66" t="str">
        <f>VLOOKUP(G3269,'Benthic Codes'!$A$1:$C$15,2,0)</f>
        <v>MA</v>
      </c>
      <c r="I3269" s="66" t="str">
        <f>VLOOKUP(G3269,'Benthic Codes'!$A$1:$C$15,3,0)</f>
        <v>macroalgae</v>
      </c>
      <c r="J3269">
        <v>32</v>
      </c>
    </row>
    <row r="3270" spans="1:11">
      <c r="A3270" s="2">
        <v>42959</v>
      </c>
      <c r="B3270" t="s">
        <v>457</v>
      </c>
      <c r="C3270" t="s">
        <v>475</v>
      </c>
      <c r="D3270">
        <v>5</v>
      </c>
      <c r="E3270">
        <v>7</v>
      </c>
      <c r="F3270" s="17">
        <v>9</v>
      </c>
      <c r="G3270" s="55" t="s">
        <v>478</v>
      </c>
      <c r="H3270" s="66" t="str">
        <f>VLOOKUP(G3270,'Benthic Codes'!$A$1:$C$15,2,0)</f>
        <v>MA</v>
      </c>
      <c r="I3270" s="66" t="str">
        <f>VLOOKUP(G3270,'Benthic Codes'!$A$1:$C$15,3,0)</f>
        <v>macroalgae</v>
      </c>
      <c r="J3270">
        <v>35</v>
      </c>
    </row>
    <row r="3271" spans="1:11">
      <c r="A3271" s="2">
        <v>42959</v>
      </c>
      <c r="B3271" t="s">
        <v>457</v>
      </c>
      <c r="C3271" t="s">
        <v>475</v>
      </c>
      <c r="D3271">
        <v>5</v>
      </c>
      <c r="E3271">
        <v>7</v>
      </c>
      <c r="F3271" s="17">
        <v>10</v>
      </c>
      <c r="G3271" s="55" t="s">
        <v>478</v>
      </c>
      <c r="H3271" s="66" t="str">
        <f>VLOOKUP(G3271,'Benthic Codes'!$A$1:$C$15,2,0)</f>
        <v>MA</v>
      </c>
      <c r="I3271" s="66" t="str">
        <f>VLOOKUP(G3271,'Benthic Codes'!$A$1:$C$15,3,0)</f>
        <v>macroalgae</v>
      </c>
      <c r="J3271">
        <v>37</v>
      </c>
    </row>
    <row r="3272" spans="1:11">
      <c r="A3272" s="2">
        <v>42959</v>
      </c>
      <c r="B3272" t="s">
        <v>457</v>
      </c>
      <c r="C3272" t="s">
        <v>475</v>
      </c>
      <c r="D3272">
        <v>5</v>
      </c>
      <c r="E3272">
        <v>8</v>
      </c>
      <c r="F3272" s="17">
        <v>1</v>
      </c>
      <c r="G3272" s="55" t="s">
        <v>474</v>
      </c>
      <c r="H3272" s="66" t="str">
        <f>VLOOKUP(G3272,'Benthic Codes'!$A$1:$C$15,2,0)</f>
        <v>CY</v>
      </c>
      <c r="I3272" s="66" t="str">
        <f>VLOOKUP(G3272,'Benthic Codes'!$A$1:$C$15,3,0)</f>
        <v>cyanobacteria</v>
      </c>
    </row>
    <row r="3273" spans="1:11">
      <c r="A3273" s="2">
        <v>42959</v>
      </c>
      <c r="B3273" t="s">
        <v>457</v>
      </c>
      <c r="C3273" t="s">
        <v>475</v>
      </c>
      <c r="D3273">
        <v>5</v>
      </c>
      <c r="E3273">
        <v>8</v>
      </c>
      <c r="F3273" s="17">
        <v>2</v>
      </c>
      <c r="G3273" s="55" t="s">
        <v>474</v>
      </c>
      <c r="H3273" s="66" t="str">
        <f>VLOOKUP(G3273,'Benthic Codes'!$A$1:$C$15,2,0)</f>
        <v>CY</v>
      </c>
      <c r="I3273" s="66" t="str">
        <f>VLOOKUP(G3273,'Benthic Codes'!$A$1:$C$15,3,0)</f>
        <v>cyanobacteria</v>
      </c>
    </row>
    <row r="3274" spans="1:11">
      <c r="A3274" s="2">
        <v>42959</v>
      </c>
      <c r="B3274" t="s">
        <v>457</v>
      </c>
      <c r="C3274" t="s">
        <v>475</v>
      </c>
      <c r="D3274">
        <v>5</v>
      </c>
      <c r="E3274">
        <v>8</v>
      </c>
      <c r="F3274" s="17">
        <v>3</v>
      </c>
      <c r="G3274" s="55" t="s">
        <v>474</v>
      </c>
      <c r="H3274" s="66" t="str">
        <f>VLOOKUP(G3274,'Benthic Codes'!$A$1:$C$15,2,0)</f>
        <v>CY</v>
      </c>
      <c r="I3274" s="66" t="str">
        <f>VLOOKUP(G3274,'Benthic Codes'!$A$1:$C$15,3,0)</f>
        <v>cyanobacteria</v>
      </c>
    </row>
    <row r="3275" spans="1:11">
      <c r="A3275" s="2">
        <v>42959</v>
      </c>
      <c r="B3275" t="s">
        <v>457</v>
      </c>
      <c r="C3275" t="s">
        <v>475</v>
      </c>
      <c r="D3275">
        <v>5</v>
      </c>
      <c r="E3275">
        <v>8</v>
      </c>
      <c r="F3275" s="17">
        <v>4</v>
      </c>
      <c r="G3275" s="55" t="s">
        <v>480</v>
      </c>
      <c r="H3275" s="66" t="str">
        <f>VLOOKUP(G3275,'Benthic Codes'!$A$1:$C$15,2,0)</f>
        <v>OINV</v>
      </c>
      <c r="I3275" s="66" t="str">
        <f>VLOOKUP(G3275,'Benthic Codes'!$A$1:$C$15,3,0)</f>
        <v>non-aggressive invert</v>
      </c>
      <c r="K3275" t="s">
        <v>479</v>
      </c>
    </row>
    <row r="3276" spans="1:11">
      <c r="A3276" s="2">
        <v>42959</v>
      </c>
      <c r="B3276" t="s">
        <v>457</v>
      </c>
      <c r="C3276" t="s">
        <v>475</v>
      </c>
      <c r="D3276">
        <v>5</v>
      </c>
      <c r="E3276">
        <v>8</v>
      </c>
      <c r="F3276" s="17">
        <v>5</v>
      </c>
      <c r="G3276" s="55" t="s">
        <v>474</v>
      </c>
      <c r="H3276" s="66" t="str">
        <f>VLOOKUP(G3276,'Benthic Codes'!$A$1:$C$15,2,0)</f>
        <v>CY</v>
      </c>
      <c r="I3276" s="66" t="str">
        <f>VLOOKUP(G3276,'Benthic Codes'!$A$1:$C$15,3,0)</f>
        <v>cyanobacteria</v>
      </c>
    </row>
    <row r="3277" spans="1:11">
      <c r="A3277" s="2">
        <v>42959</v>
      </c>
      <c r="B3277" t="s">
        <v>457</v>
      </c>
      <c r="C3277" t="s">
        <v>475</v>
      </c>
      <c r="D3277">
        <v>5</v>
      </c>
      <c r="E3277">
        <v>8</v>
      </c>
      <c r="F3277" s="17">
        <v>6</v>
      </c>
      <c r="G3277" s="55" t="s">
        <v>539</v>
      </c>
      <c r="H3277" s="66" t="str">
        <f>VLOOKUP(G3277,'Benthic Codes'!$A$1:$C$15,2,0)</f>
        <v>TA</v>
      </c>
      <c r="I3277" s="66" t="str">
        <f>VLOOKUP(G3277,'Benthic Codes'!$A$1:$C$15,3,0)</f>
        <v>turf algae</v>
      </c>
    </row>
    <row r="3278" spans="1:11">
      <c r="A3278" s="2">
        <v>42959</v>
      </c>
      <c r="B3278" t="s">
        <v>457</v>
      </c>
      <c r="C3278" t="s">
        <v>475</v>
      </c>
      <c r="D3278">
        <v>5</v>
      </c>
      <c r="E3278">
        <v>8</v>
      </c>
      <c r="F3278" s="17">
        <v>7</v>
      </c>
      <c r="G3278" s="55" t="s">
        <v>539</v>
      </c>
      <c r="H3278" s="66" t="str">
        <f>VLOOKUP(G3278,'Benthic Codes'!$A$1:$C$15,2,0)</f>
        <v>TA</v>
      </c>
      <c r="I3278" s="66" t="str">
        <f>VLOOKUP(G3278,'Benthic Codes'!$A$1:$C$15,3,0)</f>
        <v>turf algae</v>
      </c>
    </row>
    <row r="3279" spans="1:11">
      <c r="A3279" s="2">
        <v>42959</v>
      </c>
      <c r="B3279" t="s">
        <v>457</v>
      </c>
      <c r="C3279" t="s">
        <v>475</v>
      </c>
      <c r="D3279">
        <v>5</v>
      </c>
      <c r="E3279">
        <v>8</v>
      </c>
      <c r="F3279" s="17">
        <v>8</v>
      </c>
      <c r="G3279" s="55" t="s">
        <v>474</v>
      </c>
      <c r="H3279" s="66" t="str">
        <f>VLOOKUP(G3279,'Benthic Codes'!$A$1:$C$15,2,0)</f>
        <v>CY</v>
      </c>
      <c r="I3279" s="66" t="str">
        <f>VLOOKUP(G3279,'Benthic Codes'!$A$1:$C$15,3,0)</f>
        <v>cyanobacteria</v>
      </c>
    </row>
    <row r="3280" spans="1:11">
      <c r="A3280" s="2">
        <v>42959</v>
      </c>
      <c r="B3280" t="s">
        <v>457</v>
      </c>
      <c r="C3280" t="s">
        <v>475</v>
      </c>
      <c r="D3280">
        <v>5</v>
      </c>
      <c r="E3280">
        <v>8</v>
      </c>
      <c r="F3280" s="17">
        <v>9</v>
      </c>
      <c r="G3280" s="55" t="s">
        <v>478</v>
      </c>
      <c r="H3280" s="66" t="str">
        <f>VLOOKUP(G3280,'Benthic Codes'!$A$1:$C$15,2,0)</f>
        <v>MA</v>
      </c>
      <c r="I3280" s="66" t="str">
        <f>VLOOKUP(G3280,'Benthic Codes'!$A$1:$C$15,3,0)</f>
        <v>macroalgae</v>
      </c>
      <c r="J3280">
        <v>3</v>
      </c>
    </row>
    <row r="3281" spans="1:10">
      <c r="A3281" s="2">
        <v>42959</v>
      </c>
      <c r="B3281" t="s">
        <v>457</v>
      </c>
      <c r="C3281" t="s">
        <v>475</v>
      </c>
      <c r="D3281">
        <v>5</v>
      </c>
      <c r="E3281">
        <v>8</v>
      </c>
      <c r="F3281" s="17">
        <v>10</v>
      </c>
      <c r="G3281" s="55" t="s">
        <v>539</v>
      </c>
      <c r="H3281" s="66" t="str">
        <f>VLOOKUP(G3281,'Benthic Codes'!$A$1:$C$15,2,0)</f>
        <v>TA</v>
      </c>
      <c r="I3281" s="66" t="str">
        <f>VLOOKUP(G3281,'Benthic Codes'!$A$1:$C$15,3,0)</f>
        <v>turf algae</v>
      </c>
    </row>
    <row r="3282" spans="1:10">
      <c r="A3282" s="2">
        <v>42959</v>
      </c>
      <c r="B3282" t="s">
        <v>457</v>
      </c>
      <c r="C3282" t="s">
        <v>475</v>
      </c>
      <c r="D3282">
        <v>5</v>
      </c>
      <c r="E3282">
        <v>9</v>
      </c>
      <c r="F3282" s="17">
        <v>1</v>
      </c>
      <c r="G3282" s="55" t="s">
        <v>478</v>
      </c>
      <c r="H3282" s="66" t="str">
        <f>VLOOKUP(G3282,'Benthic Codes'!$A$1:$C$15,2,0)</f>
        <v>MA</v>
      </c>
      <c r="I3282" s="66" t="str">
        <f>VLOOKUP(G3282,'Benthic Codes'!$A$1:$C$15,3,0)</f>
        <v>macroalgae</v>
      </c>
      <c r="J3282">
        <v>5</v>
      </c>
    </row>
    <row r="3283" spans="1:10">
      <c r="A3283" s="2">
        <v>42959</v>
      </c>
      <c r="B3283" t="s">
        <v>457</v>
      </c>
      <c r="C3283" t="s">
        <v>475</v>
      </c>
      <c r="D3283">
        <v>5</v>
      </c>
      <c r="E3283">
        <v>9</v>
      </c>
      <c r="F3283" s="17">
        <v>2</v>
      </c>
      <c r="G3283" s="55" t="s">
        <v>478</v>
      </c>
      <c r="H3283" s="66" t="str">
        <f>VLOOKUP(G3283,'Benthic Codes'!$A$1:$C$15,2,0)</f>
        <v>MA</v>
      </c>
      <c r="I3283" s="66" t="str">
        <f>VLOOKUP(G3283,'Benthic Codes'!$A$1:$C$15,3,0)</f>
        <v>macroalgae</v>
      </c>
      <c r="J3283">
        <v>7</v>
      </c>
    </row>
    <row r="3284" spans="1:10">
      <c r="A3284" s="2">
        <v>42959</v>
      </c>
      <c r="B3284" t="s">
        <v>457</v>
      </c>
      <c r="C3284" t="s">
        <v>475</v>
      </c>
      <c r="D3284">
        <v>5</v>
      </c>
      <c r="E3284">
        <v>9</v>
      </c>
      <c r="F3284" s="17">
        <v>3</v>
      </c>
      <c r="G3284" s="55" t="s">
        <v>478</v>
      </c>
      <c r="H3284" s="66" t="str">
        <f>VLOOKUP(G3284,'Benthic Codes'!$A$1:$C$15,2,0)</f>
        <v>MA</v>
      </c>
      <c r="I3284" s="66" t="str">
        <f>VLOOKUP(G3284,'Benthic Codes'!$A$1:$C$15,3,0)</f>
        <v>macroalgae</v>
      </c>
      <c r="J3284">
        <v>38</v>
      </c>
    </row>
    <row r="3285" spans="1:10">
      <c r="A3285" s="2">
        <v>42959</v>
      </c>
      <c r="B3285" t="s">
        <v>457</v>
      </c>
      <c r="C3285" t="s">
        <v>475</v>
      </c>
      <c r="D3285">
        <v>5</v>
      </c>
      <c r="E3285">
        <v>9</v>
      </c>
      <c r="F3285" s="17">
        <v>4</v>
      </c>
      <c r="G3285" s="55" t="s">
        <v>474</v>
      </c>
      <c r="H3285" s="66" t="str">
        <f>VLOOKUP(G3285,'Benthic Codes'!$A$1:$C$15,2,0)</f>
        <v>CY</v>
      </c>
      <c r="I3285" s="66" t="str">
        <f>VLOOKUP(G3285,'Benthic Codes'!$A$1:$C$15,3,0)</f>
        <v>cyanobacteria</v>
      </c>
    </row>
    <row r="3286" spans="1:10">
      <c r="A3286" s="2">
        <v>42959</v>
      </c>
      <c r="B3286" t="s">
        <v>457</v>
      </c>
      <c r="C3286" t="s">
        <v>475</v>
      </c>
      <c r="D3286">
        <v>5</v>
      </c>
      <c r="E3286">
        <v>9</v>
      </c>
      <c r="F3286" s="17">
        <v>5</v>
      </c>
      <c r="G3286" s="55" t="s">
        <v>478</v>
      </c>
      <c r="H3286" s="66" t="str">
        <f>VLOOKUP(G3286,'Benthic Codes'!$A$1:$C$15,2,0)</f>
        <v>MA</v>
      </c>
      <c r="I3286" s="66" t="str">
        <f>VLOOKUP(G3286,'Benthic Codes'!$A$1:$C$15,3,0)</f>
        <v>macroalgae</v>
      </c>
      <c r="J3286">
        <v>5</v>
      </c>
    </row>
    <row r="3287" spans="1:10">
      <c r="A3287" s="2">
        <v>42959</v>
      </c>
      <c r="B3287" t="s">
        <v>457</v>
      </c>
      <c r="C3287" t="s">
        <v>475</v>
      </c>
      <c r="D3287">
        <v>5</v>
      </c>
      <c r="E3287">
        <v>9</v>
      </c>
      <c r="F3287" s="17">
        <v>6</v>
      </c>
      <c r="G3287" s="55" t="s">
        <v>474</v>
      </c>
      <c r="H3287" s="66" t="str">
        <f>VLOOKUP(G3287,'Benthic Codes'!$A$1:$C$15,2,0)</f>
        <v>CY</v>
      </c>
      <c r="I3287" s="66" t="str">
        <f>VLOOKUP(G3287,'Benthic Codes'!$A$1:$C$15,3,0)</f>
        <v>cyanobacteria</v>
      </c>
    </row>
    <row r="3288" spans="1:10">
      <c r="A3288" s="2">
        <v>42959</v>
      </c>
      <c r="B3288" t="s">
        <v>457</v>
      </c>
      <c r="C3288" t="s">
        <v>475</v>
      </c>
      <c r="D3288">
        <v>5</v>
      </c>
      <c r="E3288">
        <v>9</v>
      </c>
      <c r="F3288" s="17">
        <v>7</v>
      </c>
      <c r="G3288" s="55" t="s">
        <v>474</v>
      </c>
      <c r="H3288" s="66" t="str">
        <f>VLOOKUP(G3288,'Benthic Codes'!$A$1:$C$15,2,0)</f>
        <v>CY</v>
      </c>
      <c r="I3288" s="66" t="str">
        <f>VLOOKUP(G3288,'Benthic Codes'!$A$1:$C$15,3,0)</f>
        <v>cyanobacteria</v>
      </c>
    </row>
    <row r="3289" spans="1:10">
      <c r="A3289" s="2">
        <v>42959</v>
      </c>
      <c r="B3289" t="s">
        <v>457</v>
      </c>
      <c r="C3289" t="s">
        <v>475</v>
      </c>
      <c r="D3289">
        <v>5</v>
      </c>
      <c r="E3289">
        <v>9</v>
      </c>
      <c r="F3289" s="17">
        <v>8</v>
      </c>
      <c r="G3289" s="55" t="s">
        <v>478</v>
      </c>
      <c r="H3289" s="66" t="str">
        <f>VLOOKUP(G3289,'Benthic Codes'!$A$1:$C$15,2,0)</f>
        <v>MA</v>
      </c>
      <c r="I3289" s="66" t="str">
        <f>VLOOKUP(G3289,'Benthic Codes'!$A$1:$C$15,3,0)</f>
        <v>macroalgae</v>
      </c>
      <c r="J3289">
        <v>26</v>
      </c>
    </row>
    <row r="3290" spans="1:10">
      <c r="A3290" s="2">
        <v>42959</v>
      </c>
      <c r="B3290" t="s">
        <v>457</v>
      </c>
      <c r="C3290" t="s">
        <v>475</v>
      </c>
      <c r="D3290">
        <v>5</v>
      </c>
      <c r="E3290">
        <v>9</v>
      </c>
      <c r="F3290" s="17">
        <v>9</v>
      </c>
      <c r="G3290" s="55" t="s">
        <v>539</v>
      </c>
      <c r="H3290" s="66" t="str">
        <f>VLOOKUP(G3290,'Benthic Codes'!$A$1:$C$15,2,0)</f>
        <v>TA</v>
      </c>
      <c r="I3290" s="66" t="str">
        <f>VLOOKUP(G3290,'Benthic Codes'!$A$1:$C$15,3,0)</f>
        <v>turf algae</v>
      </c>
    </row>
    <row r="3291" spans="1:10">
      <c r="A3291" s="2">
        <v>42959</v>
      </c>
      <c r="B3291" t="s">
        <v>457</v>
      </c>
      <c r="C3291" t="s">
        <v>475</v>
      </c>
      <c r="D3291">
        <v>5</v>
      </c>
      <c r="E3291">
        <v>9</v>
      </c>
      <c r="F3291" s="17">
        <v>10</v>
      </c>
      <c r="G3291" s="55" t="s">
        <v>476</v>
      </c>
      <c r="H3291" s="66" t="str">
        <f>VLOOKUP(G3291,'Benthic Codes'!$A$1:$C$15,2,0)</f>
        <v>LC</v>
      </c>
      <c r="I3291" s="66" t="str">
        <f>VLOOKUP(G3291,'Benthic Codes'!$A$1:$C$15,3,0)</f>
        <v>coral</v>
      </c>
    </row>
    <row r="3292" spans="1:10">
      <c r="A3292" s="2">
        <v>42959</v>
      </c>
      <c r="B3292" t="s">
        <v>457</v>
      </c>
      <c r="C3292" t="s">
        <v>475</v>
      </c>
      <c r="D3292">
        <v>5</v>
      </c>
      <c r="E3292">
        <v>10</v>
      </c>
      <c r="F3292" s="17">
        <v>1</v>
      </c>
      <c r="G3292" s="55" t="s">
        <v>478</v>
      </c>
      <c r="H3292" s="66" t="str">
        <f>VLOOKUP(G3292,'Benthic Codes'!$A$1:$C$15,2,0)</f>
        <v>MA</v>
      </c>
      <c r="I3292" s="66" t="str">
        <f>VLOOKUP(G3292,'Benthic Codes'!$A$1:$C$15,3,0)</f>
        <v>macroalgae</v>
      </c>
      <c r="J3292">
        <v>31</v>
      </c>
    </row>
    <row r="3293" spans="1:10">
      <c r="A3293" s="2">
        <v>42959</v>
      </c>
      <c r="B3293" t="s">
        <v>457</v>
      </c>
      <c r="C3293" t="s">
        <v>475</v>
      </c>
      <c r="D3293">
        <v>5</v>
      </c>
      <c r="E3293">
        <v>10</v>
      </c>
      <c r="F3293" s="17">
        <v>2</v>
      </c>
      <c r="G3293" s="55" t="s">
        <v>474</v>
      </c>
      <c r="H3293" s="66" t="str">
        <f>VLOOKUP(G3293,'Benthic Codes'!$A$1:$C$15,2,0)</f>
        <v>CY</v>
      </c>
      <c r="I3293" s="66" t="str">
        <f>VLOOKUP(G3293,'Benthic Codes'!$A$1:$C$15,3,0)</f>
        <v>cyanobacteria</v>
      </c>
    </row>
    <row r="3294" spans="1:10">
      <c r="A3294" s="2">
        <v>42959</v>
      </c>
      <c r="B3294" t="s">
        <v>457</v>
      </c>
      <c r="C3294" t="s">
        <v>475</v>
      </c>
      <c r="D3294">
        <v>5</v>
      </c>
      <c r="E3294">
        <v>10</v>
      </c>
      <c r="F3294" s="17">
        <v>3</v>
      </c>
      <c r="G3294" s="55" t="s">
        <v>474</v>
      </c>
      <c r="H3294" s="66" t="str">
        <f>VLOOKUP(G3294,'Benthic Codes'!$A$1:$C$15,2,0)</f>
        <v>CY</v>
      </c>
      <c r="I3294" s="66" t="str">
        <f>VLOOKUP(G3294,'Benthic Codes'!$A$1:$C$15,3,0)</f>
        <v>cyanobacteria</v>
      </c>
    </row>
    <row r="3295" spans="1:10">
      <c r="A3295" s="2">
        <v>42959</v>
      </c>
      <c r="B3295" t="s">
        <v>457</v>
      </c>
      <c r="C3295" t="s">
        <v>475</v>
      </c>
      <c r="D3295">
        <v>5</v>
      </c>
      <c r="E3295">
        <v>10</v>
      </c>
      <c r="F3295" s="17">
        <v>4</v>
      </c>
      <c r="G3295" s="55" t="s">
        <v>474</v>
      </c>
      <c r="H3295" s="66" t="str">
        <f>VLOOKUP(G3295,'Benthic Codes'!$A$1:$C$15,2,0)</f>
        <v>CY</v>
      </c>
      <c r="I3295" s="66" t="str">
        <f>VLOOKUP(G3295,'Benthic Codes'!$A$1:$C$15,3,0)</f>
        <v>cyanobacteria</v>
      </c>
    </row>
    <row r="3296" spans="1:10">
      <c r="A3296" s="2">
        <v>42959</v>
      </c>
      <c r="B3296" t="s">
        <v>457</v>
      </c>
      <c r="C3296" t="s">
        <v>475</v>
      </c>
      <c r="D3296">
        <v>5</v>
      </c>
      <c r="E3296">
        <v>10</v>
      </c>
      <c r="F3296" s="17">
        <v>5</v>
      </c>
      <c r="G3296" s="55" t="s">
        <v>488</v>
      </c>
      <c r="H3296" s="66" t="str">
        <f>VLOOKUP(G3296,'Benthic Codes'!$A$1:$C$15,2,0)</f>
        <v>TA</v>
      </c>
      <c r="I3296" s="66" t="str">
        <f>VLOOKUP(G3296,'Benthic Codes'!$A$1:$C$15,3,0)</f>
        <v>turf algae</v>
      </c>
      <c r="J3296">
        <v>8</v>
      </c>
    </row>
    <row r="3297" spans="1:10">
      <c r="A3297" s="2">
        <v>42959</v>
      </c>
      <c r="B3297" t="s">
        <v>457</v>
      </c>
      <c r="C3297" t="s">
        <v>475</v>
      </c>
      <c r="D3297">
        <v>5</v>
      </c>
      <c r="E3297">
        <v>10</v>
      </c>
      <c r="F3297" s="17">
        <v>6</v>
      </c>
      <c r="G3297" s="55" t="s">
        <v>474</v>
      </c>
      <c r="H3297" s="66" t="str">
        <f>VLOOKUP(G3297,'Benthic Codes'!$A$1:$C$15,2,0)</f>
        <v>CY</v>
      </c>
      <c r="I3297" s="66" t="str">
        <f>VLOOKUP(G3297,'Benthic Codes'!$A$1:$C$15,3,0)</f>
        <v>cyanobacteria</v>
      </c>
    </row>
    <row r="3298" spans="1:10">
      <c r="A3298" s="2">
        <v>42959</v>
      </c>
      <c r="B3298" t="s">
        <v>457</v>
      </c>
      <c r="C3298" t="s">
        <v>475</v>
      </c>
      <c r="D3298">
        <v>5</v>
      </c>
      <c r="E3298">
        <v>10</v>
      </c>
      <c r="F3298" s="17">
        <v>7</v>
      </c>
      <c r="G3298" s="55" t="s">
        <v>478</v>
      </c>
      <c r="H3298" s="66" t="str">
        <f>VLOOKUP(G3298,'Benthic Codes'!$A$1:$C$15,2,0)</f>
        <v>MA</v>
      </c>
      <c r="I3298" s="66" t="str">
        <f>VLOOKUP(G3298,'Benthic Codes'!$A$1:$C$15,3,0)</f>
        <v>macroalgae</v>
      </c>
      <c r="J3298">
        <v>28</v>
      </c>
    </row>
    <row r="3299" spans="1:10">
      <c r="A3299" s="2">
        <v>42959</v>
      </c>
      <c r="B3299" t="s">
        <v>457</v>
      </c>
      <c r="C3299" t="s">
        <v>475</v>
      </c>
      <c r="D3299">
        <v>5</v>
      </c>
      <c r="E3299">
        <v>10</v>
      </c>
      <c r="F3299" s="17">
        <v>8</v>
      </c>
      <c r="G3299" s="55" t="s">
        <v>478</v>
      </c>
      <c r="H3299" s="66" t="str">
        <f>VLOOKUP(G3299,'Benthic Codes'!$A$1:$C$15,2,0)</f>
        <v>MA</v>
      </c>
      <c r="I3299" s="66" t="str">
        <f>VLOOKUP(G3299,'Benthic Codes'!$A$1:$C$15,3,0)</f>
        <v>macroalgae</v>
      </c>
      <c r="J3299">
        <v>31</v>
      </c>
    </row>
    <row r="3300" spans="1:10">
      <c r="A3300" s="2">
        <v>42959</v>
      </c>
      <c r="B3300" t="s">
        <v>457</v>
      </c>
      <c r="C3300" t="s">
        <v>475</v>
      </c>
      <c r="D3300">
        <v>5</v>
      </c>
      <c r="E3300">
        <v>10</v>
      </c>
      <c r="F3300" s="17">
        <v>9</v>
      </c>
      <c r="G3300" s="55" t="s">
        <v>478</v>
      </c>
      <c r="H3300" s="66" t="str">
        <f>VLOOKUP(G3300,'Benthic Codes'!$A$1:$C$15,2,0)</f>
        <v>MA</v>
      </c>
      <c r="I3300" s="66" t="str">
        <f>VLOOKUP(G3300,'Benthic Codes'!$A$1:$C$15,3,0)</f>
        <v>macroalgae</v>
      </c>
      <c r="J3300">
        <v>21</v>
      </c>
    </row>
    <row r="3301" spans="1:10">
      <c r="A3301" s="2">
        <v>42959</v>
      </c>
      <c r="B3301" t="s">
        <v>457</v>
      </c>
      <c r="C3301" t="s">
        <v>475</v>
      </c>
      <c r="D3301">
        <v>5</v>
      </c>
      <c r="E3301">
        <v>10</v>
      </c>
      <c r="F3301" s="17">
        <v>10</v>
      </c>
      <c r="G3301" s="55" t="s">
        <v>478</v>
      </c>
      <c r="H3301" s="66" t="str">
        <f>VLOOKUP(G3301,'Benthic Codes'!$A$1:$C$15,2,0)</f>
        <v>MA</v>
      </c>
      <c r="I3301" s="66" t="str">
        <f>VLOOKUP(G3301,'Benthic Codes'!$A$1:$C$15,3,0)</f>
        <v>macroalgae</v>
      </c>
      <c r="J3301">
        <v>18</v>
      </c>
    </row>
    <row r="3302" spans="1:10">
      <c r="A3302" s="2">
        <v>42959</v>
      </c>
      <c r="B3302" t="s">
        <v>454</v>
      </c>
      <c r="C3302" t="s">
        <v>475</v>
      </c>
      <c r="D3302">
        <v>1</v>
      </c>
      <c r="E3302">
        <v>1</v>
      </c>
      <c r="F3302">
        <v>1</v>
      </c>
      <c r="G3302" s="55" t="s">
        <v>474</v>
      </c>
      <c r="H3302" s="66" t="str">
        <f>VLOOKUP(G3302,'Benthic Codes'!$A$1:$C$15,2,0)</f>
        <v>CY</v>
      </c>
      <c r="I3302" s="66" t="str">
        <f>VLOOKUP(G3302,'Benthic Codes'!$A$1:$C$15,3,0)</f>
        <v>cyanobacteria</v>
      </c>
    </row>
    <row r="3303" spans="1:10">
      <c r="A3303" s="2">
        <v>42959</v>
      </c>
      <c r="B3303" t="s">
        <v>454</v>
      </c>
      <c r="C3303" t="s">
        <v>475</v>
      </c>
      <c r="D3303">
        <v>1</v>
      </c>
      <c r="E3303">
        <v>1</v>
      </c>
      <c r="F3303">
        <v>2</v>
      </c>
      <c r="G3303" s="55" t="s">
        <v>478</v>
      </c>
      <c r="H3303" s="66" t="str">
        <f>VLOOKUP(G3303,'Benthic Codes'!$A$1:$C$15,2,0)</f>
        <v>MA</v>
      </c>
      <c r="I3303" s="66" t="str">
        <f>VLOOKUP(G3303,'Benthic Codes'!$A$1:$C$15,3,0)</f>
        <v>macroalgae</v>
      </c>
      <c r="J3303">
        <v>2</v>
      </c>
    </row>
    <row r="3304" spans="1:10">
      <c r="A3304" s="2">
        <v>42959</v>
      </c>
      <c r="B3304" t="s">
        <v>454</v>
      </c>
      <c r="C3304" t="s">
        <v>475</v>
      </c>
      <c r="D3304">
        <v>1</v>
      </c>
      <c r="E3304">
        <v>1</v>
      </c>
      <c r="F3304">
        <v>3</v>
      </c>
      <c r="G3304" s="55" t="s">
        <v>474</v>
      </c>
      <c r="H3304" s="66" t="str">
        <f>VLOOKUP(G3304,'Benthic Codes'!$A$1:$C$15,2,0)</f>
        <v>CY</v>
      </c>
      <c r="I3304" s="66" t="str">
        <f>VLOOKUP(G3304,'Benthic Codes'!$A$1:$C$15,3,0)</f>
        <v>cyanobacteria</v>
      </c>
    </row>
    <row r="3305" spans="1:10">
      <c r="A3305" s="2">
        <v>42959</v>
      </c>
      <c r="B3305" t="s">
        <v>454</v>
      </c>
      <c r="C3305" t="s">
        <v>475</v>
      </c>
      <c r="D3305">
        <v>1</v>
      </c>
      <c r="E3305">
        <v>1</v>
      </c>
      <c r="F3305">
        <v>4</v>
      </c>
      <c r="G3305" s="55" t="s">
        <v>474</v>
      </c>
      <c r="H3305" s="66" t="str">
        <f>VLOOKUP(G3305,'Benthic Codes'!$A$1:$C$15,2,0)</f>
        <v>CY</v>
      </c>
      <c r="I3305" s="66" t="str">
        <f>VLOOKUP(G3305,'Benthic Codes'!$A$1:$C$15,3,0)</f>
        <v>cyanobacteria</v>
      </c>
    </row>
    <row r="3306" spans="1:10">
      <c r="A3306" s="2">
        <v>42959</v>
      </c>
      <c r="B3306" t="s">
        <v>454</v>
      </c>
      <c r="C3306" t="s">
        <v>475</v>
      </c>
      <c r="D3306">
        <v>1</v>
      </c>
      <c r="E3306">
        <v>1</v>
      </c>
      <c r="F3306">
        <v>5</v>
      </c>
      <c r="G3306" s="55" t="s">
        <v>474</v>
      </c>
      <c r="H3306" s="66" t="str">
        <f>VLOOKUP(G3306,'Benthic Codes'!$A$1:$C$15,2,0)</f>
        <v>CY</v>
      </c>
      <c r="I3306" s="66" t="str">
        <f>VLOOKUP(G3306,'Benthic Codes'!$A$1:$C$15,3,0)</f>
        <v>cyanobacteria</v>
      </c>
    </row>
    <row r="3307" spans="1:10">
      <c r="A3307" s="2">
        <v>42959</v>
      </c>
      <c r="B3307" t="s">
        <v>454</v>
      </c>
      <c r="C3307" t="s">
        <v>475</v>
      </c>
      <c r="D3307">
        <v>1</v>
      </c>
      <c r="E3307">
        <v>1</v>
      </c>
      <c r="F3307">
        <v>6</v>
      </c>
      <c r="G3307" s="55" t="s">
        <v>474</v>
      </c>
      <c r="H3307" s="66" t="str">
        <f>VLOOKUP(G3307,'Benthic Codes'!$A$1:$C$15,2,0)</f>
        <v>CY</v>
      </c>
      <c r="I3307" s="66" t="str">
        <f>VLOOKUP(G3307,'Benthic Codes'!$A$1:$C$15,3,0)</f>
        <v>cyanobacteria</v>
      </c>
    </row>
    <row r="3308" spans="1:10">
      <c r="A3308" s="2">
        <v>42959</v>
      </c>
      <c r="B3308" t="s">
        <v>454</v>
      </c>
      <c r="C3308" t="s">
        <v>475</v>
      </c>
      <c r="D3308">
        <v>1</v>
      </c>
      <c r="E3308">
        <v>1</v>
      </c>
      <c r="F3308">
        <v>7</v>
      </c>
      <c r="G3308" s="55" t="s">
        <v>478</v>
      </c>
      <c r="H3308" s="66" t="str">
        <f>VLOOKUP(G3308,'Benthic Codes'!$A$1:$C$15,2,0)</f>
        <v>MA</v>
      </c>
      <c r="I3308" s="66" t="str">
        <f>VLOOKUP(G3308,'Benthic Codes'!$A$1:$C$15,3,0)</f>
        <v>macroalgae</v>
      </c>
      <c r="J3308">
        <v>30</v>
      </c>
    </row>
    <row r="3309" spans="1:10">
      <c r="A3309" s="2">
        <v>42959</v>
      </c>
      <c r="B3309" t="s">
        <v>454</v>
      </c>
      <c r="C3309" t="s">
        <v>475</v>
      </c>
      <c r="D3309">
        <v>1</v>
      </c>
      <c r="E3309">
        <v>1</v>
      </c>
      <c r="F3309">
        <v>8</v>
      </c>
      <c r="G3309" s="55" t="s">
        <v>474</v>
      </c>
      <c r="H3309" s="66" t="str">
        <f>VLOOKUP(G3309,'Benthic Codes'!$A$1:$C$15,2,0)</f>
        <v>CY</v>
      </c>
      <c r="I3309" s="66" t="str">
        <f>VLOOKUP(G3309,'Benthic Codes'!$A$1:$C$15,3,0)</f>
        <v>cyanobacteria</v>
      </c>
    </row>
    <row r="3310" spans="1:10">
      <c r="A3310" s="2">
        <v>42959</v>
      </c>
      <c r="B3310" t="s">
        <v>454</v>
      </c>
      <c r="C3310" t="s">
        <v>475</v>
      </c>
      <c r="D3310">
        <v>1</v>
      </c>
      <c r="E3310">
        <v>1</v>
      </c>
      <c r="F3310">
        <v>9</v>
      </c>
      <c r="G3310" s="55" t="s">
        <v>478</v>
      </c>
      <c r="H3310" s="66" t="str">
        <f>VLOOKUP(G3310,'Benthic Codes'!$A$1:$C$15,2,0)</f>
        <v>MA</v>
      </c>
      <c r="I3310" s="66" t="str">
        <f>VLOOKUP(G3310,'Benthic Codes'!$A$1:$C$15,3,0)</f>
        <v>macroalgae</v>
      </c>
      <c r="J3310">
        <v>5</v>
      </c>
    </row>
    <row r="3311" spans="1:10">
      <c r="A3311" s="2">
        <v>42959</v>
      </c>
      <c r="B3311" t="s">
        <v>454</v>
      </c>
      <c r="C3311" t="s">
        <v>475</v>
      </c>
      <c r="D3311">
        <v>1</v>
      </c>
      <c r="E3311">
        <v>1</v>
      </c>
      <c r="F3311">
        <v>10</v>
      </c>
      <c r="G3311" s="55" t="s">
        <v>478</v>
      </c>
      <c r="H3311" s="66" t="str">
        <f>VLOOKUP(G3311,'Benthic Codes'!$A$1:$C$15,2,0)</f>
        <v>MA</v>
      </c>
      <c r="I3311" s="66" t="str">
        <f>VLOOKUP(G3311,'Benthic Codes'!$A$1:$C$15,3,0)</f>
        <v>macroalgae</v>
      </c>
      <c r="J3311">
        <v>24</v>
      </c>
    </row>
    <row r="3312" spans="1:10">
      <c r="A3312" s="2">
        <v>42959</v>
      </c>
      <c r="B3312" t="s">
        <v>454</v>
      </c>
      <c r="C3312" t="s">
        <v>475</v>
      </c>
      <c r="D3312">
        <v>1</v>
      </c>
      <c r="E3312">
        <v>2</v>
      </c>
      <c r="F3312">
        <v>1</v>
      </c>
      <c r="G3312" s="55" t="s">
        <v>488</v>
      </c>
      <c r="H3312" s="66" t="str">
        <f>VLOOKUP(G3312,'Benthic Codes'!$A$1:$C$15,2,0)</f>
        <v>TA</v>
      </c>
      <c r="I3312" s="66" t="str">
        <f>VLOOKUP(G3312,'Benthic Codes'!$A$1:$C$15,3,0)</f>
        <v>turf algae</v>
      </c>
      <c r="J3312">
        <v>1</v>
      </c>
    </row>
    <row r="3313" spans="1:11">
      <c r="A3313" s="2">
        <v>42959</v>
      </c>
      <c r="B3313" t="s">
        <v>454</v>
      </c>
      <c r="C3313" t="s">
        <v>475</v>
      </c>
      <c r="D3313">
        <v>1</v>
      </c>
      <c r="E3313">
        <v>2</v>
      </c>
      <c r="F3313">
        <v>2</v>
      </c>
      <c r="G3313" s="55" t="s">
        <v>474</v>
      </c>
      <c r="H3313" s="66" t="str">
        <f>VLOOKUP(G3313,'Benthic Codes'!$A$1:$C$15,2,0)</f>
        <v>CY</v>
      </c>
      <c r="I3313" s="66" t="str">
        <f>VLOOKUP(G3313,'Benthic Codes'!$A$1:$C$15,3,0)</f>
        <v>cyanobacteria</v>
      </c>
    </row>
    <row r="3314" spans="1:11">
      <c r="A3314" s="2">
        <v>42959</v>
      </c>
      <c r="B3314" t="s">
        <v>454</v>
      </c>
      <c r="C3314" t="s">
        <v>475</v>
      </c>
      <c r="D3314">
        <v>1</v>
      </c>
      <c r="E3314">
        <v>2</v>
      </c>
      <c r="F3314">
        <v>3</v>
      </c>
      <c r="G3314" s="55" t="s">
        <v>476</v>
      </c>
      <c r="H3314" s="66" t="str">
        <f>VLOOKUP(G3314,'Benthic Codes'!$A$1:$C$15,2,0)</f>
        <v>LC</v>
      </c>
      <c r="I3314" s="66" t="str">
        <f>VLOOKUP(G3314,'Benthic Codes'!$A$1:$C$15,3,0)</f>
        <v>coral</v>
      </c>
    </row>
    <row r="3315" spans="1:11">
      <c r="A3315" s="2">
        <v>42959</v>
      </c>
      <c r="B3315" t="s">
        <v>454</v>
      </c>
      <c r="C3315" t="s">
        <v>475</v>
      </c>
      <c r="D3315">
        <v>1</v>
      </c>
      <c r="E3315">
        <v>2</v>
      </c>
      <c r="F3315">
        <v>4</v>
      </c>
      <c r="G3315" s="55" t="s">
        <v>474</v>
      </c>
      <c r="H3315" s="66" t="str">
        <f>VLOOKUP(G3315,'Benthic Codes'!$A$1:$C$15,2,0)</f>
        <v>CY</v>
      </c>
      <c r="I3315" s="66" t="str">
        <f>VLOOKUP(G3315,'Benthic Codes'!$A$1:$C$15,3,0)</f>
        <v>cyanobacteria</v>
      </c>
    </row>
    <row r="3316" spans="1:11">
      <c r="A3316" s="2">
        <v>42959</v>
      </c>
      <c r="B3316" t="s">
        <v>454</v>
      </c>
      <c r="C3316" t="s">
        <v>475</v>
      </c>
      <c r="D3316">
        <v>1</v>
      </c>
      <c r="E3316">
        <v>2</v>
      </c>
      <c r="F3316">
        <v>5</v>
      </c>
      <c r="G3316" s="55" t="s">
        <v>474</v>
      </c>
      <c r="H3316" s="66" t="str">
        <f>VLOOKUP(G3316,'Benthic Codes'!$A$1:$C$15,2,0)</f>
        <v>CY</v>
      </c>
      <c r="I3316" s="66" t="str">
        <f>VLOOKUP(G3316,'Benthic Codes'!$A$1:$C$15,3,0)</f>
        <v>cyanobacteria</v>
      </c>
    </row>
    <row r="3317" spans="1:11">
      <c r="A3317" s="2">
        <v>42959</v>
      </c>
      <c r="B3317" t="s">
        <v>454</v>
      </c>
      <c r="C3317" t="s">
        <v>475</v>
      </c>
      <c r="D3317">
        <v>1</v>
      </c>
      <c r="E3317">
        <v>2</v>
      </c>
      <c r="F3317">
        <v>6</v>
      </c>
      <c r="G3317" s="55" t="s">
        <v>474</v>
      </c>
      <c r="H3317" s="66" t="str">
        <f>VLOOKUP(G3317,'Benthic Codes'!$A$1:$C$15,2,0)</f>
        <v>CY</v>
      </c>
      <c r="I3317" s="66" t="str">
        <f>VLOOKUP(G3317,'Benthic Codes'!$A$1:$C$15,3,0)</f>
        <v>cyanobacteria</v>
      </c>
    </row>
    <row r="3318" spans="1:11">
      <c r="A3318" s="2">
        <v>42959</v>
      </c>
      <c r="B3318" t="s">
        <v>454</v>
      </c>
      <c r="C3318" t="s">
        <v>475</v>
      </c>
      <c r="D3318">
        <v>1</v>
      </c>
      <c r="E3318">
        <v>2</v>
      </c>
      <c r="F3318">
        <v>7</v>
      </c>
      <c r="G3318" s="55" t="s">
        <v>474</v>
      </c>
      <c r="H3318" s="66" t="str">
        <f>VLOOKUP(G3318,'Benthic Codes'!$A$1:$C$15,2,0)</f>
        <v>CY</v>
      </c>
      <c r="I3318" s="66" t="str">
        <f>VLOOKUP(G3318,'Benthic Codes'!$A$1:$C$15,3,0)</f>
        <v>cyanobacteria</v>
      </c>
    </row>
    <row r="3319" spans="1:11">
      <c r="A3319" s="2">
        <v>42959</v>
      </c>
      <c r="B3319" t="s">
        <v>454</v>
      </c>
      <c r="C3319" t="s">
        <v>475</v>
      </c>
      <c r="D3319">
        <v>1</v>
      </c>
      <c r="E3319">
        <v>2</v>
      </c>
      <c r="F3319">
        <v>8</v>
      </c>
      <c r="G3319" s="55" t="s">
        <v>474</v>
      </c>
      <c r="H3319" s="66" t="str">
        <f>VLOOKUP(G3319,'Benthic Codes'!$A$1:$C$15,2,0)</f>
        <v>CY</v>
      </c>
      <c r="I3319" s="66" t="str">
        <f>VLOOKUP(G3319,'Benthic Codes'!$A$1:$C$15,3,0)</f>
        <v>cyanobacteria</v>
      </c>
    </row>
    <row r="3320" spans="1:11">
      <c r="A3320" s="2">
        <v>42959</v>
      </c>
      <c r="B3320" t="s">
        <v>454</v>
      </c>
      <c r="C3320" t="s">
        <v>475</v>
      </c>
      <c r="D3320">
        <v>1</v>
      </c>
      <c r="E3320">
        <v>2</v>
      </c>
      <c r="F3320">
        <v>9</v>
      </c>
      <c r="G3320" s="55" t="s">
        <v>474</v>
      </c>
      <c r="H3320" s="66" t="str">
        <f>VLOOKUP(G3320,'Benthic Codes'!$A$1:$C$15,2,0)</f>
        <v>CY</v>
      </c>
      <c r="I3320" s="66" t="str">
        <f>VLOOKUP(G3320,'Benthic Codes'!$A$1:$C$15,3,0)</f>
        <v>cyanobacteria</v>
      </c>
    </row>
    <row r="3321" spans="1:11">
      <c r="A3321" s="2">
        <v>42959</v>
      </c>
      <c r="B3321" t="s">
        <v>454</v>
      </c>
      <c r="C3321" t="s">
        <v>475</v>
      </c>
      <c r="D3321">
        <v>1</v>
      </c>
      <c r="E3321">
        <v>2</v>
      </c>
      <c r="F3321">
        <v>10</v>
      </c>
      <c r="G3321" s="55" t="s">
        <v>474</v>
      </c>
      <c r="H3321" s="66" t="str">
        <f>VLOOKUP(G3321,'Benthic Codes'!$A$1:$C$15,2,0)</f>
        <v>CY</v>
      </c>
      <c r="I3321" s="66" t="str">
        <f>VLOOKUP(G3321,'Benthic Codes'!$A$1:$C$15,3,0)</f>
        <v>cyanobacteria</v>
      </c>
    </row>
    <row r="3322" spans="1:11">
      <c r="A3322" s="2">
        <v>42959</v>
      </c>
      <c r="B3322" t="s">
        <v>454</v>
      </c>
      <c r="C3322" t="s">
        <v>475</v>
      </c>
      <c r="D3322">
        <v>1</v>
      </c>
      <c r="E3322">
        <v>3</v>
      </c>
      <c r="F3322">
        <v>1</v>
      </c>
      <c r="G3322" s="55" t="s">
        <v>474</v>
      </c>
      <c r="H3322" s="66" t="str">
        <f>VLOOKUP(G3322,'Benthic Codes'!$A$1:$C$15,2,0)</f>
        <v>CY</v>
      </c>
      <c r="I3322" s="66" t="str">
        <f>VLOOKUP(G3322,'Benthic Codes'!$A$1:$C$15,3,0)</f>
        <v>cyanobacteria</v>
      </c>
    </row>
    <row r="3323" spans="1:11">
      <c r="A3323" s="2">
        <v>42959</v>
      </c>
      <c r="B3323" t="s">
        <v>454</v>
      </c>
      <c r="C3323" t="s">
        <v>475</v>
      </c>
      <c r="D3323">
        <v>1</v>
      </c>
      <c r="E3323">
        <v>3</v>
      </c>
      <c r="F3323">
        <v>2</v>
      </c>
      <c r="G3323" s="55" t="s">
        <v>476</v>
      </c>
      <c r="H3323" s="66" t="str">
        <f>VLOOKUP(G3323,'Benthic Codes'!$A$1:$C$15,2,0)</f>
        <v>LC</v>
      </c>
      <c r="I3323" s="66" t="str">
        <f>VLOOKUP(G3323,'Benthic Codes'!$A$1:$C$15,3,0)</f>
        <v>coral</v>
      </c>
    </row>
    <row r="3324" spans="1:11">
      <c r="A3324" s="2">
        <v>42959</v>
      </c>
      <c r="B3324" t="s">
        <v>454</v>
      </c>
      <c r="C3324" t="s">
        <v>475</v>
      </c>
      <c r="D3324">
        <v>1</v>
      </c>
      <c r="E3324">
        <v>3</v>
      </c>
      <c r="F3324">
        <v>3</v>
      </c>
      <c r="G3324" s="55" t="s">
        <v>476</v>
      </c>
      <c r="H3324" s="66" t="str">
        <f>VLOOKUP(G3324,'Benthic Codes'!$A$1:$C$15,2,0)</f>
        <v>LC</v>
      </c>
      <c r="I3324" s="66" t="str">
        <f>VLOOKUP(G3324,'Benthic Codes'!$A$1:$C$15,3,0)</f>
        <v>coral</v>
      </c>
    </row>
    <row r="3325" spans="1:11">
      <c r="A3325" s="2">
        <v>42959</v>
      </c>
      <c r="B3325" t="s">
        <v>454</v>
      </c>
      <c r="C3325" t="s">
        <v>475</v>
      </c>
      <c r="D3325">
        <v>1</v>
      </c>
      <c r="E3325">
        <v>3</v>
      </c>
      <c r="F3325">
        <v>4</v>
      </c>
      <c r="G3325" s="55" t="s">
        <v>474</v>
      </c>
      <c r="H3325" s="66" t="str">
        <f>VLOOKUP(G3325,'Benthic Codes'!$A$1:$C$15,2,0)</f>
        <v>CY</v>
      </c>
      <c r="I3325" s="66" t="str">
        <f>VLOOKUP(G3325,'Benthic Codes'!$A$1:$C$15,3,0)</f>
        <v>cyanobacteria</v>
      </c>
    </row>
    <row r="3326" spans="1:11">
      <c r="A3326" s="2">
        <v>42959</v>
      </c>
      <c r="B3326" t="s">
        <v>454</v>
      </c>
      <c r="C3326" t="s">
        <v>475</v>
      </c>
      <c r="D3326">
        <v>1</v>
      </c>
      <c r="E3326">
        <v>3</v>
      </c>
      <c r="F3326">
        <v>5</v>
      </c>
      <c r="G3326" s="55" t="s">
        <v>480</v>
      </c>
      <c r="H3326" s="66" t="str">
        <f>VLOOKUP(G3326,'Benthic Codes'!$A$1:$C$15,2,0)</f>
        <v>OINV</v>
      </c>
      <c r="I3326" s="66" t="str">
        <f>VLOOKUP(G3326,'Benthic Codes'!$A$1:$C$15,3,0)</f>
        <v>non-aggressive invert</v>
      </c>
      <c r="K3326" t="s">
        <v>479</v>
      </c>
    </row>
    <row r="3327" spans="1:11">
      <c r="A3327" s="2">
        <v>42959</v>
      </c>
      <c r="B3327" t="s">
        <v>454</v>
      </c>
      <c r="C3327" t="s">
        <v>475</v>
      </c>
      <c r="D3327">
        <v>1</v>
      </c>
      <c r="E3327">
        <v>3</v>
      </c>
      <c r="F3327">
        <v>6</v>
      </c>
      <c r="G3327" s="55" t="s">
        <v>489</v>
      </c>
      <c r="H3327" s="66" t="str">
        <f>VLOOKUP(G3327,'Benthic Codes'!$A$1:$C$15,2,0)</f>
        <v>sand</v>
      </c>
      <c r="I3327" s="66" t="str">
        <f>VLOOKUP(G3327,'Benthic Codes'!$A$1:$C$15,3,0)</f>
        <v>sand</v>
      </c>
    </row>
    <row r="3328" spans="1:11">
      <c r="A3328" s="2">
        <v>42959</v>
      </c>
      <c r="B3328" t="s">
        <v>454</v>
      </c>
      <c r="C3328" t="s">
        <v>475</v>
      </c>
      <c r="D3328">
        <v>1</v>
      </c>
      <c r="E3328">
        <v>3</v>
      </c>
      <c r="F3328">
        <v>7</v>
      </c>
      <c r="G3328" s="55" t="s">
        <v>474</v>
      </c>
      <c r="H3328" s="66" t="str">
        <f>VLOOKUP(G3328,'Benthic Codes'!$A$1:$C$15,2,0)</f>
        <v>CY</v>
      </c>
      <c r="I3328" s="66" t="str">
        <f>VLOOKUP(G3328,'Benthic Codes'!$A$1:$C$15,3,0)</f>
        <v>cyanobacteria</v>
      </c>
    </row>
    <row r="3329" spans="1:10">
      <c r="A3329" s="2">
        <v>42959</v>
      </c>
      <c r="B3329" t="s">
        <v>454</v>
      </c>
      <c r="C3329" t="s">
        <v>475</v>
      </c>
      <c r="D3329">
        <v>1</v>
      </c>
      <c r="E3329">
        <v>3</v>
      </c>
      <c r="F3329">
        <v>8</v>
      </c>
      <c r="G3329" s="55" t="s">
        <v>488</v>
      </c>
      <c r="H3329" s="66" t="str">
        <f>VLOOKUP(G3329,'Benthic Codes'!$A$1:$C$15,2,0)</f>
        <v>TA</v>
      </c>
      <c r="I3329" s="66" t="str">
        <f>VLOOKUP(G3329,'Benthic Codes'!$A$1:$C$15,3,0)</f>
        <v>turf algae</v>
      </c>
      <c r="J3329">
        <v>2</v>
      </c>
    </row>
    <row r="3330" spans="1:10">
      <c r="A3330" s="2">
        <v>42959</v>
      </c>
      <c r="B3330" t="s">
        <v>454</v>
      </c>
      <c r="C3330" t="s">
        <v>475</v>
      </c>
      <c r="D3330">
        <v>1</v>
      </c>
      <c r="E3330">
        <v>3</v>
      </c>
      <c r="F3330">
        <v>9</v>
      </c>
      <c r="G3330" s="55" t="s">
        <v>474</v>
      </c>
      <c r="H3330" s="66" t="str">
        <f>VLOOKUP(G3330,'Benthic Codes'!$A$1:$C$15,2,0)</f>
        <v>CY</v>
      </c>
      <c r="I3330" s="66" t="str">
        <f>VLOOKUP(G3330,'Benthic Codes'!$A$1:$C$15,3,0)</f>
        <v>cyanobacteria</v>
      </c>
    </row>
    <row r="3331" spans="1:10">
      <c r="A3331" s="2">
        <v>42959</v>
      </c>
      <c r="B3331" t="s">
        <v>454</v>
      </c>
      <c r="C3331" t="s">
        <v>475</v>
      </c>
      <c r="D3331">
        <v>1</v>
      </c>
      <c r="E3331">
        <v>3</v>
      </c>
      <c r="F3331">
        <v>10</v>
      </c>
      <c r="G3331" s="55" t="s">
        <v>488</v>
      </c>
      <c r="H3331" s="66" t="str">
        <f>VLOOKUP(G3331,'Benthic Codes'!$A$1:$C$15,2,0)</f>
        <v>TA</v>
      </c>
      <c r="I3331" s="66" t="str">
        <f>VLOOKUP(G3331,'Benthic Codes'!$A$1:$C$15,3,0)</f>
        <v>turf algae</v>
      </c>
      <c r="J3331">
        <v>1</v>
      </c>
    </row>
    <row r="3332" spans="1:10">
      <c r="A3332" s="2">
        <v>42959</v>
      </c>
      <c r="B3332" t="s">
        <v>454</v>
      </c>
      <c r="C3332" t="s">
        <v>475</v>
      </c>
      <c r="D3332">
        <v>1</v>
      </c>
      <c r="E3332">
        <v>4</v>
      </c>
      <c r="F3332">
        <v>1</v>
      </c>
      <c r="G3332" s="55" t="s">
        <v>474</v>
      </c>
      <c r="H3332" s="66" t="str">
        <f>VLOOKUP(G3332,'Benthic Codes'!$A$1:$C$15,2,0)</f>
        <v>CY</v>
      </c>
      <c r="I3332" s="66" t="str">
        <f>VLOOKUP(G3332,'Benthic Codes'!$A$1:$C$15,3,0)</f>
        <v>cyanobacteria</v>
      </c>
    </row>
    <row r="3333" spans="1:10">
      <c r="A3333" s="2">
        <v>42959</v>
      </c>
      <c r="B3333" t="s">
        <v>454</v>
      </c>
      <c r="C3333" t="s">
        <v>475</v>
      </c>
      <c r="D3333">
        <v>1</v>
      </c>
      <c r="E3333">
        <v>4</v>
      </c>
      <c r="F3333">
        <v>2</v>
      </c>
      <c r="G3333" s="55" t="s">
        <v>488</v>
      </c>
      <c r="H3333" s="66" t="str">
        <f>VLOOKUP(G3333,'Benthic Codes'!$A$1:$C$15,2,0)</f>
        <v>TA</v>
      </c>
      <c r="I3333" s="66" t="str">
        <f>VLOOKUP(G3333,'Benthic Codes'!$A$1:$C$15,3,0)</f>
        <v>turf algae</v>
      </c>
      <c r="J3333">
        <v>1</v>
      </c>
    </row>
    <row r="3334" spans="1:10">
      <c r="A3334" s="2">
        <v>42959</v>
      </c>
      <c r="B3334" t="s">
        <v>454</v>
      </c>
      <c r="C3334" t="s">
        <v>475</v>
      </c>
      <c r="D3334">
        <v>1</v>
      </c>
      <c r="E3334">
        <v>4</v>
      </c>
      <c r="F3334">
        <v>3</v>
      </c>
      <c r="G3334" s="55" t="s">
        <v>488</v>
      </c>
      <c r="H3334" s="66" t="str">
        <f>VLOOKUP(G3334,'Benthic Codes'!$A$1:$C$15,2,0)</f>
        <v>TA</v>
      </c>
      <c r="I3334" s="66" t="str">
        <f>VLOOKUP(G3334,'Benthic Codes'!$A$1:$C$15,3,0)</f>
        <v>turf algae</v>
      </c>
      <c r="J3334">
        <v>2</v>
      </c>
    </row>
    <row r="3335" spans="1:10">
      <c r="A3335" s="2">
        <v>42959</v>
      </c>
      <c r="B3335" t="s">
        <v>454</v>
      </c>
      <c r="C3335" t="s">
        <v>475</v>
      </c>
      <c r="D3335">
        <v>1</v>
      </c>
      <c r="E3335">
        <v>4</v>
      </c>
      <c r="F3335">
        <v>4</v>
      </c>
      <c r="G3335" s="55" t="s">
        <v>474</v>
      </c>
      <c r="H3335" s="66" t="str">
        <f>VLOOKUP(G3335,'Benthic Codes'!$A$1:$C$15,2,0)</f>
        <v>CY</v>
      </c>
      <c r="I3335" s="66" t="str">
        <f>VLOOKUP(G3335,'Benthic Codes'!$A$1:$C$15,3,0)</f>
        <v>cyanobacteria</v>
      </c>
    </row>
    <row r="3336" spans="1:10">
      <c r="A3336" s="2">
        <v>42959</v>
      </c>
      <c r="B3336" t="s">
        <v>454</v>
      </c>
      <c r="C3336" t="s">
        <v>475</v>
      </c>
      <c r="D3336">
        <v>1</v>
      </c>
      <c r="E3336">
        <v>4</v>
      </c>
      <c r="F3336">
        <v>5</v>
      </c>
      <c r="G3336" s="55" t="s">
        <v>474</v>
      </c>
      <c r="H3336" s="66" t="str">
        <f>VLOOKUP(G3336,'Benthic Codes'!$A$1:$C$15,2,0)</f>
        <v>CY</v>
      </c>
      <c r="I3336" s="66" t="str">
        <f>VLOOKUP(G3336,'Benthic Codes'!$A$1:$C$15,3,0)</f>
        <v>cyanobacteria</v>
      </c>
    </row>
    <row r="3337" spans="1:10">
      <c r="A3337" s="2">
        <v>42959</v>
      </c>
      <c r="B3337" t="s">
        <v>454</v>
      </c>
      <c r="C3337" t="s">
        <v>475</v>
      </c>
      <c r="D3337">
        <v>1</v>
      </c>
      <c r="E3337">
        <v>4</v>
      </c>
      <c r="F3337">
        <v>6</v>
      </c>
      <c r="G3337" s="55" t="s">
        <v>474</v>
      </c>
      <c r="H3337" s="66" t="str">
        <f>VLOOKUP(G3337,'Benthic Codes'!$A$1:$C$15,2,0)</f>
        <v>CY</v>
      </c>
      <c r="I3337" s="66" t="str">
        <f>VLOOKUP(G3337,'Benthic Codes'!$A$1:$C$15,3,0)</f>
        <v>cyanobacteria</v>
      </c>
    </row>
    <row r="3338" spans="1:10">
      <c r="A3338" s="2">
        <v>42959</v>
      </c>
      <c r="B3338" t="s">
        <v>454</v>
      </c>
      <c r="C3338" t="s">
        <v>475</v>
      </c>
      <c r="D3338">
        <v>1</v>
      </c>
      <c r="E3338">
        <v>4</v>
      </c>
      <c r="F3338">
        <v>7</v>
      </c>
      <c r="G3338" s="55" t="s">
        <v>474</v>
      </c>
      <c r="H3338" s="66" t="str">
        <f>VLOOKUP(G3338,'Benthic Codes'!$A$1:$C$15,2,0)</f>
        <v>CY</v>
      </c>
      <c r="I3338" s="66" t="str">
        <f>VLOOKUP(G3338,'Benthic Codes'!$A$1:$C$15,3,0)</f>
        <v>cyanobacteria</v>
      </c>
    </row>
    <row r="3339" spans="1:10">
      <c r="A3339" s="2">
        <v>42959</v>
      </c>
      <c r="B3339" t="s">
        <v>454</v>
      </c>
      <c r="C3339" t="s">
        <v>475</v>
      </c>
      <c r="D3339">
        <v>1</v>
      </c>
      <c r="E3339">
        <v>4</v>
      </c>
      <c r="F3339">
        <v>8</v>
      </c>
      <c r="G3339" s="55" t="s">
        <v>474</v>
      </c>
      <c r="H3339" s="66" t="str">
        <f>VLOOKUP(G3339,'Benthic Codes'!$A$1:$C$15,2,0)</f>
        <v>CY</v>
      </c>
      <c r="I3339" s="66" t="str">
        <f>VLOOKUP(G3339,'Benthic Codes'!$A$1:$C$15,3,0)</f>
        <v>cyanobacteria</v>
      </c>
    </row>
    <row r="3340" spans="1:10">
      <c r="A3340" s="2">
        <v>42959</v>
      </c>
      <c r="B3340" t="s">
        <v>454</v>
      </c>
      <c r="C3340" t="s">
        <v>475</v>
      </c>
      <c r="D3340">
        <v>1</v>
      </c>
      <c r="E3340">
        <v>4</v>
      </c>
      <c r="F3340">
        <v>9</v>
      </c>
      <c r="G3340" s="55" t="s">
        <v>488</v>
      </c>
      <c r="H3340" s="66" t="str">
        <f>VLOOKUP(G3340,'Benthic Codes'!$A$1:$C$15,2,0)</f>
        <v>TA</v>
      </c>
      <c r="I3340" s="66" t="str">
        <f>VLOOKUP(G3340,'Benthic Codes'!$A$1:$C$15,3,0)</f>
        <v>turf algae</v>
      </c>
      <c r="J3340">
        <v>2</v>
      </c>
    </row>
    <row r="3341" spans="1:10">
      <c r="A3341" s="2">
        <v>42959</v>
      </c>
      <c r="B3341" t="s">
        <v>454</v>
      </c>
      <c r="C3341" t="s">
        <v>475</v>
      </c>
      <c r="D3341">
        <v>1</v>
      </c>
      <c r="E3341">
        <v>4</v>
      </c>
      <c r="F3341">
        <v>10</v>
      </c>
      <c r="G3341" s="55" t="s">
        <v>488</v>
      </c>
      <c r="H3341" s="66" t="str">
        <f>VLOOKUP(G3341,'Benthic Codes'!$A$1:$C$15,2,0)</f>
        <v>TA</v>
      </c>
      <c r="I3341" s="66" t="str">
        <f>VLOOKUP(G3341,'Benthic Codes'!$A$1:$C$15,3,0)</f>
        <v>turf algae</v>
      </c>
      <c r="J3341">
        <v>2</v>
      </c>
    </row>
    <row r="3342" spans="1:10">
      <c r="A3342" s="2">
        <v>42959</v>
      </c>
      <c r="B3342" t="s">
        <v>454</v>
      </c>
      <c r="C3342" t="s">
        <v>475</v>
      </c>
      <c r="D3342">
        <v>1</v>
      </c>
      <c r="E3342">
        <v>5</v>
      </c>
      <c r="F3342">
        <v>1</v>
      </c>
      <c r="G3342" s="55" t="s">
        <v>474</v>
      </c>
      <c r="H3342" s="66" t="str">
        <f>VLOOKUP(G3342,'Benthic Codes'!$A$1:$C$15,2,0)</f>
        <v>CY</v>
      </c>
      <c r="I3342" s="66" t="str">
        <f>VLOOKUP(G3342,'Benthic Codes'!$A$1:$C$15,3,0)</f>
        <v>cyanobacteria</v>
      </c>
    </row>
    <row r="3343" spans="1:10">
      <c r="A3343" s="2">
        <v>42959</v>
      </c>
      <c r="B3343" t="s">
        <v>454</v>
      </c>
      <c r="C3343" t="s">
        <v>475</v>
      </c>
      <c r="D3343">
        <v>1</v>
      </c>
      <c r="E3343">
        <v>5</v>
      </c>
      <c r="F3343">
        <v>2</v>
      </c>
      <c r="G3343" s="55" t="s">
        <v>474</v>
      </c>
      <c r="H3343" s="66" t="str">
        <f>VLOOKUP(G3343,'Benthic Codes'!$A$1:$C$15,2,0)</f>
        <v>CY</v>
      </c>
      <c r="I3343" s="66" t="str">
        <f>VLOOKUP(G3343,'Benthic Codes'!$A$1:$C$15,3,0)</f>
        <v>cyanobacteria</v>
      </c>
    </row>
    <row r="3344" spans="1:10">
      <c r="A3344" s="2">
        <v>42959</v>
      </c>
      <c r="B3344" t="s">
        <v>454</v>
      </c>
      <c r="C3344" t="s">
        <v>475</v>
      </c>
      <c r="D3344">
        <v>1</v>
      </c>
      <c r="E3344">
        <v>5</v>
      </c>
      <c r="F3344">
        <v>3</v>
      </c>
      <c r="G3344" s="55" t="s">
        <v>474</v>
      </c>
      <c r="H3344" s="66" t="str">
        <f>VLOOKUP(G3344,'Benthic Codes'!$A$1:$C$15,2,0)</f>
        <v>CY</v>
      </c>
      <c r="I3344" s="66" t="str">
        <f>VLOOKUP(G3344,'Benthic Codes'!$A$1:$C$15,3,0)</f>
        <v>cyanobacteria</v>
      </c>
    </row>
    <row r="3345" spans="1:11">
      <c r="A3345" s="2">
        <v>42959</v>
      </c>
      <c r="B3345" t="s">
        <v>454</v>
      </c>
      <c r="C3345" t="s">
        <v>475</v>
      </c>
      <c r="D3345">
        <v>1</v>
      </c>
      <c r="E3345">
        <v>5</v>
      </c>
      <c r="F3345">
        <v>4</v>
      </c>
      <c r="G3345" s="55" t="s">
        <v>474</v>
      </c>
      <c r="H3345" s="66" t="str">
        <f>VLOOKUP(G3345,'Benthic Codes'!$A$1:$C$15,2,0)</f>
        <v>CY</v>
      </c>
      <c r="I3345" s="66" t="str">
        <f>VLOOKUP(G3345,'Benthic Codes'!$A$1:$C$15,3,0)</f>
        <v>cyanobacteria</v>
      </c>
    </row>
    <row r="3346" spans="1:11">
      <c r="A3346" s="2">
        <v>42959</v>
      </c>
      <c r="B3346" t="s">
        <v>454</v>
      </c>
      <c r="C3346" t="s">
        <v>475</v>
      </c>
      <c r="D3346">
        <v>1</v>
      </c>
      <c r="E3346">
        <v>5</v>
      </c>
      <c r="F3346">
        <v>5</v>
      </c>
      <c r="G3346" s="55" t="s">
        <v>474</v>
      </c>
      <c r="H3346" s="66" t="str">
        <f>VLOOKUP(G3346,'Benthic Codes'!$A$1:$C$15,2,0)</f>
        <v>CY</v>
      </c>
      <c r="I3346" s="66" t="str">
        <f>VLOOKUP(G3346,'Benthic Codes'!$A$1:$C$15,3,0)</f>
        <v>cyanobacteria</v>
      </c>
    </row>
    <row r="3347" spans="1:11">
      <c r="A3347" s="2">
        <v>42959</v>
      </c>
      <c r="B3347" t="s">
        <v>454</v>
      </c>
      <c r="C3347" t="s">
        <v>475</v>
      </c>
      <c r="D3347">
        <v>1</v>
      </c>
      <c r="E3347">
        <v>5</v>
      </c>
      <c r="F3347">
        <v>6</v>
      </c>
      <c r="G3347" s="55" t="s">
        <v>474</v>
      </c>
      <c r="H3347" s="66" t="str">
        <f>VLOOKUP(G3347,'Benthic Codes'!$A$1:$C$15,2,0)</f>
        <v>CY</v>
      </c>
      <c r="I3347" s="66" t="str">
        <f>VLOOKUP(G3347,'Benthic Codes'!$A$1:$C$15,3,0)</f>
        <v>cyanobacteria</v>
      </c>
    </row>
    <row r="3348" spans="1:11">
      <c r="A3348" s="2">
        <v>42959</v>
      </c>
      <c r="B3348" t="s">
        <v>454</v>
      </c>
      <c r="C3348" t="s">
        <v>475</v>
      </c>
      <c r="D3348">
        <v>1</v>
      </c>
      <c r="E3348">
        <v>5</v>
      </c>
      <c r="F3348">
        <v>7</v>
      </c>
      <c r="G3348" s="55" t="s">
        <v>480</v>
      </c>
      <c r="H3348" s="66" t="str">
        <f>VLOOKUP(G3348,'Benthic Codes'!$A$1:$C$15,2,0)</f>
        <v>OINV</v>
      </c>
      <c r="I3348" s="66" t="str">
        <f>VLOOKUP(G3348,'Benthic Codes'!$A$1:$C$15,3,0)</f>
        <v>non-aggressive invert</v>
      </c>
      <c r="K3348" t="s">
        <v>479</v>
      </c>
    </row>
    <row r="3349" spans="1:11">
      <c r="A3349" s="2">
        <v>42959</v>
      </c>
      <c r="B3349" t="s">
        <v>454</v>
      </c>
      <c r="C3349" t="s">
        <v>475</v>
      </c>
      <c r="D3349">
        <v>1</v>
      </c>
      <c r="E3349">
        <v>5</v>
      </c>
      <c r="F3349">
        <v>8</v>
      </c>
      <c r="G3349" s="55" t="s">
        <v>474</v>
      </c>
      <c r="H3349" s="66" t="str">
        <f>VLOOKUP(G3349,'Benthic Codes'!$A$1:$C$15,2,0)</f>
        <v>CY</v>
      </c>
      <c r="I3349" s="66" t="str">
        <f>VLOOKUP(G3349,'Benthic Codes'!$A$1:$C$15,3,0)</f>
        <v>cyanobacteria</v>
      </c>
    </row>
    <row r="3350" spans="1:11">
      <c r="A3350" s="2">
        <v>42959</v>
      </c>
      <c r="B3350" t="s">
        <v>454</v>
      </c>
      <c r="C3350" t="s">
        <v>475</v>
      </c>
      <c r="D3350">
        <v>1</v>
      </c>
      <c r="E3350">
        <v>5</v>
      </c>
      <c r="F3350">
        <v>9</v>
      </c>
      <c r="G3350" s="55" t="s">
        <v>478</v>
      </c>
      <c r="H3350" s="66" t="str">
        <f>VLOOKUP(G3350,'Benthic Codes'!$A$1:$C$15,2,0)</f>
        <v>MA</v>
      </c>
      <c r="I3350" s="66" t="str">
        <f>VLOOKUP(G3350,'Benthic Codes'!$A$1:$C$15,3,0)</f>
        <v>macroalgae</v>
      </c>
      <c r="J3350">
        <v>18</v>
      </c>
    </row>
    <row r="3351" spans="1:11">
      <c r="A3351" s="2">
        <v>42959</v>
      </c>
      <c r="B3351" t="s">
        <v>454</v>
      </c>
      <c r="C3351" t="s">
        <v>475</v>
      </c>
      <c r="D3351">
        <v>1</v>
      </c>
      <c r="E3351">
        <v>5</v>
      </c>
      <c r="F3351">
        <v>10</v>
      </c>
      <c r="G3351" s="55" t="s">
        <v>474</v>
      </c>
      <c r="H3351" s="66" t="str">
        <f>VLOOKUP(G3351,'Benthic Codes'!$A$1:$C$15,2,0)</f>
        <v>CY</v>
      </c>
      <c r="I3351" s="66" t="str">
        <f>VLOOKUP(G3351,'Benthic Codes'!$A$1:$C$15,3,0)</f>
        <v>cyanobacteria</v>
      </c>
    </row>
    <row r="3352" spans="1:11">
      <c r="A3352" s="2">
        <v>42959</v>
      </c>
      <c r="B3352" t="s">
        <v>454</v>
      </c>
      <c r="C3352" t="s">
        <v>475</v>
      </c>
      <c r="D3352">
        <v>1</v>
      </c>
      <c r="E3352">
        <v>6</v>
      </c>
      <c r="F3352">
        <v>1</v>
      </c>
      <c r="G3352" s="55" t="s">
        <v>474</v>
      </c>
      <c r="H3352" s="66" t="str">
        <f>VLOOKUP(G3352,'Benthic Codes'!$A$1:$C$15,2,0)</f>
        <v>CY</v>
      </c>
      <c r="I3352" s="66" t="str">
        <f>VLOOKUP(G3352,'Benthic Codes'!$A$1:$C$15,3,0)</f>
        <v>cyanobacteria</v>
      </c>
    </row>
    <row r="3353" spans="1:11">
      <c r="A3353" s="2">
        <v>42959</v>
      </c>
      <c r="B3353" t="s">
        <v>454</v>
      </c>
      <c r="C3353" t="s">
        <v>475</v>
      </c>
      <c r="D3353">
        <v>1</v>
      </c>
      <c r="E3353">
        <v>6</v>
      </c>
      <c r="F3353">
        <v>2</v>
      </c>
      <c r="G3353" s="55" t="s">
        <v>474</v>
      </c>
      <c r="H3353" s="66" t="str">
        <f>VLOOKUP(G3353,'Benthic Codes'!$A$1:$C$15,2,0)</f>
        <v>CY</v>
      </c>
      <c r="I3353" s="66" t="str">
        <f>VLOOKUP(G3353,'Benthic Codes'!$A$1:$C$15,3,0)</f>
        <v>cyanobacteria</v>
      </c>
    </row>
    <row r="3354" spans="1:11">
      <c r="A3354" s="2">
        <v>42959</v>
      </c>
      <c r="B3354" t="s">
        <v>454</v>
      </c>
      <c r="C3354" t="s">
        <v>475</v>
      </c>
      <c r="D3354">
        <v>1</v>
      </c>
      <c r="E3354">
        <v>6</v>
      </c>
      <c r="F3354">
        <v>3</v>
      </c>
      <c r="G3354" s="55" t="s">
        <v>474</v>
      </c>
      <c r="H3354" s="66" t="str">
        <f>VLOOKUP(G3354,'Benthic Codes'!$A$1:$C$15,2,0)</f>
        <v>CY</v>
      </c>
      <c r="I3354" s="66" t="str">
        <f>VLOOKUP(G3354,'Benthic Codes'!$A$1:$C$15,3,0)</f>
        <v>cyanobacteria</v>
      </c>
    </row>
    <row r="3355" spans="1:11">
      <c r="A3355" s="2">
        <v>42959</v>
      </c>
      <c r="B3355" t="s">
        <v>454</v>
      </c>
      <c r="C3355" t="s">
        <v>475</v>
      </c>
      <c r="D3355">
        <v>1</v>
      </c>
      <c r="E3355">
        <v>6</v>
      </c>
      <c r="F3355">
        <v>4</v>
      </c>
      <c r="G3355" s="55" t="s">
        <v>474</v>
      </c>
      <c r="H3355" s="66" t="str">
        <f>VLOOKUP(G3355,'Benthic Codes'!$A$1:$C$15,2,0)</f>
        <v>CY</v>
      </c>
      <c r="I3355" s="66" t="str">
        <f>VLOOKUP(G3355,'Benthic Codes'!$A$1:$C$15,3,0)</f>
        <v>cyanobacteria</v>
      </c>
    </row>
    <row r="3356" spans="1:11">
      <c r="A3356" s="2">
        <v>42959</v>
      </c>
      <c r="B3356" t="s">
        <v>454</v>
      </c>
      <c r="C3356" t="s">
        <v>475</v>
      </c>
      <c r="D3356">
        <v>1</v>
      </c>
      <c r="E3356">
        <v>6</v>
      </c>
      <c r="F3356">
        <v>5</v>
      </c>
      <c r="G3356" s="55" t="s">
        <v>476</v>
      </c>
      <c r="H3356" s="66" t="str">
        <f>VLOOKUP(G3356,'Benthic Codes'!$A$1:$C$15,2,0)</f>
        <v>LC</v>
      </c>
      <c r="I3356" s="66" t="str">
        <f>VLOOKUP(G3356,'Benthic Codes'!$A$1:$C$15,3,0)</f>
        <v>coral</v>
      </c>
    </row>
    <row r="3357" spans="1:11">
      <c r="A3357" s="2">
        <v>42959</v>
      </c>
      <c r="B3357" t="s">
        <v>454</v>
      </c>
      <c r="C3357" t="s">
        <v>475</v>
      </c>
      <c r="D3357">
        <v>1</v>
      </c>
      <c r="E3357">
        <v>6</v>
      </c>
      <c r="F3357">
        <v>6</v>
      </c>
      <c r="G3357" s="55" t="s">
        <v>474</v>
      </c>
      <c r="H3357" s="66" t="str">
        <f>VLOOKUP(G3357,'Benthic Codes'!$A$1:$C$15,2,0)</f>
        <v>CY</v>
      </c>
      <c r="I3357" s="66" t="str">
        <f>VLOOKUP(G3357,'Benthic Codes'!$A$1:$C$15,3,0)</f>
        <v>cyanobacteria</v>
      </c>
    </row>
    <row r="3358" spans="1:11">
      <c r="A3358" s="2">
        <v>42959</v>
      </c>
      <c r="B3358" t="s">
        <v>454</v>
      </c>
      <c r="C3358" t="s">
        <v>475</v>
      </c>
      <c r="D3358">
        <v>1</v>
      </c>
      <c r="E3358">
        <v>6</v>
      </c>
      <c r="F3358">
        <v>7</v>
      </c>
      <c r="G3358" s="55" t="s">
        <v>474</v>
      </c>
      <c r="H3358" s="66" t="str">
        <f>VLOOKUP(G3358,'Benthic Codes'!$A$1:$C$15,2,0)</f>
        <v>CY</v>
      </c>
      <c r="I3358" s="66" t="str">
        <f>VLOOKUP(G3358,'Benthic Codes'!$A$1:$C$15,3,0)</f>
        <v>cyanobacteria</v>
      </c>
    </row>
    <row r="3359" spans="1:11">
      <c r="A3359" s="2">
        <v>42959</v>
      </c>
      <c r="B3359" t="s">
        <v>454</v>
      </c>
      <c r="C3359" t="s">
        <v>475</v>
      </c>
      <c r="D3359">
        <v>1</v>
      </c>
      <c r="E3359">
        <v>6</v>
      </c>
      <c r="F3359">
        <v>8</v>
      </c>
      <c r="G3359" s="55" t="s">
        <v>474</v>
      </c>
      <c r="H3359" s="66" t="str">
        <f>VLOOKUP(G3359,'Benthic Codes'!$A$1:$C$15,2,0)</f>
        <v>CY</v>
      </c>
      <c r="I3359" s="66" t="str">
        <f>VLOOKUP(G3359,'Benthic Codes'!$A$1:$C$15,3,0)</f>
        <v>cyanobacteria</v>
      </c>
    </row>
    <row r="3360" spans="1:11">
      <c r="A3360" s="2">
        <v>42959</v>
      </c>
      <c r="B3360" t="s">
        <v>454</v>
      </c>
      <c r="C3360" t="s">
        <v>475</v>
      </c>
      <c r="D3360">
        <v>1</v>
      </c>
      <c r="E3360">
        <v>6</v>
      </c>
      <c r="F3360">
        <v>9</v>
      </c>
      <c r="G3360" s="55" t="s">
        <v>480</v>
      </c>
      <c r="H3360" s="66" t="str">
        <f>VLOOKUP(G3360,'Benthic Codes'!$A$1:$C$15,2,0)</f>
        <v>OINV</v>
      </c>
      <c r="I3360" s="66" t="str">
        <f>VLOOKUP(G3360,'Benthic Codes'!$A$1:$C$15,3,0)</f>
        <v>non-aggressive invert</v>
      </c>
      <c r="K3360" t="s">
        <v>479</v>
      </c>
    </row>
    <row r="3361" spans="1:11">
      <c r="A3361" s="2">
        <v>42959</v>
      </c>
      <c r="B3361" t="s">
        <v>454</v>
      </c>
      <c r="C3361" t="s">
        <v>475</v>
      </c>
      <c r="D3361">
        <v>1</v>
      </c>
      <c r="E3361">
        <v>6</v>
      </c>
      <c r="F3361">
        <v>10</v>
      </c>
      <c r="G3361" s="55" t="s">
        <v>488</v>
      </c>
      <c r="H3361" s="66" t="str">
        <f>VLOOKUP(G3361,'Benthic Codes'!$A$1:$C$15,2,0)</f>
        <v>TA</v>
      </c>
      <c r="I3361" s="66" t="str">
        <f>VLOOKUP(G3361,'Benthic Codes'!$A$1:$C$15,3,0)</f>
        <v>turf algae</v>
      </c>
      <c r="J3361">
        <v>3</v>
      </c>
    </row>
    <row r="3362" spans="1:11">
      <c r="A3362" s="2">
        <v>42959</v>
      </c>
      <c r="B3362" t="s">
        <v>454</v>
      </c>
      <c r="C3362" t="s">
        <v>475</v>
      </c>
      <c r="D3362">
        <v>1</v>
      </c>
      <c r="E3362">
        <v>7</v>
      </c>
      <c r="F3362">
        <v>1</v>
      </c>
      <c r="G3362" s="55" t="s">
        <v>474</v>
      </c>
      <c r="H3362" s="66" t="str">
        <f>VLOOKUP(G3362,'Benthic Codes'!$A$1:$C$15,2,0)</f>
        <v>CY</v>
      </c>
      <c r="I3362" s="66" t="str">
        <f>VLOOKUP(G3362,'Benthic Codes'!$A$1:$C$15,3,0)</f>
        <v>cyanobacteria</v>
      </c>
    </row>
    <row r="3363" spans="1:11">
      <c r="A3363" s="2">
        <v>42959</v>
      </c>
      <c r="B3363" t="s">
        <v>454</v>
      </c>
      <c r="C3363" t="s">
        <v>475</v>
      </c>
      <c r="D3363">
        <v>1</v>
      </c>
      <c r="E3363">
        <v>7</v>
      </c>
      <c r="F3363">
        <v>2</v>
      </c>
      <c r="G3363" s="55" t="s">
        <v>474</v>
      </c>
      <c r="H3363" s="66" t="str">
        <f>VLOOKUP(G3363,'Benthic Codes'!$A$1:$C$15,2,0)</f>
        <v>CY</v>
      </c>
      <c r="I3363" s="66" t="str">
        <f>VLOOKUP(G3363,'Benthic Codes'!$A$1:$C$15,3,0)</f>
        <v>cyanobacteria</v>
      </c>
    </row>
    <row r="3364" spans="1:11">
      <c r="A3364" s="2">
        <v>42959</v>
      </c>
      <c r="B3364" t="s">
        <v>454</v>
      </c>
      <c r="C3364" t="s">
        <v>475</v>
      </c>
      <c r="D3364">
        <v>1</v>
      </c>
      <c r="E3364">
        <v>7</v>
      </c>
      <c r="F3364">
        <v>3</v>
      </c>
      <c r="G3364" s="55" t="s">
        <v>474</v>
      </c>
      <c r="H3364" s="66" t="str">
        <f>VLOOKUP(G3364,'Benthic Codes'!$A$1:$C$15,2,0)</f>
        <v>CY</v>
      </c>
      <c r="I3364" s="66" t="str">
        <f>VLOOKUP(G3364,'Benthic Codes'!$A$1:$C$15,3,0)</f>
        <v>cyanobacteria</v>
      </c>
    </row>
    <row r="3365" spans="1:11">
      <c r="A3365" s="2">
        <v>42959</v>
      </c>
      <c r="B3365" t="s">
        <v>454</v>
      </c>
      <c r="C3365" t="s">
        <v>475</v>
      </c>
      <c r="D3365">
        <v>1</v>
      </c>
      <c r="E3365">
        <v>7</v>
      </c>
      <c r="F3365">
        <v>4</v>
      </c>
      <c r="G3365" s="55" t="s">
        <v>478</v>
      </c>
      <c r="H3365" s="66" t="str">
        <f>VLOOKUP(G3365,'Benthic Codes'!$A$1:$C$15,2,0)</f>
        <v>MA</v>
      </c>
      <c r="I3365" s="66" t="str">
        <f>VLOOKUP(G3365,'Benthic Codes'!$A$1:$C$15,3,0)</f>
        <v>macroalgae</v>
      </c>
      <c r="J3365">
        <v>3</v>
      </c>
    </row>
    <row r="3366" spans="1:11">
      <c r="A3366" s="2">
        <v>42959</v>
      </c>
      <c r="B3366" t="s">
        <v>454</v>
      </c>
      <c r="C3366" t="s">
        <v>475</v>
      </c>
      <c r="D3366">
        <v>1</v>
      </c>
      <c r="E3366">
        <v>7</v>
      </c>
      <c r="F3366">
        <v>5</v>
      </c>
      <c r="G3366" s="55" t="s">
        <v>474</v>
      </c>
      <c r="H3366" s="66" t="str">
        <f>VLOOKUP(G3366,'Benthic Codes'!$A$1:$C$15,2,0)</f>
        <v>CY</v>
      </c>
      <c r="I3366" s="66" t="str">
        <f>VLOOKUP(G3366,'Benthic Codes'!$A$1:$C$15,3,0)</f>
        <v>cyanobacteria</v>
      </c>
    </row>
    <row r="3367" spans="1:11">
      <c r="A3367" s="2">
        <v>42959</v>
      </c>
      <c r="B3367" t="s">
        <v>454</v>
      </c>
      <c r="C3367" t="s">
        <v>475</v>
      </c>
      <c r="D3367">
        <v>1</v>
      </c>
      <c r="E3367">
        <v>7</v>
      </c>
      <c r="F3367">
        <v>6</v>
      </c>
      <c r="G3367" s="55" t="s">
        <v>478</v>
      </c>
      <c r="H3367" s="66" t="str">
        <f>VLOOKUP(G3367,'Benthic Codes'!$A$1:$C$15,2,0)</f>
        <v>MA</v>
      </c>
      <c r="I3367" s="66" t="str">
        <f>VLOOKUP(G3367,'Benthic Codes'!$A$1:$C$15,3,0)</f>
        <v>macroalgae</v>
      </c>
      <c r="J3367">
        <v>17</v>
      </c>
    </row>
    <row r="3368" spans="1:11">
      <c r="A3368" s="2">
        <v>42959</v>
      </c>
      <c r="B3368" t="s">
        <v>454</v>
      </c>
      <c r="C3368" t="s">
        <v>475</v>
      </c>
      <c r="D3368">
        <v>1</v>
      </c>
      <c r="E3368">
        <v>7</v>
      </c>
      <c r="F3368">
        <v>7</v>
      </c>
      <c r="G3368" s="55" t="s">
        <v>480</v>
      </c>
      <c r="H3368" s="66" t="str">
        <f>VLOOKUP(G3368,'Benthic Codes'!$A$1:$C$15,2,0)</f>
        <v>OINV</v>
      </c>
      <c r="I3368" s="66" t="str">
        <f>VLOOKUP(G3368,'Benthic Codes'!$A$1:$C$15,3,0)</f>
        <v>non-aggressive invert</v>
      </c>
      <c r="K3368" t="s">
        <v>479</v>
      </c>
    </row>
    <row r="3369" spans="1:11">
      <c r="A3369" s="2">
        <v>42959</v>
      </c>
      <c r="B3369" t="s">
        <v>454</v>
      </c>
      <c r="C3369" t="s">
        <v>475</v>
      </c>
      <c r="D3369">
        <v>1</v>
      </c>
      <c r="E3369">
        <v>7</v>
      </c>
      <c r="F3369">
        <v>8</v>
      </c>
      <c r="G3369" s="55" t="s">
        <v>488</v>
      </c>
      <c r="H3369" s="66" t="str">
        <f>VLOOKUP(G3369,'Benthic Codes'!$A$1:$C$15,2,0)</f>
        <v>TA</v>
      </c>
      <c r="I3369" s="66" t="str">
        <f>VLOOKUP(G3369,'Benthic Codes'!$A$1:$C$15,3,0)</f>
        <v>turf algae</v>
      </c>
      <c r="J3369">
        <v>4</v>
      </c>
    </row>
    <row r="3370" spans="1:11">
      <c r="A3370" s="2">
        <v>42959</v>
      </c>
      <c r="B3370" t="s">
        <v>454</v>
      </c>
      <c r="C3370" t="s">
        <v>475</v>
      </c>
      <c r="D3370">
        <v>1</v>
      </c>
      <c r="E3370">
        <v>7</v>
      </c>
      <c r="F3370">
        <v>9</v>
      </c>
      <c r="G3370" s="55" t="s">
        <v>474</v>
      </c>
      <c r="H3370" s="66" t="str">
        <f>VLOOKUP(G3370,'Benthic Codes'!$A$1:$C$15,2,0)</f>
        <v>CY</v>
      </c>
      <c r="I3370" s="66" t="str">
        <f>VLOOKUP(G3370,'Benthic Codes'!$A$1:$C$15,3,0)</f>
        <v>cyanobacteria</v>
      </c>
    </row>
    <row r="3371" spans="1:11">
      <c r="A3371" s="2">
        <v>42959</v>
      </c>
      <c r="B3371" t="s">
        <v>454</v>
      </c>
      <c r="C3371" t="s">
        <v>475</v>
      </c>
      <c r="D3371">
        <v>1</v>
      </c>
      <c r="E3371">
        <v>7</v>
      </c>
      <c r="F3371">
        <v>10</v>
      </c>
      <c r="G3371" s="55" t="s">
        <v>478</v>
      </c>
      <c r="H3371" s="66" t="str">
        <f>VLOOKUP(G3371,'Benthic Codes'!$A$1:$C$15,2,0)</f>
        <v>MA</v>
      </c>
      <c r="I3371" s="66" t="str">
        <f>VLOOKUP(G3371,'Benthic Codes'!$A$1:$C$15,3,0)</f>
        <v>macroalgae</v>
      </c>
      <c r="J3371">
        <v>33</v>
      </c>
    </row>
    <row r="3372" spans="1:11">
      <c r="A3372" s="2">
        <v>42959</v>
      </c>
      <c r="B3372" t="s">
        <v>454</v>
      </c>
      <c r="C3372" t="s">
        <v>475</v>
      </c>
      <c r="D3372">
        <v>1</v>
      </c>
      <c r="E3372">
        <v>8</v>
      </c>
      <c r="F3372">
        <v>1</v>
      </c>
      <c r="G3372" s="55" t="s">
        <v>488</v>
      </c>
      <c r="H3372" s="66" t="str">
        <f>VLOOKUP(G3372,'Benthic Codes'!$A$1:$C$15,2,0)</f>
        <v>TA</v>
      </c>
      <c r="I3372" s="66" t="str">
        <f>VLOOKUP(G3372,'Benthic Codes'!$A$1:$C$15,3,0)</f>
        <v>turf algae</v>
      </c>
      <c r="J3372">
        <v>2</v>
      </c>
    </row>
    <row r="3373" spans="1:11">
      <c r="A3373" s="2">
        <v>42959</v>
      </c>
      <c r="B3373" t="s">
        <v>454</v>
      </c>
      <c r="C3373" t="s">
        <v>475</v>
      </c>
      <c r="D3373">
        <v>1</v>
      </c>
      <c r="E3373">
        <v>8</v>
      </c>
      <c r="F3373">
        <v>2</v>
      </c>
      <c r="G3373" s="55" t="s">
        <v>480</v>
      </c>
      <c r="H3373" s="66" t="str">
        <f>VLOOKUP(G3373,'Benthic Codes'!$A$1:$C$15,2,0)</f>
        <v>OINV</v>
      </c>
      <c r="I3373" s="66" t="str">
        <f>VLOOKUP(G3373,'Benthic Codes'!$A$1:$C$15,3,0)</f>
        <v>non-aggressive invert</v>
      </c>
      <c r="K3373" t="s">
        <v>479</v>
      </c>
    </row>
    <row r="3374" spans="1:11">
      <c r="A3374" s="2">
        <v>42959</v>
      </c>
      <c r="B3374" t="s">
        <v>454</v>
      </c>
      <c r="C3374" t="s">
        <v>475</v>
      </c>
      <c r="D3374">
        <v>1</v>
      </c>
      <c r="E3374">
        <v>8</v>
      </c>
      <c r="F3374">
        <v>3</v>
      </c>
      <c r="G3374" s="55" t="s">
        <v>474</v>
      </c>
      <c r="H3374" s="66" t="str">
        <f>VLOOKUP(G3374,'Benthic Codes'!$A$1:$C$15,2,0)</f>
        <v>CY</v>
      </c>
      <c r="I3374" s="66" t="str">
        <f>VLOOKUP(G3374,'Benthic Codes'!$A$1:$C$15,3,0)</f>
        <v>cyanobacteria</v>
      </c>
    </row>
    <row r="3375" spans="1:11">
      <c r="A3375" s="2">
        <v>42959</v>
      </c>
      <c r="B3375" t="s">
        <v>454</v>
      </c>
      <c r="C3375" t="s">
        <v>475</v>
      </c>
      <c r="D3375">
        <v>1</v>
      </c>
      <c r="E3375">
        <v>8</v>
      </c>
      <c r="F3375">
        <v>4</v>
      </c>
      <c r="G3375" s="55" t="s">
        <v>474</v>
      </c>
      <c r="H3375" s="66" t="str">
        <f>VLOOKUP(G3375,'Benthic Codes'!$A$1:$C$15,2,0)</f>
        <v>CY</v>
      </c>
      <c r="I3375" s="66" t="str">
        <f>VLOOKUP(G3375,'Benthic Codes'!$A$1:$C$15,3,0)</f>
        <v>cyanobacteria</v>
      </c>
    </row>
    <row r="3376" spans="1:11">
      <c r="A3376" s="2">
        <v>42959</v>
      </c>
      <c r="B3376" t="s">
        <v>454</v>
      </c>
      <c r="C3376" t="s">
        <v>475</v>
      </c>
      <c r="D3376">
        <v>1</v>
      </c>
      <c r="E3376">
        <v>8</v>
      </c>
      <c r="F3376">
        <v>5</v>
      </c>
      <c r="G3376" s="55" t="s">
        <v>474</v>
      </c>
      <c r="H3376" s="66" t="str">
        <f>VLOOKUP(G3376,'Benthic Codes'!$A$1:$C$15,2,0)</f>
        <v>CY</v>
      </c>
      <c r="I3376" s="66" t="str">
        <f>VLOOKUP(G3376,'Benthic Codes'!$A$1:$C$15,3,0)</f>
        <v>cyanobacteria</v>
      </c>
    </row>
    <row r="3377" spans="1:10">
      <c r="A3377" s="2">
        <v>42959</v>
      </c>
      <c r="B3377" t="s">
        <v>454</v>
      </c>
      <c r="C3377" t="s">
        <v>475</v>
      </c>
      <c r="D3377">
        <v>1</v>
      </c>
      <c r="E3377">
        <v>8</v>
      </c>
      <c r="F3377">
        <v>6</v>
      </c>
      <c r="G3377" s="55" t="s">
        <v>474</v>
      </c>
      <c r="H3377" s="66" t="str">
        <f>VLOOKUP(G3377,'Benthic Codes'!$A$1:$C$15,2,0)</f>
        <v>CY</v>
      </c>
      <c r="I3377" s="66" t="str">
        <f>VLOOKUP(G3377,'Benthic Codes'!$A$1:$C$15,3,0)</f>
        <v>cyanobacteria</v>
      </c>
    </row>
    <row r="3378" spans="1:10">
      <c r="A3378" s="2">
        <v>42959</v>
      </c>
      <c r="B3378" t="s">
        <v>454</v>
      </c>
      <c r="C3378" t="s">
        <v>475</v>
      </c>
      <c r="D3378">
        <v>1</v>
      </c>
      <c r="E3378">
        <v>8</v>
      </c>
      <c r="F3378">
        <v>7</v>
      </c>
      <c r="G3378" s="55" t="s">
        <v>474</v>
      </c>
      <c r="H3378" s="66" t="str">
        <f>VLOOKUP(G3378,'Benthic Codes'!$A$1:$C$15,2,0)</f>
        <v>CY</v>
      </c>
      <c r="I3378" s="66" t="str">
        <f>VLOOKUP(G3378,'Benthic Codes'!$A$1:$C$15,3,0)</f>
        <v>cyanobacteria</v>
      </c>
    </row>
    <row r="3379" spans="1:10">
      <c r="A3379" s="2">
        <v>42959</v>
      </c>
      <c r="B3379" t="s">
        <v>454</v>
      </c>
      <c r="C3379" t="s">
        <v>475</v>
      </c>
      <c r="D3379">
        <v>1</v>
      </c>
      <c r="E3379">
        <v>8</v>
      </c>
      <c r="F3379">
        <v>8</v>
      </c>
      <c r="G3379" s="55" t="s">
        <v>474</v>
      </c>
      <c r="H3379" s="66" t="str">
        <f>VLOOKUP(G3379,'Benthic Codes'!$A$1:$C$15,2,0)</f>
        <v>CY</v>
      </c>
      <c r="I3379" s="66" t="str">
        <f>VLOOKUP(G3379,'Benthic Codes'!$A$1:$C$15,3,0)</f>
        <v>cyanobacteria</v>
      </c>
    </row>
    <row r="3380" spans="1:10">
      <c r="A3380" s="2">
        <v>42959</v>
      </c>
      <c r="B3380" t="s">
        <v>454</v>
      </c>
      <c r="C3380" t="s">
        <v>475</v>
      </c>
      <c r="D3380">
        <v>1</v>
      </c>
      <c r="E3380">
        <v>8</v>
      </c>
      <c r="F3380">
        <v>9</v>
      </c>
      <c r="G3380" s="55" t="s">
        <v>488</v>
      </c>
      <c r="H3380" s="66" t="str">
        <f>VLOOKUP(G3380,'Benthic Codes'!$A$1:$C$15,2,0)</f>
        <v>TA</v>
      </c>
      <c r="I3380" s="66" t="str">
        <f>VLOOKUP(G3380,'Benthic Codes'!$A$1:$C$15,3,0)</f>
        <v>turf algae</v>
      </c>
      <c r="J3380">
        <v>2</v>
      </c>
    </row>
    <row r="3381" spans="1:10">
      <c r="A3381" s="2">
        <v>42959</v>
      </c>
      <c r="B3381" t="s">
        <v>454</v>
      </c>
      <c r="C3381" t="s">
        <v>475</v>
      </c>
      <c r="D3381">
        <v>1</v>
      </c>
      <c r="E3381">
        <v>8</v>
      </c>
      <c r="F3381">
        <v>10</v>
      </c>
      <c r="G3381" s="55" t="s">
        <v>474</v>
      </c>
      <c r="H3381" s="66" t="str">
        <f>VLOOKUP(G3381,'Benthic Codes'!$A$1:$C$15,2,0)</f>
        <v>CY</v>
      </c>
      <c r="I3381" s="66" t="str">
        <f>VLOOKUP(G3381,'Benthic Codes'!$A$1:$C$15,3,0)</f>
        <v>cyanobacteria</v>
      </c>
    </row>
    <row r="3382" spans="1:10">
      <c r="A3382" s="2">
        <v>42959</v>
      </c>
      <c r="B3382" t="s">
        <v>454</v>
      </c>
      <c r="C3382" t="s">
        <v>475</v>
      </c>
      <c r="D3382">
        <v>1</v>
      </c>
      <c r="E3382">
        <v>9</v>
      </c>
      <c r="F3382">
        <v>1</v>
      </c>
      <c r="G3382" s="55" t="s">
        <v>474</v>
      </c>
      <c r="H3382" s="66" t="str">
        <f>VLOOKUP(G3382,'Benthic Codes'!$A$1:$C$15,2,0)</f>
        <v>CY</v>
      </c>
      <c r="I3382" s="66" t="str">
        <f>VLOOKUP(G3382,'Benthic Codes'!$A$1:$C$15,3,0)</f>
        <v>cyanobacteria</v>
      </c>
    </row>
    <row r="3383" spans="1:10">
      <c r="A3383" s="2">
        <v>42959</v>
      </c>
      <c r="B3383" t="s">
        <v>454</v>
      </c>
      <c r="C3383" t="s">
        <v>475</v>
      </c>
      <c r="D3383">
        <v>1</v>
      </c>
      <c r="E3383">
        <v>9</v>
      </c>
      <c r="F3383">
        <v>2</v>
      </c>
      <c r="G3383" s="55" t="s">
        <v>474</v>
      </c>
      <c r="H3383" s="66" t="str">
        <f>VLOOKUP(G3383,'Benthic Codes'!$A$1:$C$15,2,0)</f>
        <v>CY</v>
      </c>
      <c r="I3383" s="66" t="str">
        <f>VLOOKUP(G3383,'Benthic Codes'!$A$1:$C$15,3,0)</f>
        <v>cyanobacteria</v>
      </c>
    </row>
    <row r="3384" spans="1:10">
      <c r="A3384" s="2">
        <v>42959</v>
      </c>
      <c r="B3384" t="s">
        <v>454</v>
      </c>
      <c r="C3384" t="s">
        <v>475</v>
      </c>
      <c r="D3384">
        <v>1</v>
      </c>
      <c r="E3384">
        <v>9</v>
      </c>
      <c r="F3384">
        <v>3</v>
      </c>
      <c r="G3384" s="55" t="s">
        <v>474</v>
      </c>
      <c r="H3384" s="66" t="str">
        <f>VLOOKUP(G3384,'Benthic Codes'!$A$1:$C$15,2,0)</f>
        <v>CY</v>
      </c>
      <c r="I3384" s="66" t="str">
        <f>VLOOKUP(G3384,'Benthic Codes'!$A$1:$C$15,3,0)</f>
        <v>cyanobacteria</v>
      </c>
    </row>
    <row r="3385" spans="1:10">
      <c r="A3385" s="2">
        <v>42959</v>
      </c>
      <c r="B3385" t="s">
        <v>454</v>
      </c>
      <c r="C3385" t="s">
        <v>475</v>
      </c>
      <c r="D3385">
        <v>1</v>
      </c>
      <c r="E3385">
        <v>9</v>
      </c>
      <c r="F3385">
        <v>4</v>
      </c>
      <c r="G3385" s="55" t="s">
        <v>474</v>
      </c>
      <c r="H3385" s="66" t="str">
        <f>VLOOKUP(G3385,'Benthic Codes'!$A$1:$C$15,2,0)</f>
        <v>CY</v>
      </c>
      <c r="I3385" s="66" t="str">
        <f>VLOOKUP(G3385,'Benthic Codes'!$A$1:$C$15,3,0)</f>
        <v>cyanobacteria</v>
      </c>
    </row>
    <row r="3386" spans="1:10">
      <c r="A3386" s="2">
        <v>42959</v>
      </c>
      <c r="B3386" t="s">
        <v>454</v>
      </c>
      <c r="C3386" t="s">
        <v>475</v>
      </c>
      <c r="D3386">
        <v>1</v>
      </c>
      <c r="E3386">
        <v>9</v>
      </c>
      <c r="F3386">
        <v>5</v>
      </c>
      <c r="G3386" s="55" t="s">
        <v>474</v>
      </c>
      <c r="H3386" s="66" t="str">
        <f>VLOOKUP(G3386,'Benthic Codes'!$A$1:$C$15,2,0)</f>
        <v>CY</v>
      </c>
      <c r="I3386" s="66" t="str">
        <f>VLOOKUP(G3386,'Benthic Codes'!$A$1:$C$15,3,0)</f>
        <v>cyanobacteria</v>
      </c>
    </row>
    <row r="3387" spans="1:10">
      <c r="A3387" s="2">
        <v>42959</v>
      </c>
      <c r="B3387" t="s">
        <v>454</v>
      </c>
      <c r="C3387" t="s">
        <v>475</v>
      </c>
      <c r="D3387">
        <v>1</v>
      </c>
      <c r="E3387">
        <v>9</v>
      </c>
      <c r="F3387">
        <v>6</v>
      </c>
      <c r="G3387" s="55" t="s">
        <v>474</v>
      </c>
      <c r="H3387" s="66" t="str">
        <f>VLOOKUP(G3387,'Benthic Codes'!$A$1:$C$15,2,0)</f>
        <v>CY</v>
      </c>
      <c r="I3387" s="66" t="str">
        <f>VLOOKUP(G3387,'Benthic Codes'!$A$1:$C$15,3,0)</f>
        <v>cyanobacteria</v>
      </c>
    </row>
    <row r="3388" spans="1:10">
      <c r="A3388" s="2">
        <v>42959</v>
      </c>
      <c r="B3388" t="s">
        <v>454</v>
      </c>
      <c r="C3388" t="s">
        <v>475</v>
      </c>
      <c r="D3388">
        <v>1</v>
      </c>
      <c r="E3388">
        <v>9</v>
      </c>
      <c r="F3388">
        <v>7</v>
      </c>
      <c r="G3388" s="55" t="s">
        <v>474</v>
      </c>
      <c r="H3388" s="66" t="str">
        <f>VLOOKUP(G3388,'Benthic Codes'!$A$1:$C$15,2,0)</f>
        <v>CY</v>
      </c>
      <c r="I3388" s="66" t="str">
        <f>VLOOKUP(G3388,'Benthic Codes'!$A$1:$C$15,3,0)</f>
        <v>cyanobacteria</v>
      </c>
    </row>
    <row r="3389" spans="1:10">
      <c r="A3389" s="2">
        <v>42959</v>
      </c>
      <c r="B3389" t="s">
        <v>454</v>
      </c>
      <c r="C3389" t="s">
        <v>475</v>
      </c>
      <c r="D3389">
        <v>1</v>
      </c>
      <c r="E3389">
        <v>9</v>
      </c>
      <c r="F3389">
        <v>8</v>
      </c>
      <c r="G3389" s="55" t="s">
        <v>476</v>
      </c>
      <c r="H3389" s="66" t="str">
        <f>VLOOKUP(G3389,'Benthic Codes'!$A$1:$C$15,2,0)</f>
        <v>LC</v>
      </c>
      <c r="I3389" s="66" t="str">
        <f>VLOOKUP(G3389,'Benthic Codes'!$A$1:$C$15,3,0)</f>
        <v>coral</v>
      </c>
    </row>
    <row r="3390" spans="1:10">
      <c r="A3390" s="2">
        <v>42959</v>
      </c>
      <c r="B3390" t="s">
        <v>454</v>
      </c>
      <c r="C3390" t="s">
        <v>475</v>
      </c>
      <c r="D3390">
        <v>1</v>
      </c>
      <c r="E3390">
        <v>9</v>
      </c>
      <c r="F3390">
        <v>9</v>
      </c>
      <c r="G3390" s="55" t="s">
        <v>474</v>
      </c>
      <c r="H3390" s="66" t="str">
        <f>VLOOKUP(G3390,'Benthic Codes'!$A$1:$C$15,2,0)</f>
        <v>CY</v>
      </c>
      <c r="I3390" s="66" t="str">
        <f>VLOOKUP(G3390,'Benthic Codes'!$A$1:$C$15,3,0)</f>
        <v>cyanobacteria</v>
      </c>
    </row>
    <row r="3391" spans="1:10">
      <c r="A3391" s="2">
        <v>42959</v>
      </c>
      <c r="B3391" t="s">
        <v>454</v>
      </c>
      <c r="C3391" t="s">
        <v>475</v>
      </c>
      <c r="D3391">
        <v>1</v>
      </c>
      <c r="E3391">
        <v>9</v>
      </c>
      <c r="F3391">
        <v>10</v>
      </c>
      <c r="G3391" s="55" t="s">
        <v>474</v>
      </c>
      <c r="H3391" s="66" t="str">
        <f>VLOOKUP(G3391,'Benthic Codes'!$A$1:$C$15,2,0)</f>
        <v>CY</v>
      </c>
      <c r="I3391" s="66" t="str">
        <f>VLOOKUP(G3391,'Benthic Codes'!$A$1:$C$15,3,0)</f>
        <v>cyanobacteria</v>
      </c>
    </row>
    <row r="3392" spans="1:10">
      <c r="A3392" s="2">
        <v>42959</v>
      </c>
      <c r="B3392" t="s">
        <v>454</v>
      </c>
      <c r="C3392" t="s">
        <v>475</v>
      </c>
      <c r="D3392">
        <v>1</v>
      </c>
      <c r="E3392">
        <v>10</v>
      </c>
      <c r="F3392" s="17">
        <v>1</v>
      </c>
      <c r="G3392" s="55" t="s">
        <v>478</v>
      </c>
      <c r="H3392" s="66" t="str">
        <f>VLOOKUP(G3392,'Benthic Codes'!$A$1:$C$15,2,0)</f>
        <v>MA</v>
      </c>
      <c r="I3392" s="66" t="str">
        <f>VLOOKUP(G3392,'Benthic Codes'!$A$1:$C$15,3,0)</f>
        <v>macroalgae</v>
      </c>
      <c r="J3392">
        <v>35</v>
      </c>
    </row>
    <row r="3393" spans="1:11">
      <c r="A3393" s="2">
        <v>42959</v>
      </c>
      <c r="B3393" t="s">
        <v>454</v>
      </c>
      <c r="C3393" t="s">
        <v>475</v>
      </c>
      <c r="D3393">
        <v>1</v>
      </c>
      <c r="E3393">
        <v>10</v>
      </c>
      <c r="F3393" s="17">
        <v>2</v>
      </c>
      <c r="G3393" s="55" t="s">
        <v>478</v>
      </c>
      <c r="H3393" s="66" t="str">
        <f>VLOOKUP(G3393,'Benthic Codes'!$A$1:$C$15,2,0)</f>
        <v>MA</v>
      </c>
      <c r="I3393" s="66" t="str">
        <f>VLOOKUP(G3393,'Benthic Codes'!$A$1:$C$15,3,0)</f>
        <v>macroalgae</v>
      </c>
      <c r="J3393">
        <v>28</v>
      </c>
    </row>
    <row r="3394" spans="1:11">
      <c r="A3394" s="2">
        <v>42959</v>
      </c>
      <c r="B3394" t="s">
        <v>454</v>
      </c>
      <c r="C3394" t="s">
        <v>475</v>
      </c>
      <c r="D3394">
        <v>1</v>
      </c>
      <c r="E3394">
        <v>10</v>
      </c>
      <c r="F3394" s="17">
        <v>3</v>
      </c>
      <c r="G3394" s="55" t="s">
        <v>474</v>
      </c>
      <c r="H3394" s="66" t="str">
        <f>VLOOKUP(G3394,'Benthic Codes'!$A$1:$C$15,2,0)</f>
        <v>CY</v>
      </c>
      <c r="I3394" s="66" t="str">
        <f>VLOOKUP(G3394,'Benthic Codes'!$A$1:$C$15,3,0)</f>
        <v>cyanobacteria</v>
      </c>
    </row>
    <row r="3395" spans="1:11">
      <c r="A3395" s="2">
        <v>42959</v>
      </c>
      <c r="B3395" t="s">
        <v>454</v>
      </c>
      <c r="C3395" t="s">
        <v>475</v>
      </c>
      <c r="D3395">
        <v>1</v>
      </c>
      <c r="E3395">
        <v>10</v>
      </c>
      <c r="F3395" s="17">
        <v>4</v>
      </c>
      <c r="G3395" s="55" t="s">
        <v>539</v>
      </c>
      <c r="H3395" s="66" t="str">
        <f>VLOOKUP(G3395,'Benthic Codes'!$A$1:$C$15,2,0)</f>
        <v>TA</v>
      </c>
      <c r="I3395" s="66" t="str">
        <f>VLOOKUP(G3395,'Benthic Codes'!$A$1:$C$15,3,0)</f>
        <v>turf algae</v>
      </c>
    </row>
    <row r="3396" spans="1:11">
      <c r="A3396" s="2">
        <v>42959</v>
      </c>
      <c r="B3396" t="s">
        <v>454</v>
      </c>
      <c r="C3396" t="s">
        <v>475</v>
      </c>
      <c r="D3396">
        <v>1</v>
      </c>
      <c r="E3396">
        <v>10</v>
      </c>
      <c r="F3396" s="17">
        <v>5</v>
      </c>
      <c r="G3396" s="55" t="s">
        <v>488</v>
      </c>
      <c r="H3396" s="66" t="str">
        <f>VLOOKUP(G3396,'Benthic Codes'!$A$1:$C$15,2,0)</f>
        <v>TA</v>
      </c>
      <c r="I3396" s="66" t="str">
        <f>VLOOKUP(G3396,'Benthic Codes'!$A$1:$C$15,3,0)</f>
        <v>turf algae</v>
      </c>
      <c r="J3396">
        <v>8</v>
      </c>
    </row>
    <row r="3397" spans="1:11">
      <c r="A3397" s="2">
        <v>42959</v>
      </c>
      <c r="B3397" t="s">
        <v>454</v>
      </c>
      <c r="C3397" t="s">
        <v>475</v>
      </c>
      <c r="D3397">
        <v>1</v>
      </c>
      <c r="E3397">
        <v>10</v>
      </c>
      <c r="F3397" s="17">
        <v>6</v>
      </c>
      <c r="G3397" s="55" t="s">
        <v>474</v>
      </c>
      <c r="H3397" s="66" t="str">
        <f>VLOOKUP(G3397,'Benthic Codes'!$A$1:$C$15,2,0)</f>
        <v>CY</v>
      </c>
      <c r="I3397" s="66" t="str">
        <f>VLOOKUP(G3397,'Benthic Codes'!$A$1:$C$15,3,0)</f>
        <v>cyanobacteria</v>
      </c>
    </row>
    <row r="3398" spans="1:11">
      <c r="A3398" s="2">
        <v>42959</v>
      </c>
      <c r="B3398" t="s">
        <v>454</v>
      </c>
      <c r="C3398" t="s">
        <v>475</v>
      </c>
      <c r="D3398">
        <v>1</v>
      </c>
      <c r="E3398">
        <v>10</v>
      </c>
      <c r="F3398" s="17">
        <v>7</v>
      </c>
      <c r="G3398" s="55" t="s">
        <v>480</v>
      </c>
      <c r="H3398" s="66" t="str">
        <f>VLOOKUP(G3398,'Benthic Codes'!$A$1:$C$15,2,0)</f>
        <v>OINV</v>
      </c>
      <c r="I3398" s="66" t="str">
        <f>VLOOKUP(G3398,'Benthic Codes'!$A$1:$C$15,3,0)</f>
        <v>non-aggressive invert</v>
      </c>
      <c r="K3398" t="s">
        <v>479</v>
      </c>
    </row>
    <row r="3399" spans="1:11">
      <c r="A3399" s="2">
        <v>42959</v>
      </c>
      <c r="B3399" t="s">
        <v>454</v>
      </c>
      <c r="C3399" t="s">
        <v>475</v>
      </c>
      <c r="D3399">
        <v>1</v>
      </c>
      <c r="E3399">
        <v>10</v>
      </c>
      <c r="F3399" s="17">
        <v>8</v>
      </c>
      <c r="G3399" s="55" t="s">
        <v>478</v>
      </c>
      <c r="H3399" s="66" t="str">
        <f>VLOOKUP(G3399,'Benthic Codes'!$A$1:$C$15,2,0)</f>
        <v>MA</v>
      </c>
      <c r="I3399" s="66" t="str">
        <f>VLOOKUP(G3399,'Benthic Codes'!$A$1:$C$15,3,0)</f>
        <v>macroalgae</v>
      </c>
      <c r="J3399">
        <v>4</v>
      </c>
    </row>
    <row r="3400" spans="1:11">
      <c r="A3400" s="2">
        <v>42959</v>
      </c>
      <c r="B3400" t="s">
        <v>454</v>
      </c>
      <c r="C3400" t="s">
        <v>475</v>
      </c>
      <c r="D3400">
        <v>1</v>
      </c>
      <c r="E3400">
        <v>10</v>
      </c>
      <c r="F3400" s="17">
        <v>9</v>
      </c>
      <c r="G3400" s="55" t="s">
        <v>480</v>
      </c>
      <c r="H3400" s="66" t="str">
        <f>VLOOKUP(G3400,'Benthic Codes'!$A$1:$C$15,2,0)</f>
        <v>OINV</v>
      </c>
      <c r="I3400" s="66" t="str">
        <f>VLOOKUP(G3400,'Benthic Codes'!$A$1:$C$15,3,0)</f>
        <v>non-aggressive invert</v>
      </c>
      <c r="K3400" t="s">
        <v>479</v>
      </c>
    </row>
    <row r="3401" spans="1:11">
      <c r="A3401" s="2">
        <v>42959</v>
      </c>
      <c r="B3401" t="s">
        <v>454</v>
      </c>
      <c r="C3401" t="s">
        <v>475</v>
      </c>
      <c r="D3401">
        <v>1</v>
      </c>
      <c r="E3401">
        <v>10</v>
      </c>
      <c r="F3401" s="17">
        <v>10</v>
      </c>
      <c r="G3401" s="55" t="s">
        <v>539</v>
      </c>
      <c r="H3401" s="66" t="str">
        <f>VLOOKUP(G3401,'Benthic Codes'!$A$1:$C$15,2,0)</f>
        <v>TA</v>
      </c>
      <c r="I3401" s="66" t="str">
        <f>VLOOKUP(G3401,'Benthic Codes'!$A$1:$C$15,3,0)</f>
        <v>turf algae</v>
      </c>
    </row>
    <row r="3402" spans="1:11">
      <c r="A3402" s="2">
        <v>42959</v>
      </c>
      <c r="B3402" t="s">
        <v>454</v>
      </c>
      <c r="C3402" t="s">
        <v>475</v>
      </c>
      <c r="D3402">
        <v>2</v>
      </c>
      <c r="E3402">
        <v>1</v>
      </c>
      <c r="F3402">
        <v>1</v>
      </c>
      <c r="G3402" s="55" t="s">
        <v>539</v>
      </c>
      <c r="H3402" s="66" t="str">
        <f>VLOOKUP(G3402,'Benthic Codes'!$A$1:$C$15,2,0)</f>
        <v>TA</v>
      </c>
      <c r="I3402" s="66" t="str">
        <f>VLOOKUP(G3402,'Benthic Codes'!$A$1:$C$15,3,0)</f>
        <v>turf algae</v>
      </c>
    </row>
    <row r="3403" spans="1:11">
      <c r="A3403" s="2">
        <v>42959</v>
      </c>
      <c r="B3403" t="s">
        <v>454</v>
      </c>
      <c r="C3403" t="s">
        <v>475</v>
      </c>
      <c r="D3403">
        <v>2</v>
      </c>
      <c r="E3403">
        <v>1</v>
      </c>
      <c r="F3403">
        <v>2</v>
      </c>
      <c r="G3403" s="55" t="s">
        <v>477</v>
      </c>
      <c r="H3403" s="66" t="str">
        <f>VLOOKUP(G3403,'Benthic Codes'!$A$1:$C$15,2,0)</f>
        <v>LC</v>
      </c>
      <c r="I3403" s="66" t="str">
        <f>VLOOKUP(G3403,'Benthic Codes'!$A$1:$C$15,3,0)</f>
        <v>coral</v>
      </c>
    </row>
    <row r="3404" spans="1:11">
      <c r="A3404" s="2">
        <v>42959</v>
      </c>
      <c r="B3404" t="s">
        <v>454</v>
      </c>
      <c r="C3404" t="s">
        <v>475</v>
      </c>
      <c r="D3404">
        <v>2</v>
      </c>
      <c r="E3404">
        <v>1</v>
      </c>
      <c r="F3404">
        <v>3</v>
      </c>
      <c r="G3404" s="55" t="s">
        <v>539</v>
      </c>
      <c r="H3404" s="66" t="str">
        <f>VLOOKUP(G3404,'Benthic Codes'!$A$1:$C$15,2,0)</f>
        <v>TA</v>
      </c>
      <c r="I3404" s="66" t="str">
        <f>VLOOKUP(G3404,'Benthic Codes'!$A$1:$C$15,3,0)</f>
        <v>turf algae</v>
      </c>
    </row>
    <row r="3405" spans="1:11">
      <c r="A3405" s="2">
        <v>42959</v>
      </c>
      <c r="B3405" t="s">
        <v>454</v>
      </c>
      <c r="C3405" t="s">
        <v>475</v>
      </c>
      <c r="D3405">
        <v>2</v>
      </c>
      <c r="E3405">
        <v>1</v>
      </c>
      <c r="F3405">
        <v>4</v>
      </c>
      <c r="G3405" s="55" t="s">
        <v>539</v>
      </c>
      <c r="H3405" s="66" t="str">
        <f>VLOOKUP(G3405,'Benthic Codes'!$A$1:$C$15,2,0)</f>
        <v>TA</v>
      </c>
      <c r="I3405" s="66" t="str">
        <f>VLOOKUP(G3405,'Benthic Codes'!$A$1:$C$15,3,0)</f>
        <v>turf algae</v>
      </c>
    </row>
    <row r="3406" spans="1:11">
      <c r="A3406" s="2">
        <v>42959</v>
      </c>
      <c r="B3406" t="s">
        <v>454</v>
      </c>
      <c r="C3406" t="s">
        <v>475</v>
      </c>
      <c r="D3406">
        <v>2</v>
      </c>
      <c r="E3406">
        <v>1</v>
      </c>
      <c r="F3406">
        <v>5</v>
      </c>
      <c r="G3406" s="55" t="s">
        <v>539</v>
      </c>
      <c r="H3406" s="66" t="str">
        <f>VLOOKUP(G3406,'Benthic Codes'!$A$1:$C$15,2,0)</f>
        <v>TA</v>
      </c>
      <c r="I3406" s="66" t="str">
        <f>VLOOKUP(G3406,'Benthic Codes'!$A$1:$C$15,3,0)</f>
        <v>turf algae</v>
      </c>
    </row>
    <row r="3407" spans="1:11">
      <c r="A3407" s="2">
        <v>42959</v>
      </c>
      <c r="B3407" t="s">
        <v>454</v>
      </c>
      <c r="C3407" t="s">
        <v>475</v>
      </c>
      <c r="D3407">
        <v>2</v>
      </c>
      <c r="E3407">
        <v>1</v>
      </c>
      <c r="F3407">
        <v>6</v>
      </c>
      <c r="G3407" s="55" t="s">
        <v>476</v>
      </c>
      <c r="H3407" s="66" t="str">
        <f>VLOOKUP(G3407,'Benthic Codes'!$A$1:$C$15,2,0)</f>
        <v>LC</v>
      </c>
      <c r="I3407" s="66" t="str">
        <f>VLOOKUP(G3407,'Benthic Codes'!$A$1:$C$15,3,0)</f>
        <v>coral</v>
      </c>
    </row>
    <row r="3408" spans="1:11">
      <c r="A3408" s="2">
        <v>42959</v>
      </c>
      <c r="B3408" t="s">
        <v>454</v>
      </c>
      <c r="C3408" t="s">
        <v>475</v>
      </c>
      <c r="D3408">
        <v>2</v>
      </c>
      <c r="E3408">
        <v>1</v>
      </c>
      <c r="F3408">
        <v>7</v>
      </c>
      <c r="G3408" s="55" t="s">
        <v>476</v>
      </c>
      <c r="H3408" s="66" t="str">
        <f>VLOOKUP(G3408,'Benthic Codes'!$A$1:$C$15,2,0)</f>
        <v>LC</v>
      </c>
      <c r="I3408" s="66" t="str">
        <f>VLOOKUP(G3408,'Benthic Codes'!$A$1:$C$15,3,0)</f>
        <v>coral</v>
      </c>
    </row>
    <row r="3409" spans="1:11">
      <c r="A3409" s="2">
        <v>42959</v>
      </c>
      <c r="B3409" t="s">
        <v>454</v>
      </c>
      <c r="C3409" t="s">
        <v>475</v>
      </c>
      <c r="D3409">
        <v>2</v>
      </c>
      <c r="E3409">
        <v>1</v>
      </c>
      <c r="F3409">
        <v>8</v>
      </c>
      <c r="G3409" s="55" t="s">
        <v>480</v>
      </c>
      <c r="H3409" s="66" t="str">
        <f>VLOOKUP(G3409,'Benthic Codes'!$A$1:$C$15,2,0)</f>
        <v>OINV</v>
      </c>
      <c r="I3409" s="66" t="str">
        <f>VLOOKUP(G3409,'Benthic Codes'!$A$1:$C$15,3,0)</f>
        <v>non-aggressive invert</v>
      </c>
      <c r="K3409" t="s">
        <v>479</v>
      </c>
    </row>
    <row r="3410" spans="1:11">
      <c r="A3410" s="2">
        <v>42959</v>
      </c>
      <c r="B3410" t="s">
        <v>454</v>
      </c>
      <c r="C3410" t="s">
        <v>475</v>
      </c>
      <c r="D3410">
        <v>2</v>
      </c>
      <c r="E3410">
        <v>1</v>
      </c>
      <c r="F3410">
        <v>9</v>
      </c>
      <c r="G3410" s="55" t="s">
        <v>474</v>
      </c>
      <c r="H3410" s="66" t="str">
        <f>VLOOKUP(G3410,'Benthic Codes'!$A$1:$C$15,2,0)</f>
        <v>CY</v>
      </c>
      <c r="I3410" s="66" t="str">
        <f>VLOOKUP(G3410,'Benthic Codes'!$A$1:$C$15,3,0)</f>
        <v>cyanobacteria</v>
      </c>
    </row>
    <row r="3411" spans="1:11">
      <c r="A3411" s="2">
        <v>42959</v>
      </c>
      <c r="B3411" t="s">
        <v>454</v>
      </c>
      <c r="C3411" t="s">
        <v>475</v>
      </c>
      <c r="D3411">
        <v>2</v>
      </c>
      <c r="E3411">
        <v>1</v>
      </c>
      <c r="F3411">
        <v>10</v>
      </c>
      <c r="G3411" s="55" t="s">
        <v>474</v>
      </c>
      <c r="H3411" s="66" t="str">
        <f>VLOOKUP(G3411,'Benthic Codes'!$A$1:$C$15,2,0)</f>
        <v>CY</v>
      </c>
      <c r="I3411" s="66" t="str">
        <f>VLOOKUP(G3411,'Benthic Codes'!$A$1:$C$15,3,0)</f>
        <v>cyanobacteria</v>
      </c>
    </row>
    <row r="3412" spans="1:11">
      <c r="A3412" s="2">
        <v>42959</v>
      </c>
      <c r="B3412" t="s">
        <v>454</v>
      </c>
      <c r="C3412" t="s">
        <v>475</v>
      </c>
      <c r="D3412">
        <v>2</v>
      </c>
      <c r="E3412">
        <v>2</v>
      </c>
      <c r="F3412">
        <v>1</v>
      </c>
      <c r="G3412" s="55" t="s">
        <v>474</v>
      </c>
      <c r="H3412" s="66" t="str">
        <f>VLOOKUP(G3412,'Benthic Codes'!$A$1:$C$15,2,0)</f>
        <v>CY</v>
      </c>
      <c r="I3412" s="66" t="str">
        <f>VLOOKUP(G3412,'Benthic Codes'!$A$1:$C$15,3,0)</f>
        <v>cyanobacteria</v>
      </c>
    </row>
    <row r="3413" spans="1:11">
      <c r="A3413" s="2">
        <v>42959</v>
      </c>
      <c r="B3413" t="s">
        <v>454</v>
      </c>
      <c r="C3413" t="s">
        <v>475</v>
      </c>
      <c r="D3413">
        <v>2</v>
      </c>
      <c r="E3413">
        <v>2</v>
      </c>
      <c r="F3413">
        <v>2</v>
      </c>
      <c r="G3413" s="55" t="s">
        <v>480</v>
      </c>
      <c r="H3413" s="66" t="str">
        <f>VLOOKUP(G3413,'Benthic Codes'!$A$1:$C$15,2,0)</f>
        <v>OINV</v>
      </c>
      <c r="I3413" s="66" t="str">
        <f>VLOOKUP(G3413,'Benthic Codes'!$A$1:$C$15,3,0)</f>
        <v>non-aggressive invert</v>
      </c>
      <c r="K3413" t="s">
        <v>479</v>
      </c>
    </row>
    <row r="3414" spans="1:11">
      <c r="A3414" s="2">
        <v>42959</v>
      </c>
      <c r="B3414" t="s">
        <v>454</v>
      </c>
      <c r="C3414" t="s">
        <v>475</v>
      </c>
      <c r="D3414">
        <v>2</v>
      </c>
      <c r="E3414">
        <v>2</v>
      </c>
      <c r="F3414">
        <v>3</v>
      </c>
      <c r="G3414" s="55" t="s">
        <v>478</v>
      </c>
      <c r="H3414" s="66" t="str">
        <f>VLOOKUP(G3414,'Benthic Codes'!$A$1:$C$15,2,0)</f>
        <v>MA</v>
      </c>
      <c r="I3414" s="66" t="str">
        <f>VLOOKUP(G3414,'Benthic Codes'!$A$1:$C$15,3,0)</f>
        <v>macroalgae</v>
      </c>
      <c r="J3414">
        <v>17</v>
      </c>
    </row>
    <row r="3415" spans="1:11">
      <c r="A3415" s="2">
        <v>42959</v>
      </c>
      <c r="B3415" t="s">
        <v>454</v>
      </c>
      <c r="C3415" t="s">
        <v>475</v>
      </c>
      <c r="D3415">
        <v>2</v>
      </c>
      <c r="E3415">
        <v>2</v>
      </c>
      <c r="F3415">
        <v>4</v>
      </c>
      <c r="G3415" s="55" t="s">
        <v>539</v>
      </c>
      <c r="H3415" s="66" t="str">
        <f>VLOOKUP(G3415,'Benthic Codes'!$A$1:$C$15,2,0)</f>
        <v>TA</v>
      </c>
      <c r="I3415" s="66" t="str">
        <f>VLOOKUP(G3415,'Benthic Codes'!$A$1:$C$15,3,0)</f>
        <v>turf algae</v>
      </c>
    </row>
    <row r="3416" spans="1:11">
      <c r="A3416" s="2">
        <v>42959</v>
      </c>
      <c r="B3416" t="s">
        <v>454</v>
      </c>
      <c r="C3416" t="s">
        <v>475</v>
      </c>
      <c r="D3416">
        <v>2</v>
      </c>
      <c r="E3416">
        <v>2</v>
      </c>
      <c r="F3416">
        <v>5</v>
      </c>
      <c r="G3416" s="55" t="s">
        <v>539</v>
      </c>
      <c r="H3416" s="66" t="str">
        <f>VLOOKUP(G3416,'Benthic Codes'!$A$1:$C$15,2,0)</f>
        <v>TA</v>
      </c>
      <c r="I3416" s="66" t="str">
        <f>VLOOKUP(G3416,'Benthic Codes'!$A$1:$C$15,3,0)</f>
        <v>turf algae</v>
      </c>
    </row>
    <row r="3417" spans="1:11">
      <c r="A3417" s="2">
        <v>42959</v>
      </c>
      <c r="B3417" t="s">
        <v>454</v>
      </c>
      <c r="C3417" t="s">
        <v>475</v>
      </c>
      <c r="D3417">
        <v>2</v>
      </c>
      <c r="E3417">
        <v>2</v>
      </c>
      <c r="F3417">
        <v>6</v>
      </c>
      <c r="G3417" s="55" t="s">
        <v>539</v>
      </c>
      <c r="H3417" s="66" t="str">
        <f>VLOOKUP(G3417,'Benthic Codes'!$A$1:$C$15,2,0)</f>
        <v>TA</v>
      </c>
      <c r="I3417" s="66" t="str">
        <f>VLOOKUP(G3417,'Benthic Codes'!$A$1:$C$15,3,0)</f>
        <v>turf algae</v>
      </c>
    </row>
    <row r="3418" spans="1:11">
      <c r="A3418" s="2">
        <v>42959</v>
      </c>
      <c r="B3418" t="s">
        <v>454</v>
      </c>
      <c r="C3418" t="s">
        <v>475</v>
      </c>
      <c r="D3418">
        <v>2</v>
      </c>
      <c r="E3418">
        <v>2</v>
      </c>
      <c r="F3418">
        <v>7</v>
      </c>
      <c r="G3418" s="55" t="s">
        <v>480</v>
      </c>
      <c r="H3418" s="66" t="str">
        <f>VLOOKUP(G3418,'Benthic Codes'!$A$1:$C$15,2,0)</f>
        <v>OINV</v>
      </c>
      <c r="I3418" s="66" t="str">
        <f>VLOOKUP(G3418,'Benthic Codes'!$A$1:$C$15,3,0)</f>
        <v>non-aggressive invert</v>
      </c>
      <c r="K3418" t="s">
        <v>487</v>
      </c>
    </row>
    <row r="3419" spans="1:11">
      <c r="A3419" s="2">
        <v>42959</v>
      </c>
      <c r="B3419" t="s">
        <v>454</v>
      </c>
      <c r="C3419" t="s">
        <v>475</v>
      </c>
      <c r="D3419">
        <v>2</v>
      </c>
      <c r="E3419">
        <v>2</v>
      </c>
      <c r="F3419">
        <v>8</v>
      </c>
      <c r="G3419" s="55" t="s">
        <v>478</v>
      </c>
      <c r="H3419" s="66" t="str">
        <f>VLOOKUP(G3419,'Benthic Codes'!$A$1:$C$15,2,0)</f>
        <v>MA</v>
      </c>
      <c r="I3419" s="66" t="str">
        <f>VLOOKUP(G3419,'Benthic Codes'!$A$1:$C$15,3,0)</f>
        <v>macroalgae</v>
      </c>
      <c r="J3419">
        <v>18</v>
      </c>
    </row>
    <row r="3420" spans="1:11">
      <c r="A3420" s="2">
        <v>42959</v>
      </c>
      <c r="B3420" t="s">
        <v>454</v>
      </c>
      <c r="C3420" t="s">
        <v>475</v>
      </c>
      <c r="D3420">
        <v>2</v>
      </c>
      <c r="E3420">
        <v>2</v>
      </c>
      <c r="F3420">
        <v>9</v>
      </c>
      <c r="G3420" s="55" t="s">
        <v>476</v>
      </c>
      <c r="H3420" s="66" t="str">
        <f>VLOOKUP(G3420,'Benthic Codes'!$A$1:$C$15,2,0)</f>
        <v>LC</v>
      </c>
      <c r="I3420" s="66" t="str">
        <f>VLOOKUP(G3420,'Benthic Codes'!$A$1:$C$15,3,0)</f>
        <v>coral</v>
      </c>
    </row>
    <row r="3421" spans="1:11">
      <c r="A3421" s="2">
        <v>42959</v>
      </c>
      <c r="B3421" t="s">
        <v>454</v>
      </c>
      <c r="C3421" t="s">
        <v>475</v>
      </c>
      <c r="D3421">
        <v>2</v>
      </c>
      <c r="E3421">
        <v>2</v>
      </c>
      <c r="F3421">
        <v>10</v>
      </c>
      <c r="G3421" s="55" t="s">
        <v>478</v>
      </c>
      <c r="H3421" s="66" t="str">
        <f>VLOOKUP(G3421,'Benthic Codes'!$A$1:$C$15,2,0)</f>
        <v>MA</v>
      </c>
      <c r="I3421" s="66" t="str">
        <f>VLOOKUP(G3421,'Benthic Codes'!$A$1:$C$15,3,0)</f>
        <v>macroalgae</v>
      </c>
      <c r="J3421">
        <v>20</v>
      </c>
    </row>
    <row r="3422" spans="1:11">
      <c r="A3422" s="2">
        <v>42959</v>
      </c>
      <c r="B3422" t="s">
        <v>454</v>
      </c>
      <c r="C3422" t="s">
        <v>475</v>
      </c>
      <c r="D3422">
        <v>2</v>
      </c>
      <c r="E3422">
        <v>3</v>
      </c>
      <c r="F3422">
        <v>1</v>
      </c>
      <c r="G3422" s="55" t="s">
        <v>474</v>
      </c>
      <c r="H3422" s="66" t="str">
        <f>VLOOKUP(G3422,'Benthic Codes'!$A$1:$C$15,2,0)</f>
        <v>CY</v>
      </c>
      <c r="I3422" s="66" t="str">
        <f>VLOOKUP(G3422,'Benthic Codes'!$A$1:$C$15,3,0)</f>
        <v>cyanobacteria</v>
      </c>
    </row>
    <row r="3423" spans="1:11">
      <c r="A3423" s="2">
        <v>42959</v>
      </c>
      <c r="B3423" t="s">
        <v>454</v>
      </c>
      <c r="C3423" t="s">
        <v>475</v>
      </c>
      <c r="D3423">
        <v>2</v>
      </c>
      <c r="E3423">
        <v>3</v>
      </c>
      <c r="F3423">
        <v>2</v>
      </c>
      <c r="G3423" s="55" t="s">
        <v>488</v>
      </c>
      <c r="H3423" s="66" t="str">
        <f>VLOOKUP(G3423,'Benthic Codes'!$A$1:$C$15,2,0)</f>
        <v>TA</v>
      </c>
      <c r="I3423" s="66" t="str">
        <f>VLOOKUP(G3423,'Benthic Codes'!$A$1:$C$15,3,0)</f>
        <v>turf algae</v>
      </c>
      <c r="J3423">
        <v>2</v>
      </c>
    </row>
    <row r="3424" spans="1:11">
      <c r="A3424" s="2">
        <v>42959</v>
      </c>
      <c r="B3424" t="s">
        <v>454</v>
      </c>
      <c r="C3424" t="s">
        <v>475</v>
      </c>
      <c r="D3424">
        <v>2</v>
      </c>
      <c r="E3424">
        <v>3</v>
      </c>
      <c r="F3424">
        <v>3</v>
      </c>
      <c r="G3424" s="55" t="s">
        <v>474</v>
      </c>
      <c r="H3424" s="66" t="str">
        <f>VLOOKUP(G3424,'Benthic Codes'!$A$1:$C$15,2,0)</f>
        <v>CY</v>
      </c>
      <c r="I3424" s="66" t="str">
        <f>VLOOKUP(G3424,'Benthic Codes'!$A$1:$C$15,3,0)</f>
        <v>cyanobacteria</v>
      </c>
    </row>
    <row r="3425" spans="1:11">
      <c r="A3425" s="2">
        <v>42959</v>
      </c>
      <c r="B3425" t="s">
        <v>454</v>
      </c>
      <c r="C3425" t="s">
        <v>475</v>
      </c>
      <c r="D3425">
        <v>2</v>
      </c>
      <c r="E3425">
        <v>3</v>
      </c>
      <c r="F3425">
        <v>4</v>
      </c>
      <c r="G3425" s="55" t="s">
        <v>474</v>
      </c>
      <c r="H3425" s="66" t="str">
        <f>VLOOKUP(G3425,'Benthic Codes'!$A$1:$C$15,2,0)</f>
        <v>CY</v>
      </c>
      <c r="I3425" s="66" t="str">
        <f>VLOOKUP(G3425,'Benthic Codes'!$A$1:$C$15,3,0)</f>
        <v>cyanobacteria</v>
      </c>
    </row>
    <row r="3426" spans="1:11">
      <c r="A3426" s="2">
        <v>42959</v>
      </c>
      <c r="B3426" t="s">
        <v>454</v>
      </c>
      <c r="C3426" t="s">
        <v>475</v>
      </c>
      <c r="D3426">
        <v>2</v>
      </c>
      <c r="E3426">
        <v>3</v>
      </c>
      <c r="F3426">
        <v>5</v>
      </c>
      <c r="G3426" s="55" t="s">
        <v>478</v>
      </c>
      <c r="H3426" s="66" t="str">
        <f>VLOOKUP(G3426,'Benthic Codes'!$A$1:$C$15,2,0)</f>
        <v>MA</v>
      </c>
      <c r="I3426" s="66" t="str">
        <f>VLOOKUP(G3426,'Benthic Codes'!$A$1:$C$15,3,0)</f>
        <v>macroalgae</v>
      </c>
      <c r="J3426">
        <v>3</v>
      </c>
    </row>
    <row r="3427" spans="1:11">
      <c r="A3427" s="2">
        <v>42959</v>
      </c>
      <c r="B3427" t="s">
        <v>454</v>
      </c>
      <c r="C3427" t="s">
        <v>475</v>
      </c>
      <c r="D3427">
        <v>2</v>
      </c>
      <c r="E3427">
        <v>3</v>
      </c>
      <c r="F3427">
        <v>6</v>
      </c>
      <c r="G3427" s="55" t="s">
        <v>488</v>
      </c>
      <c r="H3427" s="66" t="str">
        <f>VLOOKUP(G3427,'Benthic Codes'!$A$1:$C$15,2,0)</f>
        <v>TA</v>
      </c>
      <c r="I3427" s="66" t="str">
        <f>VLOOKUP(G3427,'Benthic Codes'!$A$1:$C$15,3,0)</f>
        <v>turf algae</v>
      </c>
      <c r="J3427">
        <v>2</v>
      </c>
    </row>
    <row r="3428" spans="1:11">
      <c r="A3428" s="2">
        <v>42959</v>
      </c>
      <c r="B3428" t="s">
        <v>454</v>
      </c>
      <c r="C3428" t="s">
        <v>475</v>
      </c>
      <c r="D3428">
        <v>2</v>
      </c>
      <c r="E3428">
        <v>3</v>
      </c>
      <c r="F3428">
        <v>7</v>
      </c>
      <c r="G3428" s="55" t="s">
        <v>476</v>
      </c>
      <c r="H3428" s="66" t="str">
        <f>VLOOKUP(G3428,'Benthic Codes'!$A$1:$C$15,2,0)</f>
        <v>LC</v>
      </c>
      <c r="I3428" s="66" t="str">
        <f>VLOOKUP(G3428,'Benthic Codes'!$A$1:$C$15,3,0)</f>
        <v>coral</v>
      </c>
    </row>
    <row r="3429" spans="1:11">
      <c r="A3429" s="2">
        <v>42959</v>
      </c>
      <c r="B3429" t="s">
        <v>454</v>
      </c>
      <c r="C3429" t="s">
        <v>475</v>
      </c>
      <c r="D3429">
        <v>2</v>
      </c>
      <c r="E3429">
        <v>3</v>
      </c>
      <c r="F3429">
        <v>8</v>
      </c>
      <c r="G3429" s="55" t="s">
        <v>478</v>
      </c>
      <c r="H3429" s="66" t="str">
        <f>VLOOKUP(G3429,'Benthic Codes'!$A$1:$C$15,2,0)</f>
        <v>MA</v>
      </c>
      <c r="I3429" s="66" t="str">
        <f>VLOOKUP(G3429,'Benthic Codes'!$A$1:$C$15,3,0)</f>
        <v>macroalgae</v>
      </c>
      <c r="J3429">
        <v>18</v>
      </c>
    </row>
    <row r="3430" spans="1:11">
      <c r="A3430" s="2">
        <v>42959</v>
      </c>
      <c r="B3430" t="s">
        <v>454</v>
      </c>
      <c r="C3430" t="s">
        <v>475</v>
      </c>
      <c r="D3430">
        <v>2</v>
      </c>
      <c r="E3430">
        <v>3</v>
      </c>
      <c r="F3430">
        <v>9</v>
      </c>
      <c r="G3430" s="55" t="s">
        <v>476</v>
      </c>
      <c r="H3430" s="66" t="str">
        <f>VLOOKUP(G3430,'Benthic Codes'!$A$1:$C$15,2,0)</f>
        <v>LC</v>
      </c>
      <c r="I3430" s="66" t="str">
        <f>VLOOKUP(G3430,'Benthic Codes'!$A$1:$C$15,3,0)</f>
        <v>coral</v>
      </c>
    </row>
    <row r="3431" spans="1:11">
      <c r="A3431" s="2">
        <v>42959</v>
      </c>
      <c r="B3431" t="s">
        <v>454</v>
      </c>
      <c r="C3431" t="s">
        <v>475</v>
      </c>
      <c r="D3431">
        <v>2</v>
      </c>
      <c r="E3431">
        <v>3</v>
      </c>
      <c r="F3431">
        <v>10</v>
      </c>
      <c r="G3431" s="55" t="s">
        <v>478</v>
      </c>
      <c r="H3431" s="66" t="str">
        <f>VLOOKUP(G3431,'Benthic Codes'!$A$1:$C$15,2,0)</f>
        <v>MA</v>
      </c>
      <c r="I3431" s="66" t="str">
        <f>VLOOKUP(G3431,'Benthic Codes'!$A$1:$C$15,3,0)</f>
        <v>macroalgae</v>
      </c>
      <c r="J3431">
        <v>20</v>
      </c>
    </row>
    <row r="3432" spans="1:11">
      <c r="A3432" s="2">
        <v>42959</v>
      </c>
      <c r="B3432" t="s">
        <v>454</v>
      </c>
      <c r="C3432" t="s">
        <v>475</v>
      </c>
      <c r="D3432">
        <v>2</v>
      </c>
      <c r="E3432">
        <v>4</v>
      </c>
      <c r="F3432">
        <v>1</v>
      </c>
      <c r="G3432" s="55" t="s">
        <v>474</v>
      </c>
      <c r="H3432" s="66" t="str">
        <f>VLOOKUP(G3432,'Benthic Codes'!$A$1:$C$15,2,0)</f>
        <v>CY</v>
      </c>
      <c r="I3432" s="66" t="str">
        <f>VLOOKUP(G3432,'Benthic Codes'!$A$1:$C$15,3,0)</f>
        <v>cyanobacteria</v>
      </c>
    </row>
    <row r="3433" spans="1:11">
      <c r="A3433" s="2">
        <v>42959</v>
      </c>
      <c r="B3433" t="s">
        <v>454</v>
      </c>
      <c r="C3433" t="s">
        <v>475</v>
      </c>
      <c r="D3433">
        <v>2</v>
      </c>
      <c r="E3433">
        <v>4</v>
      </c>
      <c r="F3433">
        <v>2</v>
      </c>
      <c r="G3433" s="55" t="s">
        <v>478</v>
      </c>
      <c r="H3433" s="66" t="str">
        <f>VLOOKUP(G3433,'Benthic Codes'!$A$1:$C$15,2,0)</f>
        <v>MA</v>
      </c>
      <c r="I3433" s="66" t="str">
        <f>VLOOKUP(G3433,'Benthic Codes'!$A$1:$C$15,3,0)</f>
        <v>macroalgae</v>
      </c>
      <c r="J3433">
        <v>12</v>
      </c>
    </row>
    <row r="3434" spans="1:11">
      <c r="A3434" s="2">
        <v>42959</v>
      </c>
      <c r="B3434" t="s">
        <v>454</v>
      </c>
      <c r="C3434" t="s">
        <v>475</v>
      </c>
      <c r="D3434">
        <v>2</v>
      </c>
      <c r="E3434">
        <v>4</v>
      </c>
      <c r="F3434">
        <v>3</v>
      </c>
      <c r="G3434" s="55" t="s">
        <v>480</v>
      </c>
      <c r="H3434" s="66" t="str">
        <f>VLOOKUP(G3434,'Benthic Codes'!$A$1:$C$15,2,0)</f>
        <v>OINV</v>
      </c>
      <c r="I3434" s="66" t="str">
        <f>VLOOKUP(G3434,'Benthic Codes'!$A$1:$C$15,3,0)</f>
        <v>non-aggressive invert</v>
      </c>
      <c r="K3434" t="s">
        <v>479</v>
      </c>
    </row>
    <row r="3435" spans="1:11">
      <c r="A3435" s="2">
        <v>42959</v>
      </c>
      <c r="B3435" t="s">
        <v>454</v>
      </c>
      <c r="C3435" t="s">
        <v>475</v>
      </c>
      <c r="D3435">
        <v>2</v>
      </c>
      <c r="E3435">
        <v>4</v>
      </c>
      <c r="F3435">
        <v>4</v>
      </c>
      <c r="G3435" s="55" t="s">
        <v>478</v>
      </c>
      <c r="H3435" s="66" t="str">
        <f>VLOOKUP(G3435,'Benthic Codes'!$A$1:$C$15,2,0)</f>
        <v>MA</v>
      </c>
      <c r="I3435" s="66" t="str">
        <f>VLOOKUP(G3435,'Benthic Codes'!$A$1:$C$15,3,0)</f>
        <v>macroalgae</v>
      </c>
      <c r="J3435">
        <v>14</v>
      </c>
    </row>
    <row r="3436" spans="1:11">
      <c r="A3436" s="2">
        <v>42959</v>
      </c>
      <c r="B3436" t="s">
        <v>454</v>
      </c>
      <c r="C3436" t="s">
        <v>475</v>
      </c>
      <c r="D3436">
        <v>2</v>
      </c>
      <c r="E3436">
        <v>4</v>
      </c>
      <c r="F3436">
        <v>5</v>
      </c>
      <c r="G3436" s="55" t="s">
        <v>478</v>
      </c>
      <c r="H3436" s="66" t="str">
        <f>VLOOKUP(G3436,'Benthic Codes'!$A$1:$C$15,2,0)</f>
        <v>MA</v>
      </c>
      <c r="I3436" s="66" t="str">
        <f>VLOOKUP(G3436,'Benthic Codes'!$A$1:$C$15,3,0)</f>
        <v>macroalgae</v>
      </c>
      <c r="J3436">
        <v>16</v>
      </c>
    </row>
    <row r="3437" spans="1:11">
      <c r="A3437" s="2">
        <v>42959</v>
      </c>
      <c r="B3437" t="s">
        <v>454</v>
      </c>
      <c r="C3437" t="s">
        <v>475</v>
      </c>
      <c r="D3437">
        <v>2</v>
      </c>
      <c r="E3437">
        <v>4</v>
      </c>
      <c r="F3437">
        <v>6</v>
      </c>
      <c r="G3437" s="55" t="s">
        <v>539</v>
      </c>
      <c r="H3437" s="66" t="str">
        <f>VLOOKUP(G3437,'Benthic Codes'!$A$1:$C$15,2,0)</f>
        <v>TA</v>
      </c>
      <c r="I3437" s="66" t="str">
        <f>VLOOKUP(G3437,'Benthic Codes'!$A$1:$C$15,3,0)</f>
        <v>turf algae</v>
      </c>
    </row>
    <row r="3438" spans="1:11">
      <c r="A3438" s="2">
        <v>42959</v>
      </c>
      <c r="B3438" t="s">
        <v>454</v>
      </c>
      <c r="C3438" t="s">
        <v>475</v>
      </c>
      <c r="D3438">
        <v>2</v>
      </c>
      <c r="E3438">
        <v>4</v>
      </c>
      <c r="F3438">
        <v>7</v>
      </c>
      <c r="G3438" s="55" t="s">
        <v>481</v>
      </c>
      <c r="H3438" s="66" t="str">
        <f>VLOOKUP(G3438,'Benthic Codes'!$A$1:$C$15,2,0)</f>
        <v>CCA</v>
      </c>
      <c r="I3438" s="66" t="str">
        <f>VLOOKUP(G3438,'Benthic Codes'!$A$1:$C$15,3,0)</f>
        <v>CCA</v>
      </c>
    </row>
    <row r="3439" spans="1:11">
      <c r="A3439" s="2">
        <v>42959</v>
      </c>
      <c r="B3439" t="s">
        <v>454</v>
      </c>
      <c r="C3439" t="s">
        <v>475</v>
      </c>
      <c r="D3439">
        <v>2</v>
      </c>
      <c r="E3439">
        <v>4</v>
      </c>
      <c r="F3439">
        <v>8</v>
      </c>
      <c r="G3439" s="55" t="s">
        <v>474</v>
      </c>
      <c r="H3439" s="66" t="str">
        <f>VLOOKUP(G3439,'Benthic Codes'!$A$1:$C$15,2,0)</f>
        <v>CY</v>
      </c>
      <c r="I3439" s="66" t="str">
        <f>VLOOKUP(G3439,'Benthic Codes'!$A$1:$C$15,3,0)</f>
        <v>cyanobacteria</v>
      </c>
    </row>
    <row r="3440" spans="1:11">
      <c r="A3440" s="2">
        <v>42959</v>
      </c>
      <c r="B3440" t="s">
        <v>454</v>
      </c>
      <c r="C3440" t="s">
        <v>475</v>
      </c>
      <c r="D3440">
        <v>2</v>
      </c>
      <c r="E3440">
        <v>4</v>
      </c>
      <c r="F3440">
        <v>9</v>
      </c>
      <c r="G3440" s="55" t="s">
        <v>478</v>
      </c>
      <c r="H3440" s="66" t="str">
        <f>VLOOKUP(G3440,'Benthic Codes'!$A$1:$C$15,2,0)</f>
        <v>MA</v>
      </c>
      <c r="I3440" s="66" t="str">
        <f>VLOOKUP(G3440,'Benthic Codes'!$A$1:$C$15,3,0)</f>
        <v>macroalgae</v>
      </c>
      <c r="J3440">
        <v>23</v>
      </c>
    </row>
    <row r="3441" spans="1:11">
      <c r="A3441" s="2">
        <v>42959</v>
      </c>
      <c r="B3441" t="s">
        <v>454</v>
      </c>
      <c r="C3441" t="s">
        <v>475</v>
      </c>
      <c r="D3441">
        <v>2</v>
      </c>
      <c r="E3441">
        <v>4</v>
      </c>
      <c r="F3441">
        <v>10</v>
      </c>
      <c r="G3441" s="55" t="s">
        <v>478</v>
      </c>
      <c r="H3441" s="66" t="str">
        <f>VLOOKUP(G3441,'Benthic Codes'!$A$1:$C$15,2,0)</f>
        <v>MA</v>
      </c>
      <c r="I3441" s="66" t="str">
        <f>VLOOKUP(G3441,'Benthic Codes'!$A$1:$C$15,3,0)</f>
        <v>macroalgae</v>
      </c>
      <c r="J3441">
        <v>35</v>
      </c>
    </row>
    <row r="3442" spans="1:11">
      <c r="A3442" s="2">
        <v>42959</v>
      </c>
      <c r="B3442" t="s">
        <v>454</v>
      </c>
      <c r="C3442" t="s">
        <v>475</v>
      </c>
      <c r="D3442">
        <v>2</v>
      </c>
      <c r="E3442">
        <v>5</v>
      </c>
      <c r="F3442">
        <v>1</v>
      </c>
      <c r="G3442" s="55" t="s">
        <v>474</v>
      </c>
      <c r="H3442" s="66" t="str">
        <f>VLOOKUP(G3442,'Benthic Codes'!$A$1:$C$15,2,0)</f>
        <v>CY</v>
      </c>
      <c r="I3442" s="66" t="str">
        <f>VLOOKUP(G3442,'Benthic Codes'!$A$1:$C$15,3,0)</f>
        <v>cyanobacteria</v>
      </c>
    </row>
    <row r="3443" spans="1:11">
      <c r="A3443" s="2">
        <v>42959</v>
      </c>
      <c r="B3443" t="s">
        <v>454</v>
      </c>
      <c r="C3443" t="s">
        <v>475</v>
      </c>
      <c r="D3443">
        <v>2</v>
      </c>
      <c r="E3443">
        <v>5</v>
      </c>
      <c r="F3443">
        <v>2</v>
      </c>
      <c r="G3443" s="55" t="s">
        <v>474</v>
      </c>
      <c r="H3443" s="66" t="str">
        <f>VLOOKUP(G3443,'Benthic Codes'!$A$1:$C$15,2,0)</f>
        <v>CY</v>
      </c>
      <c r="I3443" s="66" t="str">
        <f>VLOOKUP(G3443,'Benthic Codes'!$A$1:$C$15,3,0)</f>
        <v>cyanobacteria</v>
      </c>
    </row>
    <row r="3444" spans="1:11">
      <c r="A3444" s="2">
        <v>42959</v>
      </c>
      <c r="B3444" t="s">
        <v>454</v>
      </c>
      <c r="C3444" t="s">
        <v>475</v>
      </c>
      <c r="D3444">
        <v>2</v>
      </c>
      <c r="E3444">
        <v>5</v>
      </c>
      <c r="F3444">
        <v>3</v>
      </c>
      <c r="G3444" s="55" t="s">
        <v>478</v>
      </c>
      <c r="H3444" s="66" t="str">
        <f>VLOOKUP(G3444,'Benthic Codes'!$A$1:$C$15,2,0)</f>
        <v>MA</v>
      </c>
      <c r="I3444" s="66" t="str">
        <f>VLOOKUP(G3444,'Benthic Codes'!$A$1:$C$15,3,0)</f>
        <v>macroalgae</v>
      </c>
      <c r="J3444">
        <v>4</v>
      </c>
    </row>
    <row r="3445" spans="1:11">
      <c r="A3445" s="2">
        <v>42959</v>
      </c>
      <c r="B3445" t="s">
        <v>454</v>
      </c>
      <c r="C3445" t="s">
        <v>475</v>
      </c>
      <c r="D3445">
        <v>2</v>
      </c>
      <c r="E3445">
        <v>5</v>
      </c>
      <c r="F3445">
        <v>4</v>
      </c>
      <c r="G3445" s="55" t="s">
        <v>474</v>
      </c>
      <c r="H3445" s="66" t="str">
        <f>VLOOKUP(G3445,'Benthic Codes'!$A$1:$C$15,2,0)</f>
        <v>CY</v>
      </c>
      <c r="I3445" s="66" t="str">
        <f>VLOOKUP(G3445,'Benthic Codes'!$A$1:$C$15,3,0)</f>
        <v>cyanobacteria</v>
      </c>
    </row>
    <row r="3446" spans="1:11">
      <c r="A3446" s="2">
        <v>42959</v>
      </c>
      <c r="B3446" t="s">
        <v>454</v>
      </c>
      <c r="C3446" t="s">
        <v>475</v>
      </c>
      <c r="D3446">
        <v>2</v>
      </c>
      <c r="E3446">
        <v>5</v>
      </c>
      <c r="F3446">
        <v>5</v>
      </c>
      <c r="G3446" s="55" t="s">
        <v>478</v>
      </c>
      <c r="H3446" s="66" t="str">
        <f>VLOOKUP(G3446,'Benthic Codes'!$A$1:$C$15,2,0)</f>
        <v>MA</v>
      </c>
      <c r="I3446" s="66" t="str">
        <f>VLOOKUP(G3446,'Benthic Codes'!$A$1:$C$15,3,0)</f>
        <v>macroalgae</v>
      </c>
      <c r="J3446">
        <v>5</v>
      </c>
    </row>
    <row r="3447" spans="1:11">
      <c r="A3447" s="2">
        <v>42959</v>
      </c>
      <c r="B3447" t="s">
        <v>454</v>
      </c>
      <c r="C3447" t="s">
        <v>475</v>
      </c>
      <c r="D3447">
        <v>2</v>
      </c>
      <c r="E3447">
        <v>5</v>
      </c>
      <c r="F3447">
        <v>6</v>
      </c>
      <c r="G3447" s="55" t="s">
        <v>478</v>
      </c>
      <c r="H3447" s="66" t="str">
        <f>VLOOKUP(G3447,'Benthic Codes'!$A$1:$C$15,2,0)</f>
        <v>MA</v>
      </c>
      <c r="I3447" s="66" t="str">
        <f>VLOOKUP(G3447,'Benthic Codes'!$A$1:$C$15,3,0)</f>
        <v>macroalgae</v>
      </c>
      <c r="J3447">
        <v>5</v>
      </c>
    </row>
    <row r="3448" spans="1:11">
      <c r="A3448" s="2">
        <v>42959</v>
      </c>
      <c r="B3448" t="s">
        <v>454</v>
      </c>
      <c r="C3448" t="s">
        <v>475</v>
      </c>
      <c r="D3448">
        <v>2</v>
      </c>
      <c r="E3448">
        <v>5</v>
      </c>
      <c r="F3448">
        <v>7</v>
      </c>
      <c r="G3448" s="55" t="s">
        <v>474</v>
      </c>
      <c r="H3448" s="66" t="str">
        <f>VLOOKUP(G3448,'Benthic Codes'!$A$1:$C$15,2,0)</f>
        <v>CY</v>
      </c>
      <c r="I3448" s="66" t="str">
        <f>VLOOKUP(G3448,'Benthic Codes'!$A$1:$C$15,3,0)</f>
        <v>cyanobacteria</v>
      </c>
    </row>
    <row r="3449" spans="1:11">
      <c r="A3449" s="2">
        <v>42959</v>
      </c>
      <c r="B3449" t="s">
        <v>454</v>
      </c>
      <c r="C3449" t="s">
        <v>475</v>
      </c>
      <c r="D3449">
        <v>2</v>
      </c>
      <c r="E3449">
        <v>5</v>
      </c>
      <c r="F3449">
        <v>8</v>
      </c>
      <c r="G3449" s="55" t="s">
        <v>474</v>
      </c>
      <c r="H3449" s="66" t="str">
        <f>VLOOKUP(G3449,'Benthic Codes'!$A$1:$C$15,2,0)</f>
        <v>CY</v>
      </c>
      <c r="I3449" s="66" t="str">
        <f>VLOOKUP(G3449,'Benthic Codes'!$A$1:$C$15,3,0)</f>
        <v>cyanobacteria</v>
      </c>
    </row>
    <row r="3450" spans="1:11">
      <c r="A3450" s="2">
        <v>42959</v>
      </c>
      <c r="B3450" t="s">
        <v>454</v>
      </c>
      <c r="C3450" t="s">
        <v>475</v>
      </c>
      <c r="D3450">
        <v>2</v>
      </c>
      <c r="E3450">
        <v>5</v>
      </c>
      <c r="F3450">
        <v>9</v>
      </c>
      <c r="G3450" s="55" t="s">
        <v>474</v>
      </c>
      <c r="H3450" s="66" t="str">
        <f>VLOOKUP(G3450,'Benthic Codes'!$A$1:$C$15,2,0)</f>
        <v>CY</v>
      </c>
      <c r="I3450" s="66" t="str">
        <f>VLOOKUP(G3450,'Benthic Codes'!$A$1:$C$15,3,0)</f>
        <v>cyanobacteria</v>
      </c>
    </row>
    <row r="3451" spans="1:11">
      <c r="A3451" s="2">
        <v>42959</v>
      </c>
      <c r="B3451" t="s">
        <v>454</v>
      </c>
      <c r="C3451" t="s">
        <v>475</v>
      </c>
      <c r="D3451">
        <v>2</v>
      </c>
      <c r="E3451">
        <v>5</v>
      </c>
      <c r="F3451">
        <v>10</v>
      </c>
      <c r="G3451" s="55" t="s">
        <v>483</v>
      </c>
      <c r="H3451" s="66" t="str">
        <f>VLOOKUP(G3451,'Benthic Codes'!$A$1:$C$15,2,0)</f>
        <v>AINV</v>
      </c>
      <c r="I3451" s="66" t="str">
        <f>VLOOKUP(G3451,'Benthic Codes'!$A$1:$C$15,3,0)</f>
        <v>aggressive invert</v>
      </c>
      <c r="K3451" t="s">
        <v>485</v>
      </c>
    </row>
    <row r="3452" spans="1:11">
      <c r="A3452" s="2">
        <v>42959</v>
      </c>
      <c r="B3452" t="s">
        <v>454</v>
      </c>
      <c r="C3452" t="s">
        <v>475</v>
      </c>
      <c r="D3452">
        <v>2</v>
      </c>
      <c r="E3452">
        <v>6</v>
      </c>
      <c r="F3452">
        <v>1</v>
      </c>
      <c r="G3452" s="55" t="s">
        <v>478</v>
      </c>
      <c r="H3452" s="66" t="str">
        <f>VLOOKUP(G3452,'Benthic Codes'!$A$1:$C$15,2,0)</f>
        <v>MA</v>
      </c>
      <c r="I3452" s="66" t="str">
        <f>VLOOKUP(G3452,'Benthic Codes'!$A$1:$C$15,3,0)</f>
        <v>macroalgae</v>
      </c>
      <c r="J3452">
        <v>35</v>
      </c>
    </row>
    <row r="3453" spans="1:11">
      <c r="A3453" s="2">
        <v>42959</v>
      </c>
      <c r="B3453" t="s">
        <v>454</v>
      </c>
      <c r="C3453" t="s">
        <v>475</v>
      </c>
      <c r="D3453">
        <v>2</v>
      </c>
      <c r="E3453">
        <v>6</v>
      </c>
      <c r="F3453">
        <v>2</v>
      </c>
      <c r="G3453" s="55" t="s">
        <v>483</v>
      </c>
      <c r="H3453" s="66" t="str">
        <f>VLOOKUP(G3453,'Benthic Codes'!$A$1:$C$15,2,0)</f>
        <v>AINV</v>
      </c>
      <c r="I3453" s="66" t="str">
        <f>VLOOKUP(G3453,'Benthic Codes'!$A$1:$C$15,3,0)</f>
        <v>aggressive invert</v>
      </c>
      <c r="K3453" t="s">
        <v>482</v>
      </c>
    </row>
    <row r="3454" spans="1:11">
      <c r="A3454" s="2">
        <v>42959</v>
      </c>
      <c r="B3454" t="s">
        <v>454</v>
      </c>
      <c r="C3454" t="s">
        <v>475</v>
      </c>
      <c r="D3454">
        <v>2</v>
      </c>
      <c r="E3454">
        <v>6</v>
      </c>
      <c r="F3454">
        <v>3</v>
      </c>
      <c r="G3454" s="55" t="s">
        <v>483</v>
      </c>
      <c r="H3454" s="66" t="str">
        <f>VLOOKUP(G3454,'Benthic Codes'!$A$1:$C$15,2,0)</f>
        <v>AINV</v>
      </c>
      <c r="I3454" s="66" t="str">
        <f>VLOOKUP(G3454,'Benthic Codes'!$A$1:$C$15,3,0)</f>
        <v>aggressive invert</v>
      </c>
      <c r="K3454" t="s">
        <v>482</v>
      </c>
    </row>
    <row r="3455" spans="1:11">
      <c r="A3455" s="2">
        <v>42959</v>
      </c>
      <c r="B3455" t="s">
        <v>454</v>
      </c>
      <c r="C3455" t="s">
        <v>475</v>
      </c>
      <c r="D3455">
        <v>2</v>
      </c>
      <c r="E3455">
        <v>6</v>
      </c>
      <c r="F3455">
        <v>4</v>
      </c>
      <c r="G3455" s="55" t="s">
        <v>478</v>
      </c>
      <c r="H3455" s="66" t="str">
        <f>VLOOKUP(G3455,'Benthic Codes'!$A$1:$C$15,2,0)</f>
        <v>MA</v>
      </c>
      <c r="I3455" s="66" t="str">
        <f>VLOOKUP(G3455,'Benthic Codes'!$A$1:$C$15,3,0)</f>
        <v>macroalgae</v>
      </c>
      <c r="J3455">
        <v>27</v>
      </c>
    </row>
    <row r="3456" spans="1:11">
      <c r="A3456" s="2">
        <v>42959</v>
      </c>
      <c r="B3456" t="s">
        <v>454</v>
      </c>
      <c r="C3456" t="s">
        <v>475</v>
      </c>
      <c r="D3456">
        <v>2</v>
      </c>
      <c r="E3456">
        <v>6</v>
      </c>
      <c r="F3456">
        <v>5</v>
      </c>
      <c r="G3456" s="55" t="s">
        <v>474</v>
      </c>
      <c r="H3456" s="66" t="str">
        <f>VLOOKUP(G3456,'Benthic Codes'!$A$1:$C$15,2,0)</f>
        <v>CY</v>
      </c>
      <c r="I3456" s="66" t="str">
        <f>VLOOKUP(G3456,'Benthic Codes'!$A$1:$C$15,3,0)</f>
        <v>cyanobacteria</v>
      </c>
    </row>
    <row r="3457" spans="1:11">
      <c r="A3457" s="2">
        <v>42959</v>
      </c>
      <c r="B3457" t="s">
        <v>454</v>
      </c>
      <c r="C3457" t="s">
        <v>475</v>
      </c>
      <c r="D3457">
        <v>2</v>
      </c>
      <c r="E3457">
        <v>6</v>
      </c>
      <c r="F3457">
        <v>6</v>
      </c>
      <c r="G3457" s="55" t="s">
        <v>478</v>
      </c>
      <c r="H3457" s="66" t="str">
        <f>VLOOKUP(G3457,'Benthic Codes'!$A$1:$C$15,2,0)</f>
        <v>MA</v>
      </c>
      <c r="I3457" s="66" t="str">
        <f>VLOOKUP(G3457,'Benthic Codes'!$A$1:$C$15,3,0)</f>
        <v>macroalgae</v>
      </c>
      <c r="J3457">
        <v>18</v>
      </c>
    </row>
    <row r="3458" spans="1:11">
      <c r="A3458" s="2">
        <v>42959</v>
      </c>
      <c r="B3458" t="s">
        <v>454</v>
      </c>
      <c r="C3458" t="s">
        <v>475</v>
      </c>
      <c r="D3458">
        <v>2</v>
      </c>
      <c r="E3458">
        <v>6</v>
      </c>
      <c r="F3458">
        <v>7</v>
      </c>
      <c r="G3458" s="55" t="s">
        <v>476</v>
      </c>
      <c r="H3458" s="66" t="str">
        <f>VLOOKUP(G3458,'Benthic Codes'!$A$1:$C$15,2,0)</f>
        <v>LC</v>
      </c>
      <c r="I3458" s="66" t="str">
        <f>VLOOKUP(G3458,'Benthic Codes'!$A$1:$C$15,3,0)</f>
        <v>coral</v>
      </c>
    </row>
    <row r="3459" spans="1:11">
      <c r="A3459" s="2">
        <v>42959</v>
      </c>
      <c r="B3459" t="s">
        <v>454</v>
      </c>
      <c r="C3459" t="s">
        <v>475</v>
      </c>
      <c r="D3459">
        <v>2</v>
      </c>
      <c r="E3459">
        <v>6</v>
      </c>
      <c r="F3459">
        <v>8</v>
      </c>
      <c r="G3459" s="55" t="s">
        <v>488</v>
      </c>
      <c r="H3459" s="66" t="str">
        <f>VLOOKUP(G3459,'Benthic Codes'!$A$1:$C$15,2,0)</f>
        <v>TA</v>
      </c>
      <c r="I3459" s="66" t="str">
        <f>VLOOKUP(G3459,'Benthic Codes'!$A$1:$C$15,3,0)</f>
        <v>turf algae</v>
      </c>
      <c r="J3459">
        <v>2</v>
      </c>
    </row>
    <row r="3460" spans="1:11">
      <c r="A3460" s="2">
        <v>42959</v>
      </c>
      <c r="B3460" t="s">
        <v>454</v>
      </c>
      <c r="C3460" t="s">
        <v>475</v>
      </c>
      <c r="D3460">
        <v>2</v>
      </c>
      <c r="E3460">
        <v>6</v>
      </c>
      <c r="F3460">
        <v>9</v>
      </c>
      <c r="G3460" s="55" t="s">
        <v>474</v>
      </c>
      <c r="H3460" s="66" t="str">
        <f>VLOOKUP(G3460,'Benthic Codes'!$A$1:$C$15,2,0)</f>
        <v>CY</v>
      </c>
      <c r="I3460" s="66" t="str">
        <f>VLOOKUP(G3460,'Benthic Codes'!$A$1:$C$15,3,0)</f>
        <v>cyanobacteria</v>
      </c>
    </row>
    <row r="3461" spans="1:11">
      <c r="A3461" s="2">
        <v>42959</v>
      </c>
      <c r="B3461" t="s">
        <v>454</v>
      </c>
      <c r="C3461" t="s">
        <v>475</v>
      </c>
      <c r="D3461">
        <v>2</v>
      </c>
      <c r="E3461">
        <v>6</v>
      </c>
      <c r="F3461">
        <v>10</v>
      </c>
      <c r="G3461" s="55" t="s">
        <v>480</v>
      </c>
      <c r="H3461" s="66" t="str">
        <f>VLOOKUP(G3461,'Benthic Codes'!$A$1:$C$15,2,0)</f>
        <v>OINV</v>
      </c>
      <c r="I3461" s="66" t="str">
        <f>VLOOKUP(G3461,'Benthic Codes'!$A$1:$C$15,3,0)</f>
        <v>non-aggressive invert</v>
      </c>
      <c r="K3461" t="s">
        <v>479</v>
      </c>
    </row>
    <row r="3462" spans="1:11">
      <c r="A3462" s="2">
        <v>42959</v>
      </c>
      <c r="B3462" t="s">
        <v>454</v>
      </c>
      <c r="C3462" t="s">
        <v>475</v>
      </c>
      <c r="D3462">
        <v>2</v>
      </c>
      <c r="E3462">
        <v>7</v>
      </c>
      <c r="F3462">
        <v>1</v>
      </c>
      <c r="G3462" s="55" t="s">
        <v>474</v>
      </c>
      <c r="H3462" s="66" t="str">
        <f>VLOOKUP(G3462,'Benthic Codes'!$A$1:$C$15,2,0)</f>
        <v>CY</v>
      </c>
      <c r="I3462" s="66" t="str">
        <f>VLOOKUP(G3462,'Benthic Codes'!$A$1:$C$15,3,0)</f>
        <v>cyanobacteria</v>
      </c>
    </row>
    <row r="3463" spans="1:11">
      <c r="A3463" s="2">
        <v>42959</v>
      </c>
      <c r="B3463" t="s">
        <v>454</v>
      </c>
      <c r="C3463" t="s">
        <v>475</v>
      </c>
      <c r="D3463">
        <v>2</v>
      </c>
      <c r="E3463">
        <v>7</v>
      </c>
      <c r="F3463">
        <v>2</v>
      </c>
      <c r="G3463" s="55" t="s">
        <v>476</v>
      </c>
      <c r="H3463" s="66" t="str">
        <f>VLOOKUP(G3463,'Benthic Codes'!$A$1:$C$15,2,0)</f>
        <v>LC</v>
      </c>
      <c r="I3463" s="66" t="str">
        <f>VLOOKUP(G3463,'Benthic Codes'!$A$1:$C$15,3,0)</f>
        <v>coral</v>
      </c>
    </row>
    <row r="3464" spans="1:11">
      <c r="A3464" s="2">
        <v>42959</v>
      </c>
      <c r="B3464" t="s">
        <v>454</v>
      </c>
      <c r="C3464" t="s">
        <v>475</v>
      </c>
      <c r="D3464">
        <v>2</v>
      </c>
      <c r="E3464">
        <v>7</v>
      </c>
      <c r="F3464">
        <v>3</v>
      </c>
      <c r="G3464" s="55" t="s">
        <v>477</v>
      </c>
      <c r="H3464" s="66" t="str">
        <f>VLOOKUP(G3464,'Benthic Codes'!$A$1:$C$15,2,0)</f>
        <v>LC</v>
      </c>
      <c r="I3464" s="66" t="str">
        <f>VLOOKUP(G3464,'Benthic Codes'!$A$1:$C$15,3,0)</f>
        <v>coral</v>
      </c>
    </row>
    <row r="3465" spans="1:11">
      <c r="A3465" s="2">
        <v>42959</v>
      </c>
      <c r="B3465" t="s">
        <v>454</v>
      </c>
      <c r="C3465" t="s">
        <v>475</v>
      </c>
      <c r="D3465">
        <v>2</v>
      </c>
      <c r="E3465">
        <v>7</v>
      </c>
      <c r="F3465">
        <v>4</v>
      </c>
      <c r="G3465" s="55" t="s">
        <v>476</v>
      </c>
      <c r="H3465" s="66" t="str">
        <f>VLOOKUP(G3465,'Benthic Codes'!$A$1:$C$15,2,0)</f>
        <v>LC</v>
      </c>
      <c r="I3465" s="66" t="str">
        <f>VLOOKUP(G3465,'Benthic Codes'!$A$1:$C$15,3,0)</f>
        <v>coral</v>
      </c>
    </row>
    <row r="3466" spans="1:11">
      <c r="A3466" s="2">
        <v>42959</v>
      </c>
      <c r="B3466" t="s">
        <v>454</v>
      </c>
      <c r="C3466" t="s">
        <v>475</v>
      </c>
      <c r="D3466">
        <v>2</v>
      </c>
      <c r="E3466">
        <v>7</v>
      </c>
      <c r="F3466">
        <v>5</v>
      </c>
      <c r="G3466" s="55" t="s">
        <v>476</v>
      </c>
      <c r="H3466" s="66" t="str">
        <f>VLOOKUP(G3466,'Benthic Codes'!$A$1:$C$15,2,0)</f>
        <v>LC</v>
      </c>
      <c r="I3466" s="66" t="str">
        <f>VLOOKUP(G3466,'Benthic Codes'!$A$1:$C$15,3,0)</f>
        <v>coral</v>
      </c>
    </row>
    <row r="3467" spans="1:11">
      <c r="A3467" s="2">
        <v>42959</v>
      </c>
      <c r="B3467" t="s">
        <v>454</v>
      </c>
      <c r="C3467" t="s">
        <v>475</v>
      </c>
      <c r="D3467">
        <v>2</v>
      </c>
      <c r="E3467">
        <v>7</v>
      </c>
      <c r="F3467">
        <v>6</v>
      </c>
      <c r="G3467" s="55" t="s">
        <v>476</v>
      </c>
      <c r="H3467" s="66" t="str">
        <f>VLOOKUP(G3467,'Benthic Codes'!$A$1:$C$15,2,0)</f>
        <v>LC</v>
      </c>
      <c r="I3467" s="66" t="str">
        <f>VLOOKUP(G3467,'Benthic Codes'!$A$1:$C$15,3,0)</f>
        <v>coral</v>
      </c>
    </row>
    <row r="3468" spans="1:11">
      <c r="A3468" s="2">
        <v>42959</v>
      </c>
      <c r="B3468" t="s">
        <v>454</v>
      </c>
      <c r="C3468" t="s">
        <v>475</v>
      </c>
      <c r="D3468">
        <v>2</v>
      </c>
      <c r="E3468">
        <v>7</v>
      </c>
      <c r="F3468">
        <v>7</v>
      </c>
      <c r="G3468" s="55" t="s">
        <v>539</v>
      </c>
      <c r="H3468" s="66" t="str">
        <f>VLOOKUP(G3468,'Benthic Codes'!$A$1:$C$15,2,0)</f>
        <v>TA</v>
      </c>
      <c r="I3468" s="66" t="str">
        <f>VLOOKUP(G3468,'Benthic Codes'!$A$1:$C$15,3,0)</f>
        <v>turf algae</v>
      </c>
    </row>
    <row r="3469" spans="1:11">
      <c r="A3469" s="2">
        <v>42959</v>
      </c>
      <c r="B3469" t="s">
        <v>454</v>
      </c>
      <c r="C3469" t="s">
        <v>475</v>
      </c>
      <c r="D3469">
        <v>2</v>
      </c>
      <c r="E3469">
        <v>7</v>
      </c>
      <c r="F3469">
        <v>8</v>
      </c>
      <c r="G3469" s="55" t="s">
        <v>539</v>
      </c>
      <c r="H3469" s="66" t="str">
        <f>VLOOKUP(G3469,'Benthic Codes'!$A$1:$C$15,2,0)</f>
        <v>TA</v>
      </c>
      <c r="I3469" s="66" t="str">
        <f>VLOOKUP(G3469,'Benthic Codes'!$A$1:$C$15,3,0)</f>
        <v>turf algae</v>
      </c>
    </row>
    <row r="3470" spans="1:11">
      <c r="A3470" s="2">
        <v>42959</v>
      </c>
      <c r="B3470" t="s">
        <v>454</v>
      </c>
      <c r="C3470" t="s">
        <v>475</v>
      </c>
      <c r="D3470">
        <v>2</v>
      </c>
      <c r="E3470">
        <v>7</v>
      </c>
      <c r="F3470">
        <v>9</v>
      </c>
      <c r="G3470" s="55" t="s">
        <v>474</v>
      </c>
      <c r="H3470" s="66" t="str">
        <f>VLOOKUP(G3470,'Benthic Codes'!$A$1:$C$15,2,0)</f>
        <v>CY</v>
      </c>
      <c r="I3470" s="66" t="str">
        <f>VLOOKUP(G3470,'Benthic Codes'!$A$1:$C$15,3,0)</f>
        <v>cyanobacteria</v>
      </c>
    </row>
    <row r="3471" spans="1:11">
      <c r="A3471" s="2">
        <v>42959</v>
      </c>
      <c r="B3471" t="s">
        <v>454</v>
      </c>
      <c r="C3471" t="s">
        <v>475</v>
      </c>
      <c r="D3471">
        <v>2</v>
      </c>
      <c r="E3471">
        <v>7</v>
      </c>
      <c r="F3471">
        <v>10</v>
      </c>
      <c r="G3471" s="55" t="s">
        <v>478</v>
      </c>
      <c r="H3471" s="66" t="str">
        <f>VLOOKUP(G3471,'Benthic Codes'!$A$1:$C$15,2,0)</f>
        <v>MA</v>
      </c>
      <c r="I3471" s="66" t="str">
        <f>VLOOKUP(G3471,'Benthic Codes'!$A$1:$C$15,3,0)</f>
        <v>macroalgae</v>
      </c>
      <c r="J3471">
        <v>18</v>
      </c>
    </row>
    <row r="3472" spans="1:11">
      <c r="A3472" s="2">
        <v>42959</v>
      </c>
      <c r="B3472" t="s">
        <v>454</v>
      </c>
      <c r="C3472" t="s">
        <v>475</v>
      </c>
      <c r="D3472">
        <v>2</v>
      </c>
      <c r="E3472">
        <v>8</v>
      </c>
      <c r="F3472">
        <v>1</v>
      </c>
      <c r="G3472" s="55" t="s">
        <v>539</v>
      </c>
      <c r="H3472" s="66" t="str">
        <f>VLOOKUP(G3472,'Benthic Codes'!$A$1:$C$15,2,0)</f>
        <v>TA</v>
      </c>
      <c r="I3472" s="66" t="str">
        <f>VLOOKUP(G3472,'Benthic Codes'!$A$1:$C$15,3,0)</f>
        <v>turf algae</v>
      </c>
    </row>
    <row r="3473" spans="1:10">
      <c r="A3473" s="2">
        <v>42959</v>
      </c>
      <c r="B3473" t="s">
        <v>454</v>
      </c>
      <c r="C3473" t="s">
        <v>475</v>
      </c>
      <c r="D3473">
        <v>2</v>
      </c>
      <c r="E3473">
        <v>8</v>
      </c>
      <c r="F3473">
        <v>2</v>
      </c>
      <c r="G3473" s="55" t="s">
        <v>474</v>
      </c>
      <c r="H3473" s="66" t="str">
        <f>VLOOKUP(G3473,'Benthic Codes'!$A$1:$C$15,2,0)</f>
        <v>CY</v>
      </c>
      <c r="I3473" s="66" t="str">
        <f>VLOOKUP(G3473,'Benthic Codes'!$A$1:$C$15,3,0)</f>
        <v>cyanobacteria</v>
      </c>
    </row>
    <row r="3474" spans="1:10">
      <c r="A3474" s="2">
        <v>42959</v>
      </c>
      <c r="B3474" t="s">
        <v>454</v>
      </c>
      <c r="C3474" t="s">
        <v>475</v>
      </c>
      <c r="D3474">
        <v>2</v>
      </c>
      <c r="E3474">
        <v>8</v>
      </c>
      <c r="F3474">
        <v>3</v>
      </c>
      <c r="G3474" s="55" t="s">
        <v>478</v>
      </c>
      <c r="H3474" s="66" t="str">
        <f>VLOOKUP(G3474,'Benthic Codes'!$A$1:$C$15,2,0)</f>
        <v>MA</v>
      </c>
      <c r="I3474" s="66" t="str">
        <f>VLOOKUP(G3474,'Benthic Codes'!$A$1:$C$15,3,0)</f>
        <v>macroalgae</v>
      </c>
      <c r="J3474">
        <v>11</v>
      </c>
    </row>
    <row r="3475" spans="1:10">
      <c r="A3475" s="2">
        <v>42959</v>
      </c>
      <c r="B3475" t="s">
        <v>454</v>
      </c>
      <c r="C3475" t="s">
        <v>475</v>
      </c>
      <c r="D3475">
        <v>2</v>
      </c>
      <c r="E3475">
        <v>8</v>
      </c>
      <c r="F3475">
        <v>4</v>
      </c>
      <c r="G3475" s="55" t="s">
        <v>476</v>
      </c>
      <c r="H3475" s="66" t="str">
        <f>VLOOKUP(G3475,'Benthic Codes'!$A$1:$C$15,2,0)</f>
        <v>LC</v>
      </c>
      <c r="I3475" s="66" t="str">
        <f>VLOOKUP(G3475,'Benthic Codes'!$A$1:$C$15,3,0)</f>
        <v>coral</v>
      </c>
    </row>
    <row r="3476" spans="1:10">
      <c r="A3476" s="2">
        <v>42959</v>
      </c>
      <c r="B3476" t="s">
        <v>454</v>
      </c>
      <c r="C3476" t="s">
        <v>475</v>
      </c>
      <c r="D3476">
        <v>2</v>
      </c>
      <c r="E3476">
        <v>8</v>
      </c>
      <c r="F3476">
        <v>5</v>
      </c>
      <c r="G3476" s="55" t="s">
        <v>488</v>
      </c>
      <c r="H3476" s="66" t="str">
        <f>VLOOKUP(G3476,'Benthic Codes'!$A$1:$C$15,2,0)</f>
        <v>TA</v>
      </c>
      <c r="I3476" s="66" t="str">
        <f>VLOOKUP(G3476,'Benthic Codes'!$A$1:$C$15,3,0)</f>
        <v>turf algae</v>
      </c>
      <c r="J3476">
        <v>4</v>
      </c>
    </row>
    <row r="3477" spans="1:10">
      <c r="A3477" s="2">
        <v>42959</v>
      </c>
      <c r="B3477" t="s">
        <v>454</v>
      </c>
      <c r="C3477" t="s">
        <v>475</v>
      </c>
      <c r="D3477">
        <v>2</v>
      </c>
      <c r="E3477">
        <v>8</v>
      </c>
      <c r="F3477">
        <v>6</v>
      </c>
      <c r="G3477" s="55" t="s">
        <v>474</v>
      </c>
      <c r="H3477" s="66" t="str">
        <f>VLOOKUP(G3477,'Benthic Codes'!$A$1:$C$15,2,0)</f>
        <v>CY</v>
      </c>
      <c r="I3477" s="66" t="str">
        <f>VLOOKUP(G3477,'Benthic Codes'!$A$1:$C$15,3,0)</f>
        <v>cyanobacteria</v>
      </c>
    </row>
    <row r="3478" spans="1:10">
      <c r="A3478" s="2">
        <v>42959</v>
      </c>
      <c r="B3478" t="s">
        <v>454</v>
      </c>
      <c r="C3478" t="s">
        <v>475</v>
      </c>
      <c r="D3478">
        <v>2</v>
      </c>
      <c r="E3478">
        <v>8</v>
      </c>
      <c r="F3478">
        <v>7</v>
      </c>
      <c r="G3478" s="55" t="s">
        <v>478</v>
      </c>
      <c r="H3478" s="66" t="str">
        <f>VLOOKUP(G3478,'Benthic Codes'!$A$1:$C$15,2,0)</f>
        <v>MA</v>
      </c>
      <c r="I3478" s="66" t="str">
        <f>VLOOKUP(G3478,'Benthic Codes'!$A$1:$C$15,3,0)</f>
        <v>macroalgae</v>
      </c>
      <c r="J3478">
        <v>28</v>
      </c>
    </row>
    <row r="3479" spans="1:10">
      <c r="A3479" s="2">
        <v>42959</v>
      </c>
      <c r="B3479" t="s">
        <v>454</v>
      </c>
      <c r="C3479" t="s">
        <v>475</v>
      </c>
      <c r="D3479">
        <v>2</v>
      </c>
      <c r="E3479">
        <v>8</v>
      </c>
      <c r="F3479">
        <v>8</v>
      </c>
      <c r="G3479" s="55" t="s">
        <v>539</v>
      </c>
      <c r="H3479" s="66" t="str">
        <f>VLOOKUP(G3479,'Benthic Codes'!$A$1:$C$15,2,0)</f>
        <v>TA</v>
      </c>
      <c r="I3479" s="66" t="str">
        <f>VLOOKUP(G3479,'Benthic Codes'!$A$1:$C$15,3,0)</f>
        <v>turf algae</v>
      </c>
    </row>
    <row r="3480" spans="1:10">
      <c r="A3480" s="2">
        <v>42959</v>
      </c>
      <c r="B3480" t="s">
        <v>454</v>
      </c>
      <c r="C3480" t="s">
        <v>475</v>
      </c>
      <c r="D3480">
        <v>2</v>
      </c>
      <c r="E3480">
        <v>8</v>
      </c>
      <c r="F3480">
        <v>9</v>
      </c>
      <c r="G3480" s="55" t="s">
        <v>539</v>
      </c>
      <c r="H3480" s="66" t="str">
        <f>VLOOKUP(G3480,'Benthic Codes'!$A$1:$C$15,2,0)</f>
        <v>TA</v>
      </c>
      <c r="I3480" s="66" t="str">
        <f>VLOOKUP(G3480,'Benthic Codes'!$A$1:$C$15,3,0)</f>
        <v>turf algae</v>
      </c>
    </row>
    <row r="3481" spans="1:10">
      <c r="A3481" s="2">
        <v>42959</v>
      </c>
      <c r="B3481" t="s">
        <v>454</v>
      </c>
      <c r="C3481" t="s">
        <v>475</v>
      </c>
      <c r="D3481">
        <v>2</v>
      </c>
      <c r="E3481">
        <v>8</v>
      </c>
      <c r="F3481">
        <v>10</v>
      </c>
      <c r="G3481" s="55" t="s">
        <v>539</v>
      </c>
      <c r="H3481" s="66" t="str">
        <f>VLOOKUP(G3481,'Benthic Codes'!$A$1:$C$15,2,0)</f>
        <v>TA</v>
      </c>
      <c r="I3481" s="66" t="str">
        <f>VLOOKUP(G3481,'Benthic Codes'!$A$1:$C$15,3,0)</f>
        <v>turf algae</v>
      </c>
    </row>
    <row r="3482" spans="1:10">
      <c r="A3482" s="2">
        <v>42959</v>
      </c>
      <c r="B3482" t="s">
        <v>454</v>
      </c>
      <c r="C3482" t="s">
        <v>475</v>
      </c>
      <c r="D3482">
        <v>2</v>
      </c>
      <c r="E3482">
        <v>9</v>
      </c>
      <c r="F3482">
        <v>1</v>
      </c>
      <c r="G3482" s="55" t="s">
        <v>490</v>
      </c>
      <c r="H3482" s="66" t="str">
        <f>VLOOKUP(G3482,'Benthic Codes'!$A$1:$C$15,2,0)</f>
        <v>PEY</v>
      </c>
      <c r="I3482" s="66" t="str">
        <f>VLOOKUP(G3482,'Benthic Codes'!$A$1:$C$15,3,0)</f>
        <v>peysonelid</v>
      </c>
    </row>
    <row r="3483" spans="1:10">
      <c r="A3483" s="2">
        <v>42959</v>
      </c>
      <c r="B3483" t="s">
        <v>454</v>
      </c>
      <c r="C3483" t="s">
        <v>475</v>
      </c>
      <c r="D3483">
        <v>2</v>
      </c>
      <c r="E3483">
        <v>9</v>
      </c>
      <c r="F3483">
        <v>2</v>
      </c>
      <c r="G3483" s="55" t="s">
        <v>478</v>
      </c>
      <c r="H3483" s="66" t="str">
        <f>VLOOKUP(G3483,'Benthic Codes'!$A$1:$C$15,2,0)</f>
        <v>MA</v>
      </c>
      <c r="I3483" s="66" t="str">
        <f>VLOOKUP(G3483,'Benthic Codes'!$A$1:$C$15,3,0)</f>
        <v>macroalgae</v>
      </c>
      <c r="J3483">
        <v>3</v>
      </c>
    </row>
    <row r="3484" spans="1:10">
      <c r="A3484" s="2">
        <v>42959</v>
      </c>
      <c r="B3484" t="s">
        <v>454</v>
      </c>
      <c r="C3484" t="s">
        <v>475</v>
      </c>
      <c r="D3484">
        <v>2</v>
      </c>
      <c r="E3484">
        <v>9</v>
      </c>
      <c r="F3484">
        <v>3</v>
      </c>
      <c r="G3484" s="55" t="s">
        <v>474</v>
      </c>
      <c r="H3484" s="66" t="str">
        <f>VLOOKUP(G3484,'Benthic Codes'!$A$1:$C$15,2,0)</f>
        <v>CY</v>
      </c>
      <c r="I3484" s="66" t="str">
        <f>VLOOKUP(G3484,'Benthic Codes'!$A$1:$C$15,3,0)</f>
        <v>cyanobacteria</v>
      </c>
    </row>
    <row r="3485" spans="1:10">
      <c r="A3485" s="2">
        <v>42959</v>
      </c>
      <c r="B3485" t="s">
        <v>454</v>
      </c>
      <c r="C3485" t="s">
        <v>475</v>
      </c>
      <c r="D3485">
        <v>2</v>
      </c>
      <c r="E3485">
        <v>9</v>
      </c>
      <c r="F3485">
        <v>4</v>
      </c>
      <c r="G3485" s="55" t="s">
        <v>539</v>
      </c>
      <c r="H3485" s="66" t="str">
        <f>VLOOKUP(G3485,'Benthic Codes'!$A$1:$C$15,2,0)</f>
        <v>TA</v>
      </c>
      <c r="I3485" s="66" t="str">
        <f>VLOOKUP(G3485,'Benthic Codes'!$A$1:$C$15,3,0)</f>
        <v>turf algae</v>
      </c>
    </row>
    <row r="3486" spans="1:10">
      <c r="A3486" s="2">
        <v>42959</v>
      </c>
      <c r="B3486" t="s">
        <v>454</v>
      </c>
      <c r="C3486" t="s">
        <v>475</v>
      </c>
      <c r="D3486">
        <v>2</v>
      </c>
      <c r="E3486">
        <v>9</v>
      </c>
      <c r="F3486">
        <v>5</v>
      </c>
      <c r="G3486" s="55" t="s">
        <v>478</v>
      </c>
      <c r="H3486" s="66" t="str">
        <f>VLOOKUP(G3486,'Benthic Codes'!$A$1:$C$15,2,0)</f>
        <v>MA</v>
      </c>
      <c r="I3486" s="66" t="str">
        <f>VLOOKUP(G3486,'Benthic Codes'!$A$1:$C$15,3,0)</f>
        <v>macroalgae</v>
      </c>
      <c r="J3486">
        <v>12</v>
      </c>
    </row>
    <row r="3487" spans="1:10">
      <c r="A3487" s="2">
        <v>42959</v>
      </c>
      <c r="B3487" t="s">
        <v>454</v>
      </c>
      <c r="C3487" t="s">
        <v>475</v>
      </c>
      <c r="D3487">
        <v>2</v>
      </c>
      <c r="E3487">
        <v>9</v>
      </c>
      <c r="F3487">
        <v>6</v>
      </c>
      <c r="G3487" s="55" t="s">
        <v>474</v>
      </c>
      <c r="H3487" s="66" t="str">
        <f>VLOOKUP(G3487,'Benthic Codes'!$A$1:$C$15,2,0)</f>
        <v>CY</v>
      </c>
      <c r="I3487" s="66" t="str">
        <f>VLOOKUP(G3487,'Benthic Codes'!$A$1:$C$15,3,0)</f>
        <v>cyanobacteria</v>
      </c>
    </row>
    <row r="3488" spans="1:10">
      <c r="A3488" s="2">
        <v>42959</v>
      </c>
      <c r="B3488" t="s">
        <v>454</v>
      </c>
      <c r="C3488" t="s">
        <v>475</v>
      </c>
      <c r="D3488">
        <v>2</v>
      </c>
      <c r="E3488">
        <v>9</v>
      </c>
      <c r="F3488">
        <v>7</v>
      </c>
      <c r="G3488" s="55" t="s">
        <v>476</v>
      </c>
      <c r="H3488" s="66" t="str">
        <f>VLOOKUP(G3488,'Benthic Codes'!$A$1:$C$15,2,0)</f>
        <v>LC</v>
      </c>
      <c r="I3488" s="66" t="str">
        <f>VLOOKUP(G3488,'Benthic Codes'!$A$1:$C$15,3,0)</f>
        <v>coral</v>
      </c>
    </row>
    <row r="3489" spans="1:11">
      <c r="A3489" s="2">
        <v>42959</v>
      </c>
      <c r="B3489" t="s">
        <v>454</v>
      </c>
      <c r="C3489" t="s">
        <v>475</v>
      </c>
      <c r="D3489">
        <v>2</v>
      </c>
      <c r="E3489">
        <v>9</v>
      </c>
      <c r="F3489">
        <v>8</v>
      </c>
      <c r="G3489" s="55" t="s">
        <v>474</v>
      </c>
      <c r="H3489" s="66" t="str">
        <f>VLOOKUP(G3489,'Benthic Codes'!$A$1:$C$15,2,0)</f>
        <v>CY</v>
      </c>
      <c r="I3489" s="66" t="str">
        <f>VLOOKUP(G3489,'Benthic Codes'!$A$1:$C$15,3,0)</f>
        <v>cyanobacteria</v>
      </c>
    </row>
    <row r="3490" spans="1:11">
      <c r="A3490" s="2">
        <v>42959</v>
      </c>
      <c r="B3490" t="s">
        <v>454</v>
      </c>
      <c r="C3490" t="s">
        <v>475</v>
      </c>
      <c r="D3490">
        <v>2</v>
      </c>
      <c r="E3490">
        <v>9</v>
      </c>
      <c r="F3490">
        <v>9</v>
      </c>
      <c r="G3490" s="55" t="s">
        <v>474</v>
      </c>
      <c r="H3490" s="66" t="str">
        <f>VLOOKUP(G3490,'Benthic Codes'!$A$1:$C$15,2,0)</f>
        <v>CY</v>
      </c>
      <c r="I3490" s="66" t="str">
        <f>VLOOKUP(G3490,'Benthic Codes'!$A$1:$C$15,3,0)</f>
        <v>cyanobacteria</v>
      </c>
    </row>
    <row r="3491" spans="1:11">
      <c r="A3491" s="2">
        <v>42959</v>
      </c>
      <c r="B3491" t="s">
        <v>454</v>
      </c>
      <c r="C3491" t="s">
        <v>475</v>
      </c>
      <c r="D3491">
        <v>2</v>
      </c>
      <c r="E3491">
        <v>9</v>
      </c>
      <c r="F3491">
        <v>10</v>
      </c>
      <c r="G3491" s="55" t="s">
        <v>476</v>
      </c>
      <c r="H3491" s="66" t="str">
        <f>VLOOKUP(G3491,'Benthic Codes'!$A$1:$C$15,2,0)</f>
        <v>LC</v>
      </c>
      <c r="I3491" s="66" t="str">
        <f>VLOOKUP(G3491,'Benthic Codes'!$A$1:$C$15,3,0)</f>
        <v>coral</v>
      </c>
    </row>
    <row r="3492" spans="1:11">
      <c r="A3492" s="2">
        <v>42959</v>
      </c>
      <c r="B3492" t="s">
        <v>454</v>
      </c>
      <c r="C3492" t="s">
        <v>475</v>
      </c>
      <c r="D3492">
        <v>2</v>
      </c>
      <c r="E3492">
        <v>10</v>
      </c>
      <c r="F3492" s="17">
        <v>1</v>
      </c>
      <c r="G3492" s="55" t="s">
        <v>474</v>
      </c>
      <c r="H3492" s="66" t="str">
        <f>VLOOKUP(G3492,'Benthic Codes'!$A$1:$C$15,2,0)</f>
        <v>CY</v>
      </c>
      <c r="I3492" s="66" t="str">
        <f>VLOOKUP(G3492,'Benthic Codes'!$A$1:$C$15,3,0)</f>
        <v>cyanobacteria</v>
      </c>
    </row>
    <row r="3493" spans="1:11">
      <c r="A3493" s="2">
        <v>42959</v>
      </c>
      <c r="B3493" t="s">
        <v>454</v>
      </c>
      <c r="C3493" t="s">
        <v>475</v>
      </c>
      <c r="D3493">
        <v>2</v>
      </c>
      <c r="E3493">
        <v>10</v>
      </c>
      <c r="F3493" s="17">
        <v>2</v>
      </c>
      <c r="G3493" s="55" t="s">
        <v>478</v>
      </c>
      <c r="H3493" s="66" t="str">
        <f>VLOOKUP(G3493,'Benthic Codes'!$A$1:$C$15,2,0)</f>
        <v>MA</v>
      </c>
      <c r="I3493" s="66" t="str">
        <f>VLOOKUP(G3493,'Benthic Codes'!$A$1:$C$15,3,0)</f>
        <v>macroalgae</v>
      </c>
      <c r="J3493">
        <v>63</v>
      </c>
    </row>
    <row r="3494" spans="1:11">
      <c r="A3494" s="2">
        <v>42959</v>
      </c>
      <c r="B3494" t="s">
        <v>454</v>
      </c>
      <c r="C3494" t="s">
        <v>475</v>
      </c>
      <c r="D3494">
        <v>2</v>
      </c>
      <c r="E3494">
        <v>10</v>
      </c>
      <c r="F3494" s="17">
        <v>3</v>
      </c>
      <c r="G3494" s="55" t="s">
        <v>478</v>
      </c>
      <c r="H3494" s="66" t="str">
        <f>VLOOKUP(G3494,'Benthic Codes'!$A$1:$C$15,2,0)</f>
        <v>MA</v>
      </c>
      <c r="I3494" s="66" t="str">
        <f>VLOOKUP(G3494,'Benthic Codes'!$A$1:$C$15,3,0)</f>
        <v>macroalgae</v>
      </c>
      <c r="J3494">
        <v>8</v>
      </c>
    </row>
    <row r="3495" spans="1:11">
      <c r="A3495" s="2">
        <v>42959</v>
      </c>
      <c r="B3495" t="s">
        <v>454</v>
      </c>
      <c r="C3495" t="s">
        <v>475</v>
      </c>
      <c r="D3495">
        <v>2</v>
      </c>
      <c r="E3495">
        <v>10</v>
      </c>
      <c r="F3495" s="17">
        <v>4</v>
      </c>
      <c r="G3495" s="55" t="s">
        <v>480</v>
      </c>
      <c r="H3495" s="66" t="str">
        <f>VLOOKUP(G3495,'Benthic Codes'!$A$1:$C$15,2,0)</f>
        <v>OINV</v>
      </c>
      <c r="I3495" s="66" t="str">
        <f>VLOOKUP(G3495,'Benthic Codes'!$A$1:$C$15,3,0)</f>
        <v>non-aggressive invert</v>
      </c>
      <c r="K3495" t="s">
        <v>479</v>
      </c>
    </row>
    <row r="3496" spans="1:11">
      <c r="A3496" s="2">
        <v>42959</v>
      </c>
      <c r="B3496" t="s">
        <v>454</v>
      </c>
      <c r="C3496" t="s">
        <v>475</v>
      </c>
      <c r="D3496">
        <v>2</v>
      </c>
      <c r="E3496">
        <v>10</v>
      </c>
      <c r="F3496" s="17">
        <v>5</v>
      </c>
      <c r="G3496" s="55" t="s">
        <v>539</v>
      </c>
      <c r="H3496" s="66" t="str">
        <f>VLOOKUP(G3496,'Benthic Codes'!$A$1:$C$15,2,0)</f>
        <v>TA</v>
      </c>
      <c r="I3496" s="66" t="str">
        <f>VLOOKUP(G3496,'Benthic Codes'!$A$1:$C$15,3,0)</f>
        <v>turf algae</v>
      </c>
    </row>
    <row r="3497" spans="1:11">
      <c r="A3497" s="2">
        <v>42959</v>
      </c>
      <c r="B3497" t="s">
        <v>454</v>
      </c>
      <c r="C3497" t="s">
        <v>475</v>
      </c>
      <c r="D3497">
        <v>2</v>
      </c>
      <c r="E3497">
        <v>10</v>
      </c>
      <c r="F3497" s="17">
        <v>6</v>
      </c>
      <c r="G3497" s="55" t="s">
        <v>539</v>
      </c>
      <c r="H3497" s="66" t="str">
        <f>VLOOKUP(G3497,'Benthic Codes'!$A$1:$C$15,2,0)</f>
        <v>TA</v>
      </c>
      <c r="I3497" s="66" t="str">
        <f>VLOOKUP(G3497,'Benthic Codes'!$A$1:$C$15,3,0)</f>
        <v>turf algae</v>
      </c>
    </row>
    <row r="3498" spans="1:11">
      <c r="A3498" s="2">
        <v>42959</v>
      </c>
      <c r="B3498" t="s">
        <v>454</v>
      </c>
      <c r="C3498" t="s">
        <v>475</v>
      </c>
      <c r="D3498">
        <v>2</v>
      </c>
      <c r="E3498">
        <v>10</v>
      </c>
      <c r="F3498" s="17">
        <v>7</v>
      </c>
      <c r="G3498" s="55" t="s">
        <v>478</v>
      </c>
      <c r="H3498" s="66" t="str">
        <f>VLOOKUP(G3498,'Benthic Codes'!$A$1:$C$15,2,0)</f>
        <v>MA</v>
      </c>
      <c r="I3498" s="66" t="str">
        <f>VLOOKUP(G3498,'Benthic Codes'!$A$1:$C$15,3,0)</f>
        <v>macroalgae</v>
      </c>
      <c r="J3498">
        <v>90</v>
      </c>
    </row>
    <row r="3499" spans="1:11">
      <c r="A3499" s="2">
        <v>42959</v>
      </c>
      <c r="B3499" t="s">
        <v>454</v>
      </c>
      <c r="C3499" t="s">
        <v>475</v>
      </c>
      <c r="D3499">
        <v>2</v>
      </c>
      <c r="E3499">
        <v>10</v>
      </c>
      <c r="F3499" s="17">
        <v>8</v>
      </c>
      <c r="G3499" s="55" t="s">
        <v>539</v>
      </c>
      <c r="H3499" s="66" t="str">
        <f>VLOOKUP(G3499,'Benthic Codes'!$A$1:$C$15,2,0)</f>
        <v>TA</v>
      </c>
      <c r="I3499" s="66" t="str">
        <f>VLOOKUP(G3499,'Benthic Codes'!$A$1:$C$15,3,0)</f>
        <v>turf algae</v>
      </c>
    </row>
    <row r="3500" spans="1:11">
      <c r="A3500" s="2">
        <v>42959</v>
      </c>
      <c r="B3500" t="s">
        <v>454</v>
      </c>
      <c r="C3500" t="s">
        <v>475</v>
      </c>
      <c r="D3500">
        <v>2</v>
      </c>
      <c r="E3500">
        <v>10</v>
      </c>
      <c r="F3500" s="17">
        <v>9</v>
      </c>
      <c r="G3500" s="55" t="s">
        <v>539</v>
      </c>
      <c r="H3500" s="66" t="str">
        <f>VLOOKUP(G3500,'Benthic Codes'!$A$1:$C$15,2,0)</f>
        <v>TA</v>
      </c>
      <c r="I3500" s="66" t="str">
        <f>VLOOKUP(G3500,'Benthic Codes'!$A$1:$C$15,3,0)</f>
        <v>turf algae</v>
      </c>
    </row>
    <row r="3501" spans="1:11">
      <c r="A3501" s="2">
        <v>42959</v>
      </c>
      <c r="B3501" t="s">
        <v>454</v>
      </c>
      <c r="C3501" t="s">
        <v>475</v>
      </c>
      <c r="D3501">
        <v>2</v>
      </c>
      <c r="E3501">
        <v>10</v>
      </c>
      <c r="F3501" s="17">
        <v>10</v>
      </c>
      <c r="G3501" s="55" t="s">
        <v>474</v>
      </c>
      <c r="H3501" s="66" t="str">
        <f>VLOOKUP(G3501,'Benthic Codes'!$A$1:$C$15,2,0)</f>
        <v>CY</v>
      </c>
      <c r="I3501" s="66" t="str">
        <f>VLOOKUP(G3501,'Benthic Codes'!$A$1:$C$15,3,0)</f>
        <v>cyanobacteria</v>
      </c>
    </row>
    <row r="3502" spans="1:11">
      <c r="A3502" s="2">
        <v>42959</v>
      </c>
      <c r="B3502" t="s">
        <v>454</v>
      </c>
      <c r="C3502" t="s">
        <v>475</v>
      </c>
      <c r="D3502">
        <v>3</v>
      </c>
      <c r="E3502">
        <v>1</v>
      </c>
      <c r="F3502" s="17">
        <v>1</v>
      </c>
      <c r="G3502" s="55" t="s">
        <v>474</v>
      </c>
      <c r="H3502" s="66" t="str">
        <f>VLOOKUP(G3502,'Benthic Codes'!$A$1:$C$15,2,0)</f>
        <v>CY</v>
      </c>
      <c r="I3502" s="66" t="str">
        <f>VLOOKUP(G3502,'Benthic Codes'!$A$1:$C$15,3,0)</f>
        <v>cyanobacteria</v>
      </c>
    </row>
    <row r="3503" spans="1:11">
      <c r="A3503" s="2">
        <v>42959</v>
      </c>
      <c r="B3503" t="s">
        <v>454</v>
      </c>
      <c r="C3503" t="s">
        <v>475</v>
      </c>
      <c r="D3503">
        <v>3</v>
      </c>
      <c r="E3503">
        <v>1</v>
      </c>
      <c r="F3503" s="17">
        <v>2</v>
      </c>
      <c r="G3503" s="55" t="s">
        <v>474</v>
      </c>
      <c r="H3503" s="66" t="str">
        <f>VLOOKUP(G3503,'Benthic Codes'!$A$1:$C$15,2,0)</f>
        <v>CY</v>
      </c>
      <c r="I3503" s="66" t="str">
        <f>VLOOKUP(G3503,'Benthic Codes'!$A$1:$C$15,3,0)</f>
        <v>cyanobacteria</v>
      </c>
    </row>
    <row r="3504" spans="1:11">
      <c r="A3504" s="2">
        <v>42959</v>
      </c>
      <c r="B3504" t="s">
        <v>454</v>
      </c>
      <c r="C3504" t="s">
        <v>475</v>
      </c>
      <c r="D3504">
        <v>3</v>
      </c>
      <c r="E3504">
        <v>1</v>
      </c>
      <c r="F3504" s="17">
        <v>3</v>
      </c>
      <c r="G3504" s="55" t="s">
        <v>474</v>
      </c>
      <c r="H3504" s="66" t="str">
        <f>VLOOKUP(G3504,'Benthic Codes'!$A$1:$C$15,2,0)</f>
        <v>CY</v>
      </c>
      <c r="I3504" s="66" t="str">
        <f>VLOOKUP(G3504,'Benthic Codes'!$A$1:$C$15,3,0)</f>
        <v>cyanobacteria</v>
      </c>
    </row>
    <row r="3505" spans="1:9">
      <c r="A3505" s="2">
        <v>42959</v>
      </c>
      <c r="B3505" t="s">
        <v>454</v>
      </c>
      <c r="C3505" t="s">
        <v>475</v>
      </c>
      <c r="D3505">
        <v>3</v>
      </c>
      <c r="E3505">
        <v>1</v>
      </c>
      <c r="F3505" s="17">
        <v>4</v>
      </c>
      <c r="G3505" s="55" t="s">
        <v>474</v>
      </c>
      <c r="H3505" s="66" t="str">
        <f>VLOOKUP(G3505,'Benthic Codes'!$A$1:$C$15,2,0)</f>
        <v>CY</v>
      </c>
      <c r="I3505" s="66" t="str">
        <f>VLOOKUP(G3505,'Benthic Codes'!$A$1:$C$15,3,0)</f>
        <v>cyanobacteria</v>
      </c>
    </row>
    <row r="3506" spans="1:9">
      <c r="A3506" s="2">
        <v>42959</v>
      </c>
      <c r="B3506" t="s">
        <v>454</v>
      </c>
      <c r="C3506" t="s">
        <v>475</v>
      </c>
      <c r="D3506">
        <v>3</v>
      </c>
      <c r="E3506">
        <v>1</v>
      </c>
      <c r="F3506" s="17">
        <v>5</v>
      </c>
      <c r="G3506" s="55" t="s">
        <v>474</v>
      </c>
      <c r="H3506" s="66" t="str">
        <f>VLOOKUP(G3506,'Benthic Codes'!$A$1:$C$15,2,0)</f>
        <v>CY</v>
      </c>
      <c r="I3506" s="66" t="str">
        <f>VLOOKUP(G3506,'Benthic Codes'!$A$1:$C$15,3,0)</f>
        <v>cyanobacteria</v>
      </c>
    </row>
    <row r="3507" spans="1:9">
      <c r="A3507" s="2">
        <v>42959</v>
      </c>
      <c r="B3507" t="s">
        <v>454</v>
      </c>
      <c r="C3507" t="s">
        <v>475</v>
      </c>
      <c r="D3507">
        <v>3</v>
      </c>
      <c r="E3507">
        <v>1</v>
      </c>
      <c r="F3507" s="17">
        <v>6</v>
      </c>
      <c r="G3507" s="55" t="s">
        <v>474</v>
      </c>
      <c r="H3507" s="66" t="str">
        <f>VLOOKUP(G3507,'Benthic Codes'!$A$1:$C$15,2,0)</f>
        <v>CY</v>
      </c>
      <c r="I3507" s="66" t="str">
        <f>VLOOKUP(G3507,'Benthic Codes'!$A$1:$C$15,3,0)</f>
        <v>cyanobacteria</v>
      </c>
    </row>
    <row r="3508" spans="1:9">
      <c r="A3508" s="2">
        <v>42959</v>
      </c>
      <c r="B3508" t="s">
        <v>454</v>
      </c>
      <c r="C3508" t="s">
        <v>475</v>
      </c>
      <c r="D3508">
        <v>3</v>
      </c>
      <c r="E3508">
        <v>1</v>
      </c>
      <c r="F3508" s="17">
        <v>7</v>
      </c>
      <c r="G3508" s="55" t="s">
        <v>474</v>
      </c>
      <c r="H3508" s="66" t="str">
        <f>VLOOKUP(G3508,'Benthic Codes'!$A$1:$C$15,2,0)</f>
        <v>CY</v>
      </c>
      <c r="I3508" s="66" t="str">
        <f>VLOOKUP(G3508,'Benthic Codes'!$A$1:$C$15,3,0)</f>
        <v>cyanobacteria</v>
      </c>
    </row>
    <row r="3509" spans="1:9">
      <c r="A3509" s="2">
        <v>42959</v>
      </c>
      <c r="B3509" t="s">
        <v>454</v>
      </c>
      <c r="C3509" t="s">
        <v>475</v>
      </c>
      <c r="D3509">
        <v>3</v>
      </c>
      <c r="E3509">
        <v>1</v>
      </c>
      <c r="F3509" s="17">
        <v>8</v>
      </c>
      <c r="G3509" s="55" t="s">
        <v>474</v>
      </c>
      <c r="H3509" s="66" t="str">
        <f>VLOOKUP(G3509,'Benthic Codes'!$A$1:$C$15,2,0)</f>
        <v>CY</v>
      </c>
      <c r="I3509" s="66" t="str">
        <f>VLOOKUP(G3509,'Benthic Codes'!$A$1:$C$15,3,0)</f>
        <v>cyanobacteria</v>
      </c>
    </row>
    <row r="3510" spans="1:9">
      <c r="A3510" s="2">
        <v>42959</v>
      </c>
      <c r="B3510" t="s">
        <v>454</v>
      </c>
      <c r="C3510" t="s">
        <v>475</v>
      </c>
      <c r="D3510">
        <v>3</v>
      </c>
      <c r="E3510">
        <v>1</v>
      </c>
      <c r="F3510" s="17">
        <v>9</v>
      </c>
      <c r="G3510" s="55" t="s">
        <v>474</v>
      </c>
      <c r="H3510" s="66" t="str">
        <f>VLOOKUP(G3510,'Benthic Codes'!$A$1:$C$15,2,0)</f>
        <v>CY</v>
      </c>
      <c r="I3510" s="66" t="str">
        <f>VLOOKUP(G3510,'Benthic Codes'!$A$1:$C$15,3,0)</f>
        <v>cyanobacteria</v>
      </c>
    </row>
    <row r="3511" spans="1:9">
      <c r="A3511" s="2">
        <v>42959</v>
      </c>
      <c r="B3511" t="s">
        <v>454</v>
      </c>
      <c r="C3511" t="s">
        <v>475</v>
      </c>
      <c r="D3511">
        <v>3</v>
      </c>
      <c r="E3511">
        <v>1</v>
      </c>
      <c r="F3511" s="17">
        <v>10</v>
      </c>
      <c r="G3511" s="55" t="s">
        <v>474</v>
      </c>
      <c r="H3511" s="66" t="str">
        <f>VLOOKUP(G3511,'Benthic Codes'!$A$1:$C$15,2,0)</f>
        <v>CY</v>
      </c>
      <c r="I3511" s="66" t="str">
        <f>VLOOKUP(G3511,'Benthic Codes'!$A$1:$C$15,3,0)</f>
        <v>cyanobacteria</v>
      </c>
    </row>
    <row r="3512" spans="1:9">
      <c r="A3512" s="2">
        <v>42959</v>
      </c>
      <c r="B3512" t="s">
        <v>454</v>
      </c>
      <c r="C3512" t="s">
        <v>475</v>
      </c>
      <c r="D3512">
        <v>3</v>
      </c>
      <c r="E3512">
        <v>2</v>
      </c>
      <c r="F3512" s="17">
        <v>1</v>
      </c>
      <c r="G3512" s="55" t="s">
        <v>474</v>
      </c>
      <c r="H3512" s="66" t="str">
        <f>VLOOKUP(G3512,'Benthic Codes'!$A$1:$C$15,2,0)</f>
        <v>CY</v>
      </c>
      <c r="I3512" s="66" t="str">
        <f>VLOOKUP(G3512,'Benthic Codes'!$A$1:$C$15,3,0)</f>
        <v>cyanobacteria</v>
      </c>
    </row>
    <row r="3513" spans="1:9">
      <c r="A3513" s="2">
        <v>42959</v>
      </c>
      <c r="B3513" t="s">
        <v>454</v>
      </c>
      <c r="C3513" t="s">
        <v>475</v>
      </c>
      <c r="D3513">
        <v>3</v>
      </c>
      <c r="E3513">
        <v>2</v>
      </c>
      <c r="F3513" s="17">
        <v>2</v>
      </c>
      <c r="G3513" s="55" t="s">
        <v>474</v>
      </c>
      <c r="H3513" s="66" t="str">
        <f>VLOOKUP(G3513,'Benthic Codes'!$A$1:$C$15,2,0)</f>
        <v>CY</v>
      </c>
      <c r="I3513" s="66" t="str">
        <f>VLOOKUP(G3513,'Benthic Codes'!$A$1:$C$15,3,0)</f>
        <v>cyanobacteria</v>
      </c>
    </row>
    <row r="3514" spans="1:9">
      <c r="A3514" s="2">
        <v>42959</v>
      </c>
      <c r="B3514" t="s">
        <v>454</v>
      </c>
      <c r="C3514" t="s">
        <v>475</v>
      </c>
      <c r="D3514">
        <v>3</v>
      </c>
      <c r="E3514">
        <v>2</v>
      </c>
      <c r="F3514" s="17">
        <v>3</v>
      </c>
      <c r="G3514" s="55" t="s">
        <v>474</v>
      </c>
      <c r="H3514" s="66" t="str">
        <f>VLOOKUP(G3514,'Benthic Codes'!$A$1:$C$15,2,0)</f>
        <v>CY</v>
      </c>
      <c r="I3514" s="66" t="str">
        <f>VLOOKUP(G3514,'Benthic Codes'!$A$1:$C$15,3,0)</f>
        <v>cyanobacteria</v>
      </c>
    </row>
    <row r="3515" spans="1:9">
      <c r="A3515" s="2">
        <v>42959</v>
      </c>
      <c r="B3515" t="s">
        <v>454</v>
      </c>
      <c r="C3515" t="s">
        <v>475</v>
      </c>
      <c r="D3515">
        <v>3</v>
      </c>
      <c r="E3515">
        <v>2</v>
      </c>
      <c r="F3515" s="17">
        <v>4</v>
      </c>
      <c r="G3515" s="55" t="s">
        <v>474</v>
      </c>
      <c r="H3515" s="66" t="str">
        <f>VLOOKUP(G3515,'Benthic Codes'!$A$1:$C$15,2,0)</f>
        <v>CY</v>
      </c>
      <c r="I3515" s="66" t="str">
        <f>VLOOKUP(G3515,'Benthic Codes'!$A$1:$C$15,3,0)</f>
        <v>cyanobacteria</v>
      </c>
    </row>
    <row r="3516" spans="1:9">
      <c r="A3516" s="2">
        <v>42959</v>
      </c>
      <c r="B3516" t="s">
        <v>454</v>
      </c>
      <c r="C3516" t="s">
        <v>475</v>
      </c>
      <c r="D3516">
        <v>3</v>
      </c>
      <c r="E3516">
        <v>2</v>
      </c>
      <c r="F3516" s="17">
        <v>5</v>
      </c>
      <c r="G3516" s="55" t="s">
        <v>474</v>
      </c>
      <c r="H3516" s="66" t="str">
        <f>VLOOKUP(G3516,'Benthic Codes'!$A$1:$C$15,2,0)</f>
        <v>CY</v>
      </c>
      <c r="I3516" s="66" t="str">
        <f>VLOOKUP(G3516,'Benthic Codes'!$A$1:$C$15,3,0)</f>
        <v>cyanobacteria</v>
      </c>
    </row>
    <row r="3517" spans="1:9">
      <c r="A3517" s="2">
        <v>42959</v>
      </c>
      <c r="B3517" t="s">
        <v>454</v>
      </c>
      <c r="C3517" t="s">
        <v>475</v>
      </c>
      <c r="D3517">
        <v>3</v>
      </c>
      <c r="E3517">
        <v>2</v>
      </c>
      <c r="F3517" s="17">
        <v>6</v>
      </c>
      <c r="G3517" s="55" t="s">
        <v>474</v>
      </c>
      <c r="H3517" s="66" t="str">
        <f>VLOOKUP(G3517,'Benthic Codes'!$A$1:$C$15,2,0)</f>
        <v>CY</v>
      </c>
      <c r="I3517" s="66" t="str">
        <f>VLOOKUP(G3517,'Benthic Codes'!$A$1:$C$15,3,0)</f>
        <v>cyanobacteria</v>
      </c>
    </row>
    <row r="3518" spans="1:9">
      <c r="A3518" s="2">
        <v>42959</v>
      </c>
      <c r="B3518" t="s">
        <v>454</v>
      </c>
      <c r="C3518" t="s">
        <v>475</v>
      </c>
      <c r="D3518">
        <v>3</v>
      </c>
      <c r="E3518">
        <v>2</v>
      </c>
      <c r="F3518" s="17">
        <v>7</v>
      </c>
      <c r="G3518" s="55" t="s">
        <v>474</v>
      </c>
      <c r="H3518" s="66" t="str">
        <f>VLOOKUP(G3518,'Benthic Codes'!$A$1:$C$15,2,0)</f>
        <v>CY</v>
      </c>
      <c r="I3518" s="66" t="str">
        <f>VLOOKUP(G3518,'Benthic Codes'!$A$1:$C$15,3,0)</f>
        <v>cyanobacteria</v>
      </c>
    </row>
    <row r="3519" spans="1:9">
      <c r="A3519" s="2">
        <v>42959</v>
      </c>
      <c r="B3519" t="s">
        <v>454</v>
      </c>
      <c r="C3519" t="s">
        <v>475</v>
      </c>
      <c r="D3519">
        <v>3</v>
      </c>
      <c r="E3519">
        <v>2</v>
      </c>
      <c r="F3519" s="17">
        <v>8</v>
      </c>
      <c r="G3519" s="55" t="s">
        <v>474</v>
      </c>
      <c r="H3519" s="66" t="str">
        <f>VLOOKUP(G3519,'Benthic Codes'!$A$1:$C$15,2,0)</f>
        <v>CY</v>
      </c>
      <c r="I3519" s="66" t="str">
        <f>VLOOKUP(G3519,'Benthic Codes'!$A$1:$C$15,3,0)</f>
        <v>cyanobacteria</v>
      </c>
    </row>
    <row r="3520" spans="1:9">
      <c r="A3520" s="2">
        <v>42959</v>
      </c>
      <c r="B3520" t="s">
        <v>454</v>
      </c>
      <c r="C3520" t="s">
        <v>475</v>
      </c>
      <c r="D3520">
        <v>3</v>
      </c>
      <c r="E3520">
        <v>2</v>
      </c>
      <c r="F3520" s="17">
        <v>9</v>
      </c>
      <c r="G3520" s="55" t="s">
        <v>474</v>
      </c>
      <c r="H3520" s="66" t="str">
        <f>VLOOKUP(G3520,'Benthic Codes'!$A$1:$C$15,2,0)</f>
        <v>CY</v>
      </c>
      <c r="I3520" s="66" t="str">
        <f>VLOOKUP(G3520,'Benthic Codes'!$A$1:$C$15,3,0)</f>
        <v>cyanobacteria</v>
      </c>
    </row>
    <row r="3521" spans="1:9">
      <c r="A3521" s="2">
        <v>42959</v>
      </c>
      <c r="B3521" t="s">
        <v>454</v>
      </c>
      <c r="C3521" t="s">
        <v>475</v>
      </c>
      <c r="D3521">
        <v>3</v>
      </c>
      <c r="E3521">
        <v>2</v>
      </c>
      <c r="F3521" s="17">
        <v>10</v>
      </c>
      <c r="G3521" s="55" t="s">
        <v>474</v>
      </c>
      <c r="H3521" s="66" t="str">
        <f>VLOOKUP(G3521,'Benthic Codes'!$A$1:$C$15,2,0)</f>
        <v>CY</v>
      </c>
      <c r="I3521" s="66" t="str">
        <f>VLOOKUP(G3521,'Benthic Codes'!$A$1:$C$15,3,0)</f>
        <v>cyanobacteria</v>
      </c>
    </row>
    <row r="3522" spans="1:9">
      <c r="A3522" s="2">
        <v>42959</v>
      </c>
      <c r="B3522" t="s">
        <v>454</v>
      </c>
      <c r="C3522" t="s">
        <v>475</v>
      </c>
      <c r="D3522">
        <v>3</v>
      </c>
      <c r="E3522">
        <v>3</v>
      </c>
      <c r="F3522" s="17">
        <v>1</v>
      </c>
      <c r="G3522" s="55" t="s">
        <v>474</v>
      </c>
      <c r="H3522" s="66" t="str">
        <f>VLOOKUP(G3522,'Benthic Codes'!$A$1:$C$15,2,0)</f>
        <v>CY</v>
      </c>
      <c r="I3522" s="66" t="str">
        <f>VLOOKUP(G3522,'Benthic Codes'!$A$1:$C$15,3,0)</f>
        <v>cyanobacteria</v>
      </c>
    </row>
    <row r="3523" spans="1:9">
      <c r="A3523" s="2">
        <v>42959</v>
      </c>
      <c r="B3523" t="s">
        <v>454</v>
      </c>
      <c r="C3523" t="s">
        <v>475</v>
      </c>
      <c r="D3523">
        <v>3</v>
      </c>
      <c r="E3523">
        <v>3</v>
      </c>
      <c r="F3523" s="17">
        <v>2</v>
      </c>
      <c r="G3523" s="55" t="s">
        <v>474</v>
      </c>
      <c r="H3523" s="66" t="str">
        <f>VLOOKUP(G3523,'Benthic Codes'!$A$1:$C$15,2,0)</f>
        <v>CY</v>
      </c>
      <c r="I3523" s="66" t="str">
        <f>VLOOKUP(G3523,'Benthic Codes'!$A$1:$C$15,3,0)</f>
        <v>cyanobacteria</v>
      </c>
    </row>
    <row r="3524" spans="1:9">
      <c r="A3524" s="2">
        <v>42959</v>
      </c>
      <c r="B3524" t="s">
        <v>454</v>
      </c>
      <c r="C3524" t="s">
        <v>475</v>
      </c>
      <c r="D3524">
        <v>3</v>
      </c>
      <c r="E3524">
        <v>3</v>
      </c>
      <c r="F3524" s="17">
        <v>3</v>
      </c>
      <c r="G3524" s="55" t="s">
        <v>474</v>
      </c>
      <c r="H3524" s="66" t="str">
        <f>VLOOKUP(G3524,'Benthic Codes'!$A$1:$C$15,2,0)</f>
        <v>CY</v>
      </c>
      <c r="I3524" s="66" t="str">
        <f>VLOOKUP(G3524,'Benthic Codes'!$A$1:$C$15,3,0)</f>
        <v>cyanobacteria</v>
      </c>
    </row>
    <row r="3525" spans="1:9">
      <c r="A3525" s="2">
        <v>42959</v>
      </c>
      <c r="B3525" t="s">
        <v>454</v>
      </c>
      <c r="C3525" t="s">
        <v>475</v>
      </c>
      <c r="D3525">
        <v>3</v>
      </c>
      <c r="E3525">
        <v>3</v>
      </c>
      <c r="F3525" s="17">
        <v>4</v>
      </c>
      <c r="G3525" s="55" t="s">
        <v>474</v>
      </c>
      <c r="H3525" s="66" t="str">
        <f>VLOOKUP(G3525,'Benthic Codes'!$A$1:$C$15,2,0)</f>
        <v>CY</v>
      </c>
      <c r="I3525" s="66" t="str">
        <f>VLOOKUP(G3525,'Benthic Codes'!$A$1:$C$15,3,0)</f>
        <v>cyanobacteria</v>
      </c>
    </row>
    <row r="3526" spans="1:9">
      <c r="A3526" s="2">
        <v>42959</v>
      </c>
      <c r="B3526" t="s">
        <v>454</v>
      </c>
      <c r="C3526" t="s">
        <v>475</v>
      </c>
      <c r="D3526">
        <v>3</v>
      </c>
      <c r="E3526">
        <v>3</v>
      </c>
      <c r="F3526" s="17">
        <v>5</v>
      </c>
      <c r="G3526" s="55" t="s">
        <v>474</v>
      </c>
      <c r="H3526" s="66" t="str">
        <f>VLOOKUP(G3526,'Benthic Codes'!$A$1:$C$15,2,0)</f>
        <v>CY</v>
      </c>
      <c r="I3526" s="66" t="str">
        <f>VLOOKUP(G3526,'Benthic Codes'!$A$1:$C$15,3,0)</f>
        <v>cyanobacteria</v>
      </c>
    </row>
    <row r="3527" spans="1:9">
      <c r="A3527" s="2">
        <v>42959</v>
      </c>
      <c r="B3527" t="s">
        <v>454</v>
      </c>
      <c r="C3527" t="s">
        <v>475</v>
      </c>
      <c r="D3527">
        <v>3</v>
      </c>
      <c r="E3527">
        <v>3</v>
      </c>
      <c r="F3527" s="17">
        <v>6</v>
      </c>
      <c r="G3527" s="55" t="s">
        <v>474</v>
      </c>
      <c r="H3527" s="66" t="str">
        <f>VLOOKUP(G3527,'Benthic Codes'!$A$1:$C$15,2,0)</f>
        <v>CY</v>
      </c>
      <c r="I3527" s="66" t="str">
        <f>VLOOKUP(G3527,'Benthic Codes'!$A$1:$C$15,3,0)</f>
        <v>cyanobacteria</v>
      </c>
    </row>
    <row r="3528" spans="1:9">
      <c r="A3528" s="2">
        <v>42959</v>
      </c>
      <c r="B3528" t="s">
        <v>454</v>
      </c>
      <c r="C3528" t="s">
        <v>475</v>
      </c>
      <c r="D3528">
        <v>3</v>
      </c>
      <c r="E3528">
        <v>3</v>
      </c>
      <c r="F3528" s="17">
        <v>7</v>
      </c>
      <c r="G3528" s="55" t="s">
        <v>474</v>
      </c>
      <c r="H3528" s="66" t="str">
        <f>VLOOKUP(G3528,'Benthic Codes'!$A$1:$C$15,2,0)</f>
        <v>CY</v>
      </c>
      <c r="I3528" s="66" t="str">
        <f>VLOOKUP(G3528,'Benthic Codes'!$A$1:$C$15,3,0)</f>
        <v>cyanobacteria</v>
      </c>
    </row>
    <row r="3529" spans="1:9">
      <c r="A3529" s="2">
        <v>42959</v>
      </c>
      <c r="B3529" t="s">
        <v>454</v>
      </c>
      <c r="C3529" t="s">
        <v>475</v>
      </c>
      <c r="D3529">
        <v>3</v>
      </c>
      <c r="E3529">
        <v>3</v>
      </c>
      <c r="F3529" s="17">
        <v>8</v>
      </c>
      <c r="G3529" s="55" t="s">
        <v>474</v>
      </c>
      <c r="H3529" s="66" t="str">
        <f>VLOOKUP(G3529,'Benthic Codes'!$A$1:$C$15,2,0)</f>
        <v>CY</v>
      </c>
      <c r="I3529" s="66" t="str">
        <f>VLOOKUP(G3529,'Benthic Codes'!$A$1:$C$15,3,0)</f>
        <v>cyanobacteria</v>
      </c>
    </row>
    <row r="3530" spans="1:9">
      <c r="A3530" s="2">
        <v>42959</v>
      </c>
      <c r="B3530" t="s">
        <v>454</v>
      </c>
      <c r="C3530" t="s">
        <v>475</v>
      </c>
      <c r="D3530">
        <v>3</v>
      </c>
      <c r="E3530">
        <v>3</v>
      </c>
      <c r="F3530" s="17">
        <v>9</v>
      </c>
      <c r="G3530" s="55" t="s">
        <v>476</v>
      </c>
      <c r="H3530" s="66" t="str">
        <f>VLOOKUP(G3530,'Benthic Codes'!$A$1:$C$15,2,0)</f>
        <v>LC</v>
      </c>
      <c r="I3530" s="66" t="str">
        <f>VLOOKUP(G3530,'Benthic Codes'!$A$1:$C$15,3,0)</f>
        <v>coral</v>
      </c>
    </row>
    <row r="3531" spans="1:9">
      <c r="A3531" s="2">
        <v>42959</v>
      </c>
      <c r="B3531" t="s">
        <v>454</v>
      </c>
      <c r="C3531" t="s">
        <v>475</v>
      </c>
      <c r="D3531">
        <v>3</v>
      </c>
      <c r="E3531">
        <v>3</v>
      </c>
      <c r="F3531" s="17">
        <v>10</v>
      </c>
      <c r="G3531" s="55" t="s">
        <v>476</v>
      </c>
      <c r="H3531" s="66" t="str">
        <f>VLOOKUP(G3531,'Benthic Codes'!$A$1:$C$15,2,0)</f>
        <v>LC</v>
      </c>
      <c r="I3531" s="66" t="str">
        <f>VLOOKUP(G3531,'Benthic Codes'!$A$1:$C$15,3,0)</f>
        <v>coral</v>
      </c>
    </row>
    <row r="3532" spans="1:9">
      <c r="A3532" s="2">
        <v>42959</v>
      </c>
      <c r="B3532" t="s">
        <v>454</v>
      </c>
      <c r="C3532" t="s">
        <v>475</v>
      </c>
      <c r="D3532">
        <v>3</v>
      </c>
      <c r="E3532">
        <v>4</v>
      </c>
      <c r="F3532" s="17">
        <v>1</v>
      </c>
      <c r="G3532" s="55" t="s">
        <v>474</v>
      </c>
      <c r="H3532" s="66" t="str">
        <f>VLOOKUP(G3532,'Benthic Codes'!$A$1:$C$15,2,0)</f>
        <v>CY</v>
      </c>
      <c r="I3532" s="66" t="str">
        <f>VLOOKUP(G3532,'Benthic Codes'!$A$1:$C$15,3,0)</f>
        <v>cyanobacteria</v>
      </c>
    </row>
    <row r="3533" spans="1:9">
      <c r="A3533" s="2">
        <v>42959</v>
      </c>
      <c r="B3533" t="s">
        <v>454</v>
      </c>
      <c r="C3533" t="s">
        <v>475</v>
      </c>
      <c r="D3533">
        <v>3</v>
      </c>
      <c r="E3533">
        <v>4</v>
      </c>
      <c r="F3533" s="17">
        <v>2</v>
      </c>
      <c r="G3533" s="55" t="s">
        <v>539</v>
      </c>
      <c r="H3533" s="66" t="str">
        <f>VLOOKUP(G3533,'Benthic Codes'!$A$1:$C$15,2,0)</f>
        <v>TA</v>
      </c>
      <c r="I3533" s="66" t="str">
        <f>VLOOKUP(G3533,'Benthic Codes'!$A$1:$C$15,3,0)</f>
        <v>turf algae</v>
      </c>
    </row>
    <row r="3534" spans="1:9">
      <c r="A3534" s="2">
        <v>42959</v>
      </c>
      <c r="B3534" t="s">
        <v>454</v>
      </c>
      <c r="C3534" t="s">
        <v>475</v>
      </c>
      <c r="D3534">
        <v>3</v>
      </c>
      <c r="E3534">
        <v>4</v>
      </c>
      <c r="F3534" s="17">
        <v>3</v>
      </c>
      <c r="G3534" s="55" t="s">
        <v>539</v>
      </c>
      <c r="H3534" s="66" t="str">
        <f>VLOOKUP(G3534,'Benthic Codes'!$A$1:$C$15,2,0)</f>
        <v>TA</v>
      </c>
      <c r="I3534" s="66" t="str">
        <f>VLOOKUP(G3534,'Benthic Codes'!$A$1:$C$15,3,0)</f>
        <v>turf algae</v>
      </c>
    </row>
    <row r="3535" spans="1:9">
      <c r="A3535" s="2">
        <v>42959</v>
      </c>
      <c r="B3535" t="s">
        <v>454</v>
      </c>
      <c r="C3535" t="s">
        <v>475</v>
      </c>
      <c r="D3535">
        <v>3</v>
      </c>
      <c r="E3535">
        <v>4</v>
      </c>
      <c r="F3535" s="17">
        <v>4</v>
      </c>
      <c r="G3535" s="55" t="s">
        <v>474</v>
      </c>
      <c r="H3535" s="66" t="str">
        <f>VLOOKUP(G3535,'Benthic Codes'!$A$1:$C$15,2,0)</f>
        <v>CY</v>
      </c>
      <c r="I3535" s="66" t="str">
        <f>VLOOKUP(G3535,'Benthic Codes'!$A$1:$C$15,3,0)</f>
        <v>cyanobacteria</v>
      </c>
    </row>
    <row r="3536" spans="1:9">
      <c r="A3536" s="2">
        <v>42959</v>
      </c>
      <c r="B3536" t="s">
        <v>454</v>
      </c>
      <c r="C3536" t="s">
        <v>475</v>
      </c>
      <c r="D3536">
        <v>3</v>
      </c>
      <c r="E3536">
        <v>4</v>
      </c>
      <c r="F3536" s="17">
        <v>5</v>
      </c>
      <c r="G3536" s="55" t="s">
        <v>476</v>
      </c>
      <c r="H3536" s="66" t="str">
        <f>VLOOKUP(G3536,'Benthic Codes'!$A$1:$C$15,2,0)</f>
        <v>LC</v>
      </c>
      <c r="I3536" s="66" t="str">
        <f>VLOOKUP(G3536,'Benthic Codes'!$A$1:$C$15,3,0)</f>
        <v>coral</v>
      </c>
    </row>
    <row r="3537" spans="1:10">
      <c r="A3537" s="2">
        <v>42959</v>
      </c>
      <c r="B3537" t="s">
        <v>454</v>
      </c>
      <c r="C3537" t="s">
        <v>475</v>
      </c>
      <c r="D3537">
        <v>3</v>
      </c>
      <c r="E3537">
        <v>4</v>
      </c>
      <c r="F3537" s="17">
        <v>6</v>
      </c>
      <c r="G3537" s="55" t="s">
        <v>476</v>
      </c>
      <c r="H3537" s="66" t="str">
        <f>VLOOKUP(G3537,'Benthic Codes'!$A$1:$C$15,2,0)</f>
        <v>LC</v>
      </c>
      <c r="I3537" s="66" t="str">
        <f>VLOOKUP(G3537,'Benthic Codes'!$A$1:$C$15,3,0)</f>
        <v>coral</v>
      </c>
    </row>
    <row r="3538" spans="1:10">
      <c r="A3538" s="2">
        <v>42959</v>
      </c>
      <c r="B3538" t="s">
        <v>454</v>
      </c>
      <c r="C3538" t="s">
        <v>475</v>
      </c>
      <c r="D3538">
        <v>3</v>
      </c>
      <c r="E3538">
        <v>4</v>
      </c>
      <c r="F3538" s="17">
        <v>7</v>
      </c>
      <c r="G3538" s="55" t="s">
        <v>488</v>
      </c>
      <c r="H3538" s="66" t="str">
        <f>VLOOKUP(G3538,'Benthic Codes'!$A$1:$C$15,2,0)</f>
        <v>TA</v>
      </c>
      <c r="I3538" s="66" t="str">
        <f>VLOOKUP(G3538,'Benthic Codes'!$A$1:$C$15,3,0)</f>
        <v>turf algae</v>
      </c>
      <c r="J3538">
        <v>4</v>
      </c>
    </row>
    <row r="3539" spans="1:10">
      <c r="A3539" s="2">
        <v>42959</v>
      </c>
      <c r="B3539" t="s">
        <v>454</v>
      </c>
      <c r="C3539" t="s">
        <v>475</v>
      </c>
      <c r="D3539">
        <v>3</v>
      </c>
      <c r="E3539">
        <v>4</v>
      </c>
      <c r="F3539" s="17">
        <v>8</v>
      </c>
      <c r="G3539" s="55" t="s">
        <v>474</v>
      </c>
      <c r="H3539" s="66" t="str">
        <f>VLOOKUP(G3539,'Benthic Codes'!$A$1:$C$15,2,0)</f>
        <v>CY</v>
      </c>
      <c r="I3539" s="66" t="str">
        <f>VLOOKUP(G3539,'Benthic Codes'!$A$1:$C$15,3,0)</f>
        <v>cyanobacteria</v>
      </c>
    </row>
    <row r="3540" spans="1:10">
      <c r="A3540" s="2">
        <v>42959</v>
      </c>
      <c r="B3540" t="s">
        <v>454</v>
      </c>
      <c r="C3540" t="s">
        <v>475</v>
      </c>
      <c r="D3540">
        <v>3</v>
      </c>
      <c r="E3540">
        <v>4</v>
      </c>
      <c r="F3540" s="17">
        <v>9</v>
      </c>
      <c r="G3540" s="55" t="s">
        <v>488</v>
      </c>
      <c r="H3540" s="66" t="str">
        <f>VLOOKUP(G3540,'Benthic Codes'!$A$1:$C$15,2,0)</f>
        <v>TA</v>
      </c>
      <c r="I3540" s="66" t="str">
        <f>VLOOKUP(G3540,'Benthic Codes'!$A$1:$C$15,3,0)</f>
        <v>turf algae</v>
      </c>
      <c r="J3540">
        <v>2</v>
      </c>
    </row>
    <row r="3541" spans="1:10">
      <c r="A3541" s="2">
        <v>42959</v>
      </c>
      <c r="B3541" t="s">
        <v>454</v>
      </c>
      <c r="C3541" t="s">
        <v>475</v>
      </c>
      <c r="D3541">
        <v>3</v>
      </c>
      <c r="E3541">
        <v>4</v>
      </c>
      <c r="F3541" s="17">
        <v>10</v>
      </c>
      <c r="G3541" s="55" t="s">
        <v>474</v>
      </c>
      <c r="H3541" s="66" t="str">
        <f>VLOOKUP(G3541,'Benthic Codes'!$A$1:$C$15,2,0)</f>
        <v>CY</v>
      </c>
      <c r="I3541" s="66" t="str">
        <f>VLOOKUP(G3541,'Benthic Codes'!$A$1:$C$15,3,0)</f>
        <v>cyanobacteria</v>
      </c>
    </row>
    <row r="3542" spans="1:10">
      <c r="A3542" s="2">
        <v>42959</v>
      </c>
      <c r="B3542" t="s">
        <v>454</v>
      </c>
      <c r="C3542" t="s">
        <v>475</v>
      </c>
      <c r="D3542">
        <v>3</v>
      </c>
      <c r="E3542">
        <v>5</v>
      </c>
      <c r="F3542" s="17">
        <v>1</v>
      </c>
      <c r="G3542" s="55" t="s">
        <v>488</v>
      </c>
      <c r="H3542" s="66" t="str">
        <f>VLOOKUP(G3542,'Benthic Codes'!$A$1:$C$15,2,0)</f>
        <v>TA</v>
      </c>
      <c r="I3542" s="66" t="str">
        <f>VLOOKUP(G3542,'Benthic Codes'!$A$1:$C$15,3,0)</f>
        <v>turf algae</v>
      </c>
      <c r="J3542">
        <v>4</v>
      </c>
    </row>
    <row r="3543" spans="1:10">
      <c r="A3543" s="2">
        <v>42959</v>
      </c>
      <c r="B3543" t="s">
        <v>454</v>
      </c>
      <c r="C3543" t="s">
        <v>475</v>
      </c>
      <c r="D3543">
        <v>3</v>
      </c>
      <c r="E3543">
        <v>5</v>
      </c>
      <c r="F3543" s="17">
        <v>2</v>
      </c>
      <c r="G3543" s="55" t="s">
        <v>489</v>
      </c>
      <c r="H3543" s="66" t="str">
        <f>VLOOKUP(G3543,'Benthic Codes'!$A$1:$C$15,2,0)</f>
        <v>sand</v>
      </c>
      <c r="I3543" s="66" t="str">
        <f>VLOOKUP(G3543,'Benthic Codes'!$A$1:$C$15,3,0)</f>
        <v>sand</v>
      </c>
    </row>
    <row r="3544" spans="1:10">
      <c r="A3544" s="2">
        <v>42959</v>
      </c>
      <c r="B3544" t="s">
        <v>454</v>
      </c>
      <c r="C3544" t="s">
        <v>475</v>
      </c>
      <c r="D3544">
        <v>3</v>
      </c>
      <c r="E3544">
        <v>5</v>
      </c>
      <c r="F3544" s="17">
        <v>3</v>
      </c>
      <c r="G3544" s="55" t="s">
        <v>488</v>
      </c>
      <c r="H3544" s="66" t="str">
        <f>VLOOKUP(G3544,'Benthic Codes'!$A$1:$C$15,2,0)</f>
        <v>TA</v>
      </c>
      <c r="I3544" s="66" t="str">
        <f>VLOOKUP(G3544,'Benthic Codes'!$A$1:$C$15,3,0)</f>
        <v>turf algae</v>
      </c>
      <c r="J3544">
        <v>8</v>
      </c>
    </row>
    <row r="3545" spans="1:10">
      <c r="A3545" s="2">
        <v>42959</v>
      </c>
      <c r="B3545" t="s">
        <v>454</v>
      </c>
      <c r="C3545" t="s">
        <v>475</v>
      </c>
      <c r="D3545">
        <v>3</v>
      </c>
      <c r="E3545">
        <v>5</v>
      </c>
      <c r="F3545" s="17">
        <v>4</v>
      </c>
      <c r="G3545" s="55" t="s">
        <v>488</v>
      </c>
      <c r="H3545" s="66" t="str">
        <f>VLOOKUP(G3545,'Benthic Codes'!$A$1:$C$15,2,0)</f>
        <v>TA</v>
      </c>
      <c r="I3545" s="66" t="str">
        <f>VLOOKUP(G3545,'Benthic Codes'!$A$1:$C$15,3,0)</f>
        <v>turf algae</v>
      </c>
      <c r="J3545">
        <v>4</v>
      </c>
    </row>
    <row r="3546" spans="1:10">
      <c r="A3546" s="2">
        <v>42959</v>
      </c>
      <c r="B3546" t="s">
        <v>454</v>
      </c>
      <c r="C3546" t="s">
        <v>475</v>
      </c>
      <c r="D3546">
        <v>3</v>
      </c>
      <c r="E3546">
        <v>5</v>
      </c>
      <c r="F3546" s="17">
        <v>5</v>
      </c>
      <c r="G3546" s="55" t="s">
        <v>539</v>
      </c>
      <c r="H3546" s="66" t="str">
        <f>VLOOKUP(G3546,'Benthic Codes'!$A$1:$C$15,2,0)</f>
        <v>TA</v>
      </c>
      <c r="I3546" s="66" t="str">
        <f>VLOOKUP(G3546,'Benthic Codes'!$A$1:$C$15,3,0)</f>
        <v>turf algae</v>
      </c>
    </row>
    <row r="3547" spans="1:10">
      <c r="A3547" s="2">
        <v>42959</v>
      </c>
      <c r="B3547" t="s">
        <v>454</v>
      </c>
      <c r="C3547" t="s">
        <v>475</v>
      </c>
      <c r="D3547">
        <v>3</v>
      </c>
      <c r="E3547">
        <v>5</v>
      </c>
      <c r="F3547" s="17">
        <v>6</v>
      </c>
      <c r="G3547" s="55" t="s">
        <v>539</v>
      </c>
      <c r="H3547" s="66" t="str">
        <f>VLOOKUP(G3547,'Benthic Codes'!$A$1:$C$15,2,0)</f>
        <v>TA</v>
      </c>
      <c r="I3547" s="66" t="str">
        <f>VLOOKUP(G3547,'Benthic Codes'!$A$1:$C$15,3,0)</f>
        <v>turf algae</v>
      </c>
    </row>
    <row r="3548" spans="1:10">
      <c r="A3548" s="2">
        <v>42959</v>
      </c>
      <c r="B3548" t="s">
        <v>454</v>
      </c>
      <c r="C3548" t="s">
        <v>475</v>
      </c>
      <c r="D3548">
        <v>3</v>
      </c>
      <c r="E3548">
        <v>5</v>
      </c>
      <c r="F3548" s="17">
        <v>7</v>
      </c>
      <c r="G3548" s="55" t="s">
        <v>488</v>
      </c>
      <c r="H3548" s="66" t="str">
        <f>VLOOKUP(G3548,'Benthic Codes'!$A$1:$C$15,2,0)</f>
        <v>TA</v>
      </c>
      <c r="I3548" s="66" t="str">
        <f>VLOOKUP(G3548,'Benthic Codes'!$A$1:$C$15,3,0)</f>
        <v>turf algae</v>
      </c>
      <c r="J3548">
        <v>4</v>
      </c>
    </row>
    <row r="3549" spans="1:10">
      <c r="A3549" s="2">
        <v>42959</v>
      </c>
      <c r="B3549" t="s">
        <v>454</v>
      </c>
      <c r="C3549" t="s">
        <v>475</v>
      </c>
      <c r="D3549">
        <v>3</v>
      </c>
      <c r="E3549">
        <v>5</v>
      </c>
      <c r="F3549" s="17">
        <v>8</v>
      </c>
      <c r="G3549" s="55" t="s">
        <v>478</v>
      </c>
      <c r="H3549" s="66" t="str">
        <f>VLOOKUP(G3549,'Benthic Codes'!$A$1:$C$15,2,0)</f>
        <v>MA</v>
      </c>
      <c r="I3549" s="66" t="str">
        <f>VLOOKUP(G3549,'Benthic Codes'!$A$1:$C$15,3,0)</f>
        <v>macroalgae</v>
      </c>
      <c r="J3549">
        <v>3</v>
      </c>
    </row>
    <row r="3550" spans="1:10">
      <c r="A3550" s="2">
        <v>42959</v>
      </c>
      <c r="B3550" t="s">
        <v>454</v>
      </c>
      <c r="C3550" t="s">
        <v>475</v>
      </c>
      <c r="D3550">
        <v>3</v>
      </c>
      <c r="E3550">
        <v>5</v>
      </c>
      <c r="F3550" s="17">
        <v>9</v>
      </c>
      <c r="G3550" s="55" t="s">
        <v>478</v>
      </c>
      <c r="H3550" s="66" t="str">
        <f>VLOOKUP(G3550,'Benthic Codes'!$A$1:$C$15,2,0)</f>
        <v>MA</v>
      </c>
      <c r="I3550" s="66" t="str">
        <f>VLOOKUP(G3550,'Benthic Codes'!$A$1:$C$15,3,0)</f>
        <v>macroalgae</v>
      </c>
      <c r="J3550">
        <v>4</v>
      </c>
    </row>
    <row r="3551" spans="1:10">
      <c r="A3551" s="2">
        <v>42959</v>
      </c>
      <c r="B3551" t="s">
        <v>454</v>
      </c>
      <c r="C3551" t="s">
        <v>475</v>
      </c>
      <c r="D3551">
        <v>3</v>
      </c>
      <c r="E3551">
        <v>5</v>
      </c>
      <c r="F3551" s="17">
        <v>10</v>
      </c>
      <c r="G3551" s="55" t="s">
        <v>474</v>
      </c>
      <c r="H3551" s="66" t="str">
        <f>VLOOKUP(G3551,'Benthic Codes'!$A$1:$C$15,2,0)</f>
        <v>CY</v>
      </c>
      <c r="I3551" s="66" t="str">
        <f>VLOOKUP(G3551,'Benthic Codes'!$A$1:$C$15,3,0)</f>
        <v>cyanobacteria</v>
      </c>
    </row>
    <row r="3552" spans="1:10">
      <c r="A3552" s="2">
        <v>42959</v>
      </c>
      <c r="B3552" t="s">
        <v>454</v>
      </c>
      <c r="C3552" t="s">
        <v>475</v>
      </c>
      <c r="D3552">
        <v>3</v>
      </c>
      <c r="E3552">
        <v>6</v>
      </c>
      <c r="F3552" s="17">
        <v>1</v>
      </c>
      <c r="G3552" s="55" t="s">
        <v>474</v>
      </c>
      <c r="H3552" s="66" t="str">
        <f>VLOOKUP(G3552,'Benthic Codes'!$A$1:$C$15,2,0)</f>
        <v>CY</v>
      </c>
      <c r="I3552" s="66" t="str">
        <f>VLOOKUP(G3552,'Benthic Codes'!$A$1:$C$15,3,0)</f>
        <v>cyanobacteria</v>
      </c>
    </row>
    <row r="3553" spans="1:10">
      <c r="A3553" s="2">
        <v>42959</v>
      </c>
      <c r="B3553" t="s">
        <v>454</v>
      </c>
      <c r="C3553" t="s">
        <v>475</v>
      </c>
      <c r="D3553">
        <v>3</v>
      </c>
      <c r="E3553">
        <v>6</v>
      </c>
      <c r="F3553" s="17">
        <v>2</v>
      </c>
      <c r="G3553" s="55" t="s">
        <v>489</v>
      </c>
      <c r="H3553" s="66" t="str">
        <f>VLOOKUP(G3553,'Benthic Codes'!$A$1:$C$15,2,0)</f>
        <v>sand</v>
      </c>
      <c r="I3553" s="66" t="str">
        <f>VLOOKUP(G3553,'Benthic Codes'!$A$1:$C$15,3,0)</f>
        <v>sand</v>
      </c>
    </row>
    <row r="3554" spans="1:10">
      <c r="A3554" s="2">
        <v>42959</v>
      </c>
      <c r="B3554" t="s">
        <v>454</v>
      </c>
      <c r="C3554" t="s">
        <v>475</v>
      </c>
      <c r="D3554">
        <v>3</v>
      </c>
      <c r="E3554">
        <v>6</v>
      </c>
      <c r="F3554" s="17">
        <v>3</v>
      </c>
      <c r="G3554" s="55" t="s">
        <v>474</v>
      </c>
      <c r="H3554" s="66" t="str">
        <f>VLOOKUP(G3554,'Benthic Codes'!$A$1:$C$15,2,0)</f>
        <v>CY</v>
      </c>
      <c r="I3554" s="66" t="str">
        <f>VLOOKUP(G3554,'Benthic Codes'!$A$1:$C$15,3,0)</f>
        <v>cyanobacteria</v>
      </c>
    </row>
    <row r="3555" spans="1:10">
      <c r="A3555" s="2">
        <v>42959</v>
      </c>
      <c r="B3555" t="s">
        <v>454</v>
      </c>
      <c r="C3555" t="s">
        <v>475</v>
      </c>
      <c r="D3555">
        <v>3</v>
      </c>
      <c r="E3555">
        <v>6</v>
      </c>
      <c r="F3555" s="17">
        <v>4</v>
      </c>
      <c r="G3555" s="55" t="s">
        <v>474</v>
      </c>
      <c r="H3555" s="66" t="str">
        <f>VLOOKUP(G3555,'Benthic Codes'!$A$1:$C$15,2,0)</f>
        <v>CY</v>
      </c>
      <c r="I3555" s="66" t="str">
        <f>VLOOKUP(G3555,'Benthic Codes'!$A$1:$C$15,3,0)</f>
        <v>cyanobacteria</v>
      </c>
    </row>
    <row r="3556" spans="1:10">
      <c r="A3556" s="2">
        <v>42959</v>
      </c>
      <c r="B3556" t="s">
        <v>454</v>
      </c>
      <c r="C3556" t="s">
        <v>475</v>
      </c>
      <c r="D3556">
        <v>3</v>
      </c>
      <c r="E3556">
        <v>6</v>
      </c>
      <c r="F3556" s="17">
        <v>5</v>
      </c>
      <c r="G3556" s="55" t="s">
        <v>478</v>
      </c>
      <c r="H3556" s="66" t="str">
        <f>VLOOKUP(G3556,'Benthic Codes'!$A$1:$C$15,2,0)</f>
        <v>MA</v>
      </c>
      <c r="I3556" s="66" t="str">
        <f>VLOOKUP(G3556,'Benthic Codes'!$A$1:$C$15,3,0)</f>
        <v>macroalgae</v>
      </c>
      <c r="J3556">
        <v>4</v>
      </c>
    </row>
    <row r="3557" spans="1:10">
      <c r="A3557" s="2">
        <v>42959</v>
      </c>
      <c r="B3557" t="s">
        <v>454</v>
      </c>
      <c r="C3557" t="s">
        <v>475</v>
      </c>
      <c r="D3557">
        <v>3</v>
      </c>
      <c r="E3557">
        <v>6</v>
      </c>
      <c r="F3557" s="17">
        <v>6</v>
      </c>
      <c r="G3557" s="55" t="s">
        <v>474</v>
      </c>
      <c r="H3557" s="66" t="str">
        <f>VLOOKUP(G3557,'Benthic Codes'!$A$1:$C$15,2,0)</f>
        <v>CY</v>
      </c>
      <c r="I3557" s="66" t="str">
        <f>VLOOKUP(G3557,'Benthic Codes'!$A$1:$C$15,3,0)</f>
        <v>cyanobacteria</v>
      </c>
    </row>
    <row r="3558" spans="1:10">
      <c r="A3558" s="2">
        <v>42959</v>
      </c>
      <c r="B3558" t="s">
        <v>454</v>
      </c>
      <c r="C3558" t="s">
        <v>475</v>
      </c>
      <c r="D3558">
        <v>3</v>
      </c>
      <c r="E3558">
        <v>6</v>
      </c>
      <c r="F3558" s="17">
        <v>7</v>
      </c>
      <c r="G3558" s="55" t="s">
        <v>474</v>
      </c>
      <c r="H3558" s="66" t="str">
        <f>VLOOKUP(G3558,'Benthic Codes'!$A$1:$C$15,2,0)</f>
        <v>CY</v>
      </c>
      <c r="I3558" s="66" t="str">
        <f>VLOOKUP(G3558,'Benthic Codes'!$A$1:$C$15,3,0)</f>
        <v>cyanobacteria</v>
      </c>
    </row>
    <row r="3559" spans="1:10">
      <c r="A3559" s="2">
        <v>42959</v>
      </c>
      <c r="B3559" t="s">
        <v>454</v>
      </c>
      <c r="C3559" t="s">
        <v>475</v>
      </c>
      <c r="D3559">
        <v>3</v>
      </c>
      <c r="E3559">
        <v>6</v>
      </c>
      <c r="F3559" s="17">
        <v>8</v>
      </c>
      <c r="G3559" s="55" t="s">
        <v>474</v>
      </c>
      <c r="H3559" s="66" t="str">
        <f>VLOOKUP(G3559,'Benthic Codes'!$A$1:$C$15,2,0)</f>
        <v>CY</v>
      </c>
      <c r="I3559" s="66" t="str">
        <f>VLOOKUP(G3559,'Benthic Codes'!$A$1:$C$15,3,0)</f>
        <v>cyanobacteria</v>
      </c>
    </row>
    <row r="3560" spans="1:10">
      <c r="A3560" s="2">
        <v>42959</v>
      </c>
      <c r="B3560" t="s">
        <v>454</v>
      </c>
      <c r="C3560" t="s">
        <v>475</v>
      </c>
      <c r="D3560">
        <v>3</v>
      </c>
      <c r="E3560">
        <v>6</v>
      </c>
      <c r="F3560" s="17">
        <v>9</v>
      </c>
      <c r="G3560" s="55" t="s">
        <v>474</v>
      </c>
      <c r="H3560" s="66" t="str">
        <f>VLOOKUP(G3560,'Benthic Codes'!$A$1:$C$15,2,0)</f>
        <v>CY</v>
      </c>
      <c r="I3560" s="66" t="str">
        <f>VLOOKUP(G3560,'Benthic Codes'!$A$1:$C$15,3,0)</f>
        <v>cyanobacteria</v>
      </c>
    </row>
    <row r="3561" spans="1:10">
      <c r="A3561" s="2">
        <v>42959</v>
      </c>
      <c r="B3561" t="s">
        <v>454</v>
      </c>
      <c r="C3561" t="s">
        <v>475</v>
      </c>
      <c r="D3561">
        <v>3</v>
      </c>
      <c r="E3561">
        <v>6</v>
      </c>
      <c r="F3561" s="17">
        <v>10</v>
      </c>
      <c r="G3561" s="55" t="s">
        <v>478</v>
      </c>
      <c r="H3561" s="66" t="str">
        <f>VLOOKUP(G3561,'Benthic Codes'!$A$1:$C$15,2,0)</f>
        <v>MA</v>
      </c>
      <c r="I3561" s="66" t="str">
        <f>VLOOKUP(G3561,'Benthic Codes'!$A$1:$C$15,3,0)</f>
        <v>macroalgae</v>
      </c>
      <c r="J3561">
        <v>8</v>
      </c>
    </row>
    <row r="3562" spans="1:10">
      <c r="A3562" s="2">
        <v>42959</v>
      </c>
      <c r="B3562" t="s">
        <v>454</v>
      </c>
      <c r="C3562" t="s">
        <v>475</v>
      </c>
      <c r="D3562">
        <v>3</v>
      </c>
      <c r="E3562">
        <v>7</v>
      </c>
      <c r="F3562" s="17">
        <v>1</v>
      </c>
      <c r="G3562" s="55" t="s">
        <v>474</v>
      </c>
      <c r="H3562" s="66" t="str">
        <f>VLOOKUP(G3562,'Benthic Codes'!$A$1:$C$15,2,0)</f>
        <v>CY</v>
      </c>
      <c r="I3562" s="66" t="str">
        <f>VLOOKUP(G3562,'Benthic Codes'!$A$1:$C$15,3,0)</f>
        <v>cyanobacteria</v>
      </c>
    </row>
    <row r="3563" spans="1:10">
      <c r="A3563" s="2">
        <v>42959</v>
      </c>
      <c r="B3563" t="s">
        <v>454</v>
      </c>
      <c r="C3563" t="s">
        <v>475</v>
      </c>
      <c r="D3563">
        <v>3</v>
      </c>
      <c r="E3563">
        <v>7</v>
      </c>
      <c r="F3563" s="17">
        <v>2</v>
      </c>
      <c r="G3563" s="55" t="s">
        <v>478</v>
      </c>
      <c r="H3563" s="66" t="str">
        <f>VLOOKUP(G3563,'Benthic Codes'!$A$1:$C$15,2,0)</f>
        <v>MA</v>
      </c>
      <c r="I3563" s="66" t="str">
        <f>VLOOKUP(G3563,'Benthic Codes'!$A$1:$C$15,3,0)</f>
        <v>macroalgae</v>
      </c>
      <c r="J3563">
        <v>5</v>
      </c>
    </row>
    <row r="3564" spans="1:10">
      <c r="A3564" s="2">
        <v>42959</v>
      </c>
      <c r="B3564" t="s">
        <v>454</v>
      </c>
      <c r="C3564" t="s">
        <v>475</v>
      </c>
      <c r="D3564">
        <v>3</v>
      </c>
      <c r="E3564">
        <v>7</v>
      </c>
      <c r="F3564" s="17">
        <v>3</v>
      </c>
      <c r="G3564" s="55" t="s">
        <v>478</v>
      </c>
      <c r="H3564" s="66" t="str">
        <f>VLOOKUP(G3564,'Benthic Codes'!$A$1:$C$15,2,0)</f>
        <v>MA</v>
      </c>
      <c r="I3564" s="66" t="str">
        <f>VLOOKUP(G3564,'Benthic Codes'!$A$1:$C$15,3,0)</f>
        <v>macroalgae</v>
      </c>
      <c r="J3564">
        <v>23</v>
      </c>
    </row>
    <row r="3565" spans="1:10">
      <c r="A3565" s="2">
        <v>42959</v>
      </c>
      <c r="B3565" t="s">
        <v>454</v>
      </c>
      <c r="C3565" t="s">
        <v>475</v>
      </c>
      <c r="D3565">
        <v>3</v>
      </c>
      <c r="E3565">
        <v>7</v>
      </c>
      <c r="F3565" s="17">
        <v>4</v>
      </c>
      <c r="G3565" s="55" t="s">
        <v>539</v>
      </c>
      <c r="H3565" s="66" t="str">
        <f>VLOOKUP(G3565,'Benthic Codes'!$A$1:$C$15,2,0)</f>
        <v>TA</v>
      </c>
      <c r="I3565" s="66" t="str">
        <f>VLOOKUP(G3565,'Benthic Codes'!$A$1:$C$15,3,0)</f>
        <v>turf algae</v>
      </c>
    </row>
    <row r="3566" spans="1:10">
      <c r="A3566" s="2">
        <v>42959</v>
      </c>
      <c r="B3566" t="s">
        <v>454</v>
      </c>
      <c r="C3566" t="s">
        <v>475</v>
      </c>
      <c r="D3566">
        <v>3</v>
      </c>
      <c r="E3566">
        <v>7</v>
      </c>
      <c r="F3566" s="17">
        <v>5</v>
      </c>
      <c r="G3566" s="55" t="s">
        <v>478</v>
      </c>
      <c r="H3566" s="66" t="str">
        <f>VLOOKUP(G3566,'Benthic Codes'!$A$1:$C$15,2,0)</f>
        <v>MA</v>
      </c>
      <c r="I3566" s="66" t="str">
        <f>VLOOKUP(G3566,'Benthic Codes'!$A$1:$C$15,3,0)</f>
        <v>macroalgae</v>
      </c>
      <c r="J3566">
        <v>4</v>
      </c>
    </row>
    <row r="3567" spans="1:10">
      <c r="A3567" s="2">
        <v>42959</v>
      </c>
      <c r="B3567" t="s">
        <v>454</v>
      </c>
      <c r="C3567" t="s">
        <v>475</v>
      </c>
      <c r="D3567">
        <v>3</v>
      </c>
      <c r="E3567">
        <v>7</v>
      </c>
      <c r="F3567" s="17">
        <v>6</v>
      </c>
      <c r="G3567" s="55" t="s">
        <v>474</v>
      </c>
      <c r="H3567" s="66" t="str">
        <f>VLOOKUP(G3567,'Benthic Codes'!$A$1:$C$15,2,0)</f>
        <v>CY</v>
      </c>
      <c r="I3567" s="66" t="str">
        <f>VLOOKUP(G3567,'Benthic Codes'!$A$1:$C$15,3,0)</f>
        <v>cyanobacteria</v>
      </c>
    </row>
    <row r="3568" spans="1:10">
      <c r="A3568" s="2">
        <v>42959</v>
      </c>
      <c r="B3568" t="s">
        <v>454</v>
      </c>
      <c r="C3568" t="s">
        <v>475</v>
      </c>
      <c r="D3568">
        <v>3</v>
      </c>
      <c r="E3568">
        <v>7</v>
      </c>
      <c r="F3568" s="17">
        <v>7</v>
      </c>
      <c r="G3568" s="55" t="s">
        <v>474</v>
      </c>
      <c r="H3568" s="66" t="str">
        <f>VLOOKUP(G3568,'Benthic Codes'!$A$1:$C$15,2,0)</f>
        <v>CY</v>
      </c>
      <c r="I3568" s="66" t="str">
        <f>VLOOKUP(G3568,'Benthic Codes'!$A$1:$C$15,3,0)</f>
        <v>cyanobacteria</v>
      </c>
    </row>
    <row r="3569" spans="1:10">
      <c r="A3569" s="2">
        <v>42959</v>
      </c>
      <c r="B3569" t="s">
        <v>454</v>
      </c>
      <c r="C3569" t="s">
        <v>475</v>
      </c>
      <c r="D3569">
        <v>3</v>
      </c>
      <c r="E3569">
        <v>7</v>
      </c>
      <c r="F3569" s="17">
        <v>8</v>
      </c>
      <c r="G3569" s="55" t="s">
        <v>478</v>
      </c>
      <c r="H3569" s="66" t="str">
        <f>VLOOKUP(G3569,'Benthic Codes'!$A$1:$C$15,2,0)</f>
        <v>MA</v>
      </c>
      <c r="I3569" s="66" t="str">
        <f>VLOOKUP(G3569,'Benthic Codes'!$A$1:$C$15,3,0)</f>
        <v>macroalgae</v>
      </c>
      <c r="J3569">
        <v>18</v>
      </c>
    </row>
    <row r="3570" spans="1:10">
      <c r="A3570" s="2">
        <v>42959</v>
      </c>
      <c r="B3570" t="s">
        <v>454</v>
      </c>
      <c r="C3570" t="s">
        <v>475</v>
      </c>
      <c r="D3570">
        <v>3</v>
      </c>
      <c r="E3570">
        <v>7</v>
      </c>
      <c r="F3570" s="17">
        <v>9</v>
      </c>
      <c r="G3570" s="55" t="s">
        <v>474</v>
      </c>
      <c r="H3570" s="66" t="str">
        <f>VLOOKUP(G3570,'Benthic Codes'!$A$1:$C$15,2,0)</f>
        <v>CY</v>
      </c>
      <c r="I3570" s="66" t="str">
        <f>VLOOKUP(G3570,'Benthic Codes'!$A$1:$C$15,3,0)</f>
        <v>cyanobacteria</v>
      </c>
    </row>
    <row r="3571" spans="1:10">
      <c r="A3571" s="2">
        <v>42959</v>
      </c>
      <c r="B3571" t="s">
        <v>454</v>
      </c>
      <c r="C3571" t="s">
        <v>475</v>
      </c>
      <c r="D3571">
        <v>3</v>
      </c>
      <c r="E3571">
        <v>7</v>
      </c>
      <c r="F3571" s="17">
        <v>10</v>
      </c>
      <c r="G3571" s="55" t="s">
        <v>474</v>
      </c>
      <c r="H3571" s="66" t="str">
        <f>VLOOKUP(G3571,'Benthic Codes'!$A$1:$C$15,2,0)</f>
        <v>CY</v>
      </c>
      <c r="I3571" s="66" t="str">
        <f>VLOOKUP(G3571,'Benthic Codes'!$A$1:$C$15,3,0)</f>
        <v>cyanobacteria</v>
      </c>
    </row>
    <row r="3572" spans="1:10">
      <c r="A3572" s="2">
        <v>42959</v>
      </c>
      <c r="B3572" t="s">
        <v>454</v>
      </c>
      <c r="C3572" t="s">
        <v>475</v>
      </c>
      <c r="D3572">
        <v>3</v>
      </c>
      <c r="E3572">
        <v>8</v>
      </c>
      <c r="F3572" s="17">
        <v>1</v>
      </c>
      <c r="G3572" s="55" t="s">
        <v>474</v>
      </c>
      <c r="H3572" s="66" t="str">
        <f>VLOOKUP(G3572,'Benthic Codes'!$A$1:$C$15,2,0)</f>
        <v>CY</v>
      </c>
      <c r="I3572" s="66" t="str">
        <f>VLOOKUP(G3572,'Benthic Codes'!$A$1:$C$15,3,0)</f>
        <v>cyanobacteria</v>
      </c>
    </row>
    <row r="3573" spans="1:10">
      <c r="A3573" s="2">
        <v>42959</v>
      </c>
      <c r="B3573" t="s">
        <v>454</v>
      </c>
      <c r="C3573" t="s">
        <v>475</v>
      </c>
      <c r="D3573">
        <v>3</v>
      </c>
      <c r="E3573">
        <v>8</v>
      </c>
      <c r="F3573" s="17">
        <v>2</v>
      </c>
      <c r="G3573" s="55" t="s">
        <v>474</v>
      </c>
      <c r="H3573" s="66" t="str">
        <f>VLOOKUP(G3573,'Benthic Codes'!$A$1:$C$15,2,0)</f>
        <v>CY</v>
      </c>
      <c r="I3573" s="66" t="str">
        <f>VLOOKUP(G3573,'Benthic Codes'!$A$1:$C$15,3,0)</f>
        <v>cyanobacteria</v>
      </c>
    </row>
    <row r="3574" spans="1:10">
      <c r="A3574" s="2">
        <v>42959</v>
      </c>
      <c r="B3574" t="s">
        <v>454</v>
      </c>
      <c r="C3574" t="s">
        <v>475</v>
      </c>
      <c r="D3574">
        <v>3</v>
      </c>
      <c r="E3574">
        <v>8</v>
      </c>
      <c r="F3574" s="17">
        <v>3</v>
      </c>
      <c r="G3574" s="55" t="s">
        <v>474</v>
      </c>
      <c r="H3574" s="66" t="str">
        <f>VLOOKUP(G3574,'Benthic Codes'!$A$1:$C$15,2,0)</f>
        <v>CY</v>
      </c>
      <c r="I3574" s="66" t="str">
        <f>VLOOKUP(G3574,'Benthic Codes'!$A$1:$C$15,3,0)</f>
        <v>cyanobacteria</v>
      </c>
    </row>
    <row r="3575" spans="1:10">
      <c r="A3575" s="2">
        <v>42959</v>
      </c>
      <c r="B3575" t="s">
        <v>454</v>
      </c>
      <c r="C3575" t="s">
        <v>475</v>
      </c>
      <c r="D3575">
        <v>3</v>
      </c>
      <c r="E3575">
        <v>8</v>
      </c>
      <c r="F3575" s="17">
        <v>4</v>
      </c>
      <c r="G3575" s="55" t="s">
        <v>474</v>
      </c>
      <c r="H3575" s="66" t="str">
        <f>VLOOKUP(G3575,'Benthic Codes'!$A$1:$C$15,2,0)</f>
        <v>CY</v>
      </c>
      <c r="I3575" s="66" t="str">
        <f>VLOOKUP(G3575,'Benthic Codes'!$A$1:$C$15,3,0)</f>
        <v>cyanobacteria</v>
      </c>
    </row>
    <row r="3576" spans="1:10">
      <c r="A3576" s="2">
        <v>42959</v>
      </c>
      <c r="B3576" t="s">
        <v>454</v>
      </c>
      <c r="C3576" t="s">
        <v>475</v>
      </c>
      <c r="D3576">
        <v>3</v>
      </c>
      <c r="E3576">
        <v>8</v>
      </c>
      <c r="F3576" s="17">
        <v>5</v>
      </c>
      <c r="G3576" s="55" t="s">
        <v>539</v>
      </c>
      <c r="H3576" s="66" t="str">
        <f>VLOOKUP(G3576,'Benthic Codes'!$A$1:$C$15,2,0)</f>
        <v>TA</v>
      </c>
      <c r="I3576" s="66" t="str">
        <f>VLOOKUP(G3576,'Benthic Codes'!$A$1:$C$15,3,0)</f>
        <v>turf algae</v>
      </c>
    </row>
    <row r="3577" spans="1:10">
      <c r="A3577" s="2">
        <v>42959</v>
      </c>
      <c r="B3577" t="s">
        <v>454</v>
      </c>
      <c r="C3577" t="s">
        <v>475</v>
      </c>
      <c r="D3577">
        <v>3</v>
      </c>
      <c r="E3577">
        <v>8</v>
      </c>
      <c r="F3577" s="17">
        <v>6</v>
      </c>
      <c r="G3577" s="55" t="s">
        <v>478</v>
      </c>
      <c r="H3577" s="66" t="str">
        <f>VLOOKUP(G3577,'Benthic Codes'!$A$1:$C$15,2,0)</f>
        <v>MA</v>
      </c>
      <c r="I3577" s="66" t="str">
        <f>VLOOKUP(G3577,'Benthic Codes'!$A$1:$C$15,3,0)</f>
        <v>macroalgae</v>
      </c>
      <c r="J3577">
        <v>5</v>
      </c>
    </row>
    <row r="3578" spans="1:10">
      <c r="A3578" s="2">
        <v>42959</v>
      </c>
      <c r="B3578" t="s">
        <v>454</v>
      </c>
      <c r="C3578" t="s">
        <v>475</v>
      </c>
      <c r="D3578">
        <v>3</v>
      </c>
      <c r="E3578">
        <v>8</v>
      </c>
      <c r="F3578" s="17">
        <v>7</v>
      </c>
      <c r="G3578" s="55" t="s">
        <v>474</v>
      </c>
      <c r="H3578" s="66" t="str">
        <f>VLOOKUP(G3578,'Benthic Codes'!$A$1:$C$15,2,0)</f>
        <v>CY</v>
      </c>
      <c r="I3578" s="66" t="str">
        <f>VLOOKUP(G3578,'Benthic Codes'!$A$1:$C$15,3,0)</f>
        <v>cyanobacteria</v>
      </c>
    </row>
    <row r="3579" spans="1:10">
      <c r="A3579" s="2">
        <v>42959</v>
      </c>
      <c r="B3579" t="s">
        <v>454</v>
      </c>
      <c r="C3579" t="s">
        <v>475</v>
      </c>
      <c r="D3579">
        <v>3</v>
      </c>
      <c r="E3579">
        <v>8</v>
      </c>
      <c r="F3579" s="17">
        <v>8</v>
      </c>
      <c r="G3579" s="55" t="s">
        <v>474</v>
      </c>
      <c r="H3579" s="66" t="str">
        <f>VLOOKUP(G3579,'Benthic Codes'!$A$1:$C$15,2,0)</f>
        <v>CY</v>
      </c>
      <c r="I3579" s="66" t="str">
        <f>VLOOKUP(G3579,'Benthic Codes'!$A$1:$C$15,3,0)</f>
        <v>cyanobacteria</v>
      </c>
    </row>
    <row r="3580" spans="1:10">
      <c r="A3580" s="2">
        <v>42959</v>
      </c>
      <c r="B3580" t="s">
        <v>454</v>
      </c>
      <c r="C3580" t="s">
        <v>475</v>
      </c>
      <c r="D3580">
        <v>3</v>
      </c>
      <c r="E3580">
        <v>8</v>
      </c>
      <c r="F3580" s="17">
        <v>9</v>
      </c>
      <c r="G3580" s="55" t="s">
        <v>474</v>
      </c>
      <c r="H3580" s="66" t="str">
        <f>VLOOKUP(G3580,'Benthic Codes'!$A$1:$C$15,2,0)</f>
        <v>CY</v>
      </c>
      <c r="I3580" s="66" t="str">
        <f>VLOOKUP(G3580,'Benthic Codes'!$A$1:$C$15,3,0)</f>
        <v>cyanobacteria</v>
      </c>
    </row>
    <row r="3581" spans="1:10">
      <c r="A3581" s="2">
        <v>42959</v>
      </c>
      <c r="B3581" t="s">
        <v>454</v>
      </c>
      <c r="C3581" t="s">
        <v>475</v>
      </c>
      <c r="D3581">
        <v>3</v>
      </c>
      <c r="E3581">
        <v>8</v>
      </c>
      <c r="F3581" s="17">
        <v>10</v>
      </c>
      <c r="G3581" s="55" t="s">
        <v>489</v>
      </c>
      <c r="H3581" s="66" t="str">
        <f>VLOOKUP(G3581,'Benthic Codes'!$A$1:$C$15,2,0)</f>
        <v>sand</v>
      </c>
      <c r="I3581" s="66" t="str">
        <f>VLOOKUP(G3581,'Benthic Codes'!$A$1:$C$15,3,0)</f>
        <v>sand</v>
      </c>
    </row>
    <row r="3582" spans="1:10">
      <c r="A3582" s="2">
        <v>42959</v>
      </c>
      <c r="B3582" t="s">
        <v>454</v>
      </c>
      <c r="C3582" t="s">
        <v>475</v>
      </c>
      <c r="D3582">
        <v>3</v>
      </c>
      <c r="E3582">
        <v>9</v>
      </c>
      <c r="F3582" s="17">
        <v>1</v>
      </c>
      <c r="G3582" s="55" t="s">
        <v>489</v>
      </c>
      <c r="H3582" s="66" t="str">
        <f>VLOOKUP(G3582,'Benthic Codes'!$A$1:$C$15,2,0)</f>
        <v>sand</v>
      </c>
      <c r="I3582" s="66" t="str">
        <f>VLOOKUP(G3582,'Benthic Codes'!$A$1:$C$15,3,0)</f>
        <v>sand</v>
      </c>
    </row>
    <row r="3583" spans="1:10">
      <c r="A3583" s="2">
        <v>42959</v>
      </c>
      <c r="B3583" t="s">
        <v>454</v>
      </c>
      <c r="C3583" t="s">
        <v>475</v>
      </c>
      <c r="D3583">
        <v>3</v>
      </c>
      <c r="E3583">
        <v>9</v>
      </c>
      <c r="F3583" s="17">
        <v>2</v>
      </c>
      <c r="G3583" s="55" t="s">
        <v>539</v>
      </c>
      <c r="H3583" s="66" t="str">
        <f>VLOOKUP(G3583,'Benthic Codes'!$A$1:$C$15,2,0)</f>
        <v>TA</v>
      </c>
      <c r="I3583" s="66" t="str">
        <f>VLOOKUP(G3583,'Benthic Codes'!$A$1:$C$15,3,0)</f>
        <v>turf algae</v>
      </c>
    </row>
    <row r="3584" spans="1:10">
      <c r="A3584" s="2">
        <v>42959</v>
      </c>
      <c r="B3584" t="s">
        <v>454</v>
      </c>
      <c r="C3584" t="s">
        <v>475</v>
      </c>
      <c r="D3584">
        <v>3</v>
      </c>
      <c r="E3584">
        <v>9</v>
      </c>
      <c r="F3584" s="17">
        <v>3</v>
      </c>
      <c r="G3584" s="55" t="s">
        <v>539</v>
      </c>
      <c r="H3584" s="66" t="str">
        <f>VLOOKUP(G3584,'Benthic Codes'!$A$1:$C$15,2,0)</f>
        <v>TA</v>
      </c>
      <c r="I3584" s="66" t="str">
        <f>VLOOKUP(G3584,'Benthic Codes'!$A$1:$C$15,3,0)</f>
        <v>turf algae</v>
      </c>
    </row>
    <row r="3585" spans="1:11">
      <c r="A3585" s="2">
        <v>42959</v>
      </c>
      <c r="B3585" t="s">
        <v>454</v>
      </c>
      <c r="C3585" t="s">
        <v>475</v>
      </c>
      <c r="D3585">
        <v>3</v>
      </c>
      <c r="E3585">
        <v>9</v>
      </c>
      <c r="F3585" s="17">
        <v>4</v>
      </c>
      <c r="G3585" s="55" t="s">
        <v>474</v>
      </c>
      <c r="H3585" s="66" t="str">
        <f>VLOOKUP(G3585,'Benthic Codes'!$A$1:$C$15,2,0)</f>
        <v>CY</v>
      </c>
      <c r="I3585" s="66" t="str">
        <f>VLOOKUP(G3585,'Benthic Codes'!$A$1:$C$15,3,0)</f>
        <v>cyanobacteria</v>
      </c>
    </row>
    <row r="3586" spans="1:11">
      <c r="A3586" s="2">
        <v>42959</v>
      </c>
      <c r="B3586" t="s">
        <v>454</v>
      </c>
      <c r="C3586" t="s">
        <v>475</v>
      </c>
      <c r="D3586">
        <v>3</v>
      </c>
      <c r="E3586">
        <v>9</v>
      </c>
      <c r="F3586" s="17">
        <v>5</v>
      </c>
      <c r="G3586" s="55" t="s">
        <v>539</v>
      </c>
      <c r="H3586" s="66" t="str">
        <f>VLOOKUP(G3586,'Benthic Codes'!$A$1:$C$15,2,0)</f>
        <v>TA</v>
      </c>
      <c r="I3586" s="66" t="str">
        <f>VLOOKUP(G3586,'Benthic Codes'!$A$1:$C$15,3,0)</f>
        <v>turf algae</v>
      </c>
    </row>
    <row r="3587" spans="1:11">
      <c r="A3587" s="2">
        <v>42959</v>
      </c>
      <c r="B3587" t="s">
        <v>454</v>
      </c>
      <c r="C3587" t="s">
        <v>475</v>
      </c>
      <c r="D3587">
        <v>3</v>
      </c>
      <c r="E3587">
        <v>9</v>
      </c>
      <c r="F3587" s="17">
        <v>6</v>
      </c>
      <c r="G3587" s="55" t="s">
        <v>539</v>
      </c>
      <c r="H3587" s="66" t="str">
        <f>VLOOKUP(G3587,'Benthic Codes'!$A$1:$C$15,2,0)</f>
        <v>TA</v>
      </c>
      <c r="I3587" s="66" t="str">
        <f>VLOOKUP(G3587,'Benthic Codes'!$A$1:$C$15,3,0)</f>
        <v>turf algae</v>
      </c>
    </row>
    <row r="3588" spans="1:11">
      <c r="A3588" s="2">
        <v>42959</v>
      </c>
      <c r="B3588" t="s">
        <v>454</v>
      </c>
      <c r="C3588" t="s">
        <v>475</v>
      </c>
      <c r="D3588">
        <v>3</v>
      </c>
      <c r="E3588">
        <v>9</v>
      </c>
      <c r="F3588" s="17">
        <v>7</v>
      </c>
      <c r="G3588" s="55" t="s">
        <v>474</v>
      </c>
      <c r="H3588" s="66" t="str">
        <f>VLOOKUP(G3588,'Benthic Codes'!$A$1:$C$15,2,0)</f>
        <v>CY</v>
      </c>
      <c r="I3588" s="66" t="str">
        <f>VLOOKUP(G3588,'Benthic Codes'!$A$1:$C$15,3,0)</f>
        <v>cyanobacteria</v>
      </c>
    </row>
    <row r="3589" spans="1:11">
      <c r="A3589" s="2">
        <v>42959</v>
      </c>
      <c r="B3589" t="s">
        <v>454</v>
      </c>
      <c r="C3589" t="s">
        <v>475</v>
      </c>
      <c r="D3589">
        <v>3</v>
      </c>
      <c r="E3589">
        <v>9</v>
      </c>
      <c r="F3589" s="17">
        <v>8</v>
      </c>
      <c r="G3589" s="55" t="s">
        <v>476</v>
      </c>
      <c r="H3589" s="66" t="str">
        <f>VLOOKUP(G3589,'Benthic Codes'!$A$1:$C$15,2,0)</f>
        <v>LC</v>
      </c>
      <c r="I3589" s="66" t="str">
        <f>VLOOKUP(G3589,'Benthic Codes'!$A$1:$C$15,3,0)</f>
        <v>coral</v>
      </c>
    </row>
    <row r="3590" spans="1:11">
      <c r="A3590" s="2">
        <v>42959</v>
      </c>
      <c r="B3590" t="s">
        <v>454</v>
      </c>
      <c r="C3590" t="s">
        <v>475</v>
      </c>
      <c r="D3590">
        <v>3</v>
      </c>
      <c r="E3590">
        <v>9</v>
      </c>
      <c r="F3590" s="17">
        <v>9</v>
      </c>
      <c r="G3590" s="55" t="s">
        <v>476</v>
      </c>
      <c r="H3590" s="66" t="str">
        <f>VLOOKUP(G3590,'Benthic Codes'!$A$1:$C$15,2,0)</f>
        <v>LC</v>
      </c>
      <c r="I3590" s="66" t="str">
        <f>VLOOKUP(G3590,'Benthic Codes'!$A$1:$C$15,3,0)</f>
        <v>coral</v>
      </c>
    </row>
    <row r="3591" spans="1:11">
      <c r="A3591" s="2">
        <v>42959</v>
      </c>
      <c r="B3591" t="s">
        <v>454</v>
      </c>
      <c r="C3591" t="s">
        <v>475</v>
      </c>
      <c r="D3591">
        <v>3</v>
      </c>
      <c r="E3591">
        <v>9</v>
      </c>
      <c r="F3591" s="17">
        <v>10</v>
      </c>
      <c r="G3591" s="55" t="s">
        <v>474</v>
      </c>
      <c r="H3591" s="66" t="str">
        <f>VLOOKUP(G3591,'Benthic Codes'!$A$1:$C$15,2,0)</f>
        <v>CY</v>
      </c>
      <c r="I3591" s="66" t="str">
        <f>VLOOKUP(G3591,'Benthic Codes'!$A$1:$C$15,3,0)</f>
        <v>cyanobacteria</v>
      </c>
    </row>
    <row r="3592" spans="1:11">
      <c r="A3592" s="2">
        <v>42959</v>
      </c>
      <c r="B3592" t="s">
        <v>454</v>
      </c>
      <c r="C3592" t="s">
        <v>475</v>
      </c>
      <c r="D3592">
        <v>3</v>
      </c>
      <c r="E3592">
        <v>10</v>
      </c>
      <c r="F3592" s="17">
        <v>1</v>
      </c>
      <c r="G3592" s="55" t="s">
        <v>476</v>
      </c>
      <c r="H3592" s="66" t="str">
        <f>VLOOKUP(G3592,'Benthic Codes'!$A$1:$C$15,2,0)</f>
        <v>LC</v>
      </c>
      <c r="I3592" s="66" t="str">
        <f>VLOOKUP(G3592,'Benthic Codes'!$A$1:$C$15,3,0)</f>
        <v>coral</v>
      </c>
    </row>
    <row r="3593" spans="1:11">
      <c r="A3593" s="2">
        <v>42959</v>
      </c>
      <c r="B3593" t="s">
        <v>454</v>
      </c>
      <c r="C3593" t="s">
        <v>475</v>
      </c>
      <c r="D3593">
        <v>3</v>
      </c>
      <c r="E3593">
        <v>10</v>
      </c>
      <c r="F3593" s="17">
        <v>2</v>
      </c>
      <c r="G3593" s="55" t="s">
        <v>488</v>
      </c>
      <c r="H3593" s="66" t="str">
        <f>VLOOKUP(G3593,'Benthic Codes'!$A$1:$C$15,2,0)</f>
        <v>TA</v>
      </c>
      <c r="I3593" s="66" t="str">
        <f>VLOOKUP(G3593,'Benthic Codes'!$A$1:$C$15,3,0)</f>
        <v>turf algae</v>
      </c>
      <c r="J3593">
        <v>2</v>
      </c>
    </row>
    <row r="3594" spans="1:11">
      <c r="A3594" s="2">
        <v>42959</v>
      </c>
      <c r="B3594" t="s">
        <v>454</v>
      </c>
      <c r="C3594" t="s">
        <v>475</v>
      </c>
      <c r="D3594">
        <v>3</v>
      </c>
      <c r="E3594">
        <v>10</v>
      </c>
      <c r="F3594" s="17">
        <v>3</v>
      </c>
      <c r="G3594" s="55" t="s">
        <v>488</v>
      </c>
      <c r="H3594" s="66" t="str">
        <f>VLOOKUP(G3594,'Benthic Codes'!$A$1:$C$15,2,0)</f>
        <v>TA</v>
      </c>
      <c r="I3594" s="66" t="str">
        <f>VLOOKUP(G3594,'Benthic Codes'!$A$1:$C$15,3,0)</f>
        <v>turf algae</v>
      </c>
      <c r="J3594">
        <v>3</v>
      </c>
    </row>
    <row r="3595" spans="1:11">
      <c r="A3595" s="2">
        <v>42959</v>
      </c>
      <c r="B3595" t="s">
        <v>454</v>
      </c>
      <c r="C3595" t="s">
        <v>475</v>
      </c>
      <c r="D3595">
        <v>3</v>
      </c>
      <c r="E3595">
        <v>10</v>
      </c>
      <c r="F3595" s="17">
        <v>4</v>
      </c>
      <c r="G3595" s="55" t="s">
        <v>478</v>
      </c>
      <c r="H3595" s="66" t="str">
        <f>VLOOKUP(G3595,'Benthic Codes'!$A$1:$C$15,2,0)</f>
        <v>MA</v>
      </c>
      <c r="I3595" s="66" t="str">
        <f>VLOOKUP(G3595,'Benthic Codes'!$A$1:$C$15,3,0)</f>
        <v>macroalgae</v>
      </c>
      <c r="J3595">
        <v>5</v>
      </c>
    </row>
    <row r="3596" spans="1:11">
      <c r="A3596" s="2">
        <v>42959</v>
      </c>
      <c r="B3596" t="s">
        <v>454</v>
      </c>
      <c r="C3596" t="s">
        <v>475</v>
      </c>
      <c r="D3596">
        <v>3</v>
      </c>
      <c r="E3596">
        <v>10</v>
      </c>
      <c r="F3596" s="17">
        <v>5</v>
      </c>
      <c r="G3596" s="55" t="s">
        <v>478</v>
      </c>
      <c r="H3596" s="66" t="str">
        <f>VLOOKUP(G3596,'Benthic Codes'!$A$1:$C$15,2,0)</f>
        <v>MA</v>
      </c>
      <c r="I3596" s="66" t="str">
        <f>VLOOKUP(G3596,'Benthic Codes'!$A$1:$C$15,3,0)</f>
        <v>macroalgae</v>
      </c>
      <c r="J3596">
        <v>5</v>
      </c>
    </row>
    <row r="3597" spans="1:11">
      <c r="A3597" s="2">
        <v>42959</v>
      </c>
      <c r="B3597" t="s">
        <v>454</v>
      </c>
      <c r="C3597" t="s">
        <v>475</v>
      </c>
      <c r="D3597">
        <v>3</v>
      </c>
      <c r="E3597">
        <v>10</v>
      </c>
      <c r="F3597" s="17">
        <v>6</v>
      </c>
      <c r="G3597" s="55" t="s">
        <v>483</v>
      </c>
      <c r="H3597" s="66" t="str">
        <f>VLOOKUP(G3597,'Benthic Codes'!$A$1:$C$15,2,0)</f>
        <v>AINV</v>
      </c>
      <c r="I3597" s="66" t="str">
        <f>VLOOKUP(G3597,'Benthic Codes'!$A$1:$C$15,3,0)</f>
        <v>aggressive invert</v>
      </c>
      <c r="K3597" t="s">
        <v>482</v>
      </c>
    </row>
    <row r="3598" spans="1:11">
      <c r="A3598" s="2">
        <v>42959</v>
      </c>
      <c r="B3598" t="s">
        <v>454</v>
      </c>
      <c r="C3598" t="s">
        <v>475</v>
      </c>
      <c r="D3598">
        <v>3</v>
      </c>
      <c r="E3598">
        <v>10</v>
      </c>
      <c r="F3598" s="17">
        <v>7</v>
      </c>
      <c r="G3598" s="55" t="s">
        <v>483</v>
      </c>
      <c r="H3598" s="66" t="str">
        <f>VLOOKUP(G3598,'Benthic Codes'!$A$1:$C$15,2,0)</f>
        <v>AINV</v>
      </c>
      <c r="I3598" s="66" t="str">
        <f>VLOOKUP(G3598,'Benthic Codes'!$A$1:$C$15,3,0)</f>
        <v>aggressive invert</v>
      </c>
      <c r="K3598" t="s">
        <v>482</v>
      </c>
    </row>
    <row r="3599" spans="1:11">
      <c r="A3599" s="2">
        <v>42959</v>
      </c>
      <c r="B3599" t="s">
        <v>454</v>
      </c>
      <c r="C3599" t="s">
        <v>475</v>
      </c>
      <c r="D3599">
        <v>3</v>
      </c>
      <c r="E3599">
        <v>10</v>
      </c>
      <c r="F3599" s="17">
        <v>8</v>
      </c>
      <c r="G3599" s="55" t="s">
        <v>483</v>
      </c>
      <c r="H3599" s="66" t="str">
        <f>VLOOKUP(G3599,'Benthic Codes'!$A$1:$C$15,2,0)</f>
        <v>AINV</v>
      </c>
      <c r="I3599" s="66" t="str">
        <f>VLOOKUP(G3599,'Benthic Codes'!$A$1:$C$15,3,0)</f>
        <v>aggressive invert</v>
      </c>
      <c r="K3599" t="s">
        <v>482</v>
      </c>
    </row>
    <row r="3600" spans="1:11">
      <c r="A3600" s="2">
        <v>42959</v>
      </c>
      <c r="B3600" t="s">
        <v>454</v>
      </c>
      <c r="C3600" t="s">
        <v>475</v>
      </c>
      <c r="D3600">
        <v>3</v>
      </c>
      <c r="E3600">
        <v>10</v>
      </c>
      <c r="F3600" s="17">
        <v>9</v>
      </c>
      <c r="G3600" s="55" t="s">
        <v>480</v>
      </c>
      <c r="H3600" s="66" t="str">
        <f>VLOOKUP(G3600,'Benthic Codes'!$A$1:$C$15,2,0)</f>
        <v>OINV</v>
      </c>
      <c r="I3600" s="66" t="str">
        <f>VLOOKUP(G3600,'Benthic Codes'!$A$1:$C$15,3,0)</f>
        <v>non-aggressive invert</v>
      </c>
      <c r="K3600" t="s">
        <v>479</v>
      </c>
    </row>
    <row r="3601" spans="1:11">
      <c r="A3601" s="2">
        <v>42959</v>
      </c>
      <c r="B3601" t="s">
        <v>454</v>
      </c>
      <c r="C3601" t="s">
        <v>475</v>
      </c>
      <c r="D3601">
        <v>3</v>
      </c>
      <c r="E3601">
        <v>10</v>
      </c>
      <c r="F3601" s="17">
        <v>10</v>
      </c>
      <c r="G3601" s="55" t="s">
        <v>483</v>
      </c>
      <c r="H3601" s="66" t="str">
        <f>VLOOKUP(G3601,'Benthic Codes'!$A$1:$C$15,2,0)</f>
        <v>AINV</v>
      </c>
      <c r="I3601" s="66" t="str">
        <f>VLOOKUP(G3601,'Benthic Codes'!$A$1:$C$15,3,0)</f>
        <v>aggressive invert</v>
      </c>
      <c r="K3601" t="s">
        <v>482</v>
      </c>
    </row>
    <row r="3602" spans="1:11">
      <c r="A3602" s="2">
        <v>42959</v>
      </c>
      <c r="B3602" t="s">
        <v>454</v>
      </c>
      <c r="C3602" t="s">
        <v>475</v>
      </c>
      <c r="D3602">
        <v>4</v>
      </c>
      <c r="E3602">
        <v>1</v>
      </c>
      <c r="F3602" s="17">
        <v>1</v>
      </c>
      <c r="G3602" s="55" t="s">
        <v>474</v>
      </c>
      <c r="H3602" s="66" t="str">
        <f>VLOOKUP(G3602,'Benthic Codes'!$A$1:$C$15,2,0)</f>
        <v>CY</v>
      </c>
      <c r="I3602" s="66" t="str">
        <f>VLOOKUP(G3602,'Benthic Codes'!$A$1:$C$15,3,0)</f>
        <v>cyanobacteria</v>
      </c>
    </row>
    <row r="3603" spans="1:11">
      <c r="A3603" s="2">
        <v>42959</v>
      </c>
      <c r="B3603" t="s">
        <v>454</v>
      </c>
      <c r="C3603" t="s">
        <v>475</v>
      </c>
      <c r="D3603">
        <v>4</v>
      </c>
      <c r="E3603">
        <v>1</v>
      </c>
      <c r="F3603" s="17">
        <v>2</v>
      </c>
      <c r="G3603" s="55" t="s">
        <v>476</v>
      </c>
      <c r="H3603" s="66" t="str">
        <f>VLOOKUP(G3603,'Benthic Codes'!$A$1:$C$15,2,0)</f>
        <v>LC</v>
      </c>
      <c r="I3603" s="66" t="str">
        <f>VLOOKUP(G3603,'Benthic Codes'!$A$1:$C$15,3,0)</f>
        <v>coral</v>
      </c>
    </row>
    <row r="3604" spans="1:11">
      <c r="A3604" s="2">
        <v>42959</v>
      </c>
      <c r="B3604" t="s">
        <v>454</v>
      </c>
      <c r="C3604" t="s">
        <v>475</v>
      </c>
      <c r="D3604">
        <v>4</v>
      </c>
      <c r="E3604">
        <v>1</v>
      </c>
      <c r="F3604" s="17">
        <v>3</v>
      </c>
      <c r="G3604" s="55" t="s">
        <v>488</v>
      </c>
      <c r="H3604" s="66" t="str">
        <f>VLOOKUP(G3604,'Benthic Codes'!$A$1:$C$15,2,0)</f>
        <v>TA</v>
      </c>
      <c r="I3604" s="66" t="str">
        <f>VLOOKUP(G3604,'Benthic Codes'!$A$1:$C$15,3,0)</f>
        <v>turf algae</v>
      </c>
      <c r="J3604">
        <v>3</v>
      </c>
    </row>
    <row r="3605" spans="1:11">
      <c r="A3605" s="2">
        <v>42959</v>
      </c>
      <c r="B3605" t="s">
        <v>454</v>
      </c>
      <c r="C3605" t="s">
        <v>475</v>
      </c>
      <c r="D3605">
        <v>4</v>
      </c>
      <c r="E3605">
        <v>1</v>
      </c>
      <c r="F3605" s="17">
        <v>4</v>
      </c>
      <c r="G3605" s="55" t="s">
        <v>476</v>
      </c>
      <c r="H3605" s="66" t="str">
        <f>VLOOKUP(G3605,'Benthic Codes'!$A$1:$C$15,2,0)</f>
        <v>LC</v>
      </c>
      <c r="I3605" s="66" t="str">
        <f>VLOOKUP(G3605,'Benthic Codes'!$A$1:$C$15,3,0)</f>
        <v>coral</v>
      </c>
    </row>
    <row r="3606" spans="1:11">
      <c r="A3606" s="2">
        <v>42959</v>
      </c>
      <c r="B3606" t="s">
        <v>454</v>
      </c>
      <c r="C3606" t="s">
        <v>475</v>
      </c>
      <c r="D3606">
        <v>4</v>
      </c>
      <c r="E3606">
        <v>1</v>
      </c>
      <c r="F3606" s="17">
        <v>5</v>
      </c>
      <c r="G3606" s="55" t="s">
        <v>476</v>
      </c>
      <c r="H3606" s="66" t="str">
        <f>VLOOKUP(G3606,'Benthic Codes'!$A$1:$C$15,2,0)</f>
        <v>LC</v>
      </c>
      <c r="I3606" s="66" t="str">
        <f>VLOOKUP(G3606,'Benthic Codes'!$A$1:$C$15,3,0)</f>
        <v>coral</v>
      </c>
    </row>
    <row r="3607" spans="1:11">
      <c r="A3607" s="2">
        <v>42959</v>
      </c>
      <c r="B3607" t="s">
        <v>454</v>
      </c>
      <c r="C3607" t="s">
        <v>475</v>
      </c>
      <c r="D3607">
        <v>4</v>
      </c>
      <c r="E3607">
        <v>1</v>
      </c>
      <c r="F3607" s="17">
        <v>6</v>
      </c>
      <c r="G3607" s="55" t="s">
        <v>474</v>
      </c>
      <c r="H3607" s="66" t="str">
        <f>VLOOKUP(G3607,'Benthic Codes'!$A$1:$C$15,2,0)</f>
        <v>CY</v>
      </c>
      <c r="I3607" s="66" t="str">
        <f>VLOOKUP(G3607,'Benthic Codes'!$A$1:$C$15,3,0)</f>
        <v>cyanobacteria</v>
      </c>
    </row>
    <row r="3608" spans="1:11">
      <c r="A3608" s="2">
        <v>42959</v>
      </c>
      <c r="B3608" t="s">
        <v>454</v>
      </c>
      <c r="C3608" t="s">
        <v>475</v>
      </c>
      <c r="D3608">
        <v>4</v>
      </c>
      <c r="E3608">
        <v>1</v>
      </c>
      <c r="F3608" s="17">
        <v>7</v>
      </c>
      <c r="G3608" s="55" t="s">
        <v>474</v>
      </c>
      <c r="H3608" s="66" t="str">
        <f>VLOOKUP(G3608,'Benthic Codes'!$A$1:$C$15,2,0)</f>
        <v>CY</v>
      </c>
      <c r="I3608" s="66" t="str">
        <f>VLOOKUP(G3608,'Benthic Codes'!$A$1:$C$15,3,0)</f>
        <v>cyanobacteria</v>
      </c>
    </row>
    <row r="3609" spans="1:11">
      <c r="A3609" s="2">
        <v>42959</v>
      </c>
      <c r="B3609" t="s">
        <v>454</v>
      </c>
      <c r="C3609" t="s">
        <v>475</v>
      </c>
      <c r="D3609">
        <v>4</v>
      </c>
      <c r="E3609">
        <v>1</v>
      </c>
      <c r="F3609" s="17">
        <v>8</v>
      </c>
      <c r="G3609" s="55" t="s">
        <v>474</v>
      </c>
      <c r="H3609" s="66" t="str">
        <f>VLOOKUP(G3609,'Benthic Codes'!$A$1:$C$15,2,0)</f>
        <v>CY</v>
      </c>
      <c r="I3609" s="66" t="str">
        <f>VLOOKUP(G3609,'Benthic Codes'!$A$1:$C$15,3,0)</f>
        <v>cyanobacteria</v>
      </c>
    </row>
    <row r="3610" spans="1:11">
      <c r="A3610" s="2">
        <v>42959</v>
      </c>
      <c r="B3610" t="s">
        <v>454</v>
      </c>
      <c r="C3610" t="s">
        <v>475</v>
      </c>
      <c r="D3610">
        <v>4</v>
      </c>
      <c r="E3610">
        <v>1</v>
      </c>
      <c r="F3610" s="17">
        <v>9</v>
      </c>
      <c r="G3610" s="55" t="s">
        <v>474</v>
      </c>
      <c r="H3610" s="66" t="str">
        <f>VLOOKUP(G3610,'Benthic Codes'!$A$1:$C$15,2,0)</f>
        <v>CY</v>
      </c>
      <c r="I3610" s="66" t="str">
        <f>VLOOKUP(G3610,'Benthic Codes'!$A$1:$C$15,3,0)</f>
        <v>cyanobacteria</v>
      </c>
    </row>
    <row r="3611" spans="1:11">
      <c r="A3611" s="2">
        <v>42959</v>
      </c>
      <c r="B3611" t="s">
        <v>454</v>
      </c>
      <c r="C3611" t="s">
        <v>475</v>
      </c>
      <c r="D3611">
        <v>4</v>
      </c>
      <c r="E3611">
        <v>1</v>
      </c>
      <c r="F3611" s="17">
        <v>10</v>
      </c>
      <c r="G3611" s="55" t="s">
        <v>474</v>
      </c>
      <c r="H3611" s="66" t="str">
        <f>VLOOKUP(G3611,'Benthic Codes'!$A$1:$C$15,2,0)</f>
        <v>CY</v>
      </c>
      <c r="I3611" s="66" t="str">
        <f>VLOOKUP(G3611,'Benthic Codes'!$A$1:$C$15,3,0)</f>
        <v>cyanobacteria</v>
      </c>
    </row>
    <row r="3612" spans="1:11">
      <c r="A3612" s="2">
        <v>42959</v>
      </c>
      <c r="B3612" t="s">
        <v>454</v>
      </c>
      <c r="C3612" t="s">
        <v>475</v>
      </c>
      <c r="D3612">
        <v>4</v>
      </c>
      <c r="E3612">
        <v>2</v>
      </c>
      <c r="F3612" s="17">
        <v>1</v>
      </c>
      <c r="G3612" s="55" t="s">
        <v>539</v>
      </c>
      <c r="H3612" s="66" t="str">
        <f>VLOOKUP(G3612,'Benthic Codes'!$A$1:$C$15,2,0)</f>
        <v>TA</v>
      </c>
      <c r="I3612" s="66" t="str">
        <f>VLOOKUP(G3612,'Benthic Codes'!$A$1:$C$15,3,0)</f>
        <v>turf algae</v>
      </c>
    </row>
    <row r="3613" spans="1:11">
      <c r="A3613" s="2">
        <v>42959</v>
      </c>
      <c r="B3613" t="s">
        <v>454</v>
      </c>
      <c r="C3613" t="s">
        <v>475</v>
      </c>
      <c r="D3613">
        <v>4</v>
      </c>
      <c r="E3613">
        <v>2</v>
      </c>
      <c r="F3613" s="17">
        <v>2</v>
      </c>
      <c r="G3613" s="55" t="s">
        <v>539</v>
      </c>
      <c r="H3613" s="66" t="str">
        <f>VLOOKUP(G3613,'Benthic Codes'!$A$1:$C$15,2,0)</f>
        <v>TA</v>
      </c>
      <c r="I3613" s="66" t="str">
        <f>VLOOKUP(G3613,'Benthic Codes'!$A$1:$C$15,3,0)</f>
        <v>turf algae</v>
      </c>
    </row>
    <row r="3614" spans="1:11">
      <c r="A3614" s="2">
        <v>42959</v>
      </c>
      <c r="B3614" t="s">
        <v>454</v>
      </c>
      <c r="C3614" t="s">
        <v>475</v>
      </c>
      <c r="D3614">
        <v>4</v>
      </c>
      <c r="E3614">
        <v>2</v>
      </c>
      <c r="F3614" s="17">
        <v>3</v>
      </c>
      <c r="G3614" s="55" t="s">
        <v>474</v>
      </c>
      <c r="H3614" s="66" t="str">
        <f>VLOOKUP(G3614,'Benthic Codes'!$A$1:$C$15,2,0)</f>
        <v>CY</v>
      </c>
      <c r="I3614" s="66" t="str">
        <f>VLOOKUP(G3614,'Benthic Codes'!$A$1:$C$15,3,0)</f>
        <v>cyanobacteria</v>
      </c>
    </row>
    <row r="3615" spans="1:11">
      <c r="A3615" s="2">
        <v>42959</v>
      </c>
      <c r="B3615" t="s">
        <v>454</v>
      </c>
      <c r="C3615" t="s">
        <v>475</v>
      </c>
      <c r="D3615">
        <v>4</v>
      </c>
      <c r="E3615">
        <v>2</v>
      </c>
      <c r="F3615" s="17">
        <v>4</v>
      </c>
      <c r="G3615" s="55" t="s">
        <v>474</v>
      </c>
      <c r="H3615" s="66" t="str">
        <f>VLOOKUP(G3615,'Benthic Codes'!$A$1:$C$15,2,0)</f>
        <v>CY</v>
      </c>
      <c r="I3615" s="66" t="str">
        <f>VLOOKUP(G3615,'Benthic Codes'!$A$1:$C$15,3,0)</f>
        <v>cyanobacteria</v>
      </c>
    </row>
    <row r="3616" spans="1:11">
      <c r="A3616" s="2">
        <v>42959</v>
      </c>
      <c r="B3616" t="s">
        <v>454</v>
      </c>
      <c r="C3616" t="s">
        <v>475</v>
      </c>
      <c r="D3616">
        <v>4</v>
      </c>
      <c r="E3616">
        <v>2</v>
      </c>
      <c r="F3616" s="17">
        <v>5</v>
      </c>
      <c r="G3616" s="55" t="s">
        <v>474</v>
      </c>
      <c r="H3616" s="66" t="str">
        <f>VLOOKUP(G3616,'Benthic Codes'!$A$1:$C$15,2,0)</f>
        <v>CY</v>
      </c>
      <c r="I3616" s="66" t="str">
        <f>VLOOKUP(G3616,'Benthic Codes'!$A$1:$C$15,3,0)</f>
        <v>cyanobacteria</v>
      </c>
    </row>
    <row r="3617" spans="1:11">
      <c r="A3617" s="2">
        <v>42959</v>
      </c>
      <c r="B3617" t="s">
        <v>454</v>
      </c>
      <c r="C3617" t="s">
        <v>475</v>
      </c>
      <c r="D3617">
        <v>4</v>
      </c>
      <c r="E3617">
        <v>2</v>
      </c>
      <c r="F3617" s="17">
        <v>6</v>
      </c>
      <c r="G3617" s="55" t="s">
        <v>474</v>
      </c>
      <c r="H3617" s="66" t="str">
        <f>VLOOKUP(G3617,'Benthic Codes'!$A$1:$C$15,2,0)</f>
        <v>CY</v>
      </c>
      <c r="I3617" s="66" t="str">
        <f>VLOOKUP(G3617,'Benthic Codes'!$A$1:$C$15,3,0)</f>
        <v>cyanobacteria</v>
      </c>
    </row>
    <row r="3618" spans="1:11">
      <c r="A3618" s="2">
        <v>42959</v>
      </c>
      <c r="B3618" t="s">
        <v>454</v>
      </c>
      <c r="C3618" t="s">
        <v>475</v>
      </c>
      <c r="D3618">
        <v>4</v>
      </c>
      <c r="E3618">
        <v>2</v>
      </c>
      <c r="F3618" s="17">
        <v>7</v>
      </c>
      <c r="G3618" s="55" t="s">
        <v>474</v>
      </c>
      <c r="H3618" s="66" t="str">
        <f>VLOOKUP(G3618,'Benthic Codes'!$A$1:$C$15,2,0)</f>
        <v>CY</v>
      </c>
      <c r="I3618" s="66" t="str">
        <f>VLOOKUP(G3618,'Benthic Codes'!$A$1:$C$15,3,0)</f>
        <v>cyanobacteria</v>
      </c>
    </row>
    <row r="3619" spans="1:11">
      <c r="A3619" s="2">
        <v>42959</v>
      </c>
      <c r="B3619" t="s">
        <v>454</v>
      </c>
      <c r="C3619" t="s">
        <v>475</v>
      </c>
      <c r="D3619">
        <v>4</v>
      </c>
      <c r="E3619">
        <v>2</v>
      </c>
      <c r="F3619" s="17">
        <v>8</v>
      </c>
      <c r="G3619" s="55" t="s">
        <v>476</v>
      </c>
      <c r="H3619" s="66" t="str">
        <f>VLOOKUP(G3619,'Benthic Codes'!$A$1:$C$15,2,0)</f>
        <v>LC</v>
      </c>
      <c r="I3619" s="66" t="str">
        <f>VLOOKUP(G3619,'Benthic Codes'!$A$1:$C$15,3,0)</f>
        <v>coral</v>
      </c>
    </row>
    <row r="3620" spans="1:11">
      <c r="A3620" s="2">
        <v>42959</v>
      </c>
      <c r="B3620" t="s">
        <v>454</v>
      </c>
      <c r="C3620" t="s">
        <v>475</v>
      </c>
      <c r="D3620">
        <v>4</v>
      </c>
      <c r="E3620">
        <v>2</v>
      </c>
      <c r="F3620" s="17">
        <v>9</v>
      </c>
      <c r="G3620" s="55" t="s">
        <v>474</v>
      </c>
      <c r="H3620" s="66" t="str">
        <f>VLOOKUP(G3620,'Benthic Codes'!$A$1:$C$15,2,0)</f>
        <v>CY</v>
      </c>
      <c r="I3620" s="66" t="str">
        <f>VLOOKUP(G3620,'Benthic Codes'!$A$1:$C$15,3,0)</f>
        <v>cyanobacteria</v>
      </c>
    </row>
    <row r="3621" spans="1:11">
      <c r="A3621" s="2">
        <v>42959</v>
      </c>
      <c r="B3621" t="s">
        <v>454</v>
      </c>
      <c r="C3621" t="s">
        <v>475</v>
      </c>
      <c r="D3621">
        <v>4</v>
      </c>
      <c r="E3621">
        <v>2</v>
      </c>
      <c r="F3621" s="17">
        <v>10</v>
      </c>
      <c r="G3621" s="55" t="s">
        <v>474</v>
      </c>
      <c r="H3621" s="66" t="str">
        <f>VLOOKUP(G3621,'Benthic Codes'!$A$1:$C$15,2,0)</f>
        <v>CY</v>
      </c>
      <c r="I3621" s="66" t="str">
        <f>VLOOKUP(G3621,'Benthic Codes'!$A$1:$C$15,3,0)</f>
        <v>cyanobacteria</v>
      </c>
    </row>
    <row r="3622" spans="1:11">
      <c r="A3622" s="2">
        <v>42959</v>
      </c>
      <c r="B3622" t="s">
        <v>454</v>
      </c>
      <c r="C3622" t="s">
        <v>475</v>
      </c>
      <c r="D3622">
        <v>4</v>
      </c>
      <c r="E3622">
        <v>3</v>
      </c>
      <c r="F3622" s="17">
        <v>1</v>
      </c>
      <c r="G3622" s="55" t="s">
        <v>478</v>
      </c>
      <c r="H3622" s="66" t="str">
        <f>VLOOKUP(G3622,'Benthic Codes'!$A$1:$C$15,2,0)</f>
        <v>MA</v>
      </c>
      <c r="I3622" s="66" t="str">
        <f>VLOOKUP(G3622,'Benthic Codes'!$A$1:$C$15,3,0)</f>
        <v>macroalgae</v>
      </c>
      <c r="J3622">
        <v>5</v>
      </c>
    </row>
    <row r="3623" spans="1:11">
      <c r="A3623" s="2">
        <v>42959</v>
      </c>
      <c r="B3623" t="s">
        <v>454</v>
      </c>
      <c r="C3623" t="s">
        <v>475</v>
      </c>
      <c r="D3623">
        <v>4</v>
      </c>
      <c r="E3623">
        <v>3</v>
      </c>
      <c r="F3623" s="17">
        <v>2</v>
      </c>
      <c r="G3623" s="55" t="s">
        <v>478</v>
      </c>
      <c r="H3623" s="66" t="str">
        <f>VLOOKUP(G3623,'Benthic Codes'!$A$1:$C$15,2,0)</f>
        <v>MA</v>
      </c>
      <c r="I3623" s="66" t="str">
        <f>VLOOKUP(G3623,'Benthic Codes'!$A$1:$C$15,3,0)</f>
        <v>macroalgae</v>
      </c>
      <c r="J3623">
        <v>5</v>
      </c>
    </row>
    <row r="3624" spans="1:11">
      <c r="A3624" s="2">
        <v>42959</v>
      </c>
      <c r="B3624" t="s">
        <v>454</v>
      </c>
      <c r="C3624" t="s">
        <v>475</v>
      </c>
      <c r="D3624">
        <v>4</v>
      </c>
      <c r="E3624">
        <v>3</v>
      </c>
      <c r="F3624" s="17">
        <v>3</v>
      </c>
      <c r="G3624" s="55" t="s">
        <v>474</v>
      </c>
      <c r="H3624" s="66" t="str">
        <f>VLOOKUP(G3624,'Benthic Codes'!$A$1:$C$15,2,0)</f>
        <v>CY</v>
      </c>
      <c r="I3624" s="66" t="str">
        <f>VLOOKUP(G3624,'Benthic Codes'!$A$1:$C$15,3,0)</f>
        <v>cyanobacteria</v>
      </c>
    </row>
    <row r="3625" spans="1:11">
      <c r="A3625" s="2">
        <v>42959</v>
      </c>
      <c r="B3625" t="s">
        <v>454</v>
      </c>
      <c r="C3625" t="s">
        <v>475</v>
      </c>
      <c r="D3625">
        <v>4</v>
      </c>
      <c r="E3625">
        <v>3</v>
      </c>
      <c r="F3625" s="17">
        <v>4</v>
      </c>
      <c r="G3625" s="55" t="s">
        <v>480</v>
      </c>
      <c r="H3625" s="66" t="str">
        <f>VLOOKUP(G3625,'Benthic Codes'!$A$1:$C$15,2,0)</f>
        <v>OINV</v>
      </c>
      <c r="I3625" s="66" t="str">
        <f>VLOOKUP(G3625,'Benthic Codes'!$A$1:$C$15,3,0)</f>
        <v>non-aggressive invert</v>
      </c>
      <c r="K3625" t="s">
        <v>479</v>
      </c>
    </row>
    <row r="3626" spans="1:11">
      <c r="A3626" s="2">
        <v>42959</v>
      </c>
      <c r="B3626" t="s">
        <v>454</v>
      </c>
      <c r="C3626" t="s">
        <v>475</v>
      </c>
      <c r="D3626">
        <v>4</v>
      </c>
      <c r="E3626">
        <v>3</v>
      </c>
      <c r="F3626" s="17">
        <v>5</v>
      </c>
      <c r="G3626" s="55" t="s">
        <v>539</v>
      </c>
      <c r="H3626" s="66" t="str">
        <f>VLOOKUP(G3626,'Benthic Codes'!$A$1:$C$15,2,0)</f>
        <v>TA</v>
      </c>
      <c r="I3626" s="66" t="str">
        <f>VLOOKUP(G3626,'Benthic Codes'!$A$1:$C$15,3,0)</f>
        <v>turf algae</v>
      </c>
    </row>
    <row r="3627" spans="1:11">
      <c r="A3627" s="2">
        <v>42959</v>
      </c>
      <c r="B3627" t="s">
        <v>454</v>
      </c>
      <c r="C3627" t="s">
        <v>475</v>
      </c>
      <c r="D3627">
        <v>4</v>
      </c>
      <c r="E3627">
        <v>3</v>
      </c>
      <c r="F3627" s="17">
        <v>6</v>
      </c>
      <c r="G3627" s="55" t="s">
        <v>539</v>
      </c>
      <c r="H3627" s="66" t="str">
        <f>VLOOKUP(G3627,'Benthic Codes'!$A$1:$C$15,2,0)</f>
        <v>TA</v>
      </c>
      <c r="I3627" s="66" t="str">
        <f>VLOOKUP(G3627,'Benthic Codes'!$A$1:$C$15,3,0)</f>
        <v>turf algae</v>
      </c>
    </row>
    <row r="3628" spans="1:11">
      <c r="A3628" s="2">
        <v>42959</v>
      </c>
      <c r="B3628" t="s">
        <v>454</v>
      </c>
      <c r="C3628" t="s">
        <v>475</v>
      </c>
      <c r="D3628">
        <v>4</v>
      </c>
      <c r="E3628">
        <v>3</v>
      </c>
      <c r="F3628" s="17">
        <v>7</v>
      </c>
      <c r="G3628" s="55" t="s">
        <v>488</v>
      </c>
      <c r="H3628" s="66" t="str">
        <f>VLOOKUP(G3628,'Benthic Codes'!$A$1:$C$15,2,0)</f>
        <v>TA</v>
      </c>
      <c r="I3628" s="66" t="str">
        <f>VLOOKUP(G3628,'Benthic Codes'!$A$1:$C$15,3,0)</f>
        <v>turf algae</v>
      </c>
      <c r="J3628">
        <v>4</v>
      </c>
    </row>
    <row r="3629" spans="1:11">
      <c r="A3629" s="2">
        <v>42959</v>
      </c>
      <c r="B3629" t="s">
        <v>454</v>
      </c>
      <c r="C3629" t="s">
        <v>475</v>
      </c>
      <c r="D3629">
        <v>4</v>
      </c>
      <c r="E3629">
        <v>3</v>
      </c>
      <c r="F3629" s="17">
        <v>8</v>
      </c>
      <c r="G3629" s="55" t="s">
        <v>478</v>
      </c>
      <c r="H3629" s="66" t="str">
        <f>VLOOKUP(G3629,'Benthic Codes'!$A$1:$C$15,2,0)</f>
        <v>MA</v>
      </c>
      <c r="I3629" s="66" t="str">
        <f>VLOOKUP(G3629,'Benthic Codes'!$A$1:$C$15,3,0)</f>
        <v>macroalgae</v>
      </c>
      <c r="J3629">
        <v>73</v>
      </c>
    </row>
    <row r="3630" spans="1:11">
      <c r="A3630" s="2">
        <v>42959</v>
      </c>
      <c r="B3630" t="s">
        <v>454</v>
      </c>
      <c r="C3630" t="s">
        <v>475</v>
      </c>
      <c r="D3630">
        <v>4</v>
      </c>
      <c r="E3630">
        <v>3</v>
      </c>
      <c r="F3630" s="17">
        <v>9</v>
      </c>
      <c r="G3630" s="55" t="s">
        <v>539</v>
      </c>
      <c r="H3630" s="66" t="str">
        <f>VLOOKUP(G3630,'Benthic Codes'!$A$1:$C$15,2,0)</f>
        <v>TA</v>
      </c>
      <c r="I3630" s="66" t="str">
        <f>VLOOKUP(G3630,'Benthic Codes'!$A$1:$C$15,3,0)</f>
        <v>turf algae</v>
      </c>
    </row>
    <row r="3631" spans="1:11">
      <c r="A3631" s="2">
        <v>42959</v>
      </c>
      <c r="B3631" t="s">
        <v>454</v>
      </c>
      <c r="C3631" t="s">
        <v>475</v>
      </c>
      <c r="D3631">
        <v>4</v>
      </c>
      <c r="E3631">
        <v>3</v>
      </c>
      <c r="F3631" s="17">
        <v>10</v>
      </c>
      <c r="G3631" s="55" t="s">
        <v>539</v>
      </c>
      <c r="H3631" s="66" t="str">
        <f>VLOOKUP(G3631,'Benthic Codes'!$A$1:$C$15,2,0)</f>
        <v>TA</v>
      </c>
      <c r="I3631" s="66" t="str">
        <f>VLOOKUP(G3631,'Benthic Codes'!$A$1:$C$15,3,0)</f>
        <v>turf algae</v>
      </c>
    </row>
    <row r="3632" spans="1:11">
      <c r="A3632" s="2">
        <v>42959</v>
      </c>
      <c r="B3632" t="s">
        <v>454</v>
      </c>
      <c r="C3632" t="s">
        <v>475</v>
      </c>
      <c r="D3632">
        <v>4</v>
      </c>
      <c r="E3632">
        <v>4</v>
      </c>
      <c r="F3632" s="17">
        <v>1</v>
      </c>
      <c r="G3632" s="55" t="s">
        <v>539</v>
      </c>
      <c r="H3632" s="66" t="str">
        <f>VLOOKUP(G3632,'Benthic Codes'!$A$1:$C$15,2,0)</f>
        <v>TA</v>
      </c>
      <c r="I3632" s="66" t="str">
        <f>VLOOKUP(G3632,'Benthic Codes'!$A$1:$C$15,3,0)</f>
        <v>turf algae</v>
      </c>
    </row>
    <row r="3633" spans="1:11">
      <c r="A3633" s="2">
        <v>42959</v>
      </c>
      <c r="B3633" t="s">
        <v>454</v>
      </c>
      <c r="C3633" t="s">
        <v>475</v>
      </c>
      <c r="D3633">
        <v>4</v>
      </c>
      <c r="E3633">
        <v>4</v>
      </c>
      <c r="F3633" s="17">
        <v>2</v>
      </c>
      <c r="G3633" s="55" t="s">
        <v>539</v>
      </c>
      <c r="H3633" s="66" t="str">
        <f>VLOOKUP(G3633,'Benthic Codes'!$A$1:$C$15,2,0)</f>
        <v>TA</v>
      </c>
      <c r="I3633" s="66" t="str">
        <f>VLOOKUP(G3633,'Benthic Codes'!$A$1:$C$15,3,0)</f>
        <v>turf algae</v>
      </c>
    </row>
    <row r="3634" spans="1:11">
      <c r="A3634" s="2">
        <v>42959</v>
      </c>
      <c r="B3634" t="s">
        <v>454</v>
      </c>
      <c r="C3634" t="s">
        <v>475</v>
      </c>
      <c r="D3634">
        <v>4</v>
      </c>
      <c r="E3634">
        <v>4</v>
      </c>
      <c r="F3634" s="17">
        <v>3</v>
      </c>
      <c r="G3634" s="55" t="s">
        <v>539</v>
      </c>
      <c r="H3634" s="66" t="str">
        <f>VLOOKUP(G3634,'Benthic Codes'!$A$1:$C$15,2,0)</f>
        <v>TA</v>
      </c>
      <c r="I3634" s="66" t="str">
        <f>VLOOKUP(G3634,'Benthic Codes'!$A$1:$C$15,3,0)</f>
        <v>turf algae</v>
      </c>
    </row>
    <row r="3635" spans="1:11">
      <c r="A3635" s="2">
        <v>42959</v>
      </c>
      <c r="B3635" t="s">
        <v>454</v>
      </c>
      <c r="C3635" t="s">
        <v>475</v>
      </c>
      <c r="D3635">
        <v>4</v>
      </c>
      <c r="E3635">
        <v>4</v>
      </c>
      <c r="F3635" s="17">
        <v>4</v>
      </c>
      <c r="G3635" s="55" t="s">
        <v>478</v>
      </c>
      <c r="H3635" s="66" t="str">
        <f>VLOOKUP(G3635,'Benthic Codes'!$A$1:$C$15,2,0)</f>
        <v>MA</v>
      </c>
      <c r="I3635" s="66" t="str">
        <f>VLOOKUP(G3635,'Benthic Codes'!$A$1:$C$15,3,0)</f>
        <v>macroalgae</v>
      </c>
      <c r="J3635">
        <v>14</v>
      </c>
    </row>
    <row r="3636" spans="1:11">
      <c r="A3636" s="2">
        <v>42959</v>
      </c>
      <c r="B3636" t="s">
        <v>454</v>
      </c>
      <c r="C3636" t="s">
        <v>475</v>
      </c>
      <c r="D3636">
        <v>4</v>
      </c>
      <c r="E3636">
        <v>4</v>
      </c>
      <c r="F3636" s="17">
        <v>5</v>
      </c>
      <c r="G3636" s="55" t="s">
        <v>478</v>
      </c>
      <c r="H3636" s="66" t="str">
        <f>VLOOKUP(G3636,'Benthic Codes'!$A$1:$C$15,2,0)</f>
        <v>MA</v>
      </c>
      <c r="I3636" s="66" t="str">
        <f>VLOOKUP(G3636,'Benthic Codes'!$A$1:$C$15,3,0)</f>
        <v>macroalgae</v>
      </c>
      <c r="J3636">
        <v>15</v>
      </c>
    </row>
    <row r="3637" spans="1:11">
      <c r="A3637" s="2">
        <v>42959</v>
      </c>
      <c r="B3637" t="s">
        <v>454</v>
      </c>
      <c r="C3637" t="s">
        <v>475</v>
      </c>
      <c r="D3637">
        <v>4</v>
      </c>
      <c r="E3637">
        <v>4</v>
      </c>
      <c r="F3637" s="17">
        <v>6</v>
      </c>
      <c r="G3637" s="55" t="s">
        <v>539</v>
      </c>
      <c r="H3637" s="66" t="str">
        <f>VLOOKUP(G3637,'Benthic Codes'!$A$1:$C$15,2,0)</f>
        <v>TA</v>
      </c>
      <c r="I3637" s="66" t="str">
        <f>VLOOKUP(G3637,'Benthic Codes'!$A$1:$C$15,3,0)</f>
        <v>turf algae</v>
      </c>
    </row>
    <row r="3638" spans="1:11">
      <c r="A3638" s="2">
        <v>42959</v>
      </c>
      <c r="B3638" t="s">
        <v>454</v>
      </c>
      <c r="C3638" t="s">
        <v>475</v>
      </c>
      <c r="D3638">
        <v>4</v>
      </c>
      <c r="E3638">
        <v>4</v>
      </c>
      <c r="F3638" s="17">
        <v>7</v>
      </c>
      <c r="G3638" s="55" t="s">
        <v>539</v>
      </c>
      <c r="H3638" s="66" t="str">
        <f>VLOOKUP(G3638,'Benthic Codes'!$A$1:$C$15,2,0)</f>
        <v>TA</v>
      </c>
      <c r="I3638" s="66" t="str">
        <f>VLOOKUP(G3638,'Benthic Codes'!$A$1:$C$15,3,0)</f>
        <v>turf algae</v>
      </c>
    </row>
    <row r="3639" spans="1:11">
      <c r="A3639" s="2">
        <v>42959</v>
      </c>
      <c r="B3639" t="s">
        <v>454</v>
      </c>
      <c r="C3639" t="s">
        <v>475</v>
      </c>
      <c r="D3639">
        <v>4</v>
      </c>
      <c r="E3639">
        <v>4</v>
      </c>
      <c r="F3639" s="17">
        <v>8</v>
      </c>
      <c r="G3639" s="55" t="s">
        <v>539</v>
      </c>
      <c r="H3639" s="66" t="str">
        <f>VLOOKUP(G3639,'Benthic Codes'!$A$1:$C$15,2,0)</f>
        <v>TA</v>
      </c>
      <c r="I3639" s="66" t="str">
        <f>VLOOKUP(G3639,'Benthic Codes'!$A$1:$C$15,3,0)</f>
        <v>turf algae</v>
      </c>
    </row>
    <row r="3640" spans="1:11">
      <c r="A3640" s="2">
        <v>42959</v>
      </c>
      <c r="B3640" t="s">
        <v>454</v>
      </c>
      <c r="C3640" t="s">
        <v>475</v>
      </c>
      <c r="D3640">
        <v>4</v>
      </c>
      <c r="E3640">
        <v>4</v>
      </c>
      <c r="F3640" s="17">
        <v>9</v>
      </c>
      <c r="G3640" s="55" t="s">
        <v>478</v>
      </c>
      <c r="H3640" s="66" t="str">
        <f>VLOOKUP(G3640,'Benthic Codes'!$A$1:$C$15,2,0)</f>
        <v>MA</v>
      </c>
      <c r="I3640" s="66" t="str">
        <f>VLOOKUP(G3640,'Benthic Codes'!$A$1:$C$15,3,0)</f>
        <v>macroalgae</v>
      </c>
      <c r="J3640">
        <v>5</v>
      </c>
    </row>
    <row r="3641" spans="1:11">
      <c r="A3641" s="2">
        <v>42959</v>
      </c>
      <c r="B3641" t="s">
        <v>454</v>
      </c>
      <c r="C3641" t="s">
        <v>475</v>
      </c>
      <c r="D3641">
        <v>4</v>
      </c>
      <c r="E3641">
        <v>4</v>
      </c>
      <c r="F3641" s="17">
        <v>10</v>
      </c>
      <c r="G3641" s="55" t="s">
        <v>476</v>
      </c>
      <c r="H3641" s="66" t="str">
        <f>VLOOKUP(G3641,'Benthic Codes'!$A$1:$C$15,2,0)</f>
        <v>LC</v>
      </c>
      <c r="I3641" s="66" t="str">
        <f>VLOOKUP(G3641,'Benthic Codes'!$A$1:$C$15,3,0)</f>
        <v>coral</v>
      </c>
    </row>
    <row r="3642" spans="1:11">
      <c r="A3642" s="2">
        <v>42959</v>
      </c>
      <c r="B3642" t="s">
        <v>454</v>
      </c>
      <c r="C3642" t="s">
        <v>475</v>
      </c>
      <c r="D3642">
        <v>4</v>
      </c>
      <c r="E3642">
        <v>5</v>
      </c>
      <c r="F3642" s="17">
        <v>1</v>
      </c>
      <c r="G3642" s="55" t="s">
        <v>474</v>
      </c>
      <c r="H3642" s="66" t="str">
        <f>VLOOKUP(G3642,'Benthic Codes'!$A$1:$C$15,2,0)</f>
        <v>CY</v>
      </c>
      <c r="I3642" s="66" t="str">
        <f>VLOOKUP(G3642,'Benthic Codes'!$A$1:$C$15,3,0)</f>
        <v>cyanobacteria</v>
      </c>
    </row>
    <row r="3643" spans="1:11">
      <c r="A3643" s="2">
        <v>42959</v>
      </c>
      <c r="B3643" t="s">
        <v>454</v>
      </c>
      <c r="C3643" t="s">
        <v>475</v>
      </c>
      <c r="D3643">
        <v>4</v>
      </c>
      <c r="E3643">
        <v>5</v>
      </c>
      <c r="F3643" s="17">
        <v>2</v>
      </c>
      <c r="G3643" s="55" t="s">
        <v>476</v>
      </c>
      <c r="H3643" s="66" t="str">
        <f>VLOOKUP(G3643,'Benthic Codes'!$A$1:$C$15,2,0)</f>
        <v>LC</v>
      </c>
      <c r="I3643" s="66" t="str">
        <f>VLOOKUP(G3643,'Benthic Codes'!$A$1:$C$15,3,0)</f>
        <v>coral</v>
      </c>
    </row>
    <row r="3644" spans="1:11">
      <c r="A3644" s="2">
        <v>42959</v>
      </c>
      <c r="B3644" t="s">
        <v>454</v>
      </c>
      <c r="C3644" t="s">
        <v>475</v>
      </c>
      <c r="D3644">
        <v>4</v>
      </c>
      <c r="E3644">
        <v>5</v>
      </c>
      <c r="F3644" s="17">
        <v>3</v>
      </c>
      <c r="G3644" s="55" t="s">
        <v>476</v>
      </c>
      <c r="H3644" s="66" t="str">
        <f>VLOOKUP(G3644,'Benthic Codes'!$A$1:$C$15,2,0)</f>
        <v>LC</v>
      </c>
      <c r="I3644" s="66" t="str">
        <f>VLOOKUP(G3644,'Benthic Codes'!$A$1:$C$15,3,0)</f>
        <v>coral</v>
      </c>
    </row>
    <row r="3645" spans="1:11">
      <c r="A3645" s="2">
        <v>42959</v>
      </c>
      <c r="B3645" t="s">
        <v>454</v>
      </c>
      <c r="C3645" t="s">
        <v>475</v>
      </c>
      <c r="D3645">
        <v>4</v>
      </c>
      <c r="E3645">
        <v>5</v>
      </c>
      <c r="F3645" s="17">
        <v>4</v>
      </c>
      <c r="G3645" s="55" t="s">
        <v>483</v>
      </c>
      <c r="H3645" s="66" t="str">
        <f>VLOOKUP(G3645,'Benthic Codes'!$A$1:$C$15,2,0)</f>
        <v>AINV</v>
      </c>
      <c r="I3645" s="66" t="str">
        <f>VLOOKUP(G3645,'Benthic Codes'!$A$1:$C$15,3,0)</f>
        <v>aggressive invert</v>
      </c>
      <c r="K3645" t="s">
        <v>484</v>
      </c>
    </row>
    <row r="3646" spans="1:11">
      <c r="A3646" s="2">
        <v>42959</v>
      </c>
      <c r="B3646" t="s">
        <v>454</v>
      </c>
      <c r="C3646" t="s">
        <v>475</v>
      </c>
      <c r="D3646">
        <v>4</v>
      </c>
      <c r="E3646">
        <v>5</v>
      </c>
      <c r="F3646" s="17">
        <v>5</v>
      </c>
      <c r="G3646" s="55" t="s">
        <v>483</v>
      </c>
      <c r="H3646" s="66" t="str">
        <f>VLOOKUP(G3646,'Benthic Codes'!$A$1:$C$15,2,0)</f>
        <v>AINV</v>
      </c>
      <c r="I3646" s="66" t="str">
        <f>VLOOKUP(G3646,'Benthic Codes'!$A$1:$C$15,3,0)</f>
        <v>aggressive invert</v>
      </c>
      <c r="K3646" t="s">
        <v>484</v>
      </c>
    </row>
    <row r="3647" spans="1:11">
      <c r="A3647" s="2">
        <v>42959</v>
      </c>
      <c r="B3647" t="s">
        <v>454</v>
      </c>
      <c r="C3647" t="s">
        <v>475</v>
      </c>
      <c r="D3647">
        <v>4</v>
      </c>
      <c r="E3647">
        <v>5</v>
      </c>
      <c r="F3647" s="17">
        <v>6</v>
      </c>
      <c r="G3647" s="55" t="s">
        <v>474</v>
      </c>
      <c r="H3647" s="66" t="str">
        <f>VLOOKUP(G3647,'Benthic Codes'!$A$1:$C$15,2,0)</f>
        <v>CY</v>
      </c>
      <c r="I3647" s="66" t="str">
        <f>VLOOKUP(G3647,'Benthic Codes'!$A$1:$C$15,3,0)</f>
        <v>cyanobacteria</v>
      </c>
    </row>
    <row r="3648" spans="1:11">
      <c r="A3648" s="2">
        <v>42959</v>
      </c>
      <c r="B3648" t="s">
        <v>454</v>
      </c>
      <c r="C3648" t="s">
        <v>475</v>
      </c>
      <c r="D3648">
        <v>4</v>
      </c>
      <c r="E3648">
        <v>5</v>
      </c>
      <c r="F3648" s="17">
        <v>7</v>
      </c>
      <c r="G3648" s="55" t="s">
        <v>478</v>
      </c>
      <c r="H3648" s="66" t="str">
        <f>VLOOKUP(G3648,'Benthic Codes'!$A$1:$C$15,2,0)</f>
        <v>MA</v>
      </c>
      <c r="I3648" s="66" t="str">
        <f>VLOOKUP(G3648,'Benthic Codes'!$A$1:$C$15,3,0)</f>
        <v>macroalgae</v>
      </c>
      <c r="J3648">
        <v>5</v>
      </c>
    </row>
    <row r="3649" spans="1:11">
      <c r="A3649" s="2">
        <v>42959</v>
      </c>
      <c r="B3649" t="s">
        <v>454</v>
      </c>
      <c r="C3649" t="s">
        <v>475</v>
      </c>
      <c r="D3649">
        <v>4</v>
      </c>
      <c r="E3649">
        <v>5</v>
      </c>
      <c r="F3649" s="17">
        <v>8</v>
      </c>
      <c r="G3649" s="55" t="s">
        <v>474</v>
      </c>
      <c r="H3649" s="66" t="str">
        <f>VLOOKUP(G3649,'Benthic Codes'!$A$1:$C$15,2,0)</f>
        <v>CY</v>
      </c>
      <c r="I3649" s="66" t="str">
        <f>VLOOKUP(G3649,'Benthic Codes'!$A$1:$C$15,3,0)</f>
        <v>cyanobacteria</v>
      </c>
    </row>
    <row r="3650" spans="1:11">
      <c r="A3650" s="2">
        <v>42959</v>
      </c>
      <c r="B3650" t="s">
        <v>454</v>
      </c>
      <c r="C3650" t="s">
        <v>475</v>
      </c>
      <c r="D3650">
        <v>4</v>
      </c>
      <c r="E3650">
        <v>5</v>
      </c>
      <c r="F3650" s="17">
        <v>9</v>
      </c>
      <c r="G3650" s="55" t="s">
        <v>478</v>
      </c>
      <c r="H3650" s="66" t="str">
        <f>VLOOKUP(G3650,'Benthic Codes'!$A$1:$C$15,2,0)</f>
        <v>MA</v>
      </c>
      <c r="I3650" s="66" t="str">
        <f>VLOOKUP(G3650,'Benthic Codes'!$A$1:$C$15,3,0)</f>
        <v>macroalgae</v>
      </c>
      <c r="J3650">
        <v>35</v>
      </c>
    </row>
    <row r="3651" spans="1:11">
      <c r="A3651" s="2">
        <v>42959</v>
      </c>
      <c r="B3651" t="s">
        <v>454</v>
      </c>
      <c r="C3651" t="s">
        <v>475</v>
      </c>
      <c r="D3651">
        <v>4</v>
      </c>
      <c r="E3651">
        <v>5</v>
      </c>
      <c r="F3651" s="17">
        <v>10</v>
      </c>
      <c r="G3651" s="55" t="s">
        <v>480</v>
      </c>
      <c r="H3651" s="66" t="str">
        <f>VLOOKUP(G3651,'Benthic Codes'!$A$1:$C$15,2,0)</f>
        <v>OINV</v>
      </c>
      <c r="I3651" s="66" t="str">
        <f>VLOOKUP(G3651,'Benthic Codes'!$A$1:$C$15,3,0)</f>
        <v>non-aggressive invert</v>
      </c>
      <c r="K3651" t="s">
        <v>479</v>
      </c>
    </row>
    <row r="3652" spans="1:11">
      <c r="A3652" s="2">
        <v>42959</v>
      </c>
      <c r="B3652" t="s">
        <v>454</v>
      </c>
      <c r="C3652" t="s">
        <v>475</v>
      </c>
      <c r="D3652">
        <v>4</v>
      </c>
      <c r="E3652">
        <v>6</v>
      </c>
      <c r="F3652" s="17">
        <v>1</v>
      </c>
      <c r="G3652" s="55" t="s">
        <v>478</v>
      </c>
      <c r="H3652" s="66" t="str">
        <f>VLOOKUP(G3652,'Benthic Codes'!$A$1:$C$15,2,0)</f>
        <v>MA</v>
      </c>
      <c r="I3652" s="66" t="str">
        <f>VLOOKUP(G3652,'Benthic Codes'!$A$1:$C$15,3,0)</f>
        <v>macroalgae</v>
      </c>
      <c r="J3652">
        <v>11</v>
      </c>
    </row>
    <row r="3653" spans="1:11">
      <c r="A3653" s="2">
        <v>42959</v>
      </c>
      <c r="B3653" t="s">
        <v>454</v>
      </c>
      <c r="C3653" t="s">
        <v>475</v>
      </c>
      <c r="D3653">
        <v>4</v>
      </c>
      <c r="E3653">
        <v>6</v>
      </c>
      <c r="F3653" s="17">
        <v>2</v>
      </c>
      <c r="G3653" s="55" t="s">
        <v>539</v>
      </c>
      <c r="H3653" s="66" t="str">
        <f>VLOOKUP(G3653,'Benthic Codes'!$A$1:$C$15,2,0)</f>
        <v>TA</v>
      </c>
      <c r="I3653" s="66" t="str">
        <f>VLOOKUP(G3653,'Benthic Codes'!$A$1:$C$15,3,0)</f>
        <v>turf algae</v>
      </c>
    </row>
    <row r="3654" spans="1:11">
      <c r="A3654" s="2">
        <v>42959</v>
      </c>
      <c r="B3654" t="s">
        <v>454</v>
      </c>
      <c r="C3654" t="s">
        <v>475</v>
      </c>
      <c r="D3654">
        <v>4</v>
      </c>
      <c r="E3654">
        <v>6</v>
      </c>
      <c r="F3654" s="17">
        <v>3</v>
      </c>
      <c r="G3654" s="55" t="s">
        <v>539</v>
      </c>
      <c r="H3654" s="66" t="str">
        <f>VLOOKUP(G3654,'Benthic Codes'!$A$1:$C$15,2,0)</f>
        <v>TA</v>
      </c>
      <c r="I3654" s="66" t="str">
        <f>VLOOKUP(G3654,'Benthic Codes'!$A$1:$C$15,3,0)</f>
        <v>turf algae</v>
      </c>
    </row>
    <row r="3655" spans="1:11">
      <c r="A3655" s="2">
        <v>42959</v>
      </c>
      <c r="B3655" t="s">
        <v>454</v>
      </c>
      <c r="C3655" t="s">
        <v>475</v>
      </c>
      <c r="D3655">
        <v>4</v>
      </c>
      <c r="E3655">
        <v>6</v>
      </c>
      <c r="F3655" s="17">
        <v>4</v>
      </c>
      <c r="G3655" s="55" t="s">
        <v>476</v>
      </c>
      <c r="H3655" s="66" t="str">
        <f>VLOOKUP(G3655,'Benthic Codes'!$A$1:$C$15,2,0)</f>
        <v>LC</v>
      </c>
      <c r="I3655" s="66" t="str">
        <f>VLOOKUP(G3655,'Benthic Codes'!$A$1:$C$15,3,0)</f>
        <v>coral</v>
      </c>
    </row>
    <row r="3656" spans="1:11">
      <c r="A3656" s="2">
        <v>42959</v>
      </c>
      <c r="B3656" t="s">
        <v>454</v>
      </c>
      <c r="C3656" t="s">
        <v>475</v>
      </c>
      <c r="D3656">
        <v>4</v>
      </c>
      <c r="E3656">
        <v>6</v>
      </c>
      <c r="F3656" s="17">
        <v>5</v>
      </c>
      <c r="G3656" s="55" t="s">
        <v>476</v>
      </c>
      <c r="H3656" s="66" t="str">
        <f>VLOOKUP(G3656,'Benthic Codes'!$A$1:$C$15,2,0)</f>
        <v>LC</v>
      </c>
      <c r="I3656" s="66" t="str">
        <f>VLOOKUP(G3656,'Benthic Codes'!$A$1:$C$15,3,0)</f>
        <v>coral</v>
      </c>
    </row>
    <row r="3657" spans="1:11">
      <c r="A3657" s="2">
        <v>42959</v>
      </c>
      <c r="B3657" t="s">
        <v>454</v>
      </c>
      <c r="C3657" t="s">
        <v>475</v>
      </c>
      <c r="D3657">
        <v>4</v>
      </c>
      <c r="E3657">
        <v>6</v>
      </c>
      <c r="F3657" s="17">
        <v>6</v>
      </c>
      <c r="G3657" s="55" t="s">
        <v>474</v>
      </c>
      <c r="H3657" s="66" t="str">
        <f>VLOOKUP(G3657,'Benthic Codes'!$A$1:$C$15,2,0)</f>
        <v>CY</v>
      </c>
      <c r="I3657" s="66" t="str">
        <f>VLOOKUP(G3657,'Benthic Codes'!$A$1:$C$15,3,0)</f>
        <v>cyanobacteria</v>
      </c>
    </row>
    <row r="3658" spans="1:11">
      <c r="A3658" s="2">
        <v>42959</v>
      </c>
      <c r="B3658" t="s">
        <v>454</v>
      </c>
      <c r="C3658" t="s">
        <v>475</v>
      </c>
      <c r="D3658">
        <v>4</v>
      </c>
      <c r="E3658">
        <v>6</v>
      </c>
      <c r="F3658" s="17">
        <v>7</v>
      </c>
      <c r="G3658" s="55" t="s">
        <v>539</v>
      </c>
      <c r="H3658" s="66" t="str">
        <f>VLOOKUP(G3658,'Benthic Codes'!$A$1:$C$15,2,0)</f>
        <v>TA</v>
      </c>
      <c r="I3658" s="66" t="str">
        <f>VLOOKUP(G3658,'Benthic Codes'!$A$1:$C$15,3,0)</f>
        <v>turf algae</v>
      </c>
    </row>
    <row r="3659" spans="1:11">
      <c r="A3659" s="2">
        <v>42959</v>
      </c>
      <c r="B3659" t="s">
        <v>454</v>
      </c>
      <c r="C3659" t="s">
        <v>475</v>
      </c>
      <c r="D3659">
        <v>4</v>
      </c>
      <c r="E3659">
        <v>6</v>
      </c>
      <c r="F3659" s="17">
        <v>8</v>
      </c>
      <c r="G3659" s="55" t="s">
        <v>539</v>
      </c>
      <c r="H3659" s="66" t="str">
        <f>VLOOKUP(G3659,'Benthic Codes'!$A$1:$C$15,2,0)</f>
        <v>TA</v>
      </c>
      <c r="I3659" s="66" t="str">
        <f>VLOOKUP(G3659,'Benthic Codes'!$A$1:$C$15,3,0)</f>
        <v>turf algae</v>
      </c>
    </row>
    <row r="3660" spans="1:11">
      <c r="A3660" s="2">
        <v>42959</v>
      </c>
      <c r="B3660" t="s">
        <v>454</v>
      </c>
      <c r="C3660" t="s">
        <v>475</v>
      </c>
      <c r="D3660">
        <v>4</v>
      </c>
      <c r="E3660">
        <v>6</v>
      </c>
      <c r="F3660" s="17">
        <v>9</v>
      </c>
      <c r="G3660" s="55" t="s">
        <v>539</v>
      </c>
      <c r="H3660" s="66" t="str">
        <f>VLOOKUP(G3660,'Benthic Codes'!$A$1:$C$15,2,0)</f>
        <v>TA</v>
      </c>
      <c r="I3660" s="66" t="str">
        <f>VLOOKUP(G3660,'Benthic Codes'!$A$1:$C$15,3,0)</f>
        <v>turf algae</v>
      </c>
    </row>
    <row r="3661" spans="1:11">
      <c r="A3661" s="2">
        <v>42959</v>
      </c>
      <c r="B3661" t="s">
        <v>454</v>
      </c>
      <c r="C3661" t="s">
        <v>475</v>
      </c>
      <c r="D3661">
        <v>4</v>
      </c>
      <c r="E3661">
        <v>6</v>
      </c>
      <c r="F3661" s="17">
        <v>10</v>
      </c>
      <c r="G3661" s="55" t="s">
        <v>481</v>
      </c>
      <c r="H3661" s="66" t="str">
        <f>VLOOKUP(G3661,'Benthic Codes'!$A$1:$C$15,2,0)</f>
        <v>CCA</v>
      </c>
      <c r="I3661" s="66" t="str">
        <f>VLOOKUP(G3661,'Benthic Codes'!$A$1:$C$15,3,0)</f>
        <v>CCA</v>
      </c>
    </row>
    <row r="3662" spans="1:11">
      <c r="A3662" s="2">
        <v>42959</v>
      </c>
      <c r="B3662" t="s">
        <v>454</v>
      </c>
      <c r="C3662" t="s">
        <v>475</v>
      </c>
      <c r="D3662">
        <v>4</v>
      </c>
      <c r="E3662">
        <v>7</v>
      </c>
      <c r="F3662" s="17">
        <v>1</v>
      </c>
      <c r="G3662" s="55" t="s">
        <v>539</v>
      </c>
      <c r="H3662" s="66" t="str">
        <f>VLOOKUP(G3662,'Benthic Codes'!$A$1:$C$15,2,0)</f>
        <v>TA</v>
      </c>
      <c r="I3662" s="66" t="str">
        <f>VLOOKUP(G3662,'Benthic Codes'!$A$1:$C$15,3,0)</f>
        <v>turf algae</v>
      </c>
    </row>
    <row r="3663" spans="1:11">
      <c r="A3663" s="2">
        <v>42959</v>
      </c>
      <c r="B3663" t="s">
        <v>454</v>
      </c>
      <c r="C3663" t="s">
        <v>475</v>
      </c>
      <c r="D3663">
        <v>4</v>
      </c>
      <c r="E3663">
        <v>7</v>
      </c>
      <c r="F3663" s="17">
        <v>2</v>
      </c>
      <c r="G3663" s="55" t="s">
        <v>539</v>
      </c>
      <c r="H3663" s="66" t="str">
        <f>VLOOKUP(G3663,'Benthic Codes'!$A$1:$C$15,2,0)</f>
        <v>TA</v>
      </c>
      <c r="I3663" s="66" t="str">
        <f>VLOOKUP(G3663,'Benthic Codes'!$A$1:$C$15,3,0)</f>
        <v>turf algae</v>
      </c>
    </row>
    <row r="3664" spans="1:11">
      <c r="A3664" s="2">
        <v>42959</v>
      </c>
      <c r="B3664" t="s">
        <v>454</v>
      </c>
      <c r="C3664" t="s">
        <v>475</v>
      </c>
      <c r="D3664">
        <v>4</v>
      </c>
      <c r="E3664">
        <v>7</v>
      </c>
      <c r="F3664" s="17">
        <v>3</v>
      </c>
      <c r="G3664" s="55" t="s">
        <v>539</v>
      </c>
      <c r="H3664" s="66" t="str">
        <f>VLOOKUP(G3664,'Benthic Codes'!$A$1:$C$15,2,0)</f>
        <v>TA</v>
      </c>
      <c r="I3664" s="66" t="str">
        <f>VLOOKUP(G3664,'Benthic Codes'!$A$1:$C$15,3,0)</f>
        <v>turf algae</v>
      </c>
    </row>
    <row r="3665" spans="1:11">
      <c r="A3665" s="2">
        <v>42959</v>
      </c>
      <c r="B3665" t="s">
        <v>454</v>
      </c>
      <c r="C3665" t="s">
        <v>475</v>
      </c>
      <c r="D3665">
        <v>4</v>
      </c>
      <c r="E3665">
        <v>7</v>
      </c>
      <c r="F3665" s="17">
        <v>4</v>
      </c>
      <c r="G3665" s="55" t="s">
        <v>539</v>
      </c>
      <c r="H3665" s="66" t="str">
        <f>VLOOKUP(G3665,'Benthic Codes'!$A$1:$C$15,2,0)</f>
        <v>TA</v>
      </c>
      <c r="I3665" s="66" t="str">
        <f>VLOOKUP(G3665,'Benthic Codes'!$A$1:$C$15,3,0)</f>
        <v>turf algae</v>
      </c>
    </row>
    <row r="3666" spans="1:11">
      <c r="A3666" s="2">
        <v>42959</v>
      </c>
      <c r="B3666" t="s">
        <v>454</v>
      </c>
      <c r="C3666" t="s">
        <v>475</v>
      </c>
      <c r="D3666">
        <v>4</v>
      </c>
      <c r="E3666">
        <v>7</v>
      </c>
      <c r="F3666" s="17">
        <v>5</v>
      </c>
      <c r="G3666" s="55" t="s">
        <v>481</v>
      </c>
      <c r="H3666" s="66" t="str">
        <f>VLOOKUP(G3666,'Benthic Codes'!$A$1:$C$15,2,0)</f>
        <v>CCA</v>
      </c>
      <c r="I3666" s="66" t="str">
        <f>VLOOKUP(G3666,'Benthic Codes'!$A$1:$C$15,3,0)</f>
        <v>CCA</v>
      </c>
    </row>
    <row r="3667" spans="1:11">
      <c r="A3667" s="2">
        <v>42959</v>
      </c>
      <c r="B3667" t="s">
        <v>454</v>
      </c>
      <c r="C3667" t="s">
        <v>475</v>
      </c>
      <c r="D3667">
        <v>4</v>
      </c>
      <c r="E3667">
        <v>7</v>
      </c>
      <c r="F3667" s="17">
        <v>6</v>
      </c>
      <c r="G3667" s="55" t="s">
        <v>476</v>
      </c>
      <c r="H3667" s="66" t="str">
        <f>VLOOKUP(G3667,'Benthic Codes'!$A$1:$C$15,2,0)</f>
        <v>LC</v>
      </c>
      <c r="I3667" s="66" t="str">
        <f>VLOOKUP(G3667,'Benthic Codes'!$A$1:$C$15,3,0)</f>
        <v>coral</v>
      </c>
    </row>
    <row r="3668" spans="1:11">
      <c r="A3668" s="2">
        <v>42959</v>
      </c>
      <c r="B3668" t="s">
        <v>454</v>
      </c>
      <c r="C3668" t="s">
        <v>475</v>
      </c>
      <c r="D3668">
        <v>4</v>
      </c>
      <c r="E3668">
        <v>7</v>
      </c>
      <c r="F3668" s="17">
        <v>7</v>
      </c>
      <c r="G3668" s="55" t="s">
        <v>476</v>
      </c>
      <c r="H3668" s="66" t="str">
        <f>VLOOKUP(G3668,'Benthic Codes'!$A$1:$C$15,2,0)</f>
        <v>LC</v>
      </c>
      <c r="I3668" s="66" t="str">
        <f>VLOOKUP(G3668,'Benthic Codes'!$A$1:$C$15,3,0)</f>
        <v>coral</v>
      </c>
    </row>
    <row r="3669" spans="1:11">
      <c r="A3669" s="2">
        <v>42959</v>
      </c>
      <c r="B3669" t="s">
        <v>454</v>
      </c>
      <c r="C3669" t="s">
        <v>475</v>
      </c>
      <c r="D3669">
        <v>4</v>
      </c>
      <c r="E3669">
        <v>7</v>
      </c>
      <c r="F3669" s="17">
        <v>8</v>
      </c>
      <c r="G3669" s="55" t="s">
        <v>474</v>
      </c>
      <c r="H3669" s="66" t="str">
        <f>VLOOKUP(G3669,'Benthic Codes'!$A$1:$C$15,2,0)</f>
        <v>CY</v>
      </c>
      <c r="I3669" s="66" t="str">
        <f>VLOOKUP(G3669,'Benthic Codes'!$A$1:$C$15,3,0)</f>
        <v>cyanobacteria</v>
      </c>
    </row>
    <row r="3670" spans="1:11">
      <c r="A3670" s="2">
        <v>42959</v>
      </c>
      <c r="B3670" t="s">
        <v>454</v>
      </c>
      <c r="C3670" t="s">
        <v>475</v>
      </c>
      <c r="D3670">
        <v>4</v>
      </c>
      <c r="E3670">
        <v>7</v>
      </c>
      <c r="F3670" s="17">
        <v>9</v>
      </c>
      <c r="G3670" s="55" t="s">
        <v>474</v>
      </c>
      <c r="H3670" s="66" t="str">
        <f>VLOOKUP(G3670,'Benthic Codes'!$A$1:$C$15,2,0)</f>
        <v>CY</v>
      </c>
      <c r="I3670" s="66" t="str">
        <f>VLOOKUP(G3670,'Benthic Codes'!$A$1:$C$15,3,0)</f>
        <v>cyanobacteria</v>
      </c>
    </row>
    <row r="3671" spans="1:11">
      <c r="A3671" s="2">
        <v>42959</v>
      </c>
      <c r="B3671" t="s">
        <v>454</v>
      </c>
      <c r="C3671" t="s">
        <v>475</v>
      </c>
      <c r="D3671">
        <v>4</v>
      </c>
      <c r="E3671">
        <v>7</v>
      </c>
      <c r="F3671" s="17">
        <v>10</v>
      </c>
      <c r="G3671" s="55" t="s">
        <v>480</v>
      </c>
      <c r="H3671" s="66" t="str">
        <f>VLOOKUP(G3671,'Benthic Codes'!$A$1:$C$15,2,0)</f>
        <v>OINV</v>
      </c>
      <c r="I3671" s="66" t="str">
        <f>VLOOKUP(G3671,'Benthic Codes'!$A$1:$C$15,3,0)</f>
        <v>non-aggressive invert</v>
      </c>
      <c r="K3671" t="s">
        <v>479</v>
      </c>
    </row>
    <row r="3672" spans="1:11">
      <c r="A3672" s="2">
        <v>42959</v>
      </c>
      <c r="B3672" t="s">
        <v>454</v>
      </c>
      <c r="C3672" t="s">
        <v>475</v>
      </c>
      <c r="D3672">
        <v>4</v>
      </c>
      <c r="E3672">
        <v>8</v>
      </c>
      <c r="F3672" s="17">
        <v>1</v>
      </c>
      <c r="G3672" s="55" t="s">
        <v>474</v>
      </c>
      <c r="H3672" s="66" t="str">
        <f>VLOOKUP(G3672,'Benthic Codes'!$A$1:$C$15,2,0)</f>
        <v>CY</v>
      </c>
      <c r="I3672" s="66" t="str">
        <f>VLOOKUP(G3672,'Benthic Codes'!$A$1:$C$15,3,0)</f>
        <v>cyanobacteria</v>
      </c>
    </row>
    <row r="3673" spans="1:11">
      <c r="A3673" s="2">
        <v>42959</v>
      </c>
      <c r="B3673" t="s">
        <v>454</v>
      </c>
      <c r="C3673" t="s">
        <v>475</v>
      </c>
      <c r="D3673">
        <v>4</v>
      </c>
      <c r="E3673">
        <v>8</v>
      </c>
      <c r="F3673" s="17">
        <v>2</v>
      </c>
      <c r="G3673" s="55" t="s">
        <v>480</v>
      </c>
      <c r="H3673" s="66" t="str">
        <f>VLOOKUP(G3673,'Benthic Codes'!$A$1:$C$15,2,0)</f>
        <v>OINV</v>
      </c>
      <c r="I3673" s="66" t="str">
        <f>VLOOKUP(G3673,'Benthic Codes'!$A$1:$C$15,3,0)</f>
        <v>non-aggressive invert</v>
      </c>
      <c r="K3673" t="s">
        <v>479</v>
      </c>
    </row>
    <row r="3674" spans="1:11">
      <c r="A3674" s="2">
        <v>42959</v>
      </c>
      <c r="B3674" t="s">
        <v>454</v>
      </c>
      <c r="C3674" t="s">
        <v>475</v>
      </c>
      <c r="D3674">
        <v>4</v>
      </c>
      <c r="E3674">
        <v>8</v>
      </c>
      <c r="F3674" s="17">
        <v>3</v>
      </c>
      <c r="G3674" s="55" t="s">
        <v>474</v>
      </c>
      <c r="H3674" s="66" t="str">
        <f>VLOOKUP(G3674,'Benthic Codes'!$A$1:$C$15,2,0)</f>
        <v>CY</v>
      </c>
      <c r="I3674" s="66" t="str">
        <f>VLOOKUP(G3674,'Benthic Codes'!$A$1:$C$15,3,0)</f>
        <v>cyanobacteria</v>
      </c>
    </row>
    <row r="3675" spans="1:11">
      <c r="A3675" s="2">
        <v>42959</v>
      </c>
      <c r="B3675" t="s">
        <v>454</v>
      </c>
      <c r="C3675" t="s">
        <v>475</v>
      </c>
      <c r="D3675">
        <v>4</v>
      </c>
      <c r="E3675">
        <v>8</v>
      </c>
      <c r="F3675" s="17">
        <v>4</v>
      </c>
      <c r="G3675" s="55" t="s">
        <v>474</v>
      </c>
      <c r="H3675" s="66" t="str">
        <f>VLOOKUP(G3675,'Benthic Codes'!$A$1:$C$15,2,0)</f>
        <v>CY</v>
      </c>
      <c r="I3675" s="66" t="str">
        <f>VLOOKUP(G3675,'Benthic Codes'!$A$1:$C$15,3,0)</f>
        <v>cyanobacteria</v>
      </c>
    </row>
    <row r="3676" spans="1:11">
      <c r="A3676" s="2">
        <v>42959</v>
      </c>
      <c r="B3676" t="s">
        <v>454</v>
      </c>
      <c r="C3676" t="s">
        <v>475</v>
      </c>
      <c r="D3676">
        <v>4</v>
      </c>
      <c r="E3676">
        <v>8</v>
      </c>
      <c r="F3676" s="17">
        <v>5</v>
      </c>
      <c r="G3676" s="55" t="s">
        <v>474</v>
      </c>
      <c r="H3676" s="66" t="str">
        <f>VLOOKUP(G3676,'Benthic Codes'!$A$1:$C$15,2,0)</f>
        <v>CY</v>
      </c>
      <c r="I3676" s="66" t="str">
        <f>VLOOKUP(G3676,'Benthic Codes'!$A$1:$C$15,3,0)</f>
        <v>cyanobacteria</v>
      </c>
    </row>
    <row r="3677" spans="1:11">
      <c r="A3677" s="2">
        <v>42959</v>
      </c>
      <c r="B3677" t="s">
        <v>454</v>
      </c>
      <c r="C3677" t="s">
        <v>475</v>
      </c>
      <c r="D3677">
        <v>4</v>
      </c>
      <c r="E3677">
        <v>8</v>
      </c>
      <c r="F3677" s="17">
        <v>6</v>
      </c>
      <c r="G3677" s="55" t="s">
        <v>478</v>
      </c>
      <c r="H3677" s="66" t="str">
        <f>VLOOKUP(G3677,'Benthic Codes'!$A$1:$C$15,2,0)</f>
        <v>MA</v>
      </c>
      <c r="I3677" s="66" t="str">
        <f>VLOOKUP(G3677,'Benthic Codes'!$A$1:$C$15,3,0)</f>
        <v>macroalgae</v>
      </c>
      <c r="J3677">
        <v>8</v>
      </c>
    </row>
    <row r="3678" spans="1:11">
      <c r="A3678" s="2">
        <v>42959</v>
      </c>
      <c r="B3678" t="s">
        <v>454</v>
      </c>
      <c r="C3678" t="s">
        <v>475</v>
      </c>
      <c r="D3678">
        <v>4</v>
      </c>
      <c r="E3678">
        <v>8</v>
      </c>
      <c r="F3678" s="17">
        <v>7</v>
      </c>
      <c r="G3678" s="55" t="s">
        <v>478</v>
      </c>
      <c r="H3678" s="66" t="str">
        <f>VLOOKUP(G3678,'Benthic Codes'!$A$1:$C$15,2,0)</f>
        <v>MA</v>
      </c>
      <c r="I3678" s="66" t="str">
        <f>VLOOKUP(G3678,'Benthic Codes'!$A$1:$C$15,3,0)</f>
        <v>macroalgae</v>
      </c>
      <c r="J3678">
        <v>32</v>
      </c>
    </row>
    <row r="3679" spans="1:11">
      <c r="A3679" s="2">
        <v>42959</v>
      </c>
      <c r="B3679" t="s">
        <v>454</v>
      </c>
      <c r="C3679" t="s">
        <v>475</v>
      </c>
      <c r="D3679">
        <v>4</v>
      </c>
      <c r="E3679">
        <v>8</v>
      </c>
      <c r="F3679" s="17">
        <v>8</v>
      </c>
      <c r="G3679" s="55" t="s">
        <v>476</v>
      </c>
      <c r="H3679" s="66" t="str">
        <f>VLOOKUP(G3679,'Benthic Codes'!$A$1:$C$15,2,0)</f>
        <v>LC</v>
      </c>
      <c r="I3679" s="66" t="str">
        <f>VLOOKUP(G3679,'Benthic Codes'!$A$1:$C$15,3,0)</f>
        <v>coral</v>
      </c>
    </row>
    <row r="3680" spans="1:11">
      <c r="A3680" s="2">
        <v>42959</v>
      </c>
      <c r="B3680" t="s">
        <v>454</v>
      </c>
      <c r="C3680" t="s">
        <v>475</v>
      </c>
      <c r="D3680">
        <v>4</v>
      </c>
      <c r="E3680">
        <v>8</v>
      </c>
      <c r="F3680" s="17">
        <v>9</v>
      </c>
      <c r="G3680" s="55" t="s">
        <v>474</v>
      </c>
      <c r="H3680" s="66" t="str">
        <f>VLOOKUP(G3680,'Benthic Codes'!$A$1:$C$15,2,0)</f>
        <v>CY</v>
      </c>
      <c r="I3680" s="66" t="str">
        <f>VLOOKUP(G3680,'Benthic Codes'!$A$1:$C$15,3,0)</f>
        <v>cyanobacteria</v>
      </c>
    </row>
    <row r="3681" spans="1:11">
      <c r="A3681" s="2">
        <v>42959</v>
      </c>
      <c r="B3681" t="s">
        <v>454</v>
      </c>
      <c r="C3681" t="s">
        <v>475</v>
      </c>
      <c r="D3681">
        <v>4</v>
      </c>
      <c r="E3681">
        <v>8</v>
      </c>
      <c r="F3681" s="17">
        <v>10</v>
      </c>
      <c r="G3681" s="55" t="s">
        <v>539</v>
      </c>
      <c r="H3681" s="66" t="str">
        <f>VLOOKUP(G3681,'Benthic Codes'!$A$1:$C$15,2,0)</f>
        <v>TA</v>
      </c>
      <c r="I3681" s="66" t="str">
        <f>VLOOKUP(G3681,'Benthic Codes'!$A$1:$C$15,3,0)</f>
        <v>turf algae</v>
      </c>
    </row>
    <row r="3682" spans="1:11">
      <c r="A3682" s="2">
        <v>42959</v>
      </c>
      <c r="B3682" t="s">
        <v>454</v>
      </c>
      <c r="C3682" t="s">
        <v>475</v>
      </c>
      <c r="D3682">
        <v>4</v>
      </c>
      <c r="E3682">
        <v>9</v>
      </c>
      <c r="F3682" s="17">
        <v>1</v>
      </c>
      <c r="G3682" s="55" t="s">
        <v>539</v>
      </c>
      <c r="H3682" s="66" t="str">
        <f>VLOOKUP(G3682,'Benthic Codes'!$A$1:$C$15,2,0)</f>
        <v>TA</v>
      </c>
      <c r="I3682" s="66" t="str">
        <f>VLOOKUP(G3682,'Benthic Codes'!$A$1:$C$15,3,0)</f>
        <v>turf algae</v>
      </c>
    </row>
    <row r="3683" spans="1:11">
      <c r="A3683" s="2">
        <v>42959</v>
      </c>
      <c r="B3683" t="s">
        <v>454</v>
      </c>
      <c r="C3683" t="s">
        <v>475</v>
      </c>
      <c r="D3683">
        <v>4</v>
      </c>
      <c r="E3683">
        <v>9</v>
      </c>
      <c r="F3683" s="17">
        <v>2</v>
      </c>
      <c r="G3683" s="55" t="s">
        <v>478</v>
      </c>
      <c r="H3683" s="66" t="str">
        <f>VLOOKUP(G3683,'Benthic Codes'!$A$1:$C$15,2,0)</f>
        <v>MA</v>
      </c>
      <c r="I3683" s="66" t="str">
        <f>VLOOKUP(G3683,'Benthic Codes'!$A$1:$C$15,3,0)</f>
        <v>macroalgae</v>
      </c>
      <c r="J3683">
        <v>25</v>
      </c>
    </row>
    <row r="3684" spans="1:11">
      <c r="A3684" s="2">
        <v>42959</v>
      </c>
      <c r="B3684" t="s">
        <v>454</v>
      </c>
      <c r="C3684" t="s">
        <v>475</v>
      </c>
      <c r="D3684">
        <v>4</v>
      </c>
      <c r="E3684">
        <v>9</v>
      </c>
      <c r="F3684" s="17">
        <v>3</v>
      </c>
      <c r="G3684" s="55" t="s">
        <v>480</v>
      </c>
      <c r="H3684" s="66" t="str">
        <f>VLOOKUP(G3684,'Benthic Codes'!$A$1:$C$15,2,0)</f>
        <v>OINV</v>
      </c>
      <c r="I3684" s="66" t="str">
        <f>VLOOKUP(G3684,'Benthic Codes'!$A$1:$C$15,3,0)</f>
        <v>non-aggressive invert</v>
      </c>
      <c r="K3684" t="s">
        <v>479</v>
      </c>
    </row>
    <row r="3685" spans="1:11">
      <c r="A3685" s="2">
        <v>42959</v>
      </c>
      <c r="B3685" t="s">
        <v>454</v>
      </c>
      <c r="C3685" t="s">
        <v>475</v>
      </c>
      <c r="D3685">
        <v>4</v>
      </c>
      <c r="E3685">
        <v>9</v>
      </c>
      <c r="F3685" s="17">
        <v>4</v>
      </c>
      <c r="G3685" s="55" t="s">
        <v>488</v>
      </c>
      <c r="H3685" s="66" t="str">
        <f>VLOOKUP(G3685,'Benthic Codes'!$A$1:$C$15,2,0)</f>
        <v>TA</v>
      </c>
      <c r="I3685" s="66" t="str">
        <f>VLOOKUP(G3685,'Benthic Codes'!$A$1:$C$15,3,0)</f>
        <v>turf algae</v>
      </c>
      <c r="J3685">
        <v>6</v>
      </c>
    </row>
    <row r="3686" spans="1:11">
      <c r="A3686" s="2">
        <v>42959</v>
      </c>
      <c r="B3686" t="s">
        <v>454</v>
      </c>
      <c r="C3686" t="s">
        <v>475</v>
      </c>
      <c r="D3686">
        <v>4</v>
      </c>
      <c r="E3686">
        <v>9</v>
      </c>
      <c r="F3686" s="17">
        <v>5</v>
      </c>
      <c r="G3686" s="55" t="s">
        <v>474</v>
      </c>
      <c r="H3686" s="66" t="str">
        <f>VLOOKUP(G3686,'Benthic Codes'!$A$1:$C$15,2,0)</f>
        <v>CY</v>
      </c>
      <c r="I3686" s="66" t="str">
        <f>VLOOKUP(G3686,'Benthic Codes'!$A$1:$C$15,3,0)</f>
        <v>cyanobacteria</v>
      </c>
    </row>
    <row r="3687" spans="1:11">
      <c r="A3687" s="2">
        <v>42959</v>
      </c>
      <c r="B3687" t="s">
        <v>454</v>
      </c>
      <c r="C3687" t="s">
        <v>475</v>
      </c>
      <c r="D3687">
        <v>4</v>
      </c>
      <c r="E3687">
        <v>9</v>
      </c>
      <c r="F3687" s="17">
        <v>6</v>
      </c>
      <c r="G3687" s="55" t="s">
        <v>480</v>
      </c>
      <c r="H3687" s="66" t="str">
        <f>VLOOKUP(G3687,'Benthic Codes'!$A$1:$C$15,2,0)</f>
        <v>OINV</v>
      </c>
      <c r="I3687" s="66" t="str">
        <f>VLOOKUP(G3687,'Benthic Codes'!$A$1:$C$15,3,0)</f>
        <v>non-aggressive invert</v>
      </c>
      <c r="K3687" t="s">
        <v>487</v>
      </c>
    </row>
    <row r="3688" spans="1:11">
      <c r="A3688" s="2">
        <v>42959</v>
      </c>
      <c r="B3688" t="s">
        <v>454</v>
      </c>
      <c r="C3688" t="s">
        <v>475</v>
      </c>
      <c r="D3688">
        <v>4</v>
      </c>
      <c r="E3688">
        <v>9</v>
      </c>
      <c r="F3688" s="17">
        <v>7</v>
      </c>
      <c r="G3688" s="55" t="s">
        <v>480</v>
      </c>
      <c r="H3688" s="66" t="str">
        <f>VLOOKUP(G3688,'Benthic Codes'!$A$1:$C$15,2,0)</f>
        <v>OINV</v>
      </c>
      <c r="I3688" s="66" t="str">
        <f>VLOOKUP(G3688,'Benthic Codes'!$A$1:$C$15,3,0)</f>
        <v>non-aggressive invert</v>
      </c>
      <c r="K3688" t="s">
        <v>486</v>
      </c>
    </row>
    <row r="3689" spans="1:11">
      <c r="A3689" s="2">
        <v>42959</v>
      </c>
      <c r="B3689" t="s">
        <v>454</v>
      </c>
      <c r="C3689" t="s">
        <v>475</v>
      </c>
      <c r="D3689">
        <v>4</v>
      </c>
      <c r="E3689">
        <v>9</v>
      </c>
      <c r="F3689" s="17">
        <v>8</v>
      </c>
      <c r="G3689" s="55" t="s">
        <v>476</v>
      </c>
      <c r="H3689" s="66" t="str">
        <f>VLOOKUP(G3689,'Benthic Codes'!$A$1:$C$15,2,0)</f>
        <v>LC</v>
      </c>
      <c r="I3689" s="66" t="str">
        <f>VLOOKUP(G3689,'Benthic Codes'!$A$1:$C$15,3,0)</f>
        <v>coral</v>
      </c>
    </row>
    <row r="3690" spans="1:11">
      <c r="A3690" s="2">
        <v>42959</v>
      </c>
      <c r="B3690" t="s">
        <v>454</v>
      </c>
      <c r="C3690" t="s">
        <v>475</v>
      </c>
      <c r="D3690">
        <v>4</v>
      </c>
      <c r="E3690">
        <v>9</v>
      </c>
      <c r="F3690" s="17">
        <v>9</v>
      </c>
      <c r="G3690" s="55" t="s">
        <v>480</v>
      </c>
      <c r="H3690" s="66" t="str">
        <f>VLOOKUP(G3690,'Benthic Codes'!$A$1:$C$15,2,0)</f>
        <v>OINV</v>
      </c>
      <c r="I3690" s="66" t="str">
        <f>VLOOKUP(G3690,'Benthic Codes'!$A$1:$C$15,3,0)</f>
        <v>non-aggressive invert</v>
      </c>
      <c r="K3690" t="s">
        <v>479</v>
      </c>
    </row>
    <row r="3691" spans="1:11">
      <c r="A3691" s="2">
        <v>42959</v>
      </c>
      <c r="B3691" t="s">
        <v>454</v>
      </c>
      <c r="C3691" t="s">
        <v>475</v>
      </c>
      <c r="D3691">
        <v>4</v>
      </c>
      <c r="E3691">
        <v>9</v>
      </c>
      <c r="F3691" s="17">
        <v>10</v>
      </c>
      <c r="G3691" s="55" t="s">
        <v>483</v>
      </c>
      <c r="H3691" s="66" t="str">
        <f>VLOOKUP(G3691,'Benthic Codes'!$A$1:$C$15,2,0)</f>
        <v>AINV</v>
      </c>
      <c r="I3691" s="66" t="str">
        <f>VLOOKUP(G3691,'Benthic Codes'!$A$1:$C$15,3,0)</f>
        <v>aggressive invert</v>
      </c>
      <c r="K3691" t="s">
        <v>482</v>
      </c>
    </row>
    <row r="3692" spans="1:11">
      <c r="A3692" s="2">
        <v>42959</v>
      </c>
      <c r="B3692" t="s">
        <v>454</v>
      </c>
      <c r="C3692" t="s">
        <v>475</v>
      </c>
      <c r="D3692">
        <v>4</v>
      </c>
      <c r="E3692">
        <v>10</v>
      </c>
      <c r="F3692" s="17">
        <v>1</v>
      </c>
      <c r="G3692" s="55" t="s">
        <v>539</v>
      </c>
      <c r="H3692" s="66" t="str">
        <f>VLOOKUP(G3692,'Benthic Codes'!$A$1:$C$15,2,0)</f>
        <v>TA</v>
      </c>
      <c r="I3692" s="66" t="str">
        <f>VLOOKUP(G3692,'Benthic Codes'!$A$1:$C$15,3,0)</f>
        <v>turf algae</v>
      </c>
    </row>
    <row r="3693" spans="1:11">
      <c r="A3693" s="2">
        <v>42959</v>
      </c>
      <c r="B3693" t="s">
        <v>454</v>
      </c>
      <c r="C3693" t="s">
        <v>475</v>
      </c>
      <c r="D3693">
        <v>4</v>
      </c>
      <c r="E3693">
        <v>10</v>
      </c>
      <c r="F3693" s="17">
        <v>2</v>
      </c>
      <c r="G3693" s="55" t="s">
        <v>483</v>
      </c>
      <c r="H3693" s="66" t="str">
        <f>VLOOKUP(G3693,'Benthic Codes'!$A$1:$C$15,2,0)</f>
        <v>AINV</v>
      </c>
      <c r="I3693" s="66" t="str">
        <f>VLOOKUP(G3693,'Benthic Codes'!$A$1:$C$15,3,0)</f>
        <v>aggressive invert</v>
      </c>
      <c r="K3693" t="s">
        <v>484</v>
      </c>
    </row>
    <row r="3694" spans="1:11">
      <c r="A3694" s="2">
        <v>42959</v>
      </c>
      <c r="B3694" t="s">
        <v>454</v>
      </c>
      <c r="C3694" t="s">
        <v>475</v>
      </c>
      <c r="D3694">
        <v>4</v>
      </c>
      <c r="E3694">
        <v>10</v>
      </c>
      <c r="F3694" s="17">
        <v>3</v>
      </c>
      <c r="G3694" s="55" t="s">
        <v>483</v>
      </c>
      <c r="H3694" s="66" t="str">
        <f>VLOOKUP(G3694,'Benthic Codes'!$A$1:$C$15,2,0)</f>
        <v>AINV</v>
      </c>
      <c r="I3694" s="66" t="str">
        <f>VLOOKUP(G3694,'Benthic Codes'!$A$1:$C$15,3,0)</f>
        <v>aggressive invert</v>
      </c>
      <c r="K3694" t="s">
        <v>484</v>
      </c>
    </row>
    <row r="3695" spans="1:11">
      <c r="A3695" s="2">
        <v>42959</v>
      </c>
      <c r="B3695" t="s">
        <v>454</v>
      </c>
      <c r="C3695" t="s">
        <v>475</v>
      </c>
      <c r="D3695">
        <v>4</v>
      </c>
      <c r="E3695">
        <v>10</v>
      </c>
      <c r="F3695" s="17">
        <v>4</v>
      </c>
      <c r="G3695" s="55" t="s">
        <v>539</v>
      </c>
      <c r="H3695" s="66" t="str">
        <f>VLOOKUP(G3695,'Benthic Codes'!$A$1:$C$15,2,0)</f>
        <v>TA</v>
      </c>
      <c r="I3695" s="66" t="str">
        <f>VLOOKUP(G3695,'Benthic Codes'!$A$1:$C$15,3,0)</f>
        <v>turf algae</v>
      </c>
    </row>
    <row r="3696" spans="1:11">
      <c r="A3696" s="2">
        <v>42959</v>
      </c>
      <c r="B3696" t="s">
        <v>454</v>
      </c>
      <c r="C3696" t="s">
        <v>475</v>
      </c>
      <c r="D3696">
        <v>4</v>
      </c>
      <c r="E3696">
        <v>10</v>
      </c>
      <c r="F3696" s="17">
        <v>5</v>
      </c>
      <c r="G3696" s="55" t="s">
        <v>539</v>
      </c>
      <c r="H3696" s="66" t="str">
        <f>VLOOKUP(G3696,'Benthic Codes'!$A$1:$C$15,2,0)</f>
        <v>TA</v>
      </c>
      <c r="I3696" s="66" t="str">
        <f>VLOOKUP(G3696,'Benthic Codes'!$A$1:$C$15,3,0)</f>
        <v>turf algae</v>
      </c>
    </row>
    <row r="3697" spans="1:11">
      <c r="A3697" s="2">
        <v>42959</v>
      </c>
      <c r="B3697" t="s">
        <v>454</v>
      </c>
      <c r="C3697" t="s">
        <v>475</v>
      </c>
      <c r="D3697">
        <v>4</v>
      </c>
      <c r="E3697">
        <v>10</v>
      </c>
      <c r="F3697" s="17">
        <v>6</v>
      </c>
      <c r="G3697" s="55" t="s">
        <v>481</v>
      </c>
      <c r="H3697" s="66" t="str">
        <f>VLOOKUP(G3697,'Benthic Codes'!$A$1:$C$15,2,0)</f>
        <v>CCA</v>
      </c>
      <c r="I3697" s="66" t="str">
        <f>VLOOKUP(G3697,'Benthic Codes'!$A$1:$C$15,3,0)</f>
        <v>CCA</v>
      </c>
    </row>
    <row r="3698" spans="1:11">
      <c r="A3698" s="2">
        <v>42959</v>
      </c>
      <c r="B3698" t="s">
        <v>454</v>
      </c>
      <c r="C3698" t="s">
        <v>475</v>
      </c>
      <c r="D3698">
        <v>4</v>
      </c>
      <c r="E3698">
        <v>10</v>
      </c>
      <c r="F3698" s="17">
        <v>7</v>
      </c>
      <c r="G3698" s="55" t="s">
        <v>483</v>
      </c>
      <c r="H3698" s="66" t="str">
        <f>VLOOKUP(G3698,'Benthic Codes'!$A$1:$C$15,2,0)</f>
        <v>AINV</v>
      </c>
      <c r="I3698" s="66" t="str">
        <f>VLOOKUP(G3698,'Benthic Codes'!$A$1:$C$15,3,0)</f>
        <v>aggressive invert</v>
      </c>
      <c r="K3698" t="s">
        <v>485</v>
      </c>
    </row>
    <row r="3699" spans="1:11">
      <c r="A3699" s="2">
        <v>42959</v>
      </c>
      <c r="B3699" t="s">
        <v>454</v>
      </c>
      <c r="C3699" t="s">
        <v>475</v>
      </c>
      <c r="D3699">
        <v>4</v>
      </c>
      <c r="E3699">
        <v>10</v>
      </c>
      <c r="F3699" s="17">
        <v>8</v>
      </c>
      <c r="G3699" s="55" t="s">
        <v>483</v>
      </c>
      <c r="H3699" s="66" t="str">
        <f>VLOOKUP(G3699,'Benthic Codes'!$A$1:$C$15,2,0)</f>
        <v>AINV</v>
      </c>
      <c r="I3699" s="66" t="str">
        <f>VLOOKUP(G3699,'Benthic Codes'!$A$1:$C$15,3,0)</f>
        <v>aggressive invert</v>
      </c>
      <c r="K3699" t="s">
        <v>485</v>
      </c>
    </row>
    <row r="3700" spans="1:11">
      <c r="A3700" s="2">
        <v>42959</v>
      </c>
      <c r="B3700" t="s">
        <v>454</v>
      </c>
      <c r="C3700" t="s">
        <v>475</v>
      </c>
      <c r="D3700">
        <v>4</v>
      </c>
      <c r="E3700">
        <v>10</v>
      </c>
      <c r="F3700" s="17">
        <v>9</v>
      </c>
      <c r="G3700" s="55" t="s">
        <v>539</v>
      </c>
      <c r="H3700" s="66" t="str">
        <f>VLOOKUP(G3700,'Benthic Codes'!$A$1:$C$15,2,0)</f>
        <v>TA</v>
      </c>
      <c r="I3700" s="66" t="str">
        <f>VLOOKUP(G3700,'Benthic Codes'!$A$1:$C$15,3,0)</f>
        <v>turf algae</v>
      </c>
    </row>
    <row r="3701" spans="1:11">
      <c r="A3701" s="2">
        <v>42959</v>
      </c>
      <c r="B3701" t="s">
        <v>454</v>
      </c>
      <c r="C3701" t="s">
        <v>475</v>
      </c>
      <c r="D3701">
        <v>4</v>
      </c>
      <c r="E3701">
        <v>10</v>
      </c>
      <c r="F3701" s="17">
        <v>10</v>
      </c>
      <c r="G3701" s="55" t="s">
        <v>480</v>
      </c>
      <c r="H3701" s="66" t="str">
        <f>VLOOKUP(G3701,'Benthic Codes'!$A$1:$C$15,2,0)</f>
        <v>OINV</v>
      </c>
      <c r="I3701" s="66" t="str">
        <f>VLOOKUP(G3701,'Benthic Codes'!$A$1:$C$15,3,0)</f>
        <v>non-aggressive invert</v>
      </c>
      <c r="K3701" t="s">
        <v>479</v>
      </c>
    </row>
    <row r="3702" spans="1:11">
      <c r="A3702" s="2">
        <v>42959</v>
      </c>
      <c r="B3702" t="s">
        <v>454</v>
      </c>
      <c r="C3702" t="s">
        <v>475</v>
      </c>
      <c r="D3702">
        <v>5</v>
      </c>
      <c r="E3702">
        <v>1</v>
      </c>
      <c r="F3702" s="17">
        <v>1</v>
      </c>
      <c r="G3702" s="55" t="s">
        <v>474</v>
      </c>
      <c r="H3702" s="66" t="str">
        <f>VLOOKUP(G3702,'Benthic Codes'!$A$1:$C$15,2,0)</f>
        <v>CY</v>
      </c>
      <c r="I3702" s="66" t="str">
        <f>VLOOKUP(G3702,'Benthic Codes'!$A$1:$C$15,3,0)</f>
        <v>cyanobacteria</v>
      </c>
    </row>
    <row r="3703" spans="1:11">
      <c r="A3703" s="2">
        <v>42959</v>
      </c>
      <c r="B3703" t="s">
        <v>454</v>
      </c>
      <c r="C3703" t="s">
        <v>475</v>
      </c>
      <c r="D3703">
        <v>5</v>
      </c>
      <c r="E3703">
        <v>1</v>
      </c>
      <c r="F3703" s="17">
        <v>2</v>
      </c>
      <c r="G3703" s="55" t="s">
        <v>474</v>
      </c>
      <c r="H3703" s="66" t="str">
        <f>VLOOKUP(G3703,'Benthic Codes'!$A$1:$C$15,2,0)</f>
        <v>CY</v>
      </c>
      <c r="I3703" s="66" t="str">
        <f>VLOOKUP(G3703,'Benthic Codes'!$A$1:$C$15,3,0)</f>
        <v>cyanobacteria</v>
      </c>
    </row>
    <row r="3704" spans="1:11">
      <c r="A3704" s="2">
        <v>42959</v>
      </c>
      <c r="B3704" t="s">
        <v>454</v>
      </c>
      <c r="C3704" t="s">
        <v>475</v>
      </c>
      <c r="D3704">
        <v>5</v>
      </c>
      <c r="E3704">
        <v>1</v>
      </c>
      <c r="F3704" s="17">
        <v>3</v>
      </c>
      <c r="G3704" s="55" t="s">
        <v>480</v>
      </c>
      <c r="H3704" s="66" t="str">
        <f>VLOOKUP(G3704,'Benthic Codes'!$A$1:$C$15,2,0)</f>
        <v>OINV</v>
      </c>
      <c r="I3704" s="66" t="str">
        <f>VLOOKUP(G3704,'Benthic Codes'!$A$1:$C$15,3,0)</f>
        <v>non-aggressive invert</v>
      </c>
      <c r="K3704" t="s">
        <v>479</v>
      </c>
    </row>
    <row r="3705" spans="1:11">
      <c r="A3705" s="2">
        <v>42959</v>
      </c>
      <c r="B3705" t="s">
        <v>454</v>
      </c>
      <c r="C3705" t="s">
        <v>475</v>
      </c>
      <c r="D3705">
        <v>5</v>
      </c>
      <c r="E3705">
        <v>1</v>
      </c>
      <c r="F3705" s="17">
        <v>4</v>
      </c>
      <c r="G3705" s="55" t="s">
        <v>474</v>
      </c>
      <c r="H3705" s="66" t="str">
        <f>VLOOKUP(G3705,'Benthic Codes'!$A$1:$C$15,2,0)</f>
        <v>CY</v>
      </c>
      <c r="I3705" s="66" t="str">
        <f>VLOOKUP(G3705,'Benthic Codes'!$A$1:$C$15,3,0)</f>
        <v>cyanobacteria</v>
      </c>
    </row>
    <row r="3706" spans="1:11">
      <c r="A3706" s="2">
        <v>42959</v>
      </c>
      <c r="B3706" t="s">
        <v>454</v>
      </c>
      <c r="C3706" t="s">
        <v>475</v>
      </c>
      <c r="D3706">
        <v>5</v>
      </c>
      <c r="E3706">
        <v>1</v>
      </c>
      <c r="F3706" s="17">
        <v>5</v>
      </c>
      <c r="G3706" s="55" t="s">
        <v>476</v>
      </c>
      <c r="H3706" s="66" t="str">
        <f>VLOOKUP(G3706,'Benthic Codes'!$A$1:$C$15,2,0)</f>
        <v>LC</v>
      </c>
      <c r="I3706" s="66" t="str">
        <f>VLOOKUP(G3706,'Benthic Codes'!$A$1:$C$15,3,0)</f>
        <v>coral</v>
      </c>
    </row>
    <row r="3707" spans="1:11">
      <c r="A3707" s="2">
        <v>42959</v>
      </c>
      <c r="B3707" t="s">
        <v>454</v>
      </c>
      <c r="C3707" t="s">
        <v>475</v>
      </c>
      <c r="D3707">
        <v>5</v>
      </c>
      <c r="E3707">
        <v>1</v>
      </c>
      <c r="F3707" s="17">
        <v>6</v>
      </c>
      <c r="G3707" s="55" t="s">
        <v>474</v>
      </c>
      <c r="H3707" s="66" t="str">
        <f>VLOOKUP(G3707,'Benthic Codes'!$A$1:$C$15,2,0)</f>
        <v>CY</v>
      </c>
      <c r="I3707" s="66" t="str">
        <f>VLOOKUP(G3707,'Benthic Codes'!$A$1:$C$15,3,0)</f>
        <v>cyanobacteria</v>
      </c>
    </row>
    <row r="3708" spans="1:11">
      <c r="A3708" s="2">
        <v>42959</v>
      </c>
      <c r="B3708" t="s">
        <v>454</v>
      </c>
      <c r="C3708" t="s">
        <v>475</v>
      </c>
      <c r="D3708">
        <v>5</v>
      </c>
      <c r="E3708">
        <v>1</v>
      </c>
      <c r="F3708" s="17">
        <v>7</v>
      </c>
      <c r="G3708" s="55" t="s">
        <v>481</v>
      </c>
      <c r="H3708" s="66" t="str">
        <f>VLOOKUP(G3708,'Benthic Codes'!$A$1:$C$15,2,0)</f>
        <v>CCA</v>
      </c>
      <c r="I3708" s="66" t="str">
        <f>VLOOKUP(G3708,'Benthic Codes'!$A$1:$C$15,3,0)</f>
        <v>CCA</v>
      </c>
    </row>
    <row r="3709" spans="1:11">
      <c r="A3709" s="2">
        <v>42959</v>
      </c>
      <c r="B3709" t="s">
        <v>454</v>
      </c>
      <c r="C3709" t="s">
        <v>475</v>
      </c>
      <c r="D3709">
        <v>5</v>
      </c>
      <c r="E3709">
        <v>1</v>
      </c>
      <c r="F3709" s="17">
        <v>8</v>
      </c>
      <c r="G3709" s="55" t="s">
        <v>478</v>
      </c>
      <c r="H3709" s="66" t="str">
        <f>VLOOKUP(G3709,'Benthic Codes'!$A$1:$C$15,2,0)</f>
        <v>MA</v>
      </c>
      <c r="I3709" s="66" t="str">
        <f>VLOOKUP(G3709,'Benthic Codes'!$A$1:$C$15,3,0)</f>
        <v>macroalgae</v>
      </c>
      <c r="J3709">
        <v>5</v>
      </c>
    </row>
    <row r="3710" spans="1:11">
      <c r="A3710" s="2">
        <v>42959</v>
      </c>
      <c r="B3710" t="s">
        <v>454</v>
      </c>
      <c r="C3710" t="s">
        <v>475</v>
      </c>
      <c r="D3710">
        <v>5</v>
      </c>
      <c r="E3710">
        <v>1</v>
      </c>
      <c r="F3710" s="17">
        <v>9</v>
      </c>
      <c r="G3710" s="55" t="s">
        <v>474</v>
      </c>
      <c r="H3710" s="66" t="str">
        <f>VLOOKUP(G3710,'Benthic Codes'!$A$1:$C$15,2,0)</f>
        <v>CY</v>
      </c>
      <c r="I3710" s="66" t="str">
        <f>VLOOKUP(G3710,'Benthic Codes'!$A$1:$C$15,3,0)</f>
        <v>cyanobacteria</v>
      </c>
    </row>
    <row r="3711" spans="1:11">
      <c r="A3711" s="2">
        <v>42959</v>
      </c>
      <c r="B3711" t="s">
        <v>454</v>
      </c>
      <c r="C3711" t="s">
        <v>475</v>
      </c>
      <c r="D3711">
        <v>5</v>
      </c>
      <c r="E3711">
        <v>1</v>
      </c>
      <c r="F3711" s="17">
        <v>10</v>
      </c>
      <c r="G3711" s="55" t="s">
        <v>474</v>
      </c>
      <c r="H3711" s="66" t="str">
        <f>VLOOKUP(G3711,'Benthic Codes'!$A$1:$C$15,2,0)</f>
        <v>CY</v>
      </c>
      <c r="I3711" s="66" t="str">
        <f>VLOOKUP(G3711,'Benthic Codes'!$A$1:$C$15,3,0)</f>
        <v>cyanobacteria</v>
      </c>
    </row>
    <row r="3712" spans="1:11">
      <c r="A3712" s="2">
        <v>42959</v>
      </c>
      <c r="B3712" t="s">
        <v>454</v>
      </c>
      <c r="C3712" t="s">
        <v>475</v>
      </c>
      <c r="D3712">
        <v>5</v>
      </c>
      <c r="E3712">
        <v>2</v>
      </c>
      <c r="F3712" s="17">
        <v>1</v>
      </c>
      <c r="G3712" s="55" t="s">
        <v>478</v>
      </c>
      <c r="H3712" s="66" t="str">
        <f>VLOOKUP(G3712,'Benthic Codes'!$A$1:$C$15,2,0)</f>
        <v>MA</v>
      </c>
      <c r="I3712" s="66" t="str">
        <f>VLOOKUP(G3712,'Benthic Codes'!$A$1:$C$15,3,0)</f>
        <v>macroalgae</v>
      </c>
      <c r="J3712">
        <v>18</v>
      </c>
    </row>
    <row r="3713" spans="1:10">
      <c r="A3713" s="2">
        <v>42959</v>
      </c>
      <c r="B3713" t="s">
        <v>454</v>
      </c>
      <c r="C3713" t="s">
        <v>475</v>
      </c>
      <c r="D3713">
        <v>5</v>
      </c>
      <c r="E3713">
        <v>2</v>
      </c>
      <c r="F3713" s="17">
        <v>2</v>
      </c>
      <c r="G3713" s="55" t="s">
        <v>478</v>
      </c>
      <c r="H3713" s="66" t="str">
        <f>VLOOKUP(G3713,'Benthic Codes'!$A$1:$C$15,2,0)</f>
        <v>MA</v>
      </c>
      <c r="I3713" s="66" t="str">
        <f>VLOOKUP(G3713,'Benthic Codes'!$A$1:$C$15,3,0)</f>
        <v>macroalgae</v>
      </c>
      <c r="J3713">
        <v>7</v>
      </c>
    </row>
    <row r="3714" spans="1:10">
      <c r="A3714" s="2">
        <v>42959</v>
      </c>
      <c r="B3714" t="s">
        <v>454</v>
      </c>
      <c r="C3714" t="s">
        <v>475</v>
      </c>
      <c r="D3714">
        <v>5</v>
      </c>
      <c r="E3714">
        <v>2</v>
      </c>
      <c r="F3714" s="17">
        <v>3</v>
      </c>
      <c r="G3714" s="55" t="s">
        <v>474</v>
      </c>
      <c r="H3714" s="66" t="str">
        <f>VLOOKUP(G3714,'Benthic Codes'!$A$1:$C$15,2,0)</f>
        <v>CY</v>
      </c>
      <c r="I3714" s="66" t="str">
        <f>VLOOKUP(G3714,'Benthic Codes'!$A$1:$C$15,3,0)</f>
        <v>cyanobacteria</v>
      </c>
    </row>
    <row r="3715" spans="1:10">
      <c r="A3715" s="2">
        <v>42959</v>
      </c>
      <c r="B3715" t="s">
        <v>454</v>
      </c>
      <c r="C3715" t="s">
        <v>475</v>
      </c>
      <c r="D3715">
        <v>5</v>
      </c>
      <c r="E3715">
        <v>2</v>
      </c>
      <c r="F3715" s="17">
        <v>4</v>
      </c>
      <c r="G3715" s="55" t="s">
        <v>476</v>
      </c>
      <c r="H3715" s="66" t="str">
        <f>VLOOKUP(G3715,'Benthic Codes'!$A$1:$C$15,2,0)</f>
        <v>LC</v>
      </c>
      <c r="I3715" s="66" t="str">
        <f>VLOOKUP(G3715,'Benthic Codes'!$A$1:$C$15,3,0)</f>
        <v>coral</v>
      </c>
    </row>
    <row r="3716" spans="1:10">
      <c r="A3716" s="2">
        <v>42959</v>
      </c>
      <c r="B3716" t="s">
        <v>454</v>
      </c>
      <c r="C3716" t="s">
        <v>475</v>
      </c>
      <c r="D3716">
        <v>5</v>
      </c>
      <c r="E3716">
        <v>2</v>
      </c>
      <c r="F3716" s="17">
        <v>5</v>
      </c>
      <c r="G3716" s="55" t="s">
        <v>474</v>
      </c>
      <c r="H3716" s="66" t="str">
        <f>VLOOKUP(G3716,'Benthic Codes'!$A$1:$C$15,2,0)</f>
        <v>CY</v>
      </c>
      <c r="I3716" s="66" t="str">
        <f>VLOOKUP(G3716,'Benthic Codes'!$A$1:$C$15,3,0)</f>
        <v>cyanobacteria</v>
      </c>
    </row>
    <row r="3717" spans="1:10">
      <c r="A3717" s="2">
        <v>42959</v>
      </c>
      <c r="B3717" t="s">
        <v>454</v>
      </c>
      <c r="C3717" t="s">
        <v>475</v>
      </c>
      <c r="D3717">
        <v>5</v>
      </c>
      <c r="E3717">
        <v>2</v>
      </c>
      <c r="F3717" s="17">
        <v>6</v>
      </c>
      <c r="G3717" s="55" t="s">
        <v>474</v>
      </c>
      <c r="H3717" s="66" t="str">
        <f>VLOOKUP(G3717,'Benthic Codes'!$A$1:$C$15,2,0)</f>
        <v>CY</v>
      </c>
      <c r="I3717" s="66" t="str">
        <f>VLOOKUP(G3717,'Benthic Codes'!$A$1:$C$15,3,0)</f>
        <v>cyanobacteria</v>
      </c>
    </row>
    <row r="3718" spans="1:10">
      <c r="A3718" s="2">
        <v>42959</v>
      </c>
      <c r="B3718" t="s">
        <v>454</v>
      </c>
      <c r="C3718" t="s">
        <v>475</v>
      </c>
      <c r="D3718">
        <v>5</v>
      </c>
      <c r="E3718">
        <v>2</v>
      </c>
      <c r="F3718" s="17">
        <v>7</v>
      </c>
      <c r="G3718" s="55" t="s">
        <v>474</v>
      </c>
      <c r="H3718" s="66" t="str">
        <f>VLOOKUP(G3718,'Benthic Codes'!$A$1:$C$15,2,0)</f>
        <v>CY</v>
      </c>
      <c r="I3718" s="66" t="str">
        <f>VLOOKUP(G3718,'Benthic Codes'!$A$1:$C$15,3,0)</f>
        <v>cyanobacteria</v>
      </c>
    </row>
    <row r="3719" spans="1:10">
      <c r="A3719" s="2">
        <v>42959</v>
      </c>
      <c r="B3719" t="s">
        <v>454</v>
      </c>
      <c r="C3719" t="s">
        <v>475</v>
      </c>
      <c r="D3719">
        <v>5</v>
      </c>
      <c r="E3719">
        <v>2</v>
      </c>
      <c r="F3719" s="17">
        <v>8</v>
      </c>
      <c r="G3719" s="55" t="s">
        <v>474</v>
      </c>
      <c r="H3719" s="66" t="str">
        <f>VLOOKUP(G3719,'Benthic Codes'!$A$1:$C$15,2,0)</f>
        <v>CY</v>
      </c>
      <c r="I3719" s="66" t="str">
        <f>VLOOKUP(G3719,'Benthic Codes'!$A$1:$C$15,3,0)</f>
        <v>cyanobacteria</v>
      </c>
    </row>
    <row r="3720" spans="1:10">
      <c r="A3720" s="2">
        <v>42959</v>
      </c>
      <c r="B3720" t="s">
        <v>454</v>
      </c>
      <c r="C3720" t="s">
        <v>475</v>
      </c>
      <c r="D3720">
        <v>5</v>
      </c>
      <c r="E3720">
        <v>2</v>
      </c>
      <c r="F3720" s="17">
        <v>9</v>
      </c>
      <c r="G3720" s="55" t="s">
        <v>478</v>
      </c>
      <c r="H3720" s="66" t="str">
        <f>VLOOKUP(G3720,'Benthic Codes'!$A$1:$C$15,2,0)</f>
        <v>MA</v>
      </c>
      <c r="I3720" s="66" t="str">
        <f>VLOOKUP(G3720,'Benthic Codes'!$A$1:$C$15,3,0)</f>
        <v>macroalgae</v>
      </c>
      <c r="J3720">
        <v>27</v>
      </c>
    </row>
    <row r="3721" spans="1:10">
      <c r="A3721" s="2">
        <v>42959</v>
      </c>
      <c r="B3721" t="s">
        <v>454</v>
      </c>
      <c r="C3721" t="s">
        <v>475</v>
      </c>
      <c r="D3721">
        <v>5</v>
      </c>
      <c r="E3721">
        <v>2</v>
      </c>
      <c r="F3721" s="17">
        <v>10</v>
      </c>
      <c r="G3721" s="55" t="s">
        <v>474</v>
      </c>
      <c r="H3721" s="66" t="str">
        <f>VLOOKUP(G3721,'Benthic Codes'!$A$1:$C$15,2,0)</f>
        <v>CY</v>
      </c>
      <c r="I3721" s="66" t="str">
        <f>VLOOKUP(G3721,'Benthic Codes'!$A$1:$C$15,3,0)</f>
        <v>cyanobacteria</v>
      </c>
    </row>
    <row r="3722" spans="1:10">
      <c r="A3722" s="2">
        <v>42959</v>
      </c>
      <c r="B3722" t="s">
        <v>454</v>
      </c>
      <c r="C3722" t="s">
        <v>475</v>
      </c>
      <c r="D3722">
        <v>5</v>
      </c>
      <c r="E3722">
        <v>3</v>
      </c>
      <c r="F3722" s="17">
        <v>1</v>
      </c>
      <c r="G3722" s="55" t="s">
        <v>474</v>
      </c>
      <c r="H3722" s="66" t="str">
        <f>VLOOKUP(G3722,'Benthic Codes'!$A$1:$C$15,2,0)</f>
        <v>CY</v>
      </c>
      <c r="I3722" s="66" t="str">
        <f>VLOOKUP(G3722,'Benthic Codes'!$A$1:$C$15,3,0)</f>
        <v>cyanobacteria</v>
      </c>
    </row>
    <row r="3723" spans="1:10">
      <c r="A3723" s="2">
        <v>42959</v>
      </c>
      <c r="B3723" t="s">
        <v>454</v>
      </c>
      <c r="C3723" t="s">
        <v>475</v>
      </c>
      <c r="D3723">
        <v>5</v>
      </c>
      <c r="E3723">
        <v>3</v>
      </c>
      <c r="F3723" s="17">
        <v>2</v>
      </c>
      <c r="G3723" s="55" t="s">
        <v>474</v>
      </c>
      <c r="H3723" s="66" t="str">
        <f>VLOOKUP(G3723,'Benthic Codes'!$A$1:$C$15,2,0)</f>
        <v>CY</v>
      </c>
      <c r="I3723" s="66" t="str">
        <f>VLOOKUP(G3723,'Benthic Codes'!$A$1:$C$15,3,0)</f>
        <v>cyanobacteria</v>
      </c>
    </row>
    <row r="3724" spans="1:10">
      <c r="A3724" s="2">
        <v>42959</v>
      </c>
      <c r="B3724" t="s">
        <v>454</v>
      </c>
      <c r="C3724" t="s">
        <v>475</v>
      </c>
      <c r="D3724">
        <v>5</v>
      </c>
      <c r="E3724">
        <v>3</v>
      </c>
      <c r="F3724" s="17">
        <v>3</v>
      </c>
      <c r="G3724" s="55" t="s">
        <v>474</v>
      </c>
      <c r="H3724" s="66" t="str">
        <f>VLOOKUP(G3724,'Benthic Codes'!$A$1:$C$15,2,0)</f>
        <v>CY</v>
      </c>
      <c r="I3724" s="66" t="str">
        <f>VLOOKUP(G3724,'Benthic Codes'!$A$1:$C$15,3,0)</f>
        <v>cyanobacteria</v>
      </c>
    </row>
    <row r="3725" spans="1:10">
      <c r="A3725" s="2">
        <v>42959</v>
      </c>
      <c r="B3725" t="s">
        <v>454</v>
      </c>
      <c r="C3725" t="s">
        <v>475</v>
      </c>
      <c r="D3725">
        <v>5</v>
      </c>
      <c r="E3725">
        <v>3</v>
      </c>
      <c r="F3725" s="17">
        <v>4</v>
      </c>
      <c r="G3725" s="55" t="s">
        <v>474</v>
      </c>
      <c r="H3725" s="66" t="str">
        <f>VLOOKUP(G3725,'Benthic Codes'!$A$1:$C$15,2,0)</f>
        <v>CY</v>
      </c>
      <c r="I3725" s="66" t="str">
        <f>VLOOKUP(G3725,'Benthic Codes'!$A$1:$C$15,3,0)</f>
        <v>cyanobacteria</v>
      </c>
    </row>
    <row r="3726" spans="1:10">
      <c r="A3726" s="2">
        <v>42959</v>
      </c>
      <c r="B3726" t="s">
        <v>454</v>
      </c>
      <c r="C3726" t="s">
        <v>475</v>
      </c>
      <c r="D3726">
        <v>5</v>
      </c>
      <c r="E3726">
        <v>3</v>
      </c>
      <c r="F3726" s="17">
        <v>5</v>
      </c>
      <c r="G3726" s="55" t="s">
        <v>478</v>
      </c>
      <c r="H3726" s="66" t="str">
        <f>VLOOKUP(G3726,'Benthic Codes'!$A$1:$C$15,2,0)</f>
        <v>MA</v>
      </c>
      <c r="I3726" s="66" t="str">
        <f>VLOOKUP(G3726,'Benthic Codes'!$A$1:$C$15,3,0)</f>
        <v>macroalgae</v>
      </c>
      <c r="J3726">
        <v>30</v>
      </c>
    </row>
    <row r="3727" spans="1:10">
      <c r="A3727" s="2">
        <v>42959</v>
      </c>
      <c r="B3727" t="s">
        <v>454</v>
      </c>
      <c r="C3727" t="s">
        <v>475</v>
      </c>
      <c r="D3727">
        <v>5</v>
      </c>
      <c r="E3727">
        <v>3</v>
      </c>
      <c r="F3727" s="17">
        <v>6</v>
      </c>
      <c r="G3727" s="55" t="s">
        <v>474</v>
      </c>
      <c r="H3727" s="66" t="str">
        <f>VLOOKUP(G3727,'Benthic Codes'!$A$1:$C$15,2,0)</f>
        <v>CY</v>
      </c>
      <c r="I3727" s="66" t="str">
        <f>VLOOKUP(G3727,'Benthic Codes'!$A$1:$C$15,3,0)</f>
        <v>cyanobacteria</v>
      </c>
    </row>
    <row r="3728" spans="1:10">
      <c r="A3728" s="2">
        <v>42959</v>
      </c>
      <c r="B3728" t="s">
        <v>454</v>
      </c>
      <c r="C3728" t="s">
        <v>475</v>
      </c>
      <c r="D3728">
        <v>5</v>
      </c>
      <c r="E3728">
        <v>3</v>
      </c>
      <c r="F3728" s="17">
        <v>7</v>
      </c>
      <c r="G3728" s="55" t="s">
        <v>539</v>
      </c>
      <c r="H3728" s="66" t="str">
        <f>VLOOKUP(G3728,'Benthic Codes'!$A$1:$C$15,2,0)</f>
        <v>TA</v>
      </c>
      <c r="I3728" s="66" t="str">
        <f>VLOOKUP(G3728,'Benthic Codes'!$A$1:$C$15,3,0)</f>
        <v>turf algae</v>
      </c>
    </row>
    <row r="3729" spans="1:11">
      <c r="A3729" s="2">
        <v>42959</v>
      </c>
      <c r="B3729" t="s">
        <v>454</v>
      </c>
      <c r="C3729" t="s">
        <v>475</v>
      </c>
      <c r="D3729">
        <v>5</v>
      </c>
      <c r="E3729">
        <v>3</v>
      </c>
      <c r="F3729" s="17">
        <v>8</v>
      </c>
      <c r="G3729" s="55" t="s">
        <v>539</v>
      </c>
      <c r="H3729" s="66" t="str">
        <f>VLOOKUP(G3729,'Benthic Codes'!$A$1:$C$15,2,0)</f>
        <v>TA</v>
      </c>
      <c r="I3729" s="66" t="str">
        <f>VLOOKUP(G3729,'Benthic Codes'!$A$1:$C$15,3,0)</f>
        <v>turf algae</v>
      </c>
    </row>
    <row r="3730" spans="1:11">
      <c r="A3730" s="2">
        <v>42959</v>
      </c>
      <c r="B3730" t="s">
        <v>454</v>
      </c>
      <c r="C3730" t="s">
        <v>475</v>
      </c>
      <c r="D3730">
        <v>5</v>
      </c>
      <c r="E3730">
        <v>3</v>
      </c>
      <c r="F3730" s="17">
        <v>9</v>
      </c>
      <c r="G3730" s="55" t="s">
        <v>539</v>
      </c>
      <c r="H3730" s="66" t="str">
        <f>VLOOKUP(G3730,'Benthic Codes'!$A$1:$C$15,2,0)</f>
        <v>TA</v>
      </c>
      <c r="I3730" s="66" t="str">
        <f>VLOOKUP(G3730,'Benthic Codes'!$A$1:$C$15,3,0)</f>
        <v>turf algae</v>
      </c>
    </row>
    <row r="3731" spans="1:11">
      <c r="A3731" s="2">
        <v>42959</v>
      </c>
      <c r="B3731" t="s">
        <v>454</v>
      </c>
      <c r="C3731" t="s">
        <v>475</v>
      </c>
      <c r="D3731">
        <v>5</v>
      </c>
      <c r="E3731">
        <v>3</v>
      </c>
      <c r="F3731" s="17">
        <v>10</v>
      </c>
      <c r="G3731" s="55" t="s">
        <v>481</v>
      </c>
      <c r="H3731" s="66" t="str">
        <f>VLOOKUP(G3731,'Benthic Codes'!$A$1:$C$15,2,0)</f>
        <v>CCA</v>
      </c>
      <c r="I3731" s="66" t="str">
        <f>VLOOKUP(G3731,'Benthic Codes'!$A$1:$C$15,3,0)</f>
        <v>CCA</v>
      </c>
    </row>
    <row r="3732" spans="1:11">
      <c r="A3732" s="2">
        <v>42959</v>
      </c>
      <c r="B3732" t="s">
        <v>454</v>
      </c>
      <c r="C3732" t="s">
        <v>475</v>
      </c>
      <c r="D3732">
        <v>5</v>
      </c>
      <c r="E3732">
        <v>4</v>
      </c>
      <c r="F3732" s="17">
        <v>1</v>
      </c>
      <c r="G3732" s="55" t="s">
        <v>478</v>
      </c>
      <c r="H3732" s="66" t="str">
        <f>VLOOKUP(G3732,'Benthic Codes'!$A$1:$C$15,2,0)</f>
        <v>MA</v>
      </c>
      <c r="I3732" s="66" t="str">
        <f>VLOOKUP(G3732,'Benthic Codes'!$A$1:$C$15,3,0)</f>
        <v>macroalgae</v>
      </c>
      <c r="J3732">
        <v>21</v>
      </c>
    </row>
    <row r="3733" spans="1:11">
      <c r="A3733" s="2">
        <v>42959</v>
      </c>
      <c r="B3733" t="s">
        <v>454</v>
      </c>
      <c r="C3733" t="s">
        <v>475</v>
      </c>
      <c r="D3733">
        <v>5</v>
      </c>
      <c r="E3733">
        <v>4</v>
      </c>
      <c r="F3733" s="17">
        <v>2</v>
      </c>
      <c r="G3733" s="55" t="s">
        <v>539</v>
      </c>
      <c r="H3733" s="66" t="str">
        <f>VLOOKUP(G3733,'Benthic Codes'!$A$1:$C$15,2,0)</f>
        <v>TA</v>
      </c>
      <c r="I3733" s="66" t="str">
        <f>VLOOKUP(G3733,'Benthic Codes'!$A$1:$C$15,3,0)</f>
        <v>turf algae</v>
      </c>
    </row>
    <row r="3734" spans="1:11">
      <c r="A3734" s="2">
        <v>42959</v>
      </c>
      <c r="B3734" t="s">
        <v>454</v>
      </c>
      <c r="C3734" t="s">
        <v>475</v>
      </c>
      <c r="D3734">
        <v>5</v>
      </c>
      <c r="E3734">
        <v>4</v>
      </c>
      <c r="F3734" s="17">
        <v>3</v>
      </c>
      <c r="G3734" s="55" t="s">
        <v>478</v>
      </c>
      <c r="H3734" s="66" t="str">
        <f>VLOOKUP(G3734,'Benthic Codes'!$A$1:$C$15,2,0)</f>
        <v>MA</v>
      </c>
      <c r="I3734" s="66" t="str">
        <f>VLOOKUP(G3734,'Benthic Codes'!$A$1:$C$15,3,0)</f>
        <v>macroalgae</v>
      </c>
      <c r="J3734">
        <v>44</v>
      </c>
    </row>
    <row r="3735" spans="1:11">
      <c r="A3735" s="2">
        <v>42959</v>
      </c>
      <c r="B3735" t="s">
        <v>454</v>
      </c>
      <c r="C3735" t="s">
        <v>475</v>
      </c>
      <c r="D3735">
        <v>5</v>
      </c>
      <c r="E3735">
        <v>4</v>
      </c>
      <c r="F3735" s="17">
        <v>4</v>
      </c>
      <c r="G3735" s="55" t="s">
        <v>476</v>
      </c>
      <c r="H3735" s="66" t="str">
        <f>VLOOKUP(G3735,'Benthic Codes'!$A$1:$C$15,2,0)</f>
        <v>LC</v>
      </c>
      <c r="I3735" s="66" t="str">
        <f>VLOOKUP(G3735,'Benthic Codes'!$A$1:$C$15,3,0)</f>
        <v>coral</v>
      </c>
    </row>
    <row r="3736" spans="1:11">
      <c r="A3736" s="2">
        <v>42959</v>
      </c>
      <c r="B3736" t="s">
        <v>454</v>
      </c>
      <c r="C3736" t="s">
        <v>475</v>
      </c>
      <c r="D3736">
        <v>5</v>
      </c>
      <c r="E3736">
        <v>4</v>
      </c>
      <c r="F3736" s="17">
        <v>5</v>
      </c>
      <c r="G3736" s="55" t="s">
        <v>474</v>
      </c>
      <c r="H3736" s="66" t="str">
        <f>VLOOKUP(G3736,'Benthic Codes'!$A$1:$C$15,2,0)</f>
        <v>CY</v>
      </c>
      <c r="I3736" s="66" t="str">
        <f>VLOOKUP(G3736,'Benthic Codes'!$A$1:$C$15,3,0)</f>
        <v>cyanobacteria</v>
      </c>
    </row>
    <row r="3737" spans="1:11">
      <c r="A3737" s="2">
        <v>42959</v>
      </c>
      <c r="B3737" t="s">
        <v>454</v>
      </c>
      <c r="C3737" t="s">
        <v>475</v>
      </c>
      <c r="D3737">
        <v>5</v>
      </c>
      <c r="E3737">
        <v>4</v>
      </c>
      <c r="F3737" s="17">
        <v>6</v>
      </c>
      <c r="G3737" s="55" t="s">
        <v>478</v>
      </c>
      <c r="H3737" s="66" t="str">
        <f>VLOOKUP(G3737,'Benthic Codes'!$A$1:$C$15,2,0)</f>
        <v>MA</v>
      </c>
      <c r="I3737" s="66" t="str">
        <f>VLOOKUP(G3737,'Benthic Codes'!$A$1:$C$15,3,0)</f>
        <v>macroalgae</v>
      </c>
      <c r="J3737">
        <v>8</v>
      </c>
    </row>
    <row r="3738" spans="1:11">
      <c r="A3738" s="2">
        <v>42959</v>
      </c>
      <c r="B3738" t="s">
        <v>454</v>
      </c>
      <c r="C3738" t="s">
        <v>475</v>
      </c>
      <c r="D3738">
        <v>5</v>
      </c>
      <c r="E3738">
        <v>4</v>
      </c>
      <c r="F3738" s="17">
        <v>7</v>
      </c>
      <c r="G3738" s="55" t="s">
        <v>474</v>
      </c>
      <c r="H3738" s="66" t="str">
        <f>VLOOKUP(G3738,'Benthic Codes'!$A$1:$C$15,2,0)</f>
        <v>CY</v>
      </c>
      <c r="I3738" s="66" t="str">
        <f>VLOOKUP(G3738,'Benthic Codes'!$A$1:$C$15,3,0)</f>
        <v>cyanobacteria</v>
      </c>
    </row>
    <row r="3739" spans="1:11">
      <c r="A3739" s="2">
        <v>42959</v>
      </c>
      <c r="B3739" t="s">
        <v>454</v>
      </c>
      <c r="C3739" t="s">
        <v>475</v>
      </c>
      <c r="D3739">
        <v>5</v>
      </c>
      <c r="E3739">
        <v>4</v>
      </c>
      <c r="F3739" s="17">
        <v>8</v>
      </c>
      <c r="G3739" s="55" t="s">
        <v>539</v>
      </c>
      <c r="H3739" s="66" t="str">
        <f>VLOOKUP(G3739,'Benthic Codes'!$A$1:$C$15,2,0)</f>
        <v>TA</v>
      </c>
      <c r="I3739" s="66" t="str">
        <f>VLOOKUP(G3739,'Benthic Codes'!$A$1:$C$15,3,0)</f>
        <v>turf algae</v>
      </c>
    </row>
    <row r="3740" spans="1:11">
      <c r="A3740" s="2">
        <v>42959</v>
      </c>
      <c r="B3740" t="s">
        <v>454</v>
      </c>
      <c r="C3740" t="s">
        <v>475</v>
      </c>
      <c r="D3740">
        <v>5</v>
      </c>
      <c r="E3740">
        <v>4</v>
      </c>
      <c r="F3740" s="17">
        <v>9</v>
      </c>
      <c r="G3740" s="55" t="s">
        <v>539</v>
      </c>
      <c r="H3740" s="66" t="str">
        <f>VLOOKUP(G3740,'Benthic Codes'!$A$1:$C$15,2,0)</f>
        <v>TA</v>
      </c>
      <c r="I3740" s="66" t="str">
        <f>VLOOKUP(G3740,'Benthic Codes'!$A$1:$C$15,3,0)</f>
        <v>turf algae</v>
      </c>
    </row>
    <row r="3741" spans="1:11">
      <c r="A3741" s="2">
        <v>42959</v>
      </c>
      <c r="B3741" t="s">
        <v>454</v>
      </c>
      <c r="C3741" t="s">
        <v>475</v>
      </c>
      <c r="D3741">
        <v>5</v>
      </c>
      <c r="E3741">
        <v>4</v>
      </c>
      <c r="F3741" s="17">
        <v>10</v>
      </c>
      <c r="G3741" s="55" t="s">
        <v>478</v>
      </c>
      <c r="H3741" s="66" t="str">
        <f>VLOOKUP(G3741,'Benthic Codes'!$A$1:$C$15,2,0)</f>
        <v>MA</v>
      </c>
      <c r="I3741" s="66" t="str">
        <f>VLOOKUP(G3741,'Benthic Codes'!$A$1:$C$15,3,0)</f>
        <v>macroalgae</v>
      </c>
      <c r="J3741">
        <v>11</v>
      </c>
    </row>
    <row r="3742" spans="1:11">
      <c r="A3742" s="2">
        <v>42959</v>
      </c>
      <c r="B3742" t="s">
        <v>454</v>
      </c>
      <c r="C3742" t="s">
        <v>475</v>
      </c>
      <c r="D3742">
        <v>5</v>
      </c>
      <c r="E3742">
        <v>5</v>
      </c>
      <c r="F3742" s="17">
        <v>1</v>
      </c>
      <c r="G3742" s="55" t="s">
        <v>474</v>
      </c>
      <c r="H3742" s="66" t="str">
        <f>VLOOKUP(G3742,'Benthic Codes'!$A$1:$C$15,2,0)</f>
        <v>CY</v>
      </c>
      <c r="I3742" s="66" t="str">
        <f>VLOOKUP(G3742,'Benthic Codes'!$A$1:$C$15,3,0)</f>
        <v>cyanobacteria</v>
      </c>
    </row>
    <row r="3743" spans="1:11">
      <c r="A3743" s="2">
        <v>42959</v>
      </c>
      <c r="B3743" t="s">
        <v>454</v>
      </c>
      <c r="C3743" t="s">
        <v>475</v>
      </c>
      <c r="D3743">
        <v>5</v>
      </c>
      <c r="E3743">
        <v>5</v>
      </c>
      <c r="F3743" s="17">
        <v>2</v>
      </c>
      <c r="G3743" s="55" t="s">
        <v>478</v>
      </c>
      <c r="H3743" s="66" t="str">
        <f>VLOOKUP(G3743,'Benthic Codes'!$A$1:$C$15,2,0)</f>
        <v>MA</v>
      </c>
      <c r="I3743" s="66" t="str">
        <f>VLOOKUP(G3743,'Benthic Codes'!$A$1:$C$15,3,0)</f>
        <v>macroalgae</v>
      </c>
      <c r="J3743">
        <v>5</v>
      </c>
    </row>
    <row r="3744" spans="1:11">
      <c r="A3744" s="2">
        <v>42959</v>
      </c>
      <c r="B3744" t="s">
        <v>454</v>
      </c>
      <c r="C3744" t="s">
        <v>475</v>
      </c>
      <c r="D3744">
        <v>5</v>
      </c>
      <c r="E3744">
        <v>5</v>
      </c>
      <c r="F3744" s="17">
        <v>3</v>
      </c>
      <c r="G3744" s="55" t="s">
        <v>480</v>
      </c>
      <c r="H3744" s="66" t="str">
        <f>VLOOKUP(G3744,'Benthic Codes'!$A$1:$C$15,2,0)</f>
        <v>OINV</v>
      </c>
      <c r="I3744" s="66" t="str">
        <f>VLOOKUP(G3744,'Benthic Codes'!$A$1:$C$15,3,0)</f>
        <v>non-aggressive invert</v>
      </c>
      <c r="K3744" t="s">
        <v>479</v>
      </c>
    </row>
    <row r="3745" spans="1:11">
      <c r="A3745" s="2">
        <v>42959</v>
      </c>
      <c r="B3745" t="s">
        <v>454</v>
      </c>
      <c r="C3745" t="s">
        <v>475</v>
      </c>
      <c r="D3745">
        <v>5</v>
      </c>
      <c r="E3745">
        <v>5</v>
      </c>
      <c r="F3745" s="17">
        <v>4</v>
      </c>
      <c r="G3745" s="55" t="s">
        <v>474</v>
      </c>
      <c r="H3745" s="66" t="str">
        <f>VLOOKUP(G3745,'Benthic Codes'!$A$1:$C$15,2,0)</f>
        <v>CY</v>
      </c>
      <c r="I3745" s="66" t="str">
        <f>VLOOKUP(G3745,'Benthic Codes'!$A$1:$C$15,3,0)</f>
        <v>cyanobacteria</v>
      </c>
    </row>
    <row r="3746" spans="1:11">
      <c r="A3746" s="2">
        <v>42959</v>
      </c>
      <c r="B3746" t="s">
        <v>454</v>
      </c>
      <c r="C3746" t="s">
        <v>475</v>
      </c>
      <c r="D3746">
        <v>5</v>
      </c>
      <c r="E3746">
        <v>5</v>
      </c>
      <c r="F3746" s="17">
        <v>5</v>
      </c>
      <c r="G3746" s="55" t="s">
        <v>474</v>
      </c>
      <c r="H3746" s="66" t="str">
        <f>VLOOKUP(G3746,'Benthic Codes'!$A$1:$C$15,2,0)</f>
        <v>CY</v>
      </c>
      <c r="I3746" s="66" t="str">
        <f>VLOOKUP(G3746,'Benthic Codes'!$A$1:$C$15,3,0)</f>
        <v>cyanobacteria</v>
      </c>
    </row>
    <row r="3747" spans="1:11">
      <c r="A3747" s="2">
        <v>42959</v>
      </c>
      <c r="B3747" t="s">
        <v>454</v>
      </c>
      <c r="C3747" t="s">
        <v>475</v>
      </c>
      <c r="D3747">
        <v>5</v>
      </c>
      <c r="E3747">
        <v>5</v>
      </c>
      <c r="F3747" s="17">
        <v>6</v>
      </c>
      <c r="G3747" s="55" t="s">
        <v>478</v>
      </c>
      <c r="H3747" s="66" t="str">
        <f>VLOOKUP(G3747,'Benthic Codes'!$A$1:$C$15,2,0)</f>
        <v>MA</v>
      </c>
      <c r="I3747" s="66" t="str">
        <f>VLOOKUP(G3747,'Benthic Codes'!$A$1:$C$15,3,0)</f>
        <v>macroalgae</v>
      </c>
      <c r="J3747">
        <v>8</v>
      </c>
    </row>
    <row r="3748" spans="1:11">
      <c r="A3748" s="2">
        <v>42959</v>
      </c>
      <c r="B3748" t="s">
        <v>454</v>
      </c>
      <c r="C3748" t="s">
        <v>475</v>
      </c>
      <c r="D3748">
        <v>5</v>
      </c>
      <c r="E3748">
        <v>5</v>
      </c>
      <c r="F3748" s="17">
        <v>7</v>
      </c>
      <c r="G3748" s="55" t="s">
        <v>483</v>
      </c>
      <c r="H3748" s="66" t="str">
        <f>VLOOKUP(G3748,'Benthic Codes'!$A$1:$C$15,2,0)</f>
        <v>AINV</v>
      </c>
      <c r="I3748" s="66" t="str">
        <f>VLOOKUP(G3748,'Benthic Codes'!$A$1:$C$15,3,0)</f>
        <v>aggressive invert</v>
      </c>
      <c r="K3748" t="s">
        <v>484</v>
      </c>
    </row>
    <row r="3749" spans="1:11">
      <c r="A3749" s="2">
        <v>42959</v>
      </c>
      <c r="B3749" t="s">
        <v>454</v>
      </c>
      <c r="C3749" t="s">
        <v>475</v>
      </c>
      <c r="D3749">
        <v>5</v>
      </c>
      <c r="E3749">
        <v>5</v>
      </c>
      <c r="F3749" s="17">
        <v>8</v>
      </c>
      <c r="G3749" s="55" t="s">
        <v>474</v>
      </c>
      <c r="H3749" s="66" t="str">
        <f>VLOOKUP(G3749,'Benthic Codes'!$A$1:$C$15,2,0)</f>
        <v>CY</v>
      </c>
      <c r="I3749" s="66" t="str">
        <f>VLOOKUP(G3749,'Benthic Codes'!$A$1:$C$15,3,0)</f>
        <v>cyanobacteria</v>
      </c>
    </row>
    <row r="3750" spans="1:11">
      <c r="A3750" s="2">
        <v>42959</v>
      </c>
      <c r="B3750" t="s">
        <v>454</v>
      </c>
      <c r="C3750" t="s">
        <v>475</v>
      </c>
      <c r="D3750">
        <v>5</v>
      </c>
      <c r="E3750">
        <v>5</v>
      </c>
      <c r="F3750" s="17">
        <v>9</v>
      </c>
      <c r="G3750" s="55" t="s">
        <v>539</v>
      </c>
      <c r="H3750" s="66" t="str">
        <f>VLOOKUP(G3750,'Benthic Codes'!$A$1:$C$15,2,0)</f>
        <v>TA</v>
      </c>
      <c r="I3750" s="66" t="str">
        <f>VLOOKUP(G3750,'Benthic Codes'!$A$1:$C$15,3,0)</f>
        <v>turf algae</v>
      </c>
    </row>
    <row r="3751" spans="1:11">
      <c r="A3751" s="2">
        <v>42959</v>
      </c>
      <c r="B3751" t="s">
        <v>454</v>
      </c>
      <c r="C3751" t="s">
        <v>475</v>
      </c>
      <c r="D3751">
        <v>5</v>
      </c>
      <c r="E3751">
        <v>5</v>
      </c>
      <c r="F3751" s="17">
        <v>10</v>
      </c>
      <c r="G3751" s="55" t="s">
        <v>539</v>
      </c>
      <c r="H3751" s="66" t="str">
        <f>VLOOKUP(G3751,'Benthic Codes'!$A$1:$C$15,2,0)</f>
        <v>TA</v>
      </c>
      <c r="I3751" s="66" t="str">
        <f>VLOOKUP(G3751,'Benthic Codes'!$A$1:$C$15,3,0)</f>
        <v>turf algae</v>
      </c>
    </row>
    <row r="3752" spans="1:11">
      <c r="A3752" s="2">
        <v>42959</v>
      </c>
      <c r="B3752" t="s">
        <v>454</v>
      </c>
      <c r="C3752" t="s">
        <v>475</v>
      </c>
      <c r="D3752">
        <v>5</v>
      </c>
      <c r="E3752">
        <v>6</v>
      </c>
      <c r="F3752" s="17">
        <v>1</v>
      </c>
      <c r="G3752" s="55" t="s">
        <v>539</v>
      </c>
      <c r="H3752" s="66" t="str">
        <f>VLOOKUP(G3752,'Benthic Codes'!$A$1:$C$15,2,0)</f>
        <v>TA</v>
      </c>
      <c r="I3752" s="66" t="str">
        <f>VLOOKUP(G3752,'Benthic Codes'!$A$1:$C$15,3,0)</f>
        <v>turf algae</v>
      </c>
    </row>
    <row r="3753" spans="1:11">
      <c r="A3753" s="2">
        <v>42959</v>
      </c>
      <c r="B3753" t="s">
        <v>454</v>
      </c>
      <c r="C3753" t="s">
        <v>475</v>
      </c>
      <c r="D3753">
        <v>5</v>
      </c>
      <c r="E3753">
        <v>6</v>
      </c>
      <c r="F3753" s="17">
        <v>2</v>
      </c>
      <c r="G3753" s="55" t="s">
        <v>539</v>
      </c>
      <c r="H3753" s="66" t="str">
        <f>VLOOKUP(G3753,'Benthic Codes'!$A$1:$C$15,2,0)</f>
        <v>TA</v>
      </c>
      <c r="I3753" s="66" t="str">
        <f>VLOOKUP(G3753,'Benthic Codes'!$A$1:$C$15,3,0)</f>
        <v>turf algae</v>
      </c>
    </row>
    <row r="3754" spans="1:11">
      <c r="A3754" s="2">
        <v>42959</v>
      </c>
      <c r="B3754" t="s">
        <v>454</v>
      </c>
      <c r="C3754" t="s">
        <v>475</v>
      </c>
      <c r="D3754">
        <v>5</v>
      </c>
      <c r="E3754">
        <v>6</v>
      </c>
      <c r="F3754" s="17">
        <v>3</v>
      </c>
      <c r="G3754" s="55" t="s">
        <v>539</v>
      </c>
      <c r="H3754" s="66" t="str">
        <f>VLOOKUP(G3754,'Benthic Codes'!$A$1:$C$15,2,0)</f>
        <v>TA</v>
      </c>
      <c r="I3754" s="66" t="str">
        <f>VLOOKUP(G3754,'Benthic Codes'!$A$1:$C$15,3,0)</f>
        <v>turf algae</v>
      </c>
    </row>
    <row r="3755" spans="1:11">
      <c r="A3755" s="2">
        <v>42959</v>
      </c>
      <c r="B3755" t="s">
        <v>454</v>
      </c>
      <c r="C3755" t="s">
        <v>475</v>
      </c>
      <c r="D3755">
        <v>5</v>
      </c>
      <c r="E3755">
        <v>6</v>
      </c>
      <c r="F3755" s="17">
        <v>4</v>
      </c>
      <c r="G3755" s="55" t="s">
        <v>478</v>
      </c>
      <c r="H3755" s="66" t="str">
        <f>VLOOKUP(G3755,'Benthic Codes'!$A$1:$C$15,2,0)</f>
        <v>MA</v>
      </c>
      <c r="I3755" s="66" t="str">
        <f>VLOOKUP(G3755,'Benthic Codes'!$A$1:$C$15,3,0)</f>
        <v>macroalgae</v>
      </c>
      <c r="J3755">
        <v>14</v>
      </c>
    </row>
    <row r="3756" spans="1:11">
      <c r="A3756" s="2">
        <v>42959</v>
      </c>
      <c r="B3756" t="s">
        <v>454</v>
      </c>
      <c r="C3756" t="s">
        <v>475</v>
      </c>
      <c r="D3756">
        <v>5</v>
      </c>
      <c r="E3756">
        <v>6</v>
      </c>
      <c r="F3756" s="17">
        <v>5</v>
      </c>
      <c r="G3756" s="55" t="s">
        <v>539</v>
      </c>
      <c r="H3756" s="66" t="str">
        <f>VLOOKUP(G3756,'Benthic Codes'!$A$1:$C$15,2,0)</f>
        <v>TA</v>
      </c>
      <c r="I3756" s="66" t="str">
        <f>VLOOKUP(G3756,'Benthic Codes'!$A$1:$C$15,3,0)</f>
        <v>turf algae</v>
      </c>
    </row>
    <row r="3757" spans="1:11">
      <c r="A3757" s="2">
        <v>42959</v>
      </c>
      <c r="B3757" t="s">
        <v>454</v>
      </c>
      <c r="C3757" t="s">
        <v>475</v>
      </c>
      <c r="D3757">
        <v>5</v>
      </c>
      <c r="E3757">
        <v>6</v>
      </c>
      <c r="F3757" s="17">
        <v>6</v>
      </c>
      <c r="G3757" s="55" t="s">
        <v>474</v>
      </c>
      <c r="H3757" s="66" t="str">
        <f>VLOOKUP(G3757,'Benthic Codes'!$A$1:$C$15,2,0)</f>
        <v>CY</v>
      </c>
      <c r="I3757" s="66" t="str">
        <f>VLOOKUP(G3757,'Benthic Codes'!$A$1:$C$15,3,0)</f>
        <v>cyanobacteria</v>
      </c>
    </row>
    <row r="3758" spans="1:11">
      <c r="A3758" s="2">
        <v>42959</v>
      </c>
      <c r="B3758" t="s">
        <v>454</v>
      </c>
      <c r="C3758" t="s">
        <v>475</v>
      </c>
      <c r="D3758">
        <v>5</v>
      </c>
      <c r="E3758">
        <v>6</v>
      </c>
      <c r="F3758" s="17">
        <v>7</v>
      </c>
      <c r="G3758" s="55" t="s">
        <v>483</v>
      </c>
      <c r="H3758" s="66" t="str">
        <f>VLOOKUP(G3758,'Benthic Codes'!$A$1:$C$15,2,0)</f>
        <v>AINV</v>
      </c>
      <c r="I3758" s="66" t="str">
        <f>VLOOKUP(G3758,'Benthic Codes'!$A$1:$C$15,3,0)</f>
        <v>aggressive invert</v>
      </c>
      <c r="K3758" t="s">
        <v>482</v>
      </c>
    </row>
    <row r="3759" spans="1:11">
      <c r="A3759" s="2">
        <v>42959</v>
      </c>
      <c r="B3759" t="s">
        <v>454</v>
      </c>
      <c r="C3759" t="s">
        <v>475</v>
      </c>
      <c r="D3759">
        <v>5</v>
      </c>
      <c r="E3759">
        <v>6</v>
      </c>
      <c r="F3759" s="17">
        <v>8</v>
      </c>
      <c r="G3759" s="55" t="s">
        <v>478</v>
      </c>
      <c r="H3759" s="66" t="str">
        <f>VLOOKUP(G3759,'Benthic Codes'!$A$1:$C$15,2,0)</f>
        <v>MA</v>
      </c>
      <c r="I3759" s="66" t="str">
        <f>VLOOKUP(G3759,'Benthic Codes'!$A$1:$C$15,3,0)</f>
        <v>macroalgae</v>
      </c>
      <c r="J3759">
        <v>57</v>
      </c>
    </row>
    <row r="3760" spans="1:11">
      <c r="A3760" s="2">
        <v>42959</v>
      </c>
      <c r="B3760" t="s">
        <v>454</v>
      </c>
      <c r="C3760" t="s">
        <v>475</v>
      </c>
      <c r="D3760">
        <v>5</v>
      </c>
      <c r="E3760">
        <v>6</v>
      </c>
      <c r="F3760" s="17">
        <v>9</v>
      </c>
      <c r="G3760" s="55" t="s">
        <v>539</v>
      </c>
      <c r="H3760" s="66" t="str">
        <f>VLOOKUP(G3760,'Benthic Codes'!$A$1:$C$15,2,0)</f>
        <v>TA</v>
      </c>
      <c r="I3760" s="66" t="str">
        <f>VLOOKUP(G3760,'Benthic Codes'!$A$1:$C$15,3,0)</f>
        <v>turf algae</v>
      </c>
    </row>
    <row r="3761" spans="1:10">
      <c r="A3761" s="2">
        <v>42959</v>
      </c>
      <c r="B3761" t="s">
        <v>454</v>
      </c>
      <c r="C3761" t="s">
        <v>475</v>
      </c>
      <c r="D3761">
        <v>5</v>
      </c>
      <c r="E3761">
        <v>6</v>
      </c>
      <c r="F3761" s="17">
        <v>10</v>
      </c>
      <c r="G3761" s="55" t="s">
        <v>478</v>
      </c>
      <c r="H3761" s="66" t="str">
        <f>VLOOKUP(G3761,'Benthic Codes'!$A$1:$C$15,2,0)</f>
        <v>MA</v>
      </c>
      <c r="I3761" s="66" t="str">
        <f>VLOOKUP(G3761,'Benthic Codes'!$A$1:$C$15,3,0)</f>
        <v>macroalgae</v>
      </c>
      <c r="J3761">
        <v>23</v>
      </c>
    </row>
    <row r="3762" spans="1:10">
      <c r="A3762" s="2">
        <v>42959</v>
      </c>
      <c r="B3762" t="s">
        <v>454</v>
      </c>
      <c r="C3762" t="s">
        <v>475</v>
      </c>
      <c r="D3762">
        <v>5</v>
      </c>
      <c r="E3762">
        <v>7</v>
      </c>
      <c r="F3762" s="17">
        <v>1</v>
      </c>
      <c r="G3762" s="55" t="s">
        <v>474</v>
      </c>
      <c r="H3762" s="66" t="str">
        <f>VLOOKUP(G3762,'Benthic Codes'!$A$1:$C$15,2,0)</f>
        <v>CY</v>
      </c>
      <c r="I3762" s="66" t="str">
        <f>VLOOKUP(G3762,'Benthic Codes'!$A$1:$C$15,3,0)</f>
        <v>cyanobacteria</v>
      </c>
    </row>
    <row r="3763" spans="1:10">
      <c r="A3763" s="2">
        <v>42959</v>
      </c>
      <c r="B3763" t="s">
        <v>454</v>
      </c>
      <c r="C3763" t="s">
        <v>475</v>
      </c>
      <c r="D3763">
        <v>5</v>
      </c>
      <c r="E3763">
        <v>7</v>
      </c>
      <c r="F3763" s="17">
        <v>2</v>
      </c>
      <c r="G3763" s="55" t="s">
        <v>474</v>
      </c>
      <c r="H3763" s="66" t="str">
        <f>VLOOKUP(G3763,'Benthic Codes'!$A$1:$C$15,2,0)</f>
        <v>CY</v>
      </c>
      <c r="I3763" s="66" t="str">
        <f>VLOOKUP(G3763,'Benthic Codes'!$A$1:$C$15,3,0)</f>
        <v>cyanobacteria</v>
      </c>
    </row>
    <row r="3764" spans="1:10">
      <c r="A3764" s="2">
        <v>42959</v>
      </c>
      <c r="B3764" t="s">
        <v>454</v>
      </c>
      <c r="C3764" t="s">
        <v>475</v>
      </c>
      <c r="D3764">
        <v>5</v>
      </c>
      <c r="E3764">
        <v>7</v>
      </c>
      <c r="F3764" s="17">
        <v>3</v>
      </c>
      <c r="G3764" s="55" t="s">
        <v>474</v>
      </c>
      <c r="H3764" s="66" t="str">
        <f>VLOOKUP(G3764,'Benthic Codes'!$A$1:$C$15,2,0)</f>
        <v>CY</v>
      </c>
      <c r="I3764" s="66" t="str">
        <f>VLOOKUP(G3764,'Benthic Codes'!$A$1:$C$15,3,0)</f>
        <v>cyanobacteria</v>
      </c>
    </row>
    <row r="3765" spans="1:10">
      <c r="A3765" s="2">
        <v>42959</v>
      </c>
      <c r="B3765" t="s">
        <v>454</v>
      </c>
      <c r="C3765" t="s">
        <v>475</v>
      </c>
      <c r="D3765">
        <v>5</v>
      </c>
      <c r="E3765">
        <v>7</v>
      </c>
      <c r="F3765" s="17">
        <v>4</v>
      </c>
      <c r="G3765" s="55" t="s">
        <v>477</v>
      </c>
      <c r="H3765" s="66" t="str">
        <f>VLOOKUP(G3765,'Benthic Codes'!$A$1:$C$15,2,0)</f>
        <v>LC</v>
      </c>
      <c r="I3765" s="66" t="str">
        <f>VLOOKUP(G3765,'Benthic Codes'!$A$1:$C$15,3,0)</f>
        <v>coral</v>
      </c>
    </row>
    <row r="3766" spans="1:10">
      <c r="A3766" s="2">
        <v>42959</v>
      </c>
      <c r="B3766" t="s">
        <v>454</v>
      </c>
      <c r="C3766" t="s">
        <v>475</v>
      </c>
      <c r="D3766">
        <v>5</v>
      </c>
      <c r="E3766">
        <v>7</v>
      </c>
      <c r="F3766" s="17">
        <v>5</v>
      </c>
      <c r="G3766" s="55" t="s">
        <v>478</v>
      </c>
      <c r="H3766" s="66" t="str">
        <f>VLOOKUP(G3766,'Benthic Codes'!$A$1:$C$15,2,0)</f>
        <v>MA</v>
      </c>
      <c r="I3766" s="66" t="str">
        <f>VLOOKUP(G3766,'Benthic Codes'!$A$1:$C$15,3,0)</f>
        <v>macroalgae</v>
      </c>
      <c r="J3766">
        <v>18</v>
      </c>
    </row>
    <row r="3767" spans="1:10">
      <c r="A3767" s="2">
        <v>42959</v>
      </c>
      <c r="B3767" t="s">
        <v>454</v>
      </c>
      <c r="C3767" t="s">
        <v>475</v>
      </c>
      <c r="D3767">
        <v>5</v>
      </c>
      <c r="E3767">
        <v>7</v>
      </c>
      <c r="F3767" s="17">
        <v>6</v>
      </c>
      <c r="G3767" s="55" t="s">
        <v>476</v>
      </c>
      <c r="H3767" s="66" t="str">
        <f>VLOOKUP(G3767,'Benthic Codes'!$A$1:$C$15,2,0)</f>
        <v>LC</v>
      </c>
      <c r="I3767" s="66" t="str">
        <f>VLOOKUP(G3767,'Benthic Codes'!$A$1:$C$15,3,0)</f>
        <v>coral</v>
      </c>
    </row>
    <row r="3768" spans="1:10">
      <c r="A3768" s="2">
        <v>42959</v>
      </c>
      <c r="B3768" t="s">
        <v>454</v>
      </c>
      <c r="C3768" t="s">
        <v>475</v>
      </c>
      <c r="D3768">
        <v>5</v>
      </c>
      <c r="E3768">
        <v>7</v>
      </c>
      <c r="F3768" s="17">
        <v>7</v>
      </c>
      <c r="G3768" s="55" t="s">
        <v>474</v>
      </c>
      <c r="H3768" s="66" t="str">
        <f>VLOOKUP(G3768,'Benthic Codes'!$A$1:$C$15,2,0)</f>
        <v>CY</v>
      </c>
      <c r="I3768" s="66" t="str">
        <f>VLOOKUP(G3768,'Benthic Codes'!$A$1:$C$15,3,0)</f>
        <v>cyanobacteria</v>
      </c>
    </row>
    <row r="3769" spans="1:10">
      <c r="A3769" s="2">
        <v>42959</v>
      </c>
      <c r="B3769" t="s">
        <v>454</v>
      </c>
      <c r="C3769" t="s">
        <v>475</v>
      </c>
      <c r="D3769">
        <v>5</v>
      </c>
      <c r="E3769">
        <v>7</v>
      </c>
      <c r="F3769" s="17">
        <v>8</v>
      </c>
      <c r="G3769" s="55" t="s">
        <v>474</v>
      </c>
      <c r="H3769" s="66" t="str">
        <f>VLOOKUP(G3769,'Benthic Codes'!$A$1:$C$15,2,0)</f>
        <v>CY</v>
      </c>
      <c r="I3769" s="66" t="str">
        <f>VLOOKUP(G3769,'Benthic Codes'!$A$1:$C$15,3,0)</f>
        <v>cyanobacteria</v>
      </c>
    </row>
    <row r="3770" spans="1:10">
      <c r="A3770" s="2">
        <v>42959</v>
      </c>
      <c r="B3770" t="s">
        <v>454</v>
      </c>
      <c r="C3770" t="s">
        <v>475</v>
      </c>
      <c r="D3770">
        <v>5</v>
      </c>
      <c r="E3770">
        <v>7</v>
      </c>
      <c r="F3770" s="17">
        <v>9</v>
      </c>
      <c r="G3770" s="55" t="s">
        <v>478</v>
      </c>
      <c r="H3770" s="66" t="str">
        <f>VLOOKUP(G3770,'Benthic Codes'!$A$1:$C$15,2,0)</f>
        <v>MA</v>
      </c>
      <c r="I3770" s="66" t="str">
        <f>VLOOKUP(G3770,'Benthic Codes'!$A$1:$C$15,3,0)</f>
        <v>macroalgae</v>
      </c>
      <c r="J3770">
        <v>5</v>
      </c>
    </row>
    <row r="3771" spans="1:10">
      <c r="A3771" s="2">
        <v>42959</v>
      </c>
      <c r="B3771" t="s">
        <v>454</v>
      </c>
      <c r="C3771" t="s">
        <v>475</v>
      </c>
      <c r="D3771">
        <v>5</v>
      </c>
      <c r="E3771">
        <v>7</v>
      </c>
      <c r="F3771" s="17">
        <v>10</v>
      </c>
      <c r="G3771" s="55" t="s">
        <v>478</v>
      </c>
      <c r="H3771" s="66" t="str">
        <f>VLOOKUP(G3771,'Benthic Codes'!$A$1:$C$15,2,0)</f>
        <v>MA</v>
      </c>
      <c r="I3771" s="66" t="str">
        <f>VLOOKUP(G3771,'Benthic Codes'!$A$1:$C$15,3,0)</f>
        <v>macroalgae</v>
      </c>
      <c r="J3771">
        <v>5</v>
      </c>
    </row>
    <row r="3772" spans="1:10">
      <c r="A3772" s="2">
        <v>42959</v>
      </c>
      <c r="B3772" t="s">
        <v>454</v>
      </c>
      <c r="C3772" t="s">
        <v>475</v>
      </c>
      <c r="D3772">
        <v>5</v>
      </c>
      <c r="E3772">
        <v>8</v>
      </c>
      <c r="F3772" s="17">
        <v>1</v>
      </c>
      <c r="G3772" s="55" t="s">
        <v>476</v>
      </c>
      <c r="H3772" s="66" t="str">
        <f>VLOOKUP(G3772,'Benthic Codes'!$A$1:$C$15,2,0)</f>
        <v>LC</v>
      </c>
      <c r="I3772" s="66" t="str">
        <f>VLOOKUP(G3772,'Benthic Codes'!$A$1:$C$15,3,0)</f>
        <v>coral</v>
      </c>
    </row>
    <row r="3773" spans="1:10">
      <c r="A3773" s="2">
        <v>42959</v>
      </c>
      <c r="B3773" t="s">
        <v>454</v>
      </c>
      <c r="C3773" t="s">
        <v>475</v>
      </c>
      <c r="D3773">
        <v>5</v>
      </c>
      <c r="E3773">
        <v>8</v>
      </c>
      <c r="F3773" s="17">
        <v>2</v>
      </c>
      <c r="G3773" s="55" t="s">
        <v>476</v>
      </c>
      <c r="H3773" s="66" t="str">
        <f>VLOOKUP(G3773,'Benthic Codes'!$A$1:$C$15,2,0)</f>
        <v>LC</v>
      </c>
      <c r="I3773" s="66" t="str">
        <f>VLOOKUP(G3773,'Benthic Codes'!$A$1:$C$15,3,0)</f>
        <v>coral</v>
      </c>
    </row>
    <row r="3774" spans="1:10">
      <c r="A3774" s="2">
        <v>42959</v>
      </c>
      <c r="B3774" t="s">
        <v>454</v>
      </c>
      <c r="C3774" t="s">
        <v>475</v>
      </c>
      <c r="D3774">
        <v>5</v>
      </c>
      <c r="E3774">
        <v>8</v>
      </c>
      <c r="F3774" s="17">
        <v>3</v>
      </c>
      <c r="G3774" s="55" t="s">
        <v>476</v>
      </c>
      <c r="H3774" s="66" t="str">
        <f>VLOOKUP(G3774,'Benthic Codes'!$A$1:$C$15,2,0)</f>
        <v>LC</v>
      </c>
      <c r="I3774" s="66" t="str">
        <f>VLOOKUP(G3774,'Benthic Codes'!$A$1:$C$15,3,0)</f>
        <v>coral</v>
      </c>
    </row>
    <row r="3775" spans="1:10">
      <c r="A3775" s="2">
        <v>42959</v>
      </c>
      <c r="B3775" t="s">
        <v>454</v>
      </c>
      <c r="C3775" t="s">
        <v>475</v>
      </c>
      <c r="D3775">
        <v>5</v>
      </c>
      <c r="E3775">
        <v>8</v>
      </c>
      <c r="F3775" s="17">
        <v>4</v>
      </c>
      <c r="G3775" s="55" t="s">
        <v>539</v>
      </c>
      <c r="H3775" s="66" t="str">
        <f>VLOOKUP(G3775,'Benthic Codes'!$A$1:$C$15,2,0)</f>
        <v>TA</v>
      </c>
      <c r="I3775" s="66" t="str">
        <f>VLOOKUP(G3775,'Benthic Codes'!$A$1:$C$15,3,0)</f>
        <v>turf algae</v>
      </c>
    </row>
    <row r="3776" spans="1:10">
      <c r="A3776" s="2">
        <v>42959</v>
      </c>
      <c r="B3776" t="s">
        <v>454</v>
      </c>
      <c r="C3776" t="s">
        <v>475</v>
      </c>
      <c r="D3776">
        <v>5</v>
      </c>
      <c r="E3776">
        <v>8</v>
      </c>
      <c r="F3776" s="17">
        <v>5</v>
      </c>
      <c r="G3776" s="55" t="s">
        <v>478</v>
      </c>
      <c r="H3776" s="66" t="str">
        <f>VLOOKUP(G3776,'Benthic Codes'!$A$1:$C$15,2,0)</f>
        <v>MA</v>
      </c>
      <c r="I3776" s="66" t="str">
        <f>VLOOKUP(G3776,'Benthic Codes'!$A$1:$C$15,3,0)</f>
        <v>macroalgae</v>
      </c>
      <c r="J3776">
        <v>17</v>
      </c>
    </row>
    <row r="3777" spans="1:11">
      <c r="A3777" s="2">
        <v>42959</v>
      </c>
      <c r="B3777" t="s">
        <v>454</v>
      </c>
      <c r="C3777" t="s">
        <v>475</v>
      </c>
      <c r="D3777">
        <v>5</v>
      </c>
      <c r="E3777">
        <v>8</v>
      </c>
      <c r="F3777" s="17">
        <v>6</v>
      </c>
      <c r="G3777" s="55" t="s">
        <v>478</v>
      </c>
      <c r="H3777" s="66" t="str">
        <f>VLOOKUP(G3777,'Benthic Codes'!$A$1:$C$15,2,0)</f>
        <v>MA</v>
      </c>
      <c r="I3777" s="66" t="str">
        <f>VLOOKUP(G3777,'Benthic Codes'!$A$1:$C$15,3,0)</f>
        <v>macroalgae</v>
      </c>
      <c r="J3777">
        <v>10</v>
      </c>
    </row>
    <row r="3778" spans="1:11">
      <c r="A3778" s="2">
        <v>42959</v>
      </c>
      <c r="B3778" t="s">
        <v>454</v>
      </c>
      <c r="C3778" t="s">
        <v>475</v>
      </c>
      <c r="D3778">
        <v>5</v>
      </c>
      <c r="E3778">
        <v>8</v>
      </c>
      <c r="F3778" s="17">
        <v>7</v>
      </c>
      <c r="G3778" s="55" t="s">
        <v>474</v>
      </c>
      <c r="H3778" s="66" t="str">
        <f>VLOOKUP(G3778,'Benthic Codes'!$A$1:$C$15,2,0)</f>
        <v>CY</v>
      </c>
      <c r="I3778" s="66" t="str">
        <f>VLOOKUP(G3778,'Benthic Codes'!$A$1:$C$15,3,0)</f>
        <v>cyanobacteria</v>
      </c>
    </row>
    <row r="3779" spans="1:11">
      <c r="A3779" s="2">
        <v>42959</v>
      </c>
      <c r="B3779" t="s">
        <v>454</v>
      </c>
      <c r="C3779" t="s">
        <v>475</v>
      </c>
      <c r="D3779">
        <v>5</v>
      </c>
      <c r="E3779">
        <v>8</v>
      </c>
      <c r="F3779" s="17">
        <v>8</v>
      </c>
      <c r="G3779" s="55" t="s">
        <v>539</v>
      </c>
      <c r="H3779" s="66" t="str">
        <f>VLOOKUP(G3779,'Benthic Codes'!$A$1:$C$15,2,0)</f>
        <v>TA</v>
      </c>
      <c r="I3779" s="66" t="str">
        <f>VLOOKUP(G3779,'Benthic Codes'!$A$1:$C$15,3,0)</f>
        <v>turf algae</v>
      </c>
    </row>
    <row r="3780" spans="1:11">
      <c r="A3780" s="2">
        <v>42959</v>
      </c>
      <c r="B3780" t="s">
        <v>454</v>
      </c>
      <c r="C3780" t="s">
        <v>475</v>
      </c>
      <c r="D3780">
        <v>5</v>
      </c>
      <c r="E3780">
        <v>8</v>
      </c>
      <c r="F3780" s="17">
        <v>9</v>
      </c>
      <c r="G3780" s="55" t="s">
        <v>481</v>
      </c>
      <c r="H3780" s="66" t="str">
        <f>VLOOKUP(G3780,'Benthic Codes'!$A$1:$C$15,2,0)</f>
        <v>CCA</v>
      </c>
      <c r="I3780" s="66" t="str">
        <f>VLOOKUP(G3780,'Benthic Codes'!$A$1:$C$15,3,0)</f>
        <v>CCA</v>
      </c>
    </row>
    <row r="3781" spans="1:11">
      <c r="A3781" s="2">
        <v>42959</v>
      </c>
      <c r="B3781" t="s">
        <v>454</v>
      </c>
      <c r="C3781" t="s">
        <v>475</v>
      </c>
      <c r="D3781">
        <v>5</v>
      </c>
      <c r="E3781">
        <v>8</v>
      </c>
      <c r="F3781" s="17">
        <v>10</v>
      </c>
      <c r="G3781" s="55" t="s">
        <v>474</v>
      </c>
      <c r="H3781" s="66" t="str">
        <f>VLOOKUP(G3781,'Benthic Codes'!$A$1:$C$15,2,0)</f>
        <v>CY</v>
      </c>
      <c r="I3781" s="66" t="str">
        <f>VLOOKUP(G3781,'Benthic Codes'!$A$1:$C$15,3,0)</f>
        <v>cyanobacteria</v>
      </c>
    </row>
    <row r="3782" spans="1:11">
      <c r="A3782" s="2">
        <v>42959</v>
      </c>
      <c r="B3782" t="s">
        <v>454</v>
      </c>
      <c r="C3782" t="s">
        <v>475</v>
      </c>
      <c r="D3782">
        <v>5</v>
      </c>
      <c r="E3782">
        <v>9</v>
      </c>
      <c r="F3782" s="17">
        <v>1</v>
      </c>
      <c r="G3782" s="55" t="s">
        <v>474</v>
      </c>
      <c r="H3782" s="66" t="str">
        <f>VLOOKUP(G3782,'Benthic Codes'!$A$1:$C$15,2,0)</f>
        <v>CY</v>
      </c>
      <c r="I3782" s="66" t="str">
        <f>VLOOKUP(G3782,'Benthic Codes'!$A$1:$C$15,3,0)</f>
        <v>cyanobacteria</v>
      </c>
    </row>
    <row r="3783" spans="1:11">
      <c r="A3783" s="2">
        <v>42959</v>
      </c>
      <c r="B3783" t="s">
        <v>454</v>
      </c>
      <c r="C3783" t="s">
        <v>475</v>
      </c>
      <c r="D3783">
        <v>5</v>
      </c>
      <c r="E3783">
        <v>9</v>
      </c>
      <c r="F3783" s="17">
        <v>2</v>
      </c>
      <c r="G3783" s="55" t="s">
        <v>478</v>
      </c>
      <c r="H3783" s="66" t="str">
        <f>VLOOKUP(G3783,'Benthic Codes'!$A$1:$C$15,2,0)</f>
        <v>MA</v>
      </c>
      <c r="I3783" s="66" t="str">
        <f>VLOOKUP(G3783,'Benthic Codes'!$A$1:$C$15,3,0)</f>
        <v>macroalgae</v>
      </c>
      <c r="J3783">
        <v>8</v>
      </c>
    </row>
    <row r="3784" spans="1:11">
      <c r="A3784" s="2">
        <v>42959</v>
      </c>
      <c r="B3784" t="s">
        <v>454</v>
      </c>
      <c r="C3784" t="s">
        <v>475</v>
      </c>
      <c r="D3784">
        <v>5</v>
      </c>
      <c r="E3784">
        <v>9</v>
      </c>
      <c r="F3784" s="17">
        <v>3</v>
      </c>
      <c r="G3784" s="55" t="s">
        <v>474</v>
      </c>
      <c r="H3784" s="66" t="str">
        <f>VLOOKUP(G3784,'Benthic Codes'!$A$1:$C$15,2,0)</f>
        <v>CY</v>
      </c>
      <c r="I3784" s="66" t="str">
        <f>VLOOKUP(G3784,'Benthic Codes'!$A$1:$C$15,3,0)</f>
        <v>cyanobacteria</v>
      </c>
    </row>
    <row r="3785" spans="1:11">
      <c r="A3785" s="2">
        <v>42959</v>
      </c>
      <c r="B3785" t="s">
        <v>454</v>
      </c>
      <c r="C3785" t="s">
        <v>475</v>
      </c>
      <c r="D3785">
        <v>5</v>
      </c>
      <c r="E3785">
        <v>9</v>
      </c>
      <c r="F3785" s="17">
        <v>4</v>
      </c>
      <c r="G3785" s="55" t="s">
        <v>539</v>
      </c>
      <c r="H3785" s="66" t="str">
        <f>VLOOKUP(G3785,'Benthic Codes'!$A$1:$C$15,2,0)</f>
        <v>TA</v>
      </c>
      <c r="I3785" s="66" t="str">
        <f>VLOOKUP(G3785,'Benthic Codes'!$A$1:$C$15,3,0)</f>
        <v>turf algae</v>
      </c>
    </row>
    <row r="3786" spans="1:11">
      <c r="A3786" s="2">
        <v>42959</v>
      </c>
      <c r="B3786" t="s">
        <v>454</v>
      </c>
      <c r="C3786" t="s">
        <v>475</v>
      </c>
      <c r="D3786">
        <v>5</v>
      </c>
      <c r="E3786">
        <v>9</v>
      </c>
      <c r="F3786" s="17">
        <v>5</v>
      </c>
      <c r="G3786" s="55" t="s">
        <v>476</v>
      </c>
      <c r="H3786" s="66" t="str">
        <f>VLOOKUP(G3786,'Benthic Codes'!$A$1:$C$15,2,0)</f>
        <v>LC</v>
      </c>
      <c r="I3786" s="66" t="str">
        <f>VLOOKUP(G3786,'Benthic Codes'!$A$1:$C$15,3,0)</f>
        <v>coral</v>
      </c>
    </row>
    <row r="3787" spans="1:11">
      <c r="A3787" s="2">
        <v>42959</v>
      </c>
      <c r="B3787" t="s">
        <v>454</v>
      </c>
      <c r="C3787" t="s">
        <v>475</v>
      </c>
      <c r="D3787">
        <v>5</v>
      </c>
      <c r="E3787">
        <v>9</v>
      </c>
      <c r="F3787" s="17">
        <v>6</v>
      </c>
      <c r="G3787" s="55" t="s">
        <v>476</v>
      </c>
      <c r="H3787" s="66" t="str">
        <f>VLOOKUP(G3787,'Benthic Codes'!$A$1:$C$15,2,0)</f>
        <v>LC</v>
      </c>
      <c r="I3787" s="66" t="str">
        <f>VLOOKUP(G3787,'Benthic Codes'!$A$1:$C$15,3,0)</f>
        <v>coral</v>
      </c>
    </row>
    <row r="3788" spans="1:11">
      <c r="A3788" s="2">
        <v>42959</v>
      </c>
      <c r="B3788" t="s">
        <v>454</v>
      </c>
      <c r="C3788" t="s">
        <v>475</v>
      </c>
      <c r="D3788">
        <v>5</v>
      </c>
      <c r="E3788">
        <v>9</v>
      </c>
      <c r="F3788" s="17">
        <v>7</v>
      </c>
      <c r="G3788" s="55" t="s">
        <v>480</v>
      </c>
      <c r="H3788" s="66" t="str">
        <f>VLOOKUP(G3788,'Benthic Codes'!$A$1:$C$15,2,0)</f>
        <v>OINV</v>
      </c>
      <c r="I3788" s="66" t="str">
        <f>VLOOKUP(G3788,'Benthic Codes'!$A$1:$C$15,3,0)</f>
        <v>non-aggressive invert</v>
      </c>
      <c r="K3788" t="s">
        <v>479</v>
      </c>
    </row>
    <row r="3789" spans="1:11">
      <c r="A3789" s="2">
        <v>42959</v>
      </c>
      <c r="B3789" t="s">
        <v>454</v>
      </c>
      <c r="C3789" t="s">
        <v>475</v>
      </c>
      <c r="D3789">
        <v>5</v>
      </c>
      <c r="E3789">
        <v>9</v>
      </c>
      <c r="F3789" s="17">
        <v>8</v>
      </c>
      <c r="G3789" s="55" t="s">
        <v>539</v>
      </c>
      <c r="H3789" s="66" t="str">
        <f>VLOOKUP(G3789,'Benthic Codes'!$A$1:$C$15,2,0)</f>
        <v>TA</v>
      </c>
      <c r="I3789" s="66" t="str">
        <f>VLOOKUP(G3789,'Benthic Codes'!$A$1:$C$15,3,0)</f>
        <v>turf algae</v>
      </c>
    </row>
    <row r="3790" spans="1:11">
      <c r="A3790" s="2">
        <v>42959</v>
      </c>
      <c r="B3790" t="s">
        <v>454</v>
      </c>
      <c r="C3790" t="s">
        <v>475</v>
      </c>
      <c r="D3790">
        <v>5</v>
      </c>
      <c r="E3790">
        <v>9</v>
      </c>
      <c r="F3790" s="17">
        <v>9</v>
      </c>
      <c r="G3790" s="55" t="s">
        <v>539</v>
      </c>
      <c r="H3790" s="66" t="str">
        <f>VLOOKUP(G3790,'Benthic Codes'!$A$1:$C$15,2,0)</f>
        <v>TA</v>
      </c>
      <c r="I3790" s="66" t="str">
        <f>VLOOKUP(G3790,'Benthic Codes'!$A$1:$C$15,3,0)</f>
        <v>turf algae</v>
      </c>
    </row>
    <row r="3791" spans="1:11">
      <c r="A3791" s="2">
        <v>42959</v>
      </c>
      <c r="B3791" t="s">
        <v>454</v>
      </c>
      <c r="C3791" t="s">
        <v>475</v>
      </c>
      <c r="D3791">
        <v>5</v>
      </c>
      <c r="E3791">
        <v>9</v>
      </c>
      <c r="F3791" s="17">
        <v>10</v>
      </c>
      <c r="G3791" s="55" t="s">
        <v>539</v>
      </c>
      <c r="H3791" s="66" t="str">
        <f>VLOOKUP(G3791,'Benthic Codes'!$A$1:$C$15,2,0)</f>
        <v>TA</v>
      </c>
      <c r="I3791" s="66" t="str">
        <f>VLOOKUP(G3791,'Benthic Codes'!$A$1:$C$15,3,0)</f>
        <v>turf algae</v>
      </c>
    </row>
    <row r="3792" spans="1:11">
      <c r="A3792" s="2">
        <v>42959</v>
      </c>
      <c r="B3792" t="s">
        <v>454</v>
      </c>
      <c r="C3792" t="s">
        <v>475</v>
      </c>
      <c r="D3792">
        <v>5</v>
      </c>
      <c r="E3792">
        <v>10</v>
      </c>
      <c r="F3792" s="17">
        <v>1</v>
      </c>
      <c r="G3792" s="55" t="s">
        <v>474</v>
      </c>
      <c r="H3792" s="66" t="str">
        <f>VLOOKUP(G3792,'Benthic Codes'!$A$1:$C$15,2,0)</f>
        <v>CY</v>
      </c>
      <c r="I3792" s="66" t="str">
        <f>VLOOKUP(G3792,'Benthic Codes'!$A$1:$C$15,3,0)</f>
        <v>cyanobacteria</v>
      </c>
    </row>
    <row r="3793" spans="1:11">
      <c r="A3793" s="2">
        <v>42959</v>
      </c>
      <c r="B3793" t="s">
        <v>454</v>
      </c>
      <c r="C3793" t="s">
        <v>475</v>
      </c>
      <c r="D3793">
        <v>5</v>
      </c>
      <c r="E3793">
        <v>10</v>
      </c>
      <c r="F3793" s="17">
        <v>2</v>
      </c>
      <c r="G3793" s="55" t="s">
        <v>478</v>
      </c>
      <c r="H3793" s="66" t="str">
        <f>VLOOKUP(G3793,'Benthic Codes'!$A$1:$C$15,2,0)</f>
        <v>MA</v>
      </c>
      <c r="I3793" s="66" t="str">
        <f>VLOOKUP(G3793,'Benthic Codes'!$A$1:$C$15,3,0)</f>
        <v>macroalgae</v>
      </c>
      <c r="J3793">
        <v>27</v>
      </c>
    </row>
    <row r="3794" spans="1:11">
      <c r="A3794" s="2">
        <v>42959</v>
      </c>
      <c r="B3794" t="s">
        <v>454</v>
      </c>
      <c r="C3794" t="s">
        <v>475</v>
      </c>
      <c r="D3794">
        <v>5</v>
      </c>
      <c r="E3794">
        <v>10</v>
      </c>
      <c r="F3794" s="17">
        <v>3</v>
      </c>
      <c r="G3794" s="55" t="s">
        <v>478</v>
      </c>
      <c r="H3794" s="66" t="str">
        <f>VLOOKUP(G3794,'Benthic Codes'!$A$1:$C$15,2,0)</f>
        <v>MA</v>
      </c>
      <c r="I3794" s="66" t="str">
        <f>VLOOKUP(G3794,'Benthic Codes'!$A$1:$C$15,3,0)</f>
        <v>macroalgae</v>
      </c>
      <c r="J3794">
        <v>56</v>
      </c>
    </row>
    <row r="3795" spans="1:11">
      <c r="A3795" s="2">
        <v>42959</v>
      </c>
      <c r="B3795" t="s">
        <v>454</v>
      </c>
      <c r="C3795" t="s">
        <v>475</v>
      </c>
      <c r="D3795">
        <v>5</v>
      </c>
      <c r="E3795">
        <v>10</v>
      </c>
      <c r="F3795" s="17">
        <v>4</v>
      </c>
      <c r="G3795" s="55" t="s">
        <v>478</v>
      </c>
      <c r="H3795" s="66" t="str">
        <f>VLOOKUP(G3795,'Benthic Codes'!$A$1:$C$15,2,0)</f>
        <v>MA</v>
      </c>
      <c r="I3795" s="66" t="str">
        <f>VLOOKUP(G3795,'Benthic Codes'!$A$1:$C$15,3,0)</f>
        <v>macroalgae</v>
      </c>
      <c r="J3795">
        <v>4</v>
      </c>
    </row>
    <row r="3796" spans="1:11">
      <c r="A3796" s="2">
        <v>42959</v>
      </c>
      <c r="B3796" t="s">
        <v>454</v>
      </c>
      <c r="C3796" t="s">
        <v>475</v>
      </c>
      <c r="D3796">
        <v>5</v>
      </c>
      <c r="E3796">
        <v>10</v>
      </c>
      <c r="F3796" s="17">
        <v>5</v>
      </c>
      <c r="G3796" s="55" t="s">
        <v>539</v>
      </c>
      <c r="H3796" s="66" t="str">
        <f>VLOOKUP(G3796,'Benthic Codes'!$A$1:$C$15,2,0)</f>
        <v>TA</v>
      </c>
      <c r="I3796" s="66" t="str">
        <f>VLOOKUP(G3796,'Benthic Codes'!$A$1:$C$15,3,0)</f>
        <v>turf algae</v>
      </c>
    </row>
    <row r="3797" spans="1:11">
      <c r="A3797" s="2">
        <v>42959</v>
      </c>
      <c r="B3797" t="s">
        <v>454</v>
      </c>
      <c r="C3797" t="s">
        <v>475</v>
      </c>
      <c r="D3797">
        <v>5</v>
      </c>
      <c r="E3797">
        <v>10</v>
      </c>
      <c r="F3797" s="17">
        <v>6</v>
      </c>
      <c r="G3797" s="55" t="s">
        <v>539</v>
      </c>
      <c r="H3797" s="66" t="str">
        <f>VLOOKUP(G3797,'Benthic Codes'!$A$1:$C$15,2,0)</f>
        <v>TA</v>
      </c>
      <c r="I3797" s="66" t="str">
        <f>VLOOKUP(G3797,'Benthic Codes'!$A$1:$C$15,3,0)</f>
        <v>turf algae</v>
      </c>
    </row>
    <row r="3798" spans="1:11">
      <c r="A3798" s="2">
        <v>42959</v>
      </c>
      <c r="B3798" t="s">
        <v>454</v>
      </c>
      <c r="C3798" t="s">
        <v>475</v>
      </c>
      <c r="D3798">
        <v>5</v>
      </c>
      <c r="E3798">
        <v>10</v>
      </c>
      <c r="F3798" s="17">
        <v>7</v>
      </c>
      <c r="G3798" s="55" t="s">
        <v>477</v>
      </c>
      <c r="H3798" s="66" t="str">
        <f>VLOOKUP(G3798,'Benthic Codes'!$A$1:$C$15,2,0)</f>
        <v>LC</v>
      </c>
      <c r="I3798" s="66" t="str">
        <f>VLOOKUP(G3798,'Benthic Codes'!$A$1:$C$15,3,0)</f>
        <v>coral</v>
      </c>
    </row>
    <row r="3799" spans="1:11">
      <c r="A3799" s="2">
        <v>42959</v>
      </c>
      <c r="B3799" t="s">
        <v>454</v>
      </c>
      <c r="C3799" t="s">
        <v>475</v>
      </c>
      <c r="D3799">
        <v>5</v>
      </c>
      <c r="E3799">
        <v>10</v>
      </c>
      <c r="F3799" s="17">
        <v>8</v>
      </c>
      <c r="G3799" s="55" t="s">
        <v>476</v>
      </c>
      <c r="H3799" s="66" t="str">
        <f>VLOOKUP(G3799,'Benthic Codes'!$A$1:$C$15,2,0)</f>
        <v>LC</v>
      </c>
      <c r="I3799" s="66" t="str">
        <f>VLOOKUP(G3799,'Benthic Codes'!$A$1:$C$15,3,0)</f>
        <v>coral</v>
      </c>
    </row>
    <row r="3800" spans="1:11">
      <c r="A3800" s="2">
        <v>42959</v>
      </c>
      <c r="B3800" t="s">
        <v>454</v>
      </c>
      <c r="C3800" t="s">
        <v>475</v>
      </c>
      <c r="D3800">
        <v>5</v>
      </c>
      <c r="E3800">
        <v>10</v>
      </c>
      <c r="F3800" s="17">
        <v>9</v>
      </c>
      <c r="G3800" s="55" t="s">
        <v>474</v>
      </c>
      <c r="H3800" s="66" t="str">
        <f>VLOOKUP(G3800,'Benthic Codes'!$A$1:$C$15,2,0)</f>
        <v>CY</v>
      </c>
      <c r="I3800" s="66" t="str">
        <f>VLOOKUP(G3800,'Benthic Codes'!$A$1:$C$15,3,0)</f>
        <v>cyanobacteria</v>
      </c>
    </row>
    <row r="3801" spans="1:11">
      <c r="A3801" s="2">
        <v>42959</v>
      </c>
      <c r="B3801" t="s">
        <v>454</v>
      </c>
      <c r="C3801" t="s">
        <v>475</v>
      </c>
      <c r="D3801">
        <v>5</v>
      </c>
      <c r="E3801">
        <v>10</v>
      </c>
      <c r="F3801" s="17">
        <v>10</v>
      </c>
      <c r="G3801" s="55" t="s">
        <v>474</v>
      </c>
      <c r="H3801" s="66" t="str">
        <f>VLOOKUP(G3801,'Benthic Codes'!$A$1:$C$15,2,0)</f>
        <v>CY</v>
      </c>
      <c r="I3801" s="66" t="str">
        <f>VLOOKUP(G3801,'Benthic Codes'!$A$1:$C$15,3,0)</f>
        <v>cyanobacteria</v>
      </c>
    </row>
    <row r="3802" spans="1:11">
      <c r="A3802" s="2">
        <v>42973</v>
      </c>
      <c r="B3802" t="s">
        <v>526</v>
      </c>
      <c r="C3802" t="s">
        <v>10</v>
      </c>
      <c r="D3802">
        <v>1</v>
      </c>
      <c r="E3802">
        <v>1</v>
      </c>
      <c r="F3802" s="17">
        <v>1</v>
      </c>
      <c r="G3802" s="55" t="s">
        <v>539</v>
      </c>
      <c r="H3802" s="66" t="str">
        <f>VLOOKUP(G3802,'Benthic Codes'!$A$1:$C$15,2,0)</f>
        <v>TA</v>
      </c>
      <c r="I3802" s="66" t="str">
        <f>VLOOKUP(G3802,'Benthic Codes'!$A$1:$C$15,3,0)</f>
        <v>turf algae</v>
      </c>
      <c r="J3802">
        <v>8</v>
      </c>
    </row>
    <row r="3803" spans="1:11">
      <c r="A3803" s="2">
        <v>42973</v>
      </c>
      <c r="B3803" t="s">
        <v>526</v>
      </c>
      <c r="C3803" t="s">
        <v>10</v>
      </c>
      <c r="D3803">
        <v>1</v>
      </c>
      <c r="E3803">
        <v>1</v>
      </c>
      <c r="F3803" s="17">
        <v>2</v>
      </c>
      <c r="G3803" s="55" t="s">
        <v>539</v>
      </c>
      <c r="H3803" s="66" t="str">
        <f>VLOOKUP(G3803,'Benthic Codes'!$A$1:$C$15,2,0)</f>
        <v>TA</v>
      </c>
      <c r="I3803" s="66" t="str">
        <f>VLOOKUP(G3803,'Benthic Codes'!$A$1:$C$15,3,0)</f>
        <v>turf algae</v>
      </c>
      <c r="J3803">
        <v>8</v>
      </c>
    </row>
    <row r="3804" spans="1:11">
      <c r="A3804" s="2">
        <v>42973</v>
      </c>
      <c r="B3804" t="s">
        <v>526</v>
      </c>
      <c r="C3804" t="s">
        <v>10</v>
      </c>
      <c r="D3804">
        <v>1</v>
      </c>
      <c r="E3804">
        <v>1</v>
      </c>
      <c r="F3804" s="17">
        <v>3</v>
      </c>
      <c r="G3804" s="55" t="s">
        <v>539</v>
      </c>
      <c r="H3804" s="66" t="str">
        <f>VLOOKUP(G3804,'Benthic Codes'!$A$1:$C$15,2,0)</f>
        <v>TA</v>
      </c>
      <c r="I3804" s="66" t="str">
        <f>VLOOKUP(G3804,'Benthic Codes'!$A$1:$C$15,3,0)</f>
        <v>turf algae</v>
      </c>
      <c r="J3804">
        <v>8</v>
      </c>
    </row>
    <row r="3805" spans="1:11">
      <c r="A3805" s="2">
        <v>42973</v>
      </c>
      <c r="B3805" t="s">
        <v>526</v>
      </c>
      <c r="C3805" t="s">
        <v>10</v>
      </c>
      <c r="D3805">
        <v>1</v>
      </c>
      <c r="E3805">
        <v>1</v>
      </c>
      <c r="F3805" s="17">
        <v>4</v>
      </c>
      <c r="G3805" s="55" t="s">
        <v>539</v>
      </c>
      <c r="H3805" s="66" t="str">
        <f>VLOOKUP(G3805,'Benthic Codes'!$A$1:$C$15,2,0)</f>
        <v>TA</v>
      </c>
      <c r="I3805" s="66" t="str">
        <f>VLOOKUP(G3805,'Benthic Codes'!$A$1:$C$15,3,0)</f>
        <v>turf algae</v>
      </c>
      <c r="J3805">
        <v>8</v>
      </c>
    </row>
    <row r="3806" spans="1:11">
      <c r="A3806" s="2">
        <v>42973</v>
      </c>
      <c r="B3806" t="s">
        <v>526</v>
      </c>
      <c r="C3806" t="s">
        <v>10</v>
      </c>
      <c r="D3806">
        <v>1</v>
      </c>
      <c r="E3806">
        <v>1</v>
      </c>
      <c r="F3806" s="17">
        <v>5</v>
      </c>
      <c r="G3806" s="55" t="s">
        <v>539</v>
      </c>
      <c r="H3806" s="66" t="str">
        <f>VLOOKUP(G3806,'Benthic Codes'!$A$1:$C$15,2,0)</f>
        <v>TA</v>
      </c>
      <c r="I3806" s="66" t="str">
        <f>VLOOKUP(G3806,'Benthic Codes'!$A$1:$C$15,3,0)</f>
        <v>turf algae</v>
      </c>
      <c r="J3806">
        <v>8</v>
      </c>
    </row>
    <row r="3807" spans="1:11">
      <c r="A3807" s="2">
        <v>42973</v>
      </c>
      <c r="B3807" t="s">
        <v>526</v>
      </c>
      <c r="C3807" t="s">
        <v>10</v>
      </c>
      <c r="D3807">
        <v>1</v>
      </c>
      <c r="E3807">
        <v>1</v>
      </c>
      <c r="F3807" s="17">
        <v>6</v>
      </c>
      <c r="G3807" s="55" t="s">
        <v>489</v>
      </c>
      <c r="H3807" s="66" t="str">
        <f>VLOOKUP(G3807,'Benthic Codes'!$A$1:$C$15,2,0)</f>
        <v>sand</v>
      </c>
      <c r="I3807" s="66" t="str">
        <f>VLOOKUP(G3807,'Benthic Codes'!$A$1:$C$15,3,0)</f>
        <v>sand</v>
      </c>
    </row>
    <row r="3808" spans="1:11">
      <c r="A3808" s="2">
        <v>42973</v>
      </c>
      <c r="B3808" t="s">
        <v>526</v>
      </c>
      <c r="C3808" t="s">
        <v>10</v>
      </c>
      <c r="D3808">
        <v>1</v>
      </c>
      <c r="E3808">
        <v>1</v>
      </c>
      <c r="F3808" s="17">
        <v>7</v>
      </c>
      <c r="G3808" s="55" t="s">
        <v>480</v>
      </c>
      <c r="H3808" s="66" t="str">
        <f>VLOOKUP(G3808,'Benthic Codes'!$A$1:$C$15,2,0)</f>
        <v>OINV</v>
      </c>
      <c r="I3808" s="66" t="str">
        <f>VLOOKUP(G3808,'Benthic Codes'!$A$1:$C$15,3,0)</f>
        <v>non-aggressive invert</v>
      </c>
      <c r="K3808" t="s">
        <v>482</v>
      </c>
    </row>
    <row r="3809" spans="1:10">
      <c r="A3809" s="2">
        <v>42973</v>
      </c>
      <c r="B3809" t="s">
        <v>526</v>
      </c>
      <c r="C3809" t="s">
        <v>10</v>
      </c>
      <c r="D3809">
        <v>1</v>
      </c>
      <c r="E3809">
        <v>1</v>
      </c>
      <c r="F3809" s="17">
        <v>8</v>
      </c>
      <c r="G3809" s="55" t="s">
        <v>539</v>
      </c>
      <c r="H3809" s="66" t="str">
        <f>VLOOKUP(G3809,'Benthic Codes'!$A$1:$C$15,2,0)</f>
        <v>TA</v>
      </c>
      <c r="I3809" s="66" t="str">
        <f>VLOOKUP(G3809,'Benthic Codes'!$A$1:$C$15,3,0)</f>
        <v>turf algae</v>
      </c>
    </row>
    <row r="3810" spans="1:10">
      <c r="A3810" s="2">
        <v>42973</v>
      </c>
      <c r="B3810" t="s">
        <v>526</v>
      </c>
      <c r="C3810" t="s">
        <v>10</v>
      </c>
      <c r="D3810">
        <v>1</v>
      </c>
      <c r="E3810">
        <v>1</v>
      </c>
      <c r="F3810" s="17">
        <v>9</v>
      </c>
      <c r="G3810" s="55" t="s">
        <v>539</v>
      </c>
      <c r="H3810" s="66" t="str">
        <f>VLOOKUP(G3810,'Benthic Codes'!$A$1:$C$15,2,0)</f>
        <v>TA</v>
      </c>
      <c r="I3810" s="66" t="str">
        <f>VLOOKUP(G3810,'Benthic Codes'!$A$1:$C$15,3,0)</f>
        <v>turf algae</v>
      </c>
    </row>
    <row r="3811" spans="1:10">
      <c r="A3811" s="2">
        <v>42973</v>
      </c>
      <c r="B3811" t="s">
        <v>526</v>
      </c>
      <c r="C3811" t="s">
        <v>10</v>
      </c>
      <c r="D3811">
        <v>1</v>
      </c>
      <c r="E3811">
        <v>1</v>
      </c>
      <c r="F3811" s="17">
        <v>10</v>
      </c>
      <c r="G3811" s="55" t="s">
        <v>474</v>
      </c>
      <c r="H3811" s="66" t="str">
        <f>VLOOKUP(G3811,'Benthic Codes'!$A$1:$C$15,2,0)</f>
        <v>CY</v>
      </c>
      <c r="I3811" s="66" t="str">
        <f>VLOOKUP(G3811,'Benthic Codes'!$A$1:$C$15,3,0)</f>
        <v>cyanobacteria</v>
      </c>
    </row>
    <row r="3812" spans="1:10">
      <c r="A3812" s="2">
        <v>42973</v>
      </c>
      <c r="B3812" t="s">
        <v>526</v>
      </c>
      <c r="C3812" t="s">
        <v>10</v>
      </c>
      <c r="D3812">
        <v>1</v>
      </c>
      <c r="E3812">
        <v>2</v>
      </c>
      <c r="F3812" s="17">
        <v>1</v>
      </c>
      <c r="G3812" s="55" t="s">
        <v>474</v>
      </c>
      <c r="H3812" s="66" t="str">
        <f>VLOOKUP(G3812,'Benthic Codes'!$A$1:$C$15,2,0)</f>
        <v>CY</v>
      </c>
      <c r="I3812" s="66" t="str">
        <f>VLOOKUP(G3812,'Benthic Codes'!$A$1:$C$15,3,0)</f>
        <v>cyanobacteria</v>
      </c>
    </row>
    <row r="3813" spans="1:10">
      <c r="A3813" s="2">
        <v>42973</v>
      </c>
      <c r="B3813" t="s">
        <v>526</v>
      </c>
      <c r="C3813" t="s">
        <v>10</v>
      </c>
      <c r="D3813">
        <v>1</v>
      </c>
      <c r="E3813">
        <v>2</v>
      </c>
      <c r="F3813" s="17">
        <v>2</v>
      </c>
      <c r="G3813" s="55" t="s">
        <v>478</v>
      </c>
      <c r="H3813" s="66" t="str">
        <f>VLOOKUP(G3813,'Benthic Codes'!$A$1:$C$15,2,0)</f>
        <v>MA</v>
      </c>
      <c r="I3813" s="66" t="str">
        <f>VLOOKUP(G3813,'Benthic Codes'!$A$1:$C$15,3,0)</f>
        <v>macroalgae</v>
      </c>
      <c r="J3813">
        <v>5</v>
      </c>
    </row>
    <row r="3814" spans="1:10">
      <c r="A3814" s="2">
        <v>42973</v>
      </c>
      <c r="B3814" t="s">
        <v>526</v>
      </c>
      <c r="C3814" t="s">
        <v>10</v>
      </c>
      <c r="D3814">
        <v>1</v>
      </c>
      <c r="E3814">
        <v>2</v>
      </c>
      <c r="F3814" s="17">
        <v>3</v>
      </c>
      <c r="G3814" s="55" t="s">
        <v>474</v>
      </c>
      <c r="H3814" s="66" t="str">
        <f>VLOOKUP(G3814,'Benthic Codes'!$A$1:$C$15,2,0)</f>
        <v>CY</v>
      </c>
      <c r="I3814" s="66" t="str">
        <f>VLOOKUP(G3814,'Benthic Codes'!$A$1:$C$15,3,0)</f>
        <v>cyanobacteria</v>
      </c>
    </row>
    <row r="3815" spans="1:10">
      <c r="A3815" s="2">
        <v>42973</v>
      </c>
      <c r="B3815" t="s">
        <v>526</v>
      </c>
      <c r="C3815" t="s">
        <v>10</v>
      </c>
      <c r="D3815">
        <v>1</v>
      </c>
      <c r="E3815">
        <v>2</v>
      </c>
      <c r="F3815" s="17">
        <v>4</v>
      </c>
      <c r="G3815" s="55" t="s">
        <v>478</v>
      </c>
      <c r="H3815" s="66" t="str">
        <f>VLOOKUP(G3815,'Benthic Codes'!$A$1:$C$15,2,0)</f>
        <v>MA</v>
      </c>
      <c r="I3815" s="66" t="str">
        <f>VLOOKUP(G3815,'Benthic Codes'!$A$1:$C$15,3,0)</f>
        <v>macroalgae</v>
      </c>
      <c r="J3815">
        <v>9</v>
      </c>
    </row>
    <row r="3816" spans="1:10">
      <c r="A3816" s="2">
        <v>42973</v>
      </c>
      <c r="B3816" t="s">
        <v>526</v>
      </c>
      <c r="C3816" t="s">
        <v>10</v>
      </c>
      <c r="D3816">
        <v>1</v>
      </c>
      <c r="E3816">
        <v>2</v>
      </c>
      <c r="F3816" s="17">
        <v>5</v>
      </c>
      <c r="G3816" s="55" t="s">
        <v>539</v>
      </c>
      <c r="H3816" s="66" t="str">
        <f>VLOOKUP(G3816,'Benthic Codes'!$A$1:$C$15,2,0)</f>
        <v>TA</v>
      </c>
      <c r="I3816" s="66" t="str">
        <f>VLOOKUP(G3816,'Benthic Codes'!$A$1:$C$15,3,0)</f>
        <v>turf algae</v>
      </c>
    </row>
    <row r="3817" spans="1:10">
      <c r="A3817" s="2">
        <v>42973</v>
      </c>
      <c r="B3817" t="s">
        <v>526</v>
      </c>
      <c r="C3817" t="s">
        <v>10</v>
      </c>
      <c r="D3817">
        <v>1</v>
      </c>
      <c r="E3817">
        <v>2</v>
      </c>
      <c r="F3817" s="17">
        <v>6</v>
      </c>
      <c r="G3817" s="55" t="s">
        <v>539</v>
      </c>
      <c r="H3817" s="66" t="str">
        <f>VLOOKUP(G3817,'Benthic Codes'!$A$1:$C$15,2,0)</f>
        <v>TA</v>
      </c>
      <c r="I3817" s="66" t="str">
        <f>VLOOKUP(G3817,'Benthic Codes'!$A$1:$C$15,3,0)</f>
        <v>turf algae</v>
      </c>
    </row>
    <row r="3818" spans="1:10">
      <c r="A3818" s="2">
        <v>42973</v>
      </c>
      <c r="B3818" t="s">
        <v>526</v>
      </c>
      <c r="C3818" t="s">
        <v>10</v>
      </c>
      <c r="D3818">
        <v>1</v>
      </c>
      <c r="E3818">
        <v>2</v>
      </c>
      <c r="F3818" s="17">
        <v>7</v>
      </c>
      <c r="G3818" s="55" t="s">
        <v>539</v>
      </c>
      <c r="H3818" s="66" t="str">
        <f>VLOOKUP(G3818,'Benthic Codes'!$A$1:$C$15,2,0)</f>
        <v>TA</v>
      </c>
      <c r="I3818" s="66" t="str">
        <f>VLOOKUP(G3818,'Benthic Codes'!$A$1:$C$15,3,0)</f>
        <v>turf algae</v>
      </c>
    </row>
    <row r="3819" spans="1:10">
      <c r="A3819" s="2">
        <v>42973</v>
      </c>
      <c r="B3819" t="s">
        <v>526</v>
      </c>
      <c r="C3819" t="s">
        <v>10</v>
      </c>
      <c r="D3819">
        <v>1</v>
      </c>
      <c r="E3819">
        <v>2</v>
      </c>
      <c r="F3819" s="17">
        <v>8</v>
      </c>
      <c r="G3819" s="55" t="s">
        <v>539</v>
      </c>
      <c r="H3819" s="66" t="str">
        <f>VLOOKUP(G3819,'Benthic Codes'!$A$1:$C$15,2,0)</f>
        <v>TA</v>
      </c>
      <c r="I3819" s="66" t="str">
        <f>VLOOKUP(G3819,'Benthic Codes'!$A$1:$C$15,3,0)</f>
        <v>turf algae</v>
      </c>
    </row>
    <row r="3820" spans="1:10">
      <c r="A3820" s="2">
        <v>42973</v>
      </c>
      <c r="B3820" t="s">
        <v>526</v>
      </c>
      <c r="C3820" t="s">
        <v>10</v>
      </c>
      <c r="D3820">
        <v>1</v>
      </c>
      <c r="E3820">
        <v>2</v>
      </c>
      <c r="F3820" s="17">
        <v>9</v>
      </c>
      <c r="G3820" s="55" t="s">
        <v>474</v>
      </c>
      <c r="H3820" s="66" t="str">
        <f>VLOOKUP(G3820,'Benthic Codes'!$A$1:$C$15,2,0)</f>
        <v>CY</v>
      </c>
      <c r="I3820" s="66" t="str">
        <f>VLOOKUP(G3820,'Benthic Codes'!$A$1:$C$15,3,0)</f>
        <v>cyanobacteria</v>
      </c>
    </row>
    <row r="3821" spans="1:10">
      <c r="A3821" s="2">
        <v>42973</v>
      </c>
      <c r="B3821" t="s">
        <v>526</v>
      </c>
      <c r="C3821" t="s">
        <v>10</v>
      </c>
      <c r="D3821">
        <v>1</v>
      </c>
      <c r="E3821">
        <v>2</v>
      </c>
      <c r="F3821" s="17">
        <v>10</v>
      </c>
      <c r="G3821" s="55" t="s">
        <v>489</v>
      </c>
      <c r="H3821" s="66" t="str">
        <f>VLOOKUP(G3821,'Benthic Codes'!$A$1:$C$15,2,0)</f>
        <v>sand</v>
      </c>
      <c r="I3821" s="66" t="str">
        <f>VLOOKUP(G3821,'Benthic Codes'!$A$1:$C$15,3,0)</f>
        <v>sand</v>
      </c>
    </row>
    <row r="3822" spans="1:10">
      <c r="A3822" s="2">
        <v>42973</v>
      </c>
      <c r="B3822" t="s">
        <v>526</v>
      </c>
      <c r="C3822" t="s">
        <v>10</v>
      </c>
      <c r="D3822">
        <v>1</v>
      </c>
      <c r="E3822">
        <v>3</v>
      </c>
      <c r="F3822" s="17">
        <v>1</v>
      </c>
      <c r="G3822" s="55" t="s">
        <v>539</v>
      </c>
      <c r="H3822" s="66" t="str">
        <f>VLOOKUP(G3822,'Benthic Codes'!$A$1:$C$15,2,0)</f>
        <v>TA</v>
      </c>
      <c r="I3822" s="66" t="str">
        <f>VLOOKUP(G3822,'Benthic Codes'!$A$1:$C$15,3,0)</f>
        <v>turf algae</v>
      </c>
      <c r="J3822">
        <v>4</v>
      </c>
    </row>
    <row r="3823" spans="1:10">
      <c r="A3823" s="2">
        <v>42973</v>
      </c>
      <c r="B3823" t="s">
        <v>526</v>
      </c>
      <c r="C3823" t="s">
        <v>10</v>
      </c>
      <c r="D3823">
        <v>1</v>
      </c>
      <c r="E3823">
        <v>3</v>
      </c>
      <c r="F3823" s="17">
        <v>2</v>
      </c>
      <c r="G3823" s="55" t="s">
        <v>474</v>
      </c>
      <c r="H3823" s="66" t="str">
        <f>VLOOKUP(G3823,'Benthic Codes'!$A$1:$C$15,2,0)</f>
        <v>CY</v>
      </c>
      <c r="I3823" s="66" t="str">
        <f>VLOOKUP(G3823,'Benthic Codes'!$A$1:$C$15,3,0)</f>
        <v>cyanobacteria</v>
      </c>
    </row>
    <row r="3824" spans="1:10">
      <c r="A3824" s="2">
        <v>42973</v>
      </c>
      <c r="B3824" t="s">
        <v>526</v>
      </c>
      <c r="C3824" t="s">
        <v>10</v>
      </c>
      <c r="D3824">
        <v>1</v>
      </c>
      <c r="E3824">
        <v>3</v>
      </c>
      <c r="F3824" s="17">
        <v>3</v>
      </c>
      <c r="G3824" s="55" t="s">
        <v>474</v>
      </c>
      <c r="H3824" s="66" t="str">
        <f>VLOOKUP(G3824,'Benthic Codes'!$A$1:$C$15,2,0)</f>
        <v>CY</v>
      </c>
      <c r="I3824" s="66" t="str">
        <f>VLOOKUP(G3824,'Benthic Codes'!$A$1:$C$15,3,0)</f>
        <v>cyanobacteria</v>
      </c>
    </row>
    <row r="3825" spans="1:11">
      <c r="A3825" s="2">
        <v>42973</v>
      </c>
      <c r="B3825" t="s">
        <v>526</v>
      </c>
      <c r="C3825" t="s">
        <v>10</v>
      </c>
      <c r="D3825">
        <v>1</v>
      </c>
      <c r="E3825">
        <v>3</v>
      </c>
      <c r="F3825" s="17">
        <v>4</v>
      </c>
      <c r="G3825" s="55" t="s">
        <v>539</v>
      </c>
      <c r="H3825" s="66" t="str">
        <f>VLOOKUP(G3825,'Benthic Codes'!$A$1:$C$15,2,0)</f>
        <v>TA</v>
      </c>
      <c r="I3825" s="66" t="str">
        <f>VLOOKUP(G3825,'Benthic Codes'!$A$1:$C$15,3,0)</f>
        <v>turf algae</v>
      </c>
      <c r="J3825">
        <v>4</v>
      </c>
    </row>
    <row r="3826" spans="1:11">
      <c r="A3826" s="2">
        <v>42973</v>
      </c>
      <c r="B3826" t="s">
        <v>526</v>
      </c>
      <c r="C3826" t="s">
        <v>10</v>
      </c>
      <c r="D3826">
        <v>1</v>
      </c>
      <c r="E3826">
        <v>3</v>
      </c>
      <c r="F3826" s="17">
        <v>5</v>
      </c>
      <c r="G3826" s="55" t="s">
        <v>478</v>
      </c>
      <c r="H3826" s="66" t="str">
        <f>VLOOKUP(G3826,'Benthic Codes'!$A$1:$C$15,2,0)</f>
        <v>MA</v>
      </c>
      <c r="I3826" s="66" t="str">
        <f>VLOOKUP(G3826,'Benthic Codes'!$A$1:$C$15,3,0)</f>
        <v>macroalgae</v>
      </c>
      <c r="J3826">
        <v>4</v>
      </c>
    </row>
    <row r="3827" spans="1:11">
      <c r="A3827" s="2">
        <v>42973</v>
      </c>
      <c r="B3827" t="s">
        <v>526</v>
      </c>
      <c r="C3827" t="s">
        <v>10</v>
      </c>
      <c r="D3827">
        <v>1</v>
      </c>
      <c r="E3827">
        <v>3</v>
      </c>
      <c r="F3827" s="17">
        <v>6</v>
      </c>
      <c r="G3827" s="55" t="s">
        <v>478</v>
      </c>
      <c r="H3827" s="66" t="str">
        <f>VLOOKUP(G3827,'Benthic Codes'!$A$1:$C$15,2,0)</f>
        <v>MA</v>
      </c>
      <c r="I3827" s="66" t="str">
        <f>VLOOKUP(G3827,'Benthic Codes'!$A$1:$C$15,3,0)</f>
        <v>macroalgae</v>
      </c>
      <c r="J3827">
        <v>20</v>
      </c>
    </row>
    <row r="3828" spans="1:11">
      <c r="A3828" s="2">
        <v>42973</v>
      </c>
      <c r="B3828" t="s">
        <v>526</v>
      </c>
      <c r="C3828" t="s">
        <v>10</v>
      </c>
      <c r="D3828">
        <v>1</v>
      </c>
      <c r="E3828">
        <v>3</v>
      </c>
      <c r="F3828" s="17">
        <v>7</v>
      </c>
      <c r="G3828" s="55" t="s">
        <v>478</v>
      </c>
      <c r="H3828" s="66" t="str">
        <f>VLOOKUP(G3828,'Benthic Codes'!$A$1:$C$15,2,0)</f>
        <v>MA</v>
      </c>
      <c r="I3828" s="66" t="str">
        <f>VLOOKUP(G3828,'Benthic Codes'!$A$1:$C$15,3,0)</f>
        <v>macroalgae</v>
      </c>
      <c r="J3828">
        <v>12</v>
      </c>
    </row>
    <row r="3829" spans="1:11">
      <c r="A3829" s="2">
        <v>42973</v>
      </c>
      <c r="B3829" t="s">
        <v>526</v>
      </c>
      <c r="C3829" t="s">
        <v>10</v>
      </c>
      <c r="D3829">
        <v>1</v>
      </c>
      <c r="E3829">
        <v>3</v>
      </c>
      <c r="F3829" s="17">
        <v>8</v>
      </c>
      <c r="G3829" s="55" t="s">
        <v>480</v>
      </c>
      <c r="H3829" s="66" t="str">
        <f>VLOOKUP(G3829,'Benthic Codes'!$A$1:$C$15,2,0)</f>
        <v>OINV</v>
      </c>
      <c r="I3829" s="66" t="str">
        <f>VLOOKUP(G3829,'Benthic Codes'!$A$1:$C$15,3,0)</f>
        <v>non-aggressive invert</v>
      </c>
      <c r="K3829" t="s">
        <v>482</v>
      </c>
    </row>
    <row r="3830" spans="1:11">
      <c r="A3830" s="2">
        <v>42973</v>
      </c>
      <c r="B3830" t="s">
        <v>526</v>
      </c>
      <c r="C3830" t="s">
        <v>10</v>
      </c>
      <c r="D3830">
        <v>1</v>
      </c>
      <c r="E3830">
        <v>3</v>
      </c>
      <c r="F3830" s="17">
        <v>9</v>
      </c>
      <c r="G3830" s="55" t="s">
        <v>483</v>
      </c>
      <c r="H3830" s="66" t="str">
        <f>VLOOKUP(G3830,'Benthic Codes'!$A$1:$C$15,2,0)</f>
        <v>AINV</v>
      </c>
      <c r="I3830" s="66" t="str">
        <f>VLOOKUP(G3830,'Benthic Codes'!$A$1:$C$15,3,0)</f>
        <v>aggressive invert</v>
      </c>
      <c r="K3830" t="s">
        <v>482</v>
      </c>
    </row>
    <row r="3831" spans="1:11">
      <c r="A3831" s="2">
        <v>42973</v>
      </c>
      <c r="B3831" t="s">
        <v>526</v>
      </c>
      <c r="C3831" t="s">
        <v>10</v>
      </c>
      <c r="D3831">
        <v>1</v>
      </c>
      <c r="E3831">
        <v>3</v>
      </c>
      <c r="F3831" s="17">
        <v>10</v>
      </c>
      <c r="G3831" s="55" t="s">
        <v>539</v>
      </c>
      <c r="H3831" s="66" t="str">
        <f>VLOOKUP(G3831,'Benthic Codes'!$A$1:$C$15,2,0)</f>
        <v>TA</v>
      </c>
      <c r="I3831" s="66" t="str">
        <f>VLOOKUP(G3831,'Benthic Codes'!$A$1:$C$15,3,0)</f>
        <v>turf algae</v>
      </c>
    </row>
    <row r="3832" spans="1:11">
      <c r="A3832" s="2">
        <v>42973</v>
      </c>
      <c r="B3832" t="s">
        <v>526</v>
      </c>
      <c r="C3832" t="s">
        <v>10</v>
      </c>
      <c r="D3832">
        <v>1</v>
      </c>
      <c r="E3832">
        <v>4</v>
      </c>
      <c r="F3832" s="17">
        <v>1</v>
      </c>
      <c r="G3832" s="55" t="s">
        <v>478</v>
      </c>
      <c r="H3832" s="66" t="str">
        <f>VLOOKUP(G3832,'Benthic Codes'!$A$1:$C$15,2,0)</f>
        <v>MA</v>
      </c>
      <c r="I3832" s="66" t="str">
        <f>VLOOKUP(G3832,'Benthic Codes'!$A$1:$C$15,3,0)</f>
        <v>macroalgae</v>
      </c>
      <c r="J3832">
        <v>10</v>
      </c>
    </row>
    <row r="3833" spans="1:11">
      <c r="A3833" s="2">
        <v>42973</v>
      </c>
      <c r="B3833" t="s">
        <v>526</v>
      </c>
      <c r="C3833" t="s">
        <v>10</v>
      </c>
      <c r="D3833">
        <v>1</v>
      </c>
      <c r="E3833">
        <v>4</v>
      </c>
      <c r="F3833" s="17">
        <v>2</v>
      </c>
      <c r="G3833" s="55" t="s">
        <v>476</v>
      </c>
      <c r="H3833" s="66" t="str">
        <f>VLOOKUP(G3833,'Benthic Codes'!$A$1:$C$15,2,0)</f>
        <v>LC</v>
      </c>
      <c r="I3833" s="66" t="str">
        <f>VLOOKUP(G3833,'Benthic Codes'!$A$1:$C$15,3,0)</f>
        <v>coral</v>
      </c>
    </row>
    <row r="3834" spans="1:11">
      <c r="A3834" s="2">
        <v>42973</v>
      </c>
      <c r="B3834" t="s">
        <v>526</v>
      </c>
      <c r="C3834" t="s">
        <v>10</v>
      </c>
      <c r="D3834">
        <v>1</v>
      </c>
      <c r="E3834">
        <v>4</v>
      </c>
      <c r="F3834" s="17">
        <v>3</v>
      </c>
      <c r="G3834" s="55" t="s">
        <v>539</v>
      </c>
      <c r="H3834" s="66" t="str">
        <f>VLOOKUP(G3834,'Benthic Codes'!$A$1:$C$15,2,0)</f>
        <v>TA</v>
      </c>
      <c r="I3834" s="66" t="str">
        <f>VLOOKUP(G3834,'Benthic Codes'!$A$1:$C$15,3,0)</f>
        <v>turf algae</v>
      </c>
    </row>
    <row r="3835" spans="1:11">
      <c r="A3835" s="2">
        <v>42973</v>
      </c>
      <c r="B3835" t="s">
        <v>526</v>
      </c>
      <c r="C3835" t="s">
        <v>10</v>
      </c>
      <c r="D3835">
        <v>1</v>
      </c>
      <c r="E3835">
        <v>4</v>
      </c>
      <c r="F3835" s="17">
        <v>4</v>
      </c>
      <c r="G3835" s="55" t="s">
        <v>478</v>
      </c>
      <c r="H3835" s="66" t="str">
        <f>VLOOKUP(G3835,'Benthic Codes'!$A$1:$C$15,2,0)</f>
        <v>MA</v>
      </c>
      <c r="I3835" s="66" t="str">
        <f>VLOOKUP(G3835,'Benthic Codes'!$A$1:$C$15,3,0)</f>
        <v>macroalgae</v>
      </c>
      <c r="J3835">
        <v>1</v>
      </c>
    </row>
    <row r="3836" spans="1:11">
      <c r="A3836" s="2">
        <v>42973</v>
      </c>
      <c r="B3836" t="s">
        <v>526</v>
      </c>
      <c r="C3836" t="s">
        <v>10</v>
      </c>
      <c r="D3836">
        <v>1</v>
      </c>
      <c r="E3836">
        <v>4</v>
      </c>
      <c r="F3836" s="17">
        <v>5</v>
      </c>
      <c r="G3836" s="55" t="s">
        <v>474</v>
      </c>
      <c r="H3836" s="66" t="str">
        <f>VLOOKUP(G3836,'Benthic Codes'!$A$1:$C$15,2,0)</f>
        <v>CY</v>
      </c>
      <c r="I3836" s="66" t="str">
        <f>VLOOKUP(G3836,'Benthic Codes'!$A$1:$C$15,3,0)</f>
        <v>cyanobacteria</v>
      </c>
    </row>
    <row r="3837" spans="1:11">
      <c r="A3837" s="2">
        <v>42973</v>
      </c>
      <c r="B3837" t="s">
        <v>526</v>
      </c>
      <c r="C3837" t="s">
        <v>10</v>
      </c>
      <c r="D3837">
        <v>1</v>
      </c>
      <c r="E3837">
        <v>4</v>
      </c>
      <c r="F3837" s="17">
        <v>6</v>
      </c>
      <c r="G3837" s="55" t="s">
        <v>489</v>
      </c>
      <c r="H3837" s="66" t="str">
        <f>VLOOKUP(G3837,'Benthic Codes'!$A$1:$C$15,2,0)</f>
        <v>sand</v>
      </c>
      <c r="I3837" s="66" t="str">
        <f>VLOOKUP(G3837,'Benthic Codes'!$A$1:$C$15,3,0)</f>
        <v>sand</v>
      </c>
    </row>
    <row r="3838" spans="1:11">
      <c r="A3838" s="2">
        <v>42973</v>
      </c>
      <c r="B3838" t="s">
        <v>526</v>
      </c>
      <c r="C3838" t="s">
        <v>10</v>
      </c>
      <c r="D3838">
        <v>1</v>
      </c>
      <c r="E3838">
        <v>4</v>
      </c>
      <c r="F3838" s="17">
        <v>7</v>
      </c>
      <c r="G3838" s="55" t="s">
        <v>474</v>
      </c>
      <c r="H3838" s="66" t="str">
        <f>VLOOKUP(G3838,'Benthic Codes'!$A$1:$C$15,2,0)</f>
        <v>CY</v>
      </c>
      <c r="I3838" s="66" t="str">
        <f>VLOOKUP(G3838,'Benthic Codes'!$A$1:$C$15,3,0)</f>
        <v>cyanobacteria</v>
      </c>
    </row>
    <row r="3839" spans="1:11">
      <c r="A3839" s="2">
        <v>42973</v>
      </c>
      <c r="B3839" t="s">
        <v>526</v>
      </c>
      <c r="C3839" t="s">
        <v>10</v>
      </c>
      <c r="D3839">
        <v>1</v>
      </c>
      <c r="E3839">
        <v>4</v>
      </c>
      <c r="F3839" s="17">
        <v>8</v>
      </c>
      <c r="G3839" s="55" t="s">
        <v>539</v>
      </c>
      <c r="H3839" s="66" t="str">
        <f>VLOOKUP(G3839,'Benthic Codes'!$A$1:$C$15,2,0)</f>
        <v>TA</v>
      </c>
      <c r="I3839" s="66" t="str">
        <f>VLOOKUP(G3839,'Benthic Codes'!$A$1:$C$15,3,0)</f>
        <v>turf algae</v>
      </c>
      <c r="J3839">
        <v>9</v>
      </c>
    </row>
    <row r="3840" spans="1:11">
      <c r="A3840" s="2">
        <v>42973</v>
      </c>
      <c r="B3840" t="s">
        <v>526</v>
      </c>
      <c r="C3840" t="s">
        <v>10</v>
      </c>
      <c r="D3840">
        <v>1</v>
      </c>
      <c r="E3840">
        <v>4</v>
      </c>
      <c r="F3840" s="17">
        <v>9</v>
      </c>
      <c r="G3840" s="55" t="s">
        <v>478</v>
      </c>
      <c r="H3840" s="66" t="str">
        <f>VLOOKUP(G3840,'Benthic Codes'!$A$1:$C$15,2,0)</f>
        <v>MA</v>
      </c>
      <c r="I3840" s="66" t="str">
        <f>VLOOKUP(G3840,'Benthic Codes'!$A$1:$C$15,3,0)</f>
        <v>macroalgae</v>
      </c>
      <c r="J3840">
        <v>4</v>
      </c>
    </row>
    <row r="3841" spans="1:11">
      <c r="A3841" s="2">
        <v>42973</v>
      </c>
      <c r="B3841" t="s">
        <v>526</v>
      </c>
      <c r="C3841" t="s">
        <v>10</v>
      </c>
      <c r="D3841">
        <v>1</v>
      </c>
      <c r="E3841">
        <v>4</v>
      </c>
      <c r="F3841" s="17">
        <v>10</v>
      </c>
      <c r="G3841" s="55" t="s">
        <v>539</v>
      </c>
      <c r="H3841" s="66" t="str">
        <f>VLOOKUP(G3841,'Benthic Codes'!$A$1:$C$15,2,0)</f>
        <v>TA</v>
      </c>
      <c r="I3841" s="66" t="str">
        <f>VLOOKUP(G3841,'Benthic Codes'!$A$1:$C$15,3,0)</f>
        <v>turf algae</v>
      </c>
      <c r="J3841">
        <v>4</v>
      </c>
    </row>
    <row r="3842" spans="1:11">
      <c r="A3842" s="2">
        <v>42973</v>
      </c>
      <c r="B3842" t="s">
        <v>526</v>
      </c>
      <c r="C3842" t="s">
        <v>10</v>
      </c>
      <c r="D3842">
        <v>1</v>
      </c>
      <c r="E3842">
        <v>5</v>
      </c>
      <c r="F3842" s="17">
        <v>1</v>
      </c>
      <c r="G3842" s="55" t="s">
        <v>476</v>
      </c>
      <c r="H3842" s="66" t="str">
        <f>VLOOKUP(G3842,'Benthic Codes'!$A$1:$C$15,2,0)</f>
        <v>LC</v>
      </c>
      <c r="I3842" s="66" t="str">
        <f>VLOOKUP(G3842,'Benthic Codes'!$A$1:$C$15,3,0)</f>
        <v>coral</v>
      </c>
    </row>
    <row r="3843" spans="1:11">
      <c r="A3843" s="2">
        <v>42973</v>
      </c>
      <c r="B3843" t="s">
        <v>526</v>
      </c>
      <c r="C3843" t="s">
        <v>10</v>
      </c>
      <c r="D3843">
        <v>1</v>
      </c>
      <c r="E3843">
        <v>5</v>
      </c>
      <c r="F3843" s="17">
        <v>2</v>
      </c>
      <c r="G3843" s="55" t="s">
        <v>539</v>
      </c>
      <c r="H3843" s="66" t="str">
        <f>VLOOKUP(G3843,'Benthic Codes'!$A$1:$C$15,2,0)</f>
        <v>TA</v>
      </c>
      <c r="I3843" s="66" t="str">
        <f>VLOOKUP(G3843,'Benthic Codes'!$A$1:$C$15,3,0)</f>
        <v>turf algae</v>
      </c>
      <c r="J3843">
        <v>5</v>
      </c>
    </row>
    <row r="3844" spans="1:11">
      <c r="A3844" s="2">
        <v>42973</v>
      </c>
      <c r="B3844" t="s">
        <v>526</v>
      </c>
      <c r="C3844" t="s">
        <v>10</v>
      </c>
      <c r="D3844">
        <v>1</v>
      </c>
      <c r="E3844">
        <v>5</v>
      </c>
      <c r="F3844" s="17">
        <v>3</v>
      </c>
      <c r="G3844" s="55" t="s">
        <v>539</v>
      </c>
      <c r="H3844" s="66" t="str">
        <f>VLOOKUP(G3844,'Benthic Codes'!$A$1:$C$15,2,0)</f>
        <v>TA</v>
      </c>
      <c r="I3844" s="66" t="str">
        <f>VLOOKUP(G3844,'Benthic Codes'!$A$1:$C$15,3,0)</f>
        <v>turf algae</v>
      </c>
      <c r="J3844">
        <v>5</v>
      </c>
    </row>
    <row r="3845" spans="1:11">
      <c r="A3845" s="2">
        <v>42973</v>
      </c>
      <c r="B3845" t="s">
        <v>526</v>
      </c>
      <c r="C3845" t="s">
        <v>10</v>
      </c>
      <c r="D3845">
        <v>1</v>
      </c>
      <c r="E3845">
        <v>5</v>
      </c>
      <c r="F3845" s="17">
        <v>4</v>
      </c>
      <c r="G3845" s="55" t="s">
        <v>474</v>
      </c>
      <c r="H3845" s="66" t="str">
        <f>VLOOKUP(G3845,'Benthic Codes'!$A$1:$C$15,2,0)</f>
        <v>CY</v>
      </c>
      <c r="I3845" s="66" t="str">
        <f>VLOOKUP(G3845,'Benthic Codes'!$A$1:$C$15,3,0)</f>
        <v>cyanobacteria</v>
      </c>
    </row>
    <row r="3846" spans="1:11">
      <c r="A3846" s="2">
        <v>42973</v>
      </c>
      <c r="B3846" t="s">
        <v>526</v>
      </c>
      <c r="C3846" t="s">
        <v>10</v>
      </c>
      <c r="D3846">
        <v>1</v>
      </c>
      <c r="E3846">
        <v>5</v>
      </c>
      <c r="F3846" s="17">
        <v>5</v>
      </c>
      <c r="G3846" s="55" t="s">
        <v>539</v>
      </c>
      <c r="H3846" s="66" t="str">
        <f>VLOOKUP(G3846,'Benthic Codes'!$A$1:$C$15,2,0)</f>
        <v>TA</v>
      </c>
      <c r="I3846" s="66" t="str">
        <f>VLOOKUP(G3846,'Benthic Codes'!$A$1:$C$15,3,0)</f>
        <v>turf algae</v>
      </c>
      <c r="J3846">
        <v>5</v>
      </c>
    </row>
    <row r="3847" spans="1:11">
      <c r="A3847" s="2">
        <v>42973</v>
      </c>
      <c r="B3847" t="s">
        <v>526</v>
      </c>
      <c r="C3847" t="s">
        <v>10</v>
      </c>
      <c r="D3847">
        <v>1</v>
      </c>
      <c r="E3847">
        <v>5</v>
      </c>
      <c r="F3847" s="17">
        <v>6</v>
      </c>
      <c r="G3847" s="55" t="s">
        <v>474</v>
      </c>
      <c r="H3847" s="66" t="str">
        <f>VLOOKUP(G3847,'Benthic Codes'!$A$1:$C$15,2,0)</f>
        <v>CY</v>
      </c>
      <c r="I3847" s="66" t="str">
        <f>VLOOKUP(G3847,'Benthic Codes'!$A$1:$C$15,3,0)</f>
        <v>cyanobacteria</v>
      </c>
    </row>
    <row r="3848" spans="1:11">
      <c r="A3848" s="2">
        <v>42973</v>
      </c>
      <c r="B3848" t="s">
        <v>526</v>
      </c>
      <c r="C3848" t="s">
        <v>10</v>
      </c>
      <c r="D3848">
        <v>1</v>
      </c>
      <c r="E3848">
        <v>5</v>
      </c>
      <c r="F3848" s="17">
        <v>7</v>
      </c>
      <c r="G3848" s="55" t="s">
        <v>478</v>
      </c>
      <c r="H3848" s="66" t="str">
        <f>VLOOKUP(G3848,'Benthic Codes'!$A$1:$C$15,2,0)</f>
        <v>MA</v>
      </c>
      <c r="I3848" s="66" t="str">
        <f>VLOOKUP(G3848,'Benthic Codes'!$A$1:$C$15,3,0)</f>
        <v>macroalgae</v>
      </c>
      <c r="J3848">
        <v>11</v>
      </c>
    </row>
    <row r="3849" spans="1:11">
      <c r="A3849" s="2">
        <v>42973</v>
      </c>
      <c r="B3849" t="s">
        <v>526</v>
      </c>
      <c r="C3849" t="s">
        <v>10</v>
      </c>
      <c r="D3849">
        <v>1</v>
      </c>
      <c r="E3849">
        <v>5</v>
      </c>
      <c r="F3849" s="17">
        <v>8</v>
      </c>
      <c r="G3849" s="55" t="s">
        <v>476</v>
      </c>
      <c r="H3849" s="66" t="str">
        <f>VLOOKUP(G3849,'Benthic Codes'!$A$1:$C$15,2,0)</f>
        <v>LC</v>
      </c>
      <c r="I3849" s="66" t="str">
        <f>VLOOKUP(G3849,'Benthic Codes'!$A$1:$C$15,3,0)</f>
        <v>coral</v>
      </c>
    </row>
    <row r="3850" spans="1:11">
      <c r="A3850" s="2">
        <v>42973</v>
      </c>
      <c r="B3850" t="s">
        <v>526</v>
      </c>
      <c r="C3850" t="s">
        <v>10</v>
      </c>
      <c r="D3850">
        <v>1</v>
      </c>
      <c r="E3850">
        <v>5</v>
      </c>
      <c r="F3850" s="17">
        <v>9</v>
      </c>
      <c r="G3850" s="55" t="s">
        <v>478</v>
      </c>
      <c r="H3850" s="66" t="str">
        <f>VLOOKUP(G3850,'Benthic Codes'!$A$1:$C$15,2,0)</f>
        <v>MA</v>
      </c>
      <c r="I3850" s="66" t="str">
        <f>VLOOKUP(G3850,'Benthic Codes'!$A$1:$C$15,3,0)</f>
        <v>macroalgae</v>
      </c>
      <c r="J3850">
        <v>10</v>
      </c>
    </row>
    <row r="3851" spans="1:11">
      <c r="A3851" s="2">
        <v>42973</v>
      </c>
      <c r="B3851" t="s">
        <v>526</v>
      </c>
      <c r="C3851" t="s">
        <v>10</v>
      </c>
      <c r="D3851">
        <v>1</v>
      </c>
      <c r="E3851">
        <v>5</v>
      </c>
      <c r="F3851" s="17">
        <v>10</v>
      </c>
      <c r="G3851" s="55" t="s">
        <v>483</v>
      </c>
      <c r="H3851" s="66" t="str">
        <f>VLOOKUP(G3851,'Benthic Codes'!$A$1:$C$15,2,0)</f>
        <v>AINV</v>
      </c>
      <c r="I3851" s="66" t="str">
        <f>VLOOKUP(G3851,'Benthic Codes'!$A$1:$C$15,3,0)</f>
        <v>aggressive invert</v>
      </c>
      <c r="K3851" t="s">
        <v>484</v>
      </c>
    </row>
    <row r="3852" spans="1:11">
      <c r="A3852" s="2">
        <v>42973</v>
      </c>
      <c r="B3852" t="s">
        <v>526</v>
      </c>
      <c r="C3852" t="s">
        <v>10</v>
      </c>
      <c r="D3852">
        <v>1</v>
      </c>
      <c r="E3852">
        <v>6</v>
      </c>
      <c r="F3852" s="17">
        <v>1</v>
      </c>
      <c r="G3852" s="55" t="s">
        <v>483</v>
      </c>
      <c r="H3852" s="66" t="str">
        <f>VLOOKUP(G3852,'Benthic Codes'!$A$1:$C$15,2,0)</f>
        <v>AINV</v>
      </c>
      <c r="I3852" s="66" t="str">
        <f>VLOOKUP(G3852,'Benthic Codes'!$A$1:$C$15,3,0)</f>
        <v>aggressive invert</v>
      </c>
      <c r="K3852" t="s">
        <v>484</v>
      </c>
    </row>
    <row r="3853" spans="1:11">
      <c r="A3853" s="2">
        <v>42973</v>
      </c>
      <c r="B3853" t="s">
        <v>526</v>
      </c>
      <c r="C3853" t="s">
        <v>10</v>
      </c>
      <c r="D3853">
        <v>1</v>
      </c>
      <c r="E3853">
        <v>6</v>
      </c>
      <c r="F3853" s="17">
        <v>2</v>
      </c>
      <c r="G3853" s="55" t="s">
        <v>483</v>
      </c>
      <c r="H3853" s="66" t="str">
        <f>VLOOKUP(G3853,'Benthic Codes'!$A$1:$C$15,2,0)</f>
        <v>AINV</v>
      </c>
      <c r="I3853" s="66" t="str">
        <f>VLOOKUP(G3853,'Benthic Codes'!$A$1:$C$15,3,0)</f>
        <v>aggressive invert</v>
      </c>
      <c r="K3853" t="s">
        <v>484</v>
      </c>
    </row>
    <row r="3854" spans="1:11">
      <c r="A3854" s="2">
        <v>42973</v>
      </c>
      <c r="B3854" t="s">
        <v>526</v>
      </c>
      <c r="C3854" t="s">
        <v>10</v>
      </c>
      <c r="D3854">
        <v>1</v>
      </c>
      <c r="E3854">
        <v>6</v>
      </c>
      <c r="F3854" s="17">
        <v>3</v>
      </c>
      <c r="G3854" s="55" t="s">
        <v>474</v>
      </c>
      <c r="H3854" s="66" t="str">
        <f>VLOOKUP(G3854,'Benthic Codes'!$A$1:$C$15,2,0)</f>
        <v>CY</v>
      </c>
      <c r="I3854" s="66" t="str">
        <f>VLOOKUP(G3854,'Benthic Codes'!$A$1:$C$15,3,0)</f>
        <v>cyanobacteria</v>
      </c>
    </row>
    <row r="3855" spans="1:11">
      <c r="A3855" s="2">
        <v>42973</v>
      </c>
      <c r="B3855" t="s">
        <v>526</v>
      </c>
      <c r="C3855" t="s">
        <v>10</v>
      </c>
      <c r="D3855">
        <v>1</v>
      </c>
      <c r="E3855">
        <v>6</v>
      </c>
      <c r="F3855" s="17">
        <v>4</v>
      </c>
      <c r="G3855" s="55" t="s">
        <v>539</v>
      </c>
      <c r="H3855" s="66" t="str">
        <f>VLOOKUP(G3855,'Benthic Codes'!$A$1:$C$15,2,0)</f>
        <v>TA</v>
      </c>
      <c r="I3855" s="66" t="str">
        <f>VLOOKUP(G3855,'Benthic Codes'!$A$1:$C$15,3,0)</f>
        <v>turf algae</v>
      </c>
      <c r="J3855">
        <v>4</v>
      </c>
    </row>
    <row r="3856" spans="1:11">
      <c r="A3856" s="2">
        <v>42973</v>
      </c>
      <c r="B3856" t="s">
        <v>526</v>
      </c>
      <c r="C3856" t="s">
        <v>10</v>
      </c>
      <c r="D3856">
        <v>1</v>
      </c>
      <c r="E3856">
        <v>6</v>
      </c>
      <c r="F3856" s="17">
        <v>5</v>
      </c>
      <c r="G3856" s="55" t="s">
        <v>478</v>
      </c>
      <c r="H3856" s="66" t="str">
        <f>VLOOKUP(G3856,'Benthic Codes'!$A$1:$C$15,2,0)</f>
        <v>MA</v>
      </c>
      <c r="I3856" s="66" t="str">
        <f>VLOOKUP(G3856,'Benthic Codes'!$A$1:$C$15,3,0)</f>
        <v>macroalgae</v>
      </c>
    </row>
    <row r="3857" spans="1:11">
      <c r="A3857" s="2">
        <v>42973</v>
      </c>
      <c r="B3857" t="s">
        <v>526</v>
      </c>
      <c r="C3857" t="s">
        <v>10</v>
      </c>
      <c r="D3857">
        <v>1</v>
      </c>
      <c r="E3857">
        <v>6</v>
      </c>
      <c r="F3857" s="17">
        <v>6</v>
      </c>
      <c r="G3857" s="55" t="s">
        <v>478</v>
      </c>
      <c r="H3857" s="66" t="str">
        <f>VLOOKUP(G3857,'Benthic Codes'!$A$1:$C$15,2,0)</f>
        <v>MA</v>
      </c>
      <c r="I3857" s="66" t="str">
        <f>VLOOKUP(G3857,'Benthic Codes'!$A$1:$C$15,3,0)</f>
        <v>macroalgae</v>
      </c>
      <c r="J3857">
        <v>10</v>
      </c>
    </row>
    <row r="3858" spans="1:11">
      <c r="A3858" s="2">
        <v>42973</v>
      </c>
      <c r="B3858" t="s">
        <v>526</v>
      </c>
      <c r="C3858" t="s">
        <v>10</v>
      </c>
      <c r="D3858">
        <v>1</v>
      </c>
      <c r="E3858">
        <v>6</v>
      </c>
      <c r="F3858" s="17">
        <v>7</v>
      </c>
      <c r="G3858" s="55" t="s">
        <v>483</v>
      </c>
      <c r="H3858" s="66" t="str">
        <f>VLOOKUP(G3858,'Benthic Codes'!$A$1:$C$15,2,0)</f>
        <v>AINV</v>
      </c>
      <c r="I3858" s="66" t="str">
        <f>VLOOKUP(G3858,'Benthic Codes'!$A$1:$C$15,3,0)</f>
        <v>aggressive invert</v>
      </c>
      <c r="K3858" t="s">
        <v>484</v>
      </c>
    </row>
    <row r="3859" spans="1:11">
      <c r="A3859" s="2">
        <v>42973</v>
      </c>
      <c r="B3859" t="s">
        <v>526</v>
      </c>
      <c r="C3859" t="s">
        <v>10</v>
      </c>
      <c r="D3859">
        <v>1</v>
      </c>
      <c r="E3859">
        <v>6</v>
      </c>
      <c r="F3859" s="17">
        <v>8</v>
      </c>
      <c r="G3859" s="55" t="s">
        <v>474</v>
      </c>
      <c r="H3859" s="66" t="str">
        <f>VLOOKUP(G3859,'Benthic Codes'!$A$1:$C$15,2,0)</f>
        <v>CY</v>
      </c>
      <c r="I3859" s="66" t="str">
        <f>VLOOKUP(G3859,'Benthic Codes'!$A$1:$C$15,3,0)</f>
        <v>cyanobacteria</v>
      </c>
    </row>
    <row r="3860" spans="1:11">
      <c r="A3860" s="2">
        <v>42973</v>
      </c>
      <c r="B3860" t="s">
        <v>526</v>
      </c>
      <c r="C3860" t="s">
        <v>10</v>
      </c>
      <c r="D3860">
        <v>1</v>
      </c>
      <c r="E3860">
        <v>6</v>
      </c>
      <c r="F3860" s="17">
        <v>9</v>
      </c>
      <c r="G3860" s="55" t="s">
        <v>539</v>
      </c>
      <c r="H3860" s="66" t="str">
        <f>VLOOKUP(G3860,'Benthic Codes'!$A$1:$C$15,2,0)</f>
        <v>TA</v>
      </c>
      <c r="I3860" s="66" t="str">
        <f>VLOOKUP(G3860,'Benthic Codes'!$A$1:$C$15,3,0)</f>
        <v>turf algae</v>
      </c>
      <c r="J3860">
        <v>4</v>
      </c>
    </row>
    <row r="3861" spans="1:11">
      <c r="A3861" s="2">
        <v>42973</v>
      </c>
      <c r="B3861" t="s">
        <v>526</v>
      </c>
      <c r="C3861" t="s">
        <v>10</v>
      </c>
      <c r="D3861">
        <v>1</v>
      </c>
      <c r="E3861">
        <v>6</v>
      </c>
      <c r="F3861" s="17">
        <v>10</v>
      </c>
      <c r="G3861" s="55" t="s">
        <v>539</v>
      </c>
      <c r="H3861" s="66" t="str">
        <f>VLOOKUP(G3861,'Benthic Codes'!$A$1:$C$15,2,0)</f>
        <v>TA</v>
      </c>
      <c r="I3861" s="66" t="str">
        <f>VLOOKUP(G3861,'Benthic Codes'!$A$1:$C$15,3,0)</f>
        <v>turf algae</v>
      </c>
      <c r="J3861">
        <v>8</v>
      </c>
    </row>
    <row r="3862" spans="1:11">
      <c r="A3862" s="2">
        <v>42973</v>
      </c>
      <c r="B3862" t="s">
        <v>526</v>
      </c>
      <c r="C3862" t="s">
        <v>10</v>
      </c>
      <c r="D3862">
        <v>1</v>
      </c>
      <c r="E3862">
        <v>7</v>
      </c>
      <c r="F3862" s="17">
        <v>1</v>
      </c>
      <c r="G3862" s="55" t="s">
        <v>539</v>
      </c>
      <c r="H3862" s="66" t="str">
        <f>VLOOKUP(G3862,'Benthic Codes'!$A$1:$C$15,2,0)</f>
        <v>TA</v>
      </c>
      <c r="I3862" s="66" t="str">
        <f>VLOOKUP(G3862,'Benthic Codes'!$A$1:$C$15,3,0)</f>
        <v>turf algae</v>
      </c>
      <c r="J3862">
        <v>11</v>
      </c>
    </row>
    <row r="3863" spans="1:11">
      <c r="A3863" s="2">
        <v>42973</v>
      </c>
      <c r="B3863" t="s">
        <v>526</v>
      </c>
      <c r="C3863" t="s">
        <v>10</v>
      </c>
      <c r="D3863">
        <v>1</v>
      </c>
      <c r="E3863">
        <v>7</v>
      </c>
      <c r="F3863" s="17">
        <v>2</v>
      </c>
      <c r="G3863" s="55" t="s">
        <v>539</v>
      </c>
      <c r="H3863" s="66" t="str">
        <f>VLOOKUP(G3863,'Benthic Codes'!$A$1:$C$15,2,0)</f>
        <v>TA</v>
      </c>
      <c r="I3863" s="66" t="str">
        <f>VLOOKUP(G3863,'Benthic Codes'!$A$1:$C$15,3,0)</f>
        <v>turf algae</v>
      </c>
      <c r="J3863">
        <v>10</v>
      </c>
    </row>
    <row r="3864" spans="1:11">
      <c r="A3864" s="2">
        <v>42973</v>
      </c>
      <c r="B3864" t="s">
        <v>526</v>
      </c>
      <c r="C3864" t="s">
        <v>10</v>
      </c>
      <c r="D3864">
        <v>1</v>
      </c>
      <c r="E3864">
        <v>7</v>
      </c>
      <c r="F3864" s="17">
        <v>3</v>
      </c>
      <c r="G3864" s="55" t="s">
        <v>539</v>
      </c>
      <c r="H3864" s="66" t="str">
        <f>VLOOKUP(G3864,'Benthic Codes'!$A$1:$C$15,2,0)</f>
        <v>TA</v>
      </c>
      <c r="I3864" s="66" t="str">
        <f>VLOOKUP(G3864,'Benthic Codes'!$A$1:$C$15,3,0)</f>
        <v>turf algae</v>
      </c>
      <c r="J3864">
        <v>10</v>
      </c>
    </row>
    <row r="3865" spans="1:11">
      <c r="A3865" s="2">
        <v>42973</v>
      </c>
      <c r="B3865" t="s">
        <v>526</v>
      </c>
      <c r="C3865" t="s">
        <v>10</v>
      </c>
      <c r="D3865">
        <v>1</v>
      </c>
      <c r="E3865">
        <v>7</v>
      </c>
      <c r="F3865" s="17">
        <v>4</v>
      </c>
      <c r="G3865" s="55" t="s">
        <v>539</v>
      </c>
      <c r="H3865" s="66" t="str">
        <f>VLOOKUP(G3865,'Benthic Codes'!$A$1:$C$15,2,0)</f>
        <v>TA</v>
      </c>
      <c r="I3865" s="66" t="str">
        <f>VLOOKUP(G3865,'Benthic Codes'!$A$1:$C$15,3,0)</f>
        <v>turf algae</v>
      </c>
      <c r="J3865">
        <v>10</v>
      </c>
    </row>
    <row r="3866" spans="1:11">
      <c r="A3866" s="2">
        <v>42973</v>
      </c>
      <c r="B3866" t="s">
        <v>526</v>
      </c>
      <c r="C3866" t="s">
        <v>10</v>
      </c>
      <c r="D3866">
        <v>1</v>
      </c>
      <c r="E3866">
        <v>7</v>
      </c>
      <c r="F3866" s="17">
        <v>5</v>
      </c>
      <c r="G3866" s="55" t="s">
        <v>489</v>
      </c>
      <c r="H3866" s="66" t="str">
        <f>VLOOKUP(G3866,'Benthic Codes'!$A$1:$C$15,2,0)</f>
        <v>sand</v>
      </c>
      <c r="I3866" s="66" t="str">
        <f>VLOOKUP(G3866,'Benthic Codes'!$A$1:$C$15,3,0)</f>
        <v>sand</v>
      </c>
    </row>
    <row r="3867" spans="1:11">
      <c r="A3867" s="2">
        <v>42973</v>
      </c>
      <c r="B3867" t="s">
        <v>526</v>
      </c>
      <c r="C3867" t="s">
        <v>10</v>
      </c>
      <c r="D3867">
        <v>1</v>
      </c>
      <c r="E3867">
        <v>7</v>
      </c>
      <c r="F3867" s="17">
        <v>6</v>
      </c>
      <c r="G3867" s="55" t="s">
        <v>489</v>
      </c>
      <c r="H3867" s="66" t="str">
        <f>VLOOKUP(G3867,'Benthic Codes'!$A$1:$C$15,2,0)</f>
        <v>sand</v>
      </c>
      <c r="I3867" s="66" t="str">
        <f>VLOOKUP(G3867,'Benthic Codes'!$A$1:$C$15,3,0)</f>
        <v>sand</v>
      </c>
    </row>
    <row r="3868" spans="1:11">
      <c r="A3868" s="2">
        <v>42973</v>
      </c>
      <c r="B3868" t="s">
        <v>526</v>
      </c>
      <c r="C3868" t="s">
        <v>10</v>
      </c>
      <c r="D3868">
        <v>1</v>
      </c>
      <c r="E3868">
        <v>7</v>
      </c>
      <c r="F3868" s="17">
        <v>7</v>
      </c>
      <c r="G3868" s="55" t="s">
        <v>539</v>
      </c>
      <c r="H3868" s="66" t="str">
        <f>VLOOKUP(G3868,'Benthic Codes'!$A$1:$C$15,2,0)</f>
        <v>TA</v>
      </c>
      <c r="I3868" s="66" t="str">
        <f>VLOOKUP(G3868,'Benthic Codes'!$A$1:$C$15,3,0)</f>
        <v>turf algae</v>
      </c>
      <c r="J3868">
        <v>10</v>
      </c>
    </row>
    <row r="3869" spans="1:11">
      <c r="A3869" s="2">
        <v>42973</v>
      </c>
      <c r="B3869" t="s">
        <v>526</v>
      </c>
      <c r="C3869" t="s">
        <v>10</v>
      </c>
      <c r="D3869">
        <v>1</v>
      </c>
      <c r="E3869">
        <v>7</v>
      </c>
      <c r="F3869" s="17">
        <v>8</v>
      </c>
      <c r="G3869" s="55" t="s">
        <v>539</v>
      </c>
      <c r="H3869" s="66" t="str">
        <f>VLOOKUP(G3869,'Benthic Codes'!$A$1:$C$15,2,0)</f>
        <v>TA</v>
      </c>
      <c r="I3869" s="66" t="str">
        <f>VLOOKUP(G3869,'Benthic Codes'!$A$1:$C$15,3,0)</f>
        <v>turf algae</v>
      </c>
      <c r="J3869">
        <v>8</v>
      </c>
    </row>
    <row r="3870" spans="1:11">
      <c r="A3870" s="2">
        <v>42973</v>
      </c>
      <c r="B3870" t="s">
        <v>526</v>
      </c>
      <c r="C3870" t="s">
        <v>10</v>
      </c>
      <c r="D3870">
        <v>1</v>
      </c>
      <c r="E3870">
        <v>7</v>
      </c>
      <c r="F3870" s="17">
        <v>9</v>
      </c>
      <c r="G3870" s="55" t="s">
        <v>474</v>
      </c>
      <c r="H3870" s="66" t="str">
        <f>VLOOKUP(G3870,'Benthic Codes'!$A$1:$C$15,2,0)</f>
        <v>CY</v>
      </c>
      <c r="I3870" s="66" t="str">
        <f>VLOOKUP(G3870,'Benthic Codes'!$A$1:$C$15,3,0)</f>
        <v>cyanobacteria</v>
      </c>
    </row>
    <row r="3871" spans="1:11">
      <c r="A3871" s="2">
        <v>42973</v>
      </c>
      <c r="B3871" t="s">
        <v>526</v>
      </c>
      <c r="C3871" t="s">
        <v>10</v>
      </c>
      <c r="D3871">
        <v>1</v>
      </c>
      <c r="E3871">
        <v>7</v>
      </c>
      <c r="F3871" s="17">
        <v>10</v>
      </c>
      <c r="G3871" s="55" t="s">
        <v>539</v>
      </c>
      <c r="H3871" s="66" t="str">
        <f>VLOOKUP(G3871,'Benthic Codes'!$A$1:$C$15,2,0)</f>
        <v>TA</v>
      </c>
      <c r="I3871" s="66" t="str">
        <f>VLOOKUP(G3871,'Benthic Codes'!$A$1:$C$15,3,0)</f>
        <v>turf algae</v>
      </c>
      <c r="J3871">
        <v>10</v>
      </c>
    </row>
    <row r="3872" spans="1:11">
      <c r="A3872" s="2">
        <v>42973</v>
      </c>
      <c r="B3872" t="s">
        <v>526</v>
      </c>
      <c r="C3872" t="s">
        <v>10</v>
      </c>
      <c r="D3872">
        <v>1</v>
      </c>
      <c r="E3872">
        <v>8</v>
      </c>
      <c r="F3872" s="17">
        <v>1</v>
      </c>
      <c r="G3872" s="55" t="s">
        <v>478</v>
      </c>
      <c r="H3872" s="66" t="str">
        <f>VLOOKUP(G3872,'Benthic Codes'!$A$1:$C$15,2,0)</f>
        <v>MA</v>
      </c>
      <c r="I3872" s="66" t="str">
        <f>VLOOKUP(G3872,'Benthic Codes'!$A$1:$C$15,3,0)</f>
        <v>macroalgae</v>
      </c>
      <c r="J3872">
        <v>15</v>
      </c>
    </row>
    <row r="3873" spans="1:11">
      <c r="A3873" s="2">
        <v>42973</v>
      </c>
      <c r="B3873" t="s">
        <v>526</v>
      </c>
      <c r="C3873" t="s">
        <v>10</v>
      </c>
      <c r="D3873">
        <v>1</v>
      </c>
      <c r="E3873">
        <v>8</v>
      </c>
      <c r="F3873" s="17">
        <v>2</v>
      </c>
      <c r="G3873" s="55" t="s">
        <v>539</v>
      </c>
      <c r="H3873" s="66" t="str">
        <f>VLOOKUP(G3873,'Benthic Codes'!$A$1:$C$15,2,0)</f>
        <v>TA</v>
      </c>
      <c r="I3873" s="66" t="str">
        <f>VLOOKUP(G3873,'Benthic Codes'!$A$1:$C$15,3,0)</f>
        <v>turf algae</v>
      </c>
      <c r="J3873">
        <v>10</v>
      </c>
    </row>
    <row r="3874" spans="1:11">
      <c r="A3874" s="2">
        <v>42973</v>
      </c>
      <c r="B3874" t="s">
        <v>526</v>
      </c>
      <c r="C3874" t="s">
        <v>10</v>
      </c>
      <c r="D3874">
        <v>1</v>
      </c>
      <c r="E3874">
        <v>8</v>
      </c>
      <c r="F3874" s="17">
        <v>3</v>
      </c>
      <c r="G3874" s="55" t="s">
        <v>474</v>
      </c>
      <c r="H3874" s="66" t="str">
        <f>VLOOKUP(G3874,'Benthic Codes'!$A$1:$C$15,2,0)</f>
        <v>CY</v>
      </c>
      <c r="I3874" s="66" t="str">
        <f>VLOOKUP(G3874,'Benthic Codes'!$A$1:$C$15,3,0)</f>
        <v>cyanobacteria</v>
      </c>
    </row>
    <row r="3875" spans="1:11">
      <c r="A3875" s="2">
        <v>42973</v>
      </c>
      <c r="B3875" t="s">
        <v>526</v>
      </c>
      <c r="C3875" t="s">
        <v>10</v>
      </c>
      <c r="D3875">
        <v>1</v>
      </c>
      <c r="E3875">
        <v>8</v>
      </c>
      <c r="F3875" s="17">
        <v>4</v>
      </c>
      <c r="G3875" s="55" t="s">
        <v>539</v>
      </c>
      <c r="H3875" s="66" t="str">
        <f>VLOOKUP(G3875,'Benthic Codes'!$A$1:$C$15,2,0)</f>
        <v>TA</v>
      </c>
      <c r="I3875" s="66" t="str">
        <f>VLOOKUP(G3875,'Benthic Codes'!$A$1:$C$15,3,0)</f>
        <v>turf algae</v>
      </c>
    </row>
    <row r="3876" spans="1:11">
      <c r="A3876" s="2">
        <v>42973</v>
      </c>
      <c r="B3876" t="s">
        <v>526</v>
      </c>
      <c r="C3876" t="s">
        <v>10</v>
      </c>
      <c r="D3876">
        <v>1</v>
      </c>
      <c r="E3876">
        <v>8</v>
      </c>
      <c r="F3876" s="17">
        <v>5</v>
      </c>
      <c r="G3876" s="55" t="s">
        <v>539</v>
      </c>
      <c r="H3876" s="66" t="str">
        <f>VLOOKUP(G3876,'Benthic Codes'!$A$1:$C$15,2,0)</f>
        <v>TA</v>
      </c>
      <c r="I3876" s="66" t="str">
        <f>VLOOKUP(G3876,'Benthic Codes'!$A$1:$C$15,3,0)</f>
        <v>turf algae</v>
      </c>
    </row>
    <row r="3877" spans="1:11">
      <c r="A3877" s="2">
        <v>42973</v>
      </c>
      <c r="B3877" t="s">
        <v>526</v>
      </c>
      <c r="C3877" t="s">
        <v>10</v>
      </c>
      <c r="D3877">
        <v>1</v>
      </c>
      <c r="E3877">
        <v>8</v>
      </c>
      <c r="F3877" s="17">
        <v>6</v>
      </c>
      <c r="G3877" s="55" t="s">
        <v>539</v>
      </c>
      <c r="H3877" s="66" t="str">
        <f>VLOOKUP(G3877,'Benthic Codes'!$A$1:$C$15,2,0)</f>
        <v>TA</v>
      </c>
      <c r="I3877" s="66" t="str">
        <f>VLOOKUP(G3877,'Benthic Codes'!$A$1:$C$15,3,0)</f>
        <v>turf algae</v>
      </c>
    </row>
    <row r="3878" spans="1:11">
      <c r="A3878" s="2">
        <v>42973</v>
      </c>
      <c r="B3878" t="s">
        <v>526</v>
      </c>
      <c r="C3878" t="s">
        <v>10</v>
      </c>
      <c r="D3878">
        <v>1</v>
      </c>
      <c r="E3878">
        <v>8</v>
      </c>
      <c r="F3878" s="17">
        <v>7</v>
      </c>
      <c r="G3878" s="55" t="s">
        <v>539</v>
      </c>
      <c r="H3878" s="66" t="str">
        <f>VLOOKUP(G3878,'Benthic Codes'!$A$1:$C$15,2,0)</f>
        <v>TA</v>
      </c>
      <c r="I3878" s="66" t="str">
        <f>VLOOKUP(G3878,'Benthic Codes'!$A$1:$C$15,3,0)</f>
        <v>turf algae</v>
      </c>
    </row>
    <row r="3879" spans="1:11">
      <c r="A3879" s="2">
        <v>42973</v>
      </c>
      <c r="B3879" t="s">
        <v>526</v>
      </c>
      <c r="C3879" t="s">
        <v>10</v>
      </c>
      <c r="D3879">
        <v>1</v>
      </c>
      <c r="E3879">
        <v>8</v>
      </c>
      <c r="F3879" s="17">
        <v>8</v>
      </c>
      <c r="G3879" s="55" t="s">
        <v>539</v>
      </c>
      <c r="H3879" s="66" t="str">
        <f>VLOOKUP(G3879,'Benthic Codes'!$A$1:$C$15,2,0)</f>
        <v>TA</v>
      </c>
      <c r="I3879" s="66" t="str">
        <f>VLOOKUP(G3879,'Benthic Codes'!$A$1:$C$15,3,0)</f>
        <v>turf algae</v>
      </c>
    </row>
    <row r="3880" spans="1:11">
      <c r="A3880" s="2">
        <v>42973</v>
      </c>
      <c r="B3880" t="s">
        <v>526</v>
      </c>
      <c r="C3880" t="s">
        <v>10</v>
      </c>
      <c r="D3880">
        <v>1</v>
      </c>
      <c r="E3880">
        <v>8</v>
      </c>
      <c r="F3880" s="17">
        <v>9</v>
      </c>
      <c r="G3880" s="55" t="s">
        <v>539</v>
      </c>
      <c r="H3880" s="66" t="str">
        <f>VLOOKUP(G3880,'Benthic Codes'!$A$1:$C$15,2,0)</f>
        <v>TA</v>
      </c>
      <c r="I3880" s="66" t="str">
        <f>VLOOKUP(G3880,'Benthic Codes'!$A$1:$C$15,3,0)</f>
        <v>turf algae</v>
      </c>
    </row>
    <row r="3881" spans="1:11">
      <c r="A3881" s="2">
        <v>42973</v>
      </c>
      <c r="B3881" t="s">
        <v>526</v>
      </c>
      <c r="C3881" t="s">
        <v>10</v>
      </c>
      <c r="D3881">
        <v>1</v>
      </c>
      <c r="E3881">
        <v>8</v>
      </c>
      <c r="F3881" s="17">
        <v>10</v>
      </c>
      <c r="G3881" s="55" t="s">
        <v>539</v>
      </c>
      <c r="H3881" s="66" t="str">
        <f>VLOOKUP(G3881,'Benthic Codes'!$A$1:$C$15,2,0)</f>
        <v>TA</v>
      </c>
      <c r="I3881" s="66" t="str">
        <f>VLOOKUP(G3881,'Benthic Codes'!$A$1:$C$15,3,0)</f>
        <v>turf algae</v>
      </c>
    </row>
    <row r="3882" spans="1:11">
      <c r="A3882" s="2">
        <v>42973</v>
      </c>
      <c r="B3882" t="s">
        <v>526</v>
      </c>
      <c r="C3882" t="s">
        <v>10</v>
      </c>
      <c r="D3882">
        <v>1</v>
      </c>
      <c r="E3882">
        <v>9</v>
      </c>
      <c r="F3882" s="17">
        <v>1</v>
      </c>
      <c r="G3882" s="55" t="s">
        <v>539</v>
      </c>
      <c r="H3882" s="66" t="str">
        <f>VLOOKUP(G3882,'Benthic Codes'!$A$1:$C$15,2,0)</f>
        <v>TA</v>
      </c>
      <c r="I3882" s="66" t="str">
        <f>VLOOKUP(G3882,'Benthic Codes'!$A$1:$C$15,3,0)</f>
        <v>turf algae</v>
      </c>
    </row>
    <row r="3883" spans="1:11">
      <c r="A3883" s="2">
        <v>42973</v>
      </c>
      <c r="B3883" t="s">
        <v>526</v>
      </c>
      <c r="C3883" t="s">
        <v>10</v>
      </c>
      <c r="D3883">
        <v>1</v>
      </c>
      <c r="E3883">
        <v>9</v>
      </c>
      <c r="F3883" s="17">
        <v>2</v>
      </c>
      <c r="G3883" s="55" t="s">
        <v>476</v>
      </c>
      <c r="H3883" s="66" t="str">
        <f>VLOOKUP(G3883,'Benthic Codes'!$A$1:$C$15,2,0)</f>
        <v>LC</v>
      </c>
      <c r="I3883" s="66" t="str">
        <f>VLOOKUP(G3883,'Benthic Codes'!$A$1:$C$15,3,0)</f>
        <v>coral</v>
      </c>
    </row>
    <row r="3884" spans="1:11">
      <c r="A3884" s="2">
        <v>42973</v>
      </c>
      <c r="B3884" t="s">
        <v>526</v>
      </c>
      <c r="C3884" t="s">
        <v>10</v>
      </c>
      <c r="D3884">
        <v>1</v>
      </c>
      <c r="E3884">
        <v>9</v>
      </c>
      <c r="F3884" s="17">
        <v>3</v>
      </c>
      <c r="G3884" s="55" t="s">
        <v>474</v>
      </c>
      <c r="H3884" s="66" t="str">
        <f>VLOOKUP(G3884,'Benthic Codes'!$A$1:$C$15,2,0)</f>
        <v>CY</v>
      </c>
      <c r="I3884" s="66" t="str">
        <f>VLOOKUP(G3884,'Benthic Codes'!$A$1:$C$15,3,0)</f>
        <v>cyanobacteria</v>
      </c>
    </row>
    <row r="3885" spans="1:11">
      <c r="A3885" s="2">
        <v>42973</v>
      </c>
      <c r="B3885" t="s">
        <v>526</v>
      </c>
      <c r="C3885" t="s">
        <v>10</v>
      </c>
      <c r="D3885">
        <v>1</v>
      </c>
      <c r="E3885">
        <v>9</v>
      </c>
      <c r="F3885" s="17">
        <v>4</v>
      </c>
      <c r="G3885" s="55" t="s">
        <v>483</v>
      </c>
      <c r="H3885" s="66" t="str">
        <f>VLOOKUP(G3885,'Benthic Codes'!$A$1:$C$15,2,0)</f>
        <v>AINV</v>
      </c>
      <c r="I3885" s="66" t="str">
        <f>VLOOKUP(G3885,'Benthic Codes'!$A$1:$C$15,3,0)</f>
        <v>aggressive invert</v>
      </c>
      <c r="K3885" t="s">
        <v>485</v>
      </c>
    </row>
    <row r="3886" spans="1:11">
      <c r="A3886" s="2">
        <v>42973</v>
      </c>
      <c r="B3886" t="s">
        <v>526</v>
      </c>
      <c r="C3886" t="s">
        <v>10</v>
      </c>
      <c r="D3886">
        <v>1</v>
      </c>
      <c r="E3886">
        <v>9</v>
      </c>
      <c r="F3886" s="17">
        <v>5</v>
      </c>
      <c r="G3886" s="55" t="s">
        <v>476</v>
      </c>
      <c r="H3886" s="66" t="str">
        <f>VLOOKUP(G3886,'Benthic Codes'!$A$1:$C$15,2,0)</f>
        <v>LC</v>
      </c>
      <c r="I3886" s="66" t="str">
        <f>VLOOKUP(G3886,'Benthic Codes'!$A$1:$C$15,3,0)</f>
        <v>coral</v>
      </c>
    </row>
    <row r="3887" spans="1:11">
      <c r="A3887" s="2">
        <v>42973</v>
      </c>
      <c r="B3887" t="s">
        <v>526</v>
      </c>
      <c r="C3887" t="s">
        <v>10</v>
      </c>
      <c r="D3887">
        <v>1</v>
      </c>
      <c r="E3887">
        <v>9</v>
      </c>
      <c r="F3887" s="17">
        <v>6</v>
      </c>
      <c r="G3887" s="55" t="s">
        <v>539</v>
      </c>
      <c r="H3887" s="66" t="str">
        <f>VLOOKUP(G3887,'Benthic Codes'!$A$1:$C$15,2,0)</f>
        <v>TA</v>
      </c>
      <c r="I3887" s="66" t="str">
        <f>VLOOKUP(G3887,'Benthic Codes'!$A$1:$C$15,3,0)</f>
        <v>turf algae</v>
      </c>
    </row>
    <row r="3888" spans="1:11">
      <c r="A3888" s="2">
        <v>42973</v>
      </c>
      <c r="B3888" t="s">
        <v>526</v>
      </c>
      <c r="C3888" t="s">
        <v>10</v>
      </c>
      <c r="D3888">
        <v>1</v>
      </c>
      <c r="E3888">
        <v>9</v>
      </c>
      <c r="F3888" s="17">
        <v>7</v>
      </c>
      <c r="G3888" s="55" t="s">
        <v>483</v>
      </c>
      <c r="H3888" s="66" t="str">
        <f>VLOOKUP(G3888,'Benthic Codes'!$A$1:$C$15,2,0)</f>
        <v>AINV</v>
      </c>
      <c r="I3888" s="66" t="str">
        <f>VLOOKUP(G3888,'Benthic Codes'!$A$1:$C$15,3,0)</f>
        <v>aggressive invert</v>
      </c>
      <c r="K3888" t="s">
        <v>485</v>
      </c>
    </row>
    <row r="3889" spans="1:11">
      <c r="A3889" s="2">
        <v>42973</v>
      </c>
      <c r="B3889" t="s">
        <v>526</v>
      </c>
      <c r="C3889" t="s">
        <v>10</v>
      </c>
      <c r="D3889">
        <v>1</v>
      </c>
      <c r="E3889">
        <v>9</v>
      </c>
      <c r="F3889" s="17">
        <v>8</v>
      </c>
      <c r="G3889" s="55" t="s">
        <v>539</v>
      </c>
      <c r="H3889" s="66" t="str">
        <f>VLOOKUP(G3889,'Benthic Codes'!$A$1:$C$15,2,0)</f>
        <v>TA</v>
      </c>
      <c r="I3889" s="66" t="str">
        <f>VLOOKUP(G3889,'Benthic Codes'!$A$1:$C$15,3,0)</f>
        <v>turf algae</v>
      </c>
    </row>
    <row r="3890" spans="1:11">
      <c r="A3890" s="2">
        <v>42973</v>
      </c>
      <c r="B3890" t="s">
        <v>526</v>
      </c>
      <c r="C3890" t="s">
        <v>10</v>
      </c>
      <c r="D3890">
        <v>1</v>
      </c>
      <c r="E3890">
        <v>9</v>
      </c>
      <c r="F3890" s="17">
        <v>9</v>
      </c>
      <c r="G3890" s="55" t="s">
        <v>539</v>
      </c>
      <c r="H3890" s="66" t="str">
        <f>VLOOKUP(G3890,'Benthic Codes'!$A$1:$C$15,2,0)</f>
        <v>TA</v>
      </c>
      <c r="I3890" s="66" t="str">
        <f>VLOOKUP(G3890,'Benthic Codes'!$A$1:$C$15,3,0)</f>
        <v>turf algae</v>
      </c>
    </row>
    <row r="3891" spans="1:11">
      <c r="A3891" s="2">
        <v>42973</v>
      </c>
      <c r="B3891" t="s">
        <v>526</v>
      </c>
      <c r="C3891" t="s">
        <v>10</v>
      </c>
      <c r="D3891">
        <v>1</v>
      </c>
      <c r="E3891">
        <v>9</v>
      </c>
      <c r="F3891" s="17">
        <v>10</v>
      </c>
      <c r="G3891" s="55" t="s">
        <v>539</v>
      </c>
      <c r="H3891" s="66" t="str">
        <f>VLOOKUP(G3891,'Benthic Codes'!$A$1:$C$15,2,0)</f>
        <v>TA</v>
      </c>
      <c r="I3891" s="66" t="str">
        <f>VLOOKUP(G3891,'Benthic Codes'!$A$1:$C$15,3,0)</f>
        <v>turf algae</v>
      </c>
    </row>
    <row r="3892" spans="1:11">
      <c r="A3892" s="2">
        <v>42973</v>
      </c>
      <c r="B3892" t="s">
        <v>526</v>
      </c>
      <c r="C3892" t="s">
        <v>10</v>
      </c>
      <c r="D3892">
        <v>1</v>
      </c>
      <c r="E3892">
        <v>10</v>
      </c>
      <c r="F3892" s="17">
        <v>1</v>
      </c>
      <c r="G3892" s="55" t="s">
        <v>539</v>
      </c>
      <c r="H3892" s="66" t="str">
        <f>VLOOKUP(G3892,'Benthic Codes'!$A$1:$C$15,2,0)</f>
        <v>TA</v>
      </c>
      <c r="I3892" s="66" t="str">
        <f>VLOOKUP(G3892,'Benthic Codes'!$A$1:$C$15,3,0)</f>
        <v>turf algae</v>
      </c>
    </row>
    <row r="3893" spans="1:11">
      <c r="A3893" s="2">
        <v>42973</v>
      </c>
      <c r="B3893" t="s">
        <v>526</v>
      </c>
      <c r="C3893" t="s">
        <v>10</v>
      </c>
      <c r="D3893">
        <v>1</v>
      </c>
      <c r="E3893">
        <v>10</v>
      </c>
      <c r="F3893" s="17">
        <v>2</v>
      </c>
      <c r="G3893" s="55" t="s">
        <v>474</v>
      </c>
      <c r="H3893" s="66" t="str">
        <f>VLOOKUP(G3893,'Benthic Codes'!$A$1:$C$15,2,0)</f>
        <v>CY</v>
      </c>
      <c r="I3893" s="66" t="str">
        <f>VLOOKUP(G3893,'Benthic Codes'!$A$1:$C$15,3,0)</f>
        <v>cyanobacteria</v>
      </c>
    </row>
    <row r="3894" spans="1:11">
      <c r="A3894" s="2">
        <v>42973</v>
      </c>
      <c r="B3894" t="s">
        <v>526</v>
      </c>
      <c r="C3894" t="s">
        <v>10</v>
      </c>
      <c r="D3894">
        <v>1</v>
      </c>
      <c r="E3894">
        <v>10</v>
      </c>
      <c r="F3894" s="17">
        <v>3</v>
      </c>
      <c r="G3894" s="55" t="s">
        <v>476</v>
      </c>
      <c r="H3894" s="66" t="str">
        <f>VLOOKUP(G3894,'Benthic Codes'!$A$1:$C$15,2,0)</f>
        <v>LC</v>
      </c>
      <c r="I3894" s="66" t="str">
        <f>VLOOKUP(G3894,'Benthic Codes'!$A$1:$C$15,3,0)</f>
        <v>coral</v>
      </c>
    </row>
    <row r="3895" spans="1:11">
      <c r="A3895" s="2">
        <v>42973</v>
      </c>
      <c r="B3895" t="s">
        <v>526</v>
      </c>
      <c r="C3895" t="s">
        <v>10</v>
      </c>
      <c r="D3895">
        <v>1</v>
      </c>
      <c r="E3895">
        <v>10</v>
      </c>
      <c r="F3895" s="17">
        <v>4</v>
      </c>
      <c r="G3895" s="55" t="s">
        <v>476</v>
      </c>
      <c r="H3895" s="66" t="str">
        <f>VLOOKUP(G3895,'Benthic Codes'!$A$1:$C$15,2,0)</f>
        <v>LC</v>
      </c>
      <c r="I3895" s="66" t="str">
        <f>VLOOKUP(G3895,'Benthic Codes'!$A$1:$C$15,3,0)</f>
        <v>coral</v>
      </c>
    </row>
    <row r="3896" spans="1:11">
      <c r="A3896" s="2">
        <v>42973</v>
      </c>
      <c r="B3896" t="s">
        <v>526</v>
      </c>
      <c r="C3896" t="s">
        <v>10</v>
      </c>
      <c r="D3896">
        <v>1</v>
      </c>
      <c r="E3896">
        <v>10</v>
      </c>
      <c r="F3896" s="17">
        <v>5</v>
      </c>
      <c r="G3896" s="55" t="s">
        <v>539</v>
      </c>
      <c r="H3896" s="66" t="str">
        <f>VLOOKUP(G3896,'Benthic Codes'!$A$1:$C$15,2,0)</f>
        <v>TA</v>
      </c>
      <c r="I3896" s="66" t="str">
        <f>VLOOKUP(G3896,'Benthic Codes'!$A$1:$C$15,3,0)</f>
        <v>turf algae</v>
      </c>
      <c r="J3896">
        <v>8</v>
      </c>
    </row>
    <row r="3897" spans="1:11">
      <c r="A3897" s="2">
        <v>42973</v>
      </c>
      <c r="B3897" t="s">
        <v>526</v>
      </c>
      <c r="C3897" t="s">
        <v>10</v>
      </c>
      <c r="D3897">
        <v>1</v>
      </c>
      <c r="E3897">
        <v>10</v>
      </c>
      <c r="F3897" s="17">
        <v>6</v>
      </c>
      <c r="G3897" s="55" t="s">
        <v>539</v>
      </c>
      <c r="H3897" s="66" t="str">
        <f>VLOOKUP(G3897,'Benthic Codes'!$A$1:$C$15,2,0)</f>
        <v>TA</v>
      </c>
      <c r="I3897" s="66" t="str">
        <f>VLOOKUP(G3897,'Benthic Codes'!$A$1:$C$15,3,0)</f>
        <v>turf algae</v>
      </c>
      <c r="J3897">
        <v>9</v>
      </c>
    </row>
    <row r="3898" spans="1:11">
      <c r="A3898" s="2">
        <v>42973</v>
      </c>
      <c r="B3898" t="s">
        <v>526</v>
      </c>
      <c r="C3898" t="s">
        <v>10</v>
      </c>
      <c r="D3898">
        <v>1</v>
      </c>
      <c r="E3898">
        <v>10</v>
      </c>
      <c r="F3898" s="17">
        <v>7</v>
      </c>
      <c r="G3898" s="55" t="s">
        <v>539</v>
      </c>
      <c r="H3898" s="66" t="str">
        <f>VLOOKUP(G3898,'Benthic Codes'!$A$1:$C$15,2,0)</f>
        <v>TA</v>
      </c>
      <c r="I3898" s="66" t="str">
        <f>VLOOKUP(G3898,'Benthic Codes'!$A$1:$C$15,3,0)</f>
        <v>turf algae</v>
      </c>
      <c r="J3898">
        <v>10</v>
      </c>
    </row>
    <row r="3899" spans="1:11">
      <c r="A3899" s="2">
        <v>42973</v>
      </c>
      <c r="B3899" t="s">
        <v>526</v>
      </c>
      <c r="C3899" t="s">
        <v>10</v>
      </c>
      <c r="D3899">
        <v>1</v>
      </c>
      <c r="E3899">
        <v>10</v>
      </c>
      <c r="F3899" s="17">
        <v>8</v>
      </c>
      <c r="G3899" s="55" t="s">
        <v>539</v>
      </c>
      <c r="H3899" s="66" t="str">
        <f>VLOOKUP(G3899,'Benthic Codes'!$A$1:$C$15,2,0)</f>
        <v>TA</v>
      </c>
      <c r="I3899" s="66" t="str">
        <f>VLOOKUP(G3899,'Benthic Codes'!$A$1:$C$15,3,0)</f>
        <v>turf algae</v>
      </c>
      <c r="J3899">
        <v>11</v>
      </c>
    </row>
    <row r="3900" spans="1:11">
      <c r="A3900" s="2">
        <v>42973</v>
      </c>
      <c r="B3900" t="s">
        <v>526</v>
      </c>
      <c r="C3900" t="s">
        <v>10</v>
      </c>
      <c r="D3900">
        <v>1</v>
      </c>
      <c r="E3900">
        <v>10</v>
      </c>
      <c r="F3900" s="17">
        <v>9</v>
      </c>
      <c r="G3900" s="55" t="s">
        <v>539</v>
      </c>
      <c r="H3900" s="66" t="str">
        <f>VLOOKUP(G3900,'Benthic Codes'!$A$1:$C$15,2,0)</f>
        <v>TA</v>
      </c>
      <c r="I3900" s="66" t="str">
        <f>VLOOKUP(G3900,'Benthic Codes'!$A$1:$C$15,3,0)</f>
        <v>turf algae</v>
      </c>
      <c r="J3900">
        <v>12</v>
      </c>
    </row>
    <row r="3901" spans="1:11">
      <c r="A3901" s="2">
        <v>42973</v>
      </c>
      <c r="B3901" t="s">
        <v>526</v>
      </c>
      <c r="C3901" t="s">
        <v>10</v>
      </c>
      <c r="D3901">
        <v>1</v>
      </c>
      <c r="E3901">
        <v>10</v>
      </c>
      <c r="F3901" s="17">
        <v>10</v>
      </c>
      <c r="G3901" s="55" t="s">
        <v>539</v>
      </c>
      <c r="H3901" s="66" t="str">
        <f>VLOOKUP(G3901,'Benthic Codes'!$A$1:$C$15,2,0)</f>
        <v>TA</v>
      </c>
      <c r="I3901" s="66" t="str">
        <f>VLOOKUP(G3901,'Benthic Codes'!$A$1:$C$15,3,0)</f>
        <v>turf algae</v>
      </c>
      <c r="J3901">
        <v>13</v>
      </c>
    </row>
    <row r="3902" spans="1:11">
      <c r="A3902" s="2">
        <v>42973</v>
      </c>
      <c r="B3902" t="s">
        <v>526</v>
      </c>
      <c r="C3902" t="s">
        <v>10</v>
      </c>
      <c r="D3902">
        <v>2</v>
      </c>
      <c r="E3902">
        <v>1</v>
      </c>
      <c r="F3902" s="17">
        <v>1</v>
      </c>
      <c r="G3902" s="55" t="s">
        <v>490</v>
      </c>
      <c r="H3902" s="66" t="str">
        <f>VLOOKUP(G3902,'Benthic Codes'!$A$1:$C$15,2,0)</f>
        <v>PEY</v>
      </c>
      <c r="I3902" s="66" t="str">
        <f>VLOOKUP(G3902,'Benthic Codes'!$A$1:$C$15,3,0)</f>
        <v>peysonelid</v>
      </c>
    </row>
    <row r="3903" spans="1:11">
      <c r="A3903" s="2">
        <v>42973</v>
      </c>
      <c r="B3903" t="s">
        <v>526</v>
      </c>
      <c r="C3903" t="s">
        <v>10</v>
      </c>
      <c r="D3903">
        <v>2</v>
      </c>
      <c r="E3903">
        <v>1</v>
      </c>
      <c r="F3903" s="17">
        <v>2</v>
      </c>
      <c r="G3903" s="55" t="s">
        <v>483</v>
      </c>
      <c r="H3903" s="66" t="str">
        <f>VLOOKUP(G3903,'Benthic Codes'!$A$1:$C$15,2,0)</f>
        <v>AINV</v>
      </c>
      <c r="I3903" s="66" t="str">
        <f>VLOOKUP(G3903,'Benthic Codes'!$A$1:$C$15,3,0)</f>
        <v>aggressive invert</v>
      </c>
      <c r="K3903" t="s">
        <v>484</v>
      </c>
    </row>
    <row r="3904" spans="1:11">
      <c r="A3904" s="2">
        <v>42973</v>
      </c>
      <c r="B3904" t="s">
        <v>526</v>
      </c>
      <c r="C3904" t="s">
        <v>10</v>
      </c>
      <c r="D3904">
        <v>2</v>
      </c>
      <c r="E3904">
        <v>1</v>
      </c>
      <c r="F3904" s="17">
        <v>3</v>
      </c>
      <c r="G3904" s="55" t="s">
        <v>483</v>
      </c>
      <c r="H3904" s="66" t="str">
        <f>VLOOKUP(G3904,'Benthic Codes'!$A$1:$C$15,2,0)</f>
        <v>AINV</v>
      </c>
      <c r="I3904" s="66" t="str">
        <f>VLOOKUP(G3904,'Benthic Codes'!$A$1:$C$15,3,0)</f>
        <v>aggressive invert</v>
      </c>
      <c r="K3904" t="s">
        <v>484</v>
      </c>
    </row>
    <row r="3905" spans="1:11">
      <c r="A3905" s="2">
        <v>42973</v>
      </c>
      <c r="B3905" t="s">
        <v>526</v>
      </c>
      <c r="C3905" t="s">
        <v>10</v>
      </c>
      <c r="D3905">
        <v>2</v>
      </c>
      <c r="E3905">
        <v>1</v>
      </c>
      <c r="F3905" s="17">
        <v>4</v>
      </c>
      <c r="G3905" s="55" t="s">
        <v>483</v>
      </c>
      <c r="H3905" s="66" t="str">
        <f>VLOOKUP(G3905,'Benthic Codes'!$A$1:$C$15,2,0)</f>
        <v>AINV</v>
      </c>
      <c r="I3905" s="66" t="str">
        <f>VLOOKUP(G3905,'Benthic Codes'!$A$1:$C$15,3,0)</f>
        <v>aggressive invert</v>
      </c>
      <c r="K3905" t="s">
        <v>484</v>
      </c>
    </row>
    <row r="3906" spans="1:11">
      <c r="A3906" s="2">
        <v>42973</v>
      </c>
      <c r="B3906" t="s">
        <v>526</v>
      </c>
      <c r="C3906" t="s">
        <v>10</v>
      </c>
      <c r="D3906">
        <v>2</v>
      </c>
      <c r="E3906">
        <v>1</v>
      </c>
      <c r="F3906" s="17">
        <v>5</v>
      </c>
      <c r="G3906" s="55" t="s">
        <v>483</v>
      </c>
      <c r="H3906" s="66" t="str">
        <f>VLOOKUP(G3906,'Benthic Codes'!$A$1:$C$15,2,0)</f>
        <v>AINV</v>
      </c>
      <c r="I3906" s="66" t="str">
        <f>VLOOKUP(G3906,'Benthic Codes'!$A$1:$C$15,3,0)</f>
        <v>aggressive invert</v>
      </c>
      <c r="K3906" t="s">
        <v>484</v>
      </c>
    </row>
    <row r="3907" spans="1:11">
      <c r="A3907" s="2">
        <v>42973</v>
      </c>
      <c r="B3907" t="s">
        <v>526</v>
      </c>
      <c r="C3907" t="s">
        <v>10</v>
      </c>
      <c r="D3907">
        <v>2</v>
      </c>
      <c r="E3907">
        <v>1</v>
      </c>
      <c r="F3907" s="17">
        <v>6</v>
      </c>
      <c r="G3907" s="55" t="s">
        <v>483</v>
      </c>
      <c r="H3907" s="66" t="str">
        <f>VLOOKUP(G3907,'Benthic Codes'!$A$1:$C$15,2,0)</f>
        <v>AINV</v>
      </c>
      <c r="I3907" s="66" t="str">
        <f>VLOOKUP(G3907,'Benthic Codes'!$A$1:$C$15,3,0)</f>
        <v>aggressive invert</v>
      </c>
      <c r="K3907" t="s">
        <v>484</v>
      </c>
    </row>
    <row r="3908" spans="1:11">
      <c r="A3908" s="2">
        <v>42973</v>
      </c>
      <c r="B3908" t="s">
        <v>526</v>
      </c>
      <c r="C3908" t="s">
        <v>10</v>
      </c>
      <c r="D3908">
        <v>2</v>
      </c>
      <c r="E3908">
        <v>1</v>
      </c>
      <c r="F3908" s="17">
        <v>7</v>
      </c>
      <c r="G3908" s="55" t="s">
        <v>483</v>
      </c>
      <c r="H3908" s="66" t="str">
        <f>VLOOKUP(G3908,'Benthic Codes'!$A$1:$C$15,2,0)</f>
        <v>AINV</v>
      </c>
      <c r="I3908" s="66" t="str">
        <f>VLOOKUP(G3908,'Benthic Codes'!$A$1:$C$15,3,0)</f>
        <v>aggressive invert</v>
      </c>
      <c r="K3908" t="s">
        <v>484</v>
      </c>
    </row>
    <row r="3909" spans="1:11">
      <c r="A3909" s="2">
        <v>42973</v>
      </c>
      <c r="B3909" t="s">
        <v>526</v>
      </c>
      <c r="C3909" t="s">
        <v>10</v>
      </c>
      <c r="D3909">
        <v>2</v>
      </c>
      <c r="E3909">
        <v>1</v>
      </c>
      <c r="F3909" s="17">
        <v>8</v>
      </c>
      <c r="G3909" s="55" t="s">
        <v>483</v>
      </c>
      <c r="H3909" s="66" t="str">
        <f>VLOOKUP(G3909,'Benthic Codes'!$A$1:$C$15,2,0)</f>
        <v>AINV</v>
      </c>
      <c r="I3909" s="66" t="str">
        <f>VLOOKUP(G3909,'Benthic Codes'!$A$1:$C$15,3,0)</f>
        <v>aggressive invert</v>
      </c>
      <c r="K3909" t="s">
        <v>484</v>
      </c>
    </row>
    <row r="3910" spans="1:11">
      <c r="A3910" s="2">
        <v>42973</v>
      </c>
      <c r="B3910" t="s">
        <v>526</v>
      </c>
      <c r="C3910" t="s">
        <v>10</v>
      </c>
      <c r="D3910">
        <v>2</v>
      </c>
      <c r="E3910">
        <v>1</v>
      </c>
      <c r="F3910" s="17">
        <v>9</v>
      </c>
      <c r="G3910" s="55" t="s">
        <v>483</v>
      </c>
      <c r="H3910" s="66" t="str">
        <f>VLOOKUP(G3910,'Benthic Codes'!$A$1:$C$15,2,0)</f>
        <v>AINV</v>
      </c>
      <c r="I3910" s="66" t="str">
        <f>VLOOKUP(G3910,'Benthic Codes'!$A$1:$C$15,3,0)</f>
        <v>aggressive invert</v>
      </c>
      <c r="K3910" t="s">
        <v>484</v>
      </c>
    </row>
    <row r="3911" spans="1:11">
      <c r="A3911" s="2">
        <v>42973</v>
      </c>
      <c r="B3911" t="s">
        <v>526</v>
      </c>
      <c r="C3911" t="s">
        <v>10</v>
      </c>
      <c r="D3911">
        <v>2</v>
      </c>
      <c r="E3911">
        <v>1</v>
      </c>
      <c r="F3911" s="17">
        <v>10</v>
      </c>
      <c r="G3911" s="55" t="s">
        <v>483</v>
      </c>
      <c r="H3911" s="66" t="str">
        <f>VLOOKUP(G3911,'Benthic Codes'!$A$1:$C$15,2,0)</f>
        <v>AINV</v>
      </c>
      <c r="I3911" s="66" t="str">
        <f>VLOOKUP(G3911,'Benthic Codes'!$A$1:$C$15,3,0)</f>
        <v>aggressive invert</v>
      </c>
      <c r="K3911" t="s">
        <v>484</v>
      </c>
    </row>
    <row r="3912" spans="1:11">
      <c r="A3912" s="2">
        <v>42973</v>
      </c>
      <c r="B3912" t="s">
        <v>526</v>
      </c>
      <c r="C3912" t="s">
        <v>10</v>
      </c>
      <c r="D3912">
        <v>2</v>
      </c>
      <c r="E3912">
        <v>2</v>
      </c>
      <c r="F3912" s="17">
        <v>1</v>
      </c>
      <c r="G3912" s="55" t="s">
        <v>483</v>
      </c>
      <c r="H3912" s="66" t="str">
        <f>VLOOKUP(G3912,'Benthic Codes'!$A$1:$C$15,2,0)</f>
        <v>AINV</v>
      </c>
      <c r="I3912" s="66" t="str">
        <f>VLOOKUP(G3912,'Benthic Codes'!$A$1:$C$15,3,0)</f>
        <v>aggressive invert</v>
      </c>
      <c r="K3912" t="s">
        <v>484</v>
      </c>
    </row>
    <row r="3913" spans="1:11">
      <c r="A3913" s="2">
        <v>42973</v>
      </c>
      <c r="B3913" t="s">
        <v>526</v>
      </c>
      <c r="C3913" t="s">
        <v>10</v>
      </c>
      <c r="D3913">
        <v>2</v>
      </c>
      <c r="E3913">
        <v>2</v>
      </c>
      <c r="F3913" s="17">
        <v>2</v>
      </c>
      <c r="G3913" s="55" t="s">
        <v>483</v>
      </c>
      <c r="H3913" s="66" t="str">
        <f>VLOOKUP(G3913,'Benthic Codes'!$A$1:$C$15,2,0)</f>
        <v>AINV</v>
      </c>
      <c r="I3913" s="66" t="str">
        <f>VLOOKUP(G3913,'Benthic Codes'!$A$1:$C$15,3,0)</f>
        <v>aggressive invert</v>
      </c>
      <c r="K3913" t="s">
        <v>484</v>
      </c>
    </row>
    <row r="3914" spans="1:11">
      <c r="A3914" s="2">
        <v>42973</v>
      </c>
      <c r="B3914" t="s">
        <v>526</v>
      </c>
      <c r="C3914" t="s">
        <v>10</v>
      </c>
      <c r="D3914">
        <v>2</v>
      </c>
      <c r="E3914">
        <v>2</v>
      </c>
      <c r="F3914" s="17">
        <v>3</v>
      </c>
      <c r="G3914" s="55" t="s">
        <v>483</v>
      </c>
      <c r="H3914" s="66" t="str">
        <f>VLOOKUP(G3914,'Benthic Codes'!$A$1:$C$15,2,0)</f>
        <v>AINV</v>
      </c>
      <c r="I3914" s="66" t="str">
        <f>VLOOKUP(G3914,'Benthic Codes'!$A$1:$C$15,3,0)</f>
        <v>aggressive invert</v>
      </c>
      <c r="K3914" t="s">
        <v>484</v>
      </c>
    </row>
    <row r="3915" spans="1:11">
      <c r="A3915" s="2">
        <v>42973</v>
      </c>
      <c r="B3915" t="s">
        <v>526</v>
      </c>
      <c r="C3915" t="s">
        <v>10</v>
      </c>
      <c r="D3915">
        <v>2</v>
      </c>
      <c r="E3915">
        <v>2</v>
      </c>
      <c r="F3915" s="17">
        <v>4</v>
      </c>
      <c r="G3915" s="55" t="s">
        <v>488</v>
      </c>
      <c r="H3915" s="66" t="str">
        <f>VLOOKUP(G3915,'Benthic Codes'!$A$1:$C$15,2,0)</f>
        <v>TA</v>
      </c>
      <c r="I3915" s="66" t="str">
        <f>VLOOKUP(G3915,'Benthic Codes'!$A$1:$C$15,3,0)</f>
        <v>turf algae</v>
      </c>
      <c r="J3915">
        <v>6</v>
      </c>
    </row>
    <row r="3916" spans="1:11">
      <c r="A3916" s="2">
        <v>42973</v>
      </c>
      <c r="B3916" t="s">
        <v>526</v>
      </c>
      <c r="C3916" t="s">
        <v>10</v>
      </c>
      <c r="D3916">
        <v>2</v>
      </c>
      <c r="E3916">
        <v>2</v>
      </c>
      <c r="F3916" s="17">
        <v>5</v>
      </c>
      <c r="G3916" s="55" t="s">
        <v>483</v>
      </c>
      <c r="H3916" s="66" t="str">
        <f>VLOOKUP(G3916,'Benthic Codes'!$A$1:$C$15,2,0)</f>
        <v>AINV</v>
      </c>
      <c r="I3916" s="66" t="str">
        <f>VLOOKUP(G3916,'Benthic Codes'!$A$1:$C$15,3,0)</f>
        <v>aggressive invert</v>
      </c>
      <c r="K3916" t="s">
        <v>484</v>
      </c>
    </row>
    <row r="3917" spans="1:11">
      <c r="A3917" s="2">
        <v>42973</v>
      </c>
      <c r="B3917" t="s">
        <v>526</v>
      </c>
      <c r="C3917" t="s">
        <v>10</v>
      </c>
      <c r="D3917">
        <v>2</v>
      </c>
      <c r="E3917">
        <v>2</v>
      </c>
      <c r="F3917" s="17">
        <v>6</v>
      </c>
      <c r="G3917" s="55" t="s">
        <v>483</v>
      </c>
      <c r="H3917" s="66" t="str">
        <f>VLOOKUP(G3917,'Benthic Codes'!$A$1:$C$15,2,0)</f>
        <v>AINV</v>
      </c>
      <c r="I3917" s="66" t="str">
        <f>VLOOKUP(G3917,'Benthic Codes'!$A$1:$C$15,3,0)</f>
        <v>aggressive invert</v>
      </c>
      <c r="K3917" t="s">
        <v>484</v>
      </c>
    </row>
    <row r="3918" spans="1:11">
      <c r="A3918" s="2">
        <v>42973</v>
      </c>
      <c r="B3918" t="s">
        <v>526</v>
      </c>
      <c r="C3918" t="s">
        <v>10</v>
      </c>
      <c r="D3918">
        <v>2</v>
      </c>
      <c r="E3918">
        <v>2</v>
      </c>
      <c r="F3918" s="17">
        <v>7</v>
      </c>
      <c r="G3918" s="55" t="s">
        <v>478</v>
      </c>
      <c r="H3918" s="66" t="str">
        <f>VLOOKUP(G3918,'Benthic Codes'!$A$1:$C$15,2,0)</f>
        <v>MA</v>
      </c>
      <c r="I3918" s="66" t="str">
        <f>VLOOKUP(G3918,'Benthic Codes'!$A$1:$C$15,3,0)</f>
        <v>macroalgae</v>
      </c>
      <c r="J3918">
        <v>16</v>
      </c>
    </row>
    <row r="3919" spans="1:11">
      <c r="A3919" s="2">
        <v>42973</v>
      </c>
      <c r="B3919" t="s">
        <v>526</v>
      </c>
      <c r="C3919" t="s">
        <v>10</v>
      </c>
      <c r="D3919">
        <v>2</v>
      </c>
      <c r="E3919">
        <v>2</v>
      </c>
      <c r="F3919" s="17">
        <v>8</v>
      </c>
      <c r="G3919" s="55" t="s">
        <v>478</v>
      </c>
      <c r="H3919" s="66" t="str">
        <f>VLOOKUP(G3919,'Benthic Codes'!$A$1:$C$15,2,0)</f>
        <v>MA</v>
      </c>
      <c r="I3919" s="66" t="str">
        <f>VLOOKUP(G3919,'Benthic Codes'!$A$1:$C$15,3,0)</f>
        <v>macroalgae</v>
      </c>
      <c r="J3919">
        <v>18</v>
      </c>
    </row>
    <row r="3920" spans="1:11">
      <c r="A3920" s="2">
        <v>42973</v>
      </c>
      <c r="B3920" t="s">
        <v>526</v>
      </c>
      <c r="C3920" t="s">
        <v>10</v>
      </c>
      <c r="D3920">
        <v>2</v>
      </c>
      <c r="E3920">
        <v>2</v>
      </c>
      <c r="F3920" s="17">
        <v>9</v>
      </c>
      <c r="G3920" s="55" t="s">
        <v>539</v>
      </c>
      <c r="H3920" s="66" t="str">
        <f>VLOOKUP(G3920,'Benthic Codes'!$A$1:$C$15,2,0)</f>
        <v>TA</v>
      </c>
      <c r="I3920" s="66" t="str">
        <f>VLOOKUP(G3920,'Benthic Codes'!$A$1:$C$15,3,0)</f>
        <v>turf algae</v>
      </c>
      <c r="J3920">
        <v>5</v>
      </c>
    </row>
    <row r="3921" spans="1:11">
      <c r="A3921" s="2">
        <v>42973</v>
      </c>
      <c r="B3921" t="s">
        <v>526</v>
      </c>
      <c r="C3921" t="s">
        <v>10</v>
      </c>
      <c r="D3921">
        <v>2</v>
      </c>
      <c r="E3921">
        <v>2</v>
      </c>
      <c r="F3921" s="17">
        <v>10</v>
      </c>
      <c r="G3921" s="55" t="s">
        <v>474</v>
      </c>
      <c r="H3921" s="66" t="str">
        <f>VLOOKUP(G3921,'Benthic Codes'!$A$1:$C$15,2,0)</f>
        <v>CY</v>
      </c>
      <c r="I3921" s="66" t="str">
        <f>VLOOKUP(G3921,'Benthic Codes'!$A$1:$C$15,3,0)</f>
        <v>cyanobacteria</v>
      </c>
    </row>
    <row r="3922" spans="1:11">
      <c r="A3922" s="2">
        <v>42973</v>
      </c>
      <c r="B3922" t="s">
        <v>526</v>
      </c>
      <c r="C3922" t="s">
        <v>10</v>
      </c>
      <c r="D3922">
        <v>2</v>
      </c>
      <c r="E3922">
        <v>3</v>
      </c>
      <c r="F3922" s="17">
        <v>1</v>
      </c>
      <c r="G3922" s="55" t="s">
        <v>539</v>
      </c>
      <c r="H3922" s="66" t="str">
        <f>VLOOKUP(G3922,'Benthic Codes'!$A$1:$C$15,2,0)</f>
        <v>TA</v>
      </c>
      <c r="I3922" s="66" t="str">
        <f>VLOOKUP(G3922,'Benthic Codes'!$A$1:$C$15,3,0)</f>
        <v>turf algae</v>
      </c>
      <c r="J3922">
        <v>2</v>
      </c>
    </row>
    <row r="3923" spans="1:11">
      <c r="A3923" s="2">
        <v>42973</v>
      </c>
      <c r="B3923" t="s">
        <v>526</v>
      </c>
      <c r="C3923" t="s">
        <v>10</v>
      </c>
      <c r="D3923">
        <v>2</v>
      </c>
      <c r="E3923">
        <v>3</v>
      </c>
      <c r="F3923" s="17">
        <v>2</v>
      </c>
      <c r="G3923" s="55" t="s">
        <v>474</v>
      </c>
      <c r="H3923" s="66" t="str">
        <f>VLOOKUP(G3923,'Benthic Codes'!$A$1:$C$15,2,0)</f>
        <v>CY</v>
      </c>
      <c r="I3923" s="66" t="str">
        <f>VLOOKUP(G3923,'Benthic Codes'!$A$1:$C$15,3,0)</f>
        <v>cyanobacteria</v>
      </c>
    </row>
    <row r="3924" spans="1:11">
      <c r="A3924" s="2">
        <v>42973</v>
      </c>
      <c r="B3924" t="s">
        <v>526</v>
      </c>
      <c r="C3924" t="s">
        <v>10</v>
      </c>
      <c r="D3924">
        <v>2</v>
      </c>
      <c r="E3924">
        <v>3</v>
      </c>
      <c r="F3924" s="17">
        <v>3</v>
      </c>
      <c r="G3924" s="55" t="s">
        <v>476</v>
      </c>
      <c r="H3924" s="66" t="str">
        <f>VLOOKUP(G3924,'Benthic Codes'!$A$1:$C$15,2,0)</f>
        <v>LC</v>
      </c>
      <c r="I3924" s="66" t="str">
        <f>VLOOKUP(G3924,'Benthic Codes'!$A$1:$C$15,3,0)</f>
        <v>coral</v>
      </c>
    </row>
    <row r="3925" spans="1:11">
      <c r="A3925" s="2">
        <v>42973</v>
      </c>
      <c r="B3925" t="s">
        <v>526</v>
      </c>
      <c r="C3925" t="s">
        <v>10</v>
      </c>
      <c r="D3925">
        <v>2</v>
      </c>
      <c r="E3925">
        <v>3</v>
      </c>
      <c r="F3925" s="17">
        <v>4</v>
      </c>
      <c r="G3925" s="55" t="s">
        <v>478</v>
      </c>
      <c r="H3925" s="66" t="str">
        <f>VLOOKUP(G3925,'Benthic Codes'!$A$1:$C$15,2,0)</f>
        <v>MA</v>
      </c>
      <c r="I3925" s="66" t="str">
        <f>VLOOKUP(G3925,'Benthic Codes'!$A$1:$C$15,3,0)</f>
        <v>macroalgae</v>
      </c>
      <c r="J3925">
        <v>15</v>
      </c>
    </row>
    <row r="3926" spans="1:11">
      <c r="A3926" s="2">
        <v>42973</v>
      </c>
      <c r="B3926" t="s">
        <v>526</v>
      </c>
      <c r="C3926" t="s">
        <v>10</v>
      </c>
      <c r="D3926">
        <v>2</v>
      </c>
      <c r="E3926">
        <v>3</v>
      </c>
      <c r="F3926" s="17">
        <v>5</v>
      </c>
      <c r="G3926" s="55" t="s">
        <v>478</v>
      </c>
      <c r="H3926" s="66" t="str">
        <f>VLOOKUP(G3926,'Benthic Codes'!$A$1:$C$15,2,0)</f>
        <v>MA</v>
      </c>
      <c r="I3926" s="66" t="str">
        <f>VLOOKUP(G3926,'Benthic Codes'!$A$1:$C$15,3,0)</f>
        <v>macroalgae</v>
      </c>
      <c r="J3926">
        <v>10</v>
      </c>
    </row>
    <row r="3927" spans="1:11">
      <c r="A3927" s="2">
        <v>42973</v>
      </c>
      <c r="B3927" t="s">
        <v>526</v>
      </c>
      <c r="C3927" t="s">
        <v>10</v>
      </c>
      <c r="D3927">
        <v>2</v>
      </c>
      <c r="E3927">
        <v>3</v>
      </c>
      <c r="F3927" s="17">
        <v>6</v>
      </c>
      <c r="G3927" s="55" t="s">
        <v>478</v>
      </c>
      <c r="H3927" s="66" t="str">
        <f>VLOOKUP(G3927,'Benthic Codes'!$A$1:$C$15,2,0)</f>
        <v>MA</v>
      </c>
      <c r="I3927" s="66" t="str">
        <f>VLOOKUP(G3927,'Benthic Codes'!$A$1:$C$15,3,0)</f>
        <v>macroalgae</v>
      </c>
      <c r="J3927">
        <v>30</v>
      </c>
    </row>
    <row r="3928" spans="1:11">
      <c r="A3928" s="2">
        <v>42973</v>
      </c>
      <c r="B3928" t="s">
        <v>526</v>
      </c>
      <c r="C3928" t="s">
        <v>10</v>
      </c>
      <c r="D3928">
        <v>2</v>
      </c>
      <c r="E3928">
        <v>3</v>
      </c>
      <c r="F3928" s="17">
        <v>7</v>
      </c>
      <c r="G3928" s="55" t="s">
        <v>476</v>
      </c>
      <c r="H3928" s="66" t="str">
        <f>VLOOKUP(G3928,'Benthic Codes'!$A$1:$C$15,2,0)</f>
        <v>LC</v>
      </c>
      <c r="I3928" s="66" t="str">
        <f>VLOOKUP(G3928,'Benthic Codes'!$A$1:$C$15,3,0)</f>
        <v>coral</v>
      </c>
    </row>
    <row r="3929" spans="1:11">
      <c r="A3929" s="2">
        <v>42973</v>
      </c>
      <c r="B3929" t="s">
        <v>526</v>
      </c>
      <c r="C3929" t="s">
        <v>10</v>
      </c>
      <c r="D3929">
        <v>2</v>
      </c>
      <c r="E3929">
        <v>3</v>
      </c>
      <c r="F3929" s="17">
        <v>8</v>
      </c>
      <c r="G3929" s="55" t="s">
        <v>480</v>
      </c>
      <c r="H3929" s="66" t="str">
        <f>VLOOKUP(G3929,'Benthic Codes'!$A$1:$C$15,2,0)</f>
        <v>OINV</v>
      </c>
      <c r="I3929" s="66" t="str">
        <f>VLOOKUP(G3929,'Benthic Codes'!$A$1:$C$15,3,0)</f>
        <v>non-aggressive invert</v>
      </c>
      <c r="K3929" t="s">
        <v>482</v>
      </c>
    </row>
    <row r="3930" spans="1:11">
      <c r="A3930" s="2">
        <v>42973</v>
      </c>
      <c r="B3930" t="s">
        <v>526</v>
      </c>
      <c r="C3930" t="s">
        <v>10</v>
      </c>
      <c r="D3930">
        <v>2</v>
      </c>
      <c r="E3930">
        <v>3</v>
      </c>
      <c r="F3930" s="17">
        <v>9</v>
      </c>
      <c r="G3930" s="55" t="s">
        <v>478</v>
      </c>
      <c r="H3930" s="66" t="str">
        <f>VLOOKUP(G3930,'Benthic Codes'!$A$1:$C$15,2,0)</f>
        <v>MA</v>
      </c>
      <c r="I3930" s="66" t="str">
        <f>VLOOKUP(G3930,'Benthic Codes'!$A$1:$C$15,3,0)</f>
        <v>macroalgae</v>
      </c>
      <c r="J3930">
        <v>12</v>
      </c>
    </row>
    <row r="3931" spans="1:11">
      <c r="A3931" s="2">
        <v>42973</v>
      </c>
      <c r="B3931" t="s">
        <v>526</v>
      </c>
      <c r="C3931" t="s">
        <v>10</v>
      </c>
      <c r="D3931">
        <v>2</v>
      </c>
      <c r="E3931">
        <v>3</v>
      </c>
      <c r="F3931" s="17">
        <v>10</v>
      </c>
      <c r="G3931" s="55" t="s">
        <v>539</v>
      </c>
      <c r="H3931" s="66" t="str">
        <f>VLOOKUP(G3931,'Benthic Codes'!$A$1:$C$15,2,0)</f>
        <v>TA</v>
      </c>
      <c r="I3931" s="66" t="str">
        <f>VLOOKUP(G3931,'Benthic Codes'!$A$1:$C$15,3,0)</f>
        <v>turf algae</v>
      </c>
    </row>
    <row r="3932" spans="1:11">
      <c r="A3932" s="2">
        <v>42973</v>
      </c>
      <c r="B3932" t="s">
        <v>526</v>
      </c>
      <c r="C3932" t="s">
        <v>10</v>
      </c>
      <c r="D3932">
        <v>2</v>
      </c>
      <c r="E3932">
        <v>4</v>
      </c>
      <c r="F3932" s="17">
        <v>1</v>
      </c>
      <c r="G3932" s="55" t="s">
        <v>478</v>
      </c>
      <c r="H3932" s="66" t="str">
        <f>VLOOKUP(G3932,'Benthic Codes'!$A$1:$C$15,2,0)</f>
        <v>MA</v>
      </c>
      <c r="I3932" s="66" t="str">
        <f>VLOOKUP(G3932,'Benthic Codes'!$A$1:$C$15,3,0)</f>
        <v>macroalgae</v>
      </c>
      <c r="J3932">
        <v>40</v>
      </c>
    </row>
    <row r="3933" spans="1:11">
      <c r="A3933" s="2">
        <v>42973</v>
      </c>
      <c r="B3933" t="s">
        <v>526</v>
      </c>
      <c r="C3933" t="s">
        <v>10</v>
      </c>
      <c r="D3933">
        <v>2</v>
      </c>
      <c r="E3933">
        <v>4</v>
      </c>
      <c r="F3933" s="17">
        <v>2</v>
      </c>
      <c r="G3933" s="55" t="s">
        <v>478</v>
      </c>
      <c r="H3933" s="66" t="str">
        <f>VLOOKUP(G3933,'Benthic Codes'!$A$1:$C$15,2,0)</f>
        <v>MA</v>
      </c>
      <c r="I3933" s="66" t="str">
        <f>VLOOKUP(G3933,'Benthic Codes'!$A$1:$C$15,3,0)</f>
        <v>macroalgae</v>
      </c>
      <c r="J3933">
        <v>25</v>
      </c>
    </row>
    <row r="3934" spans="1:11">
      <c r="A3934" s="2">
        <v>42973</v>
      </c>
      <c r="B3934" t="s">
        <v>526</v>
      </c>
      <c r="C3934" t="s">
        <v>10</v>
      </c>
      <c r="D3934">
        <v>2</v>
      </c>
      <c r="E3934">
        <v>4</v>
      </c>
      <c r="F3934" s="17">
        <v>3</v>
      </c>
      <c r="G3934" s="55" t="s">
        <v>478</v>
      </c>
      <c r="H3934" s="66" t="str">
        <f>VLOOKUP(G3934,'Benthic Codes'!$A$1:$C$15,2,0)</f>
        <v>MA</v>
      </c>
      <c r="I3934" s="66" t="str">
        <f>VLOOKUP(G3934,'Benthic Codes'!$A$1:$C$15,3,0)</f>
        <v>macroalgae</v>
      </c>
      <c r="J3934">
        <v>25</v>
      </c>
    </row>
    <row r="3935" spans="1:11">
      <c r="A3935" s="2">
        <v>42973</v>
      </c>
      <c r="B3935" t="s">
        <v>526</v>
      </c>
      <c r="C3935" t="s">
        <v>10</v>
      </c>
      <c r="D3935">
        <v>2</v>
      </c>
      <c r="E3935">
        <v>4</v>
      </c>
      <c r="F3935" s="17">
        <v>4</v>
      </c>
      <c r="G3935" s="55" t="s">
        <v>478</v>
      </c>
      <c r="H3935" s="66" t="str">
        <f>VLOOKUP(G3935,'Benthic Codes'!$A$1:$C$15,2,0)</f>
        <v>MA</v>
      </c>
      <c r="I3935" s="66" t="str">
        <f>VLOOKUP(G3935,'Benthic Codes'!$A$1:$C$15,3,0)</f>
        <v>macroalgae</v>
      </c>
      <c r="J3935">
        <v>25</v>
      </c>
    </row>
    <row r="3936" spans="1:11">
      <c r="A3936" s="2">
        <v>42973</v>
      </c>
      <c r="B3936" t="s">
        <v>526</v>
      </c>
      <c r="C3936" t="s">
        <v>10</v>
      </c>
      <c r="D3936">
        <v>2</v>
      </c>
      <c r="E3936">
        <v>4</v>
      </c>
      <c r="F3936" s="17">
        <v>5</v>
      </c>
      <c r="G3936" s="55" t="s">
        <v>539</v>
      </c>
      <c r="H3936" s="66" t="str">
        <f>VLOOKUP(G3936,'Benthic Codes'!$A$1:$C$15,2,0)</f>
        <v>TA</v>
      </c>
      <c r="I3936" s="66" t="str">
        <f>VLOOKUP(G3936,'Benthic Codes'!$A$1:$C$15,3,0)</f>
        <v>turf algae</v>
      </c>
    </row>
    <row r="3937" spans="1:11">
      <c r="A3937" s="2">
        <v>42973</v>
      </c>
      <c r="B3937" t="s">
        <v>526</v>
      </c>
      <c r="C3937" t="s">
        <v>10</v>
      </c>
      <c r="D3937">
        <v>2</v>
      </c>
      <c r="E3937">
        <v>4</v>
      </c>
      <c r="F3937" s="17">
        <v>6</v>
      </c>
      <c r="G3937" s="55" t="s">
        <v>483</v>
      </c>
      <c r="H3937" s="66" t="str">
        <f>VLOOKUP(G3937,'Benthic Codes'!$A$1:$C$15,2,0)</f>
        <v>AINV</v>
      </c>
      <c r="I3937" s="66" t="str">
        <f>VLOOKUP(G3937,'Benthic Codes'!$A$1:$C$15,3,0)</f>
        <v>aggressive invert</v>
      </c>
      <c r="K3937" t="s">
        <v>540</v>
      </c>
    </row>
    <row r="3938" spans="1:11">
      <c r="A3938" s="2">
        <v>42973</v>
      </c>
      <c r="B3938" t="s">
        <v>526</v>
      </c>
      <c r="C3938" t="s">
        <v>10</v>
      </c>
      <c r="D3938">
        <v>2</v>
      </c>
      <c r="E3938">
        <v>4</v>
      </c>
      <c r="F3938" s="17">
        <v>7</v>
      </c>
      <c r="G3938" s="55" t="s">
        <v>478</v>
      </c>
      <c r="H3938" s="66" t="str">
        <f>VLOOKUP(G3938,'Benthic Codes'!$A$1:$C$15,2,0)</f>
        <v>MA</v>
      </c>
      <c r="I3938" s="66" t="str">
        <f>VLOOKUP(G3938,'Benthic Codes'!$A$1:$C$15,3,0)</f>
        <v>macroalgae</v>
      </c>
    </row>
    <row r="3939" spans="1:11">
      <c r="A3939" s="2">
        <v>42973</v>
      </c>
      <c r="B3939" t="s">
        <v>526</v>
      </c>
      <c r="C3939" t="s">
        <v>10</v>
      </c>
      <c r="D3939">
        <v>2</v>
      </c>
      <c r="E3939">
        <v>4</v>
      </c>
      <c r="F3939" s="17">
        <v>8</v>
      </c>
      <c r="G3939" s="55" t="s">
        <v>474</v>
      </c>
      <c r="H3939" s="66" t="str">
        <f>VLOOKUP(G3939,'Benthic Codes'!$A$1:$C$15,2,0)</f>
        <v>CY</v>
      </c>
      <c r="I3939" s="66" t="str">
        <f>VLOOKUP(G3939,'Benthic Codes'!$A$1:$C$15,3,0)</f>
        <v>cyanobacteria</v>
      </c>
    </row>
    <row r="3940" spans="1:11">
      <c r="A3940" s="2">
        <v>42973</v>
      </c>
      <c r="B3940" t="s">
        <v>526</v>
      </c>
      <c r="C3940" t="s">
        <v>10</v>
      </c>
      <c r="D3940">
        <v>2</v>
      </c>
      <c r="E3940">
        <v>4</v>
      </c>
      <c r="F3940" s="17">
        <v>9</v>
      </c>
      <c r="G3940" s="55" t="s">
        <v>474</v>
      </c>
      <c r="H3940" s="66" t="str">
        <f>VLOOKUP(G3940,'Benthic Codes'!$A$1:$C$15,2,0)</f>
        <v>CY</v>
      </c>
      <c r="I3940" s="66" t="str">
        <f>VLOOKUP(G3940,'Benthic Codes'!$A$1:$C$15,3,0)</f>
        <v>cyanobacteria</v>
      </c>
    </row>
    <row r="3941" spans="1:11">
      <c r="A3941" s="2">
        <v>42973</v>
      </c>
      <c r="B3941" t="s">
        <v>526</v>
      </c>
      <c r="C3941" t="s">
        <v>10</v>
      </c>
      <c r="D3941">
        <v>2</v>
      </c>
      <c r="E3941">
        <v>4</v>
      </c>
      <c r="F3941" s="17">
        <v>10</v>
      </c>
      <c r="G3941" s="55" t="s">
        <v>478</v>
      </c>
      <c r="H3941" s="66" t="str">
        <f>VLOOKUP(G3941,'Benthic Codes'!$A$1:$C$15,2,0)</f>
        <v>MA</v>
      </c>
      <c r="I3941" s="66" t="str">
        <f>VLOOKUP(G3941,'Benthic Codes'!$A$1:$C$15,3,0)</f>
        <v>macroalgae</v>
      </c>
      <c r="J3941">
        <v>20</v>
      </c>
    </row>
    <row r="3942" spans="1:11">
      <c r="A3942" s="2">
        <v>42973</v>
      </c>
      <c r="B3942" t="s">
        <v>526</v>
      </c>
      <c r="C3942" t="s">
        <v>10</v>
      </c>
      <c r="D3942">
        <v>2</v>
      </c>
      <c r="E3942">
        <v>5</v>
      </c>
      <c r="F3942" s="17">
        <v>1</v>
      </c>
      <c r="G3942" s="55" t="s">
        <v>488</v>
      </c>
      <c r="H3942" s="66" t="str">
        <f>VLOOKUP(G3942,'Benthic Codes'!$A$1:$C$15,2,0)</f>
        <v>TA</v>
      </c>
      <c r="I3942" s="66" t="str">
        <f>VLOOKUP(G3942,'Benthic Codes'!$A$1:$C$15,3,0)</f>
        <v>turf algae</v>
      </c>
      <c r="J3942">
        <v>1</v>
      </c>
    </row>
    <row r="3943" spans="1:11">
      <c r="A3943" s="2">
        <v>42973</v>
      </c>
      <c r="B3943" t="s">
        <v>526</v>
      </c>
      <c r="C3943" t="s">
        <v>10</v>
      </c>
      <c r="D3943">
        <v>2</v>
      </c>
      <c r="E3943">
        <v>5</v>
      </c>
      <c r="F3943" s="17">
        <v>2</v>
      </c>
      <c r="G3943" s="55" t="s">
        <v>476</v>
      </c>
      <c r="H3943" s="66" t="str">
        <f>VLOOKUP(G3943,'Benthic Codes'!$A$1:$C$15,2,0)</f>
        <v>LC</v>
      </c>
      <c r="I3943" s="66" t="str">
        <f>VLOOKUP(G3943,'Benthic Codes'!$A$1:$C$15,3,0)</f>
        <v>coral</v>
      </c>
    </row>
    <row r="3944" spans="1:11">
      <c r="A3944" s="2">
        <v>42973</v>
      </c>
      <c r="B3944" t="s">
        <v>526</v>
      </c>
      <c r="C3944" t="s">
        <v>10</v>
      </c>
      <c r="D3944">
        <v>2</v>
      </c>
      <c r="E3944">
        <v>5</v>
      </c>
      <c r="F3944" s="17">
        <v>3</v>
      </c>
      <c r="G3944" s="55" t="s">
        <v>478</v>
      </c>
      <c r="H3944" s="66" t="str">
        <f>VLOOKUP(G3944,'Benthic Codes'!$A$1:$C$15,2,0)</f>
        <v>MA</v>
      </c>
      <c r="I3944" s="66" t="str">
        <f>VLOOKUP(G3944,'Benthic Codes'!$A$1:$C$15,3,0)</f>
        <v>macroalgae</v>
      </c>
      <c r="J3944">
        <v>8</v>
      </c>
    </row>
    <row r="3945" spans="1:11">
      <c r="A3945" s="2">
        <v>42973</v>
      </c>
      <c r="B3945" t="s">
        <v>526</v>
      </c>
      <c r="C3945" t="s">
        <v>10</v>
      </c>
      <c r="D3945">
        <v>2</v>
      </c>
      <c r="E3945">
        <v>5</v>
      </c>
      <c r="F3945" s="17">
        <v>4</v>
      </c>
      <c r="G3945" s="55" t="s">
        <v>481</v>
      </c>
      <c r="H3945" s="66" t="str">
        <f>VLOOKUP(G3945,'Benthic Codes'!$A$1:$C$15,2,0)</f>
        <v>CCA</v>
      </c>
      <c r="I3945" s="66" t="str">
        <f>VLOOKUP(G3945,'Benthic Codes'!$A$1:$C$15,3,0)</f>
        <v>CCA</v>
      </c>
    </row>
    <row r="3946" spans="1:11">
      <c r="A3946" s="2">
        <v>42973</v>
      </c>
      <c r="B3946" t="s">
        <v>526</v>
      </c>
      <c r="C3946" t="s">
        <v>10</v>
      </c>
      <c r="D3946">
        <v>2</v>
      </c>
      <c r="E3946">
        <v>5</v>
      </c>
      <c r="F3946" s="17">
        <v>5</v>
      </c>
      <c r="G3946" s="55" t="s">
        <v>481</v>
      </c>
      <c r="H3946" s="66" t="str">
        <f>VLOOKUP(G3946,'Benthic Codes'!$A$1:$C$15,2,0)</f>
        <v>CCA</v>
      </c>
      <c r="I3946" s="66" t="str">
        <f>VLOOKUP(G3946,'Benthic Codes'!$A$1:$C$15,3,0)</f>
        <v>CCA</v>
      </c>
    </row>
    <row r="3947" spans="1:11">
      <c r="A3947" s="2">
        <v>42973</v>
      </c>
      <c r="B3947" t="s">
        <v>526</v>
      </c>
      <c r="C3947" t="s">
        <v>10</v>
      </c>
      <c r="D3947">
        <v>2</v>
      </c>
      <c r="E3947">
        <v>5</v>
      </c>
      <c r="F3947" s="17">
        <v>6</v>
      </c>
      <c r="G3947" s="55" t="s">
        <v>539</v>
      </c>
      <c r="H3947" s="66" t="str">
        <f>VLOOKUP(G3947,'Benthic Codes'!$A$1:$C$15,2,0)</f>
        <v>TA</v>
      </c>
      <c r="I3947" s="66" t="str">
        <f>VLOOKUP(G3947,'Benthic Codes'!$A$1:$C$15,3,0)</f>
        <v>turf algae</v>
      </c>
      <c r="J3947">
        <v>3</v>
      </c>
    </row>
    <row r="3948" spans="1:11">
      <c r="A3948" s="2">
        <v>42973</v>
      </c>
      <c r="B3948" t="s">
        <v>526</v>
      </c>
      <c r="C3948" t="s">
        <v>10</v>
      </c>
      <c r="D3948">
        <v>2</v>
      </c>
      <c r="E3948">
        <v>5</v>
      </c>
      <c r="F3948" s="17">
        <v>7</v>
      </c>
      <c r="G3948" s="55" t="s">
        <v>478</v>
      </c>
      <c r="H3948" s="66" t="str">
        <f>VLOOKUP(G3948,'Benthic Codes'!$A$1:$C$15,2,0)</f>
        <v>MA</v>
      </c>
      <c r="I3948" s="66" t="str">
        <f>VLOOKUP(G3948,'Benthic Codes'!$A$1:$C$15,3,0)</f>
        <v>macroalgae</v>
      </c>
      <c r="J3948">
        <v>6</v>
      </c>
    </row>
    <row r="3949" spans="1:11">
      <c r="A3949" s="2">
        <v>42973</v>
      </c>
      <c r="B3949" t="s">
        <v>526</v>
      </c>
      <c r="C3949" t="s">
        <v>10</v>
      </c>
      <c r="D3949">
        <v>2</v>
      </c>
      <c r="E3949">
        <v>5</v>
      </c>
      <c r="F3949" s="17">
        <v>8</v>
      </c>
      <c r="G3949" s="55" t="s">
        <v>474</v>
      </c>
      <c r="H3949" s="66" t="str">
        <f>VLOOKUP(G3949,'Benthic Codes'!$A$1:$C$15,2,0)</f>
        <v>CY</v>
      </c>
      <c r="I3949" s="66" t="str">
        <f>VLOOKUP(G3949,'Benthic Codes'!$A$1:$C$15,3,0)</f>
        <v>cyanobacteria</v>
      </c>
    </row>
    <row r="3950" spans="1:11">
      <c r="A3950" s="2">
        <v>42973</v>
      </c>
      <c r="B3950" t="s">
        <v>526</v>
      </c>
      <c r="C3950" t="s">
        <v>10</v>
      </c>
      <c r="D3950">
        <v>2</v>
      </c>
      <c r="E3950">
        <v>5</v>
      </c>
      <c r="F3950" s="17">
        <v>9</v>
      </c>
      <c r="G3950" s="55" t="s">
        <v>478</v>
      </c>
      <c r="H3950" s="66" t="str">
        <f>VLOOKUP(G3950,'Benthic Codes'!$A$1:$C$15,2,0)</f>
        <v>MA</v>
      </c>
      <c r="I3950" s="66" t="str">
        <f>VLOOKUP(G3950,'Benthic Codes'!$A$1:$C$15,3,0)</f>
        <v>macroalgae</v>
      </c>
      <c r="J3950">
        <v>11</v>
      </c>
    </row>
    <row r="3951" spans="1:11">
      <c r="A3951" s="2">
        <v>42973</v>
      </c>
      <c r="B3951" t="s">
        <v>526</v>
      </c>
      <c r="C3951" t="s">
        <v>10</v>
      </c>
      <c r="D3951">
        <v>2</v>
      </c>
      <c r="E3951">
        <v>5</v>
      </c>
      <c r="F3951" s="17">
        <v>10</v>
      </c>
      <c r="G3951" s="55" t="s">
        <v>476</v>
      </c>
      <c r="H3951" s="66" t="str">
        <f>VLOOKUP(G3951,'Benthic Codes'!$A$1:$C$15,2,0)</f>
        <v>LC</v>
      </c>
      <c r="I3951" s="66" t="str">
        <f>VLOOKUP(G3951,'Benthic Codes'!$A$1:$C$15,3,0)</f>
        <v>coral</v>
      </c>
    </row>
    <row r="3952" spans="1:11">
      <c r="A3952" s="2">
        <v>42973</v>
      </c>
      <c r="B3952" t="s">
        <v>526</v>
      </c>
      <c r="C3952" t="s">
        <v>10</v>
      </c>
      <c r="D3952">
        <v>2</v>
      </c>
      <c r="E3952">
        <v>6</v>
      </c>
      <c r="F3952" s="17">
        <v>1</v>
      </c>
      <c r="G3952" s="55" t="s">
        <v>476</v>
      </c>
      <c r="H3952" s="66" t="str">
        <f>VLOOKUP(G3952,'Benthic Codes'!$A$1:$C$15,2,0)</f>
        <v>LC</v>
      </c>
      <c r="I3952" s="66" t="str">
        <f>VLOOKUP(G3952,'Benthic Codes'!$A$1:$C$15,3,0)</f>
        <v>coral</v>
      </c>
    </row>
    <row r="3953" spans="1:11">
      <c r="A3953" s="2">
        <v>42973</v>
      </c>
      <c r="B3953" t="s">
        <v>526</v>
      </c>
      <c r="C3953" t="s">
        <v>10</v>
      </c>
      <c r="D3953">
        <v>2</v>
      </c>
      <c r="E3953">
        <v>6</v>
      </c>
      <c r="F3953" s="17">
        <v>2</v>
      </c>
      <c r="G3953" s="55" t="s">
        <v>474</v>
      </c>
      <c r="H3953" s="66" t="str">
        <f>VLOOKUP(G3953,'Benthic Codes'!$A$1:$C$15,2,0)</f>
        <v>CY</v>
      </c>
      <c r="I3953" s="66" t="str">
        <f>VLOOKUP(G3953,'Benthic Codes'!$A$1:$C$15,3,0)</f>
        <v>cyanobacteria</v>
      </c>
    </row>
    <row r="3954" spans="1:11">
      <c r="A3954" s="2">
        <v>42973</v>
      </c>
      <c r="B3954" t="s">
        <v>526</v>
      </c>
      <c r="C3954" t="s">
        <v>10</v>
      </c>
      <c r="D3954">
        <v>2</v>
      </c>
      <c r="E3954">
        <v>6</v>
      </c>
      <c r="F3954" s="17">
        <v>3</v>
      </c>
      <c r="G3954" s="55" t="s">
        <v>539</v>
      </c>
      <c r="H3954" s="66" t="str">
        <f>VLOOKUP(G3954,'Benthic Codes'!$A$1:$C$15,2,0)</f>
        <v>TA</v>
      </c>
      <c r="I3954" s="66" t="str">
        <f>VLOOKUP(G3954,'Benthic Codes'!$A$1:$C$15,3,0)</f>
        <v>turf algae</v>
      </c>
      <c r="J3954">
        <v>6</v>
      </c>
    </row>
    <row r="3955" spans="1:11">
      <c r="A3955" s="2">
        <v>42973</v>
      </c>
      <c r="B3955" t="s">
        <v>526</v>
      </c>
      <c r="C3955" t="s">
        <v>10</v>
      </c>
      <c r="D3955">
        <v>2</v>
      </c>
      <c r="E3955">
        <v>6</v>
      </c>
      <c r="F3955" s="17">
        <v>4</v>
      </c>
      <c r="G3955" s="55" t="s">
        <v>539</v>
      </c>
      <c r="H3955" s="66" t="str">
        <f>VLOOKUP(G3955,'Benthic Codes'!$A$1:$C$15,2,0)</f>
        <v>TA</v>
      </c>
      <c r="I3955" s="66" t="str">
        <f>VLOOKUP(G3955,'Benthic Codes'!$A$1:$C$15,3,0)</f>
        <v>turf algae</v>
      </c>
      <c r="J3955">
        <v>5</v>
      </c>
    </row>
    <row r="3956" spans="1:11">
      <c r="A3956" s="2">
        <v>42973</v>
      </c>
      <c r="B3956" t="s">
        <v>526</v>
      </c>
      <c r="C3956" t="s">
        <v>10</v>
      </c>
      <c r="D3956">
        <v>2</v>
      </c>
      <c r="E3956">
        <v>6</v>
      </c>
      <c r="F3956" s="17">
        <v>5</v>
      </c>
      <c r="G3956" s="55" t="s">
        <v>478</v>
      </c>
      <c r="H3956" s="66" t="str">
        <f>VLOOKUP(G3956,'Benthic Codes'!$A$1:$C$15,2,0)</f>
        <v>MA</v>
      </c>
      <c r="I3956" s="66" t="str">
        <f>VLOOKUP(G3956,'Benthic Codes'!$A$1:$C$15,3,0)</f>
        <v>macroalgae</v>
      </c>
      <c r="J3956">
        <v>15</v>
      </c>
    </row>
    <row r="3957" spans="1:11">
      <c r="A3957" s="2">
        <v>42973</v>
      </c>
      <c r="B3957" t="s">
        <v>526</v>
      </c>
      <c r="C3957" t="s">
        <v>10</v>
      </c>
      <c r="D3957">
        <v>2</v>
      </c>
      <c r="E3957">
        <v>6</v>
      </c>
      <c r="F3957" s="17">
        <v>6</v>
      </c>
      <c r="G3957" s="55" t="s">
        <v>480</v>
      </c>
      <c r="H3957" s="66" t="str">
        <f>VLOOKUP(G3957,'Benthic Codes'!$A$1:$C$15,2,0)</f>
        <v>OINV</v>
      </c>
      <c r="I3957" s="66" t="str">
        <f>VLOOKUP(G3957,'Benthic Codes'!$A$1:$C$15,3,0)</f>
        <v>non-aggressive invert</v>
      </c>
      <c r="K3957" t="s">
        <v>482</v>
      </c>
    </row>
    <row r="3958" spans="1:11">
      <c r="A3958" s="2">
        <v>42973</v>
      </c>
      <c r="B3958" t="s">
        <v>526</v>
      </c>
      <c r="C3958" t="s">
        <v>10</v>
      </c>
      <c r="D3958">
        <v>2</v>
      </c>
      <c r="E3958">
        <v>6</v>
      </c>
      <c r="F3958" s="17">
        <v>7</v>
      </c>
      <c r="G3958" s="55" t="s">
        <v>539</v>
      </c>
      <c r="H3958" s="66" t="str">
        <f>VLOOKUP(G3958,'Benthic Codes'!$A$1:$C$15,2,0)</f>
        <v>TA</v>
      </c>
      <c r="I3958" s="66" t="str">
        <f>VLOOKUP(G3958,'Benthic Codes'!$A$1:$C$15,3,0)</f>
        <v>turf algae</v>
      </c>
    </row>
    <row r="3959" spans="1:11">
      <c r="A3959" s="2">
        <v>42973</v>
      </c>
      <c r="B3959" t="s">
        <v>526</v>
      </c>
      <c r="C3959" t="s">
        <v>10</v>
      </c>
      <c r="D3959">
        <v>2</v>
      </c>
      <c r="E3959">
        <v>6</v>
      </c>
      <c r="F3959" s="17">
        <v>8</v>
      </c>
      <c r="G3959" s="55" t="s">
        <v>539</v>
      </c>
      <c r="H3959" s="66" t="str">
        <f>VLOOKUP(G3959,'Benthic Codes'!$A$1:$C$15,2,0)</f>
        <v>TA</v>
      </c>
      <c r="I3959" s="66" t="str">
        <f>VLOOKUP(G3959,'Benthic Codes'!$A$1:$C$15,3,0)</f>
        <v>turf algae</v>
      </c>
    </row>
    <row r="3960" spans="1:11">
      <c r="A3960" s="2">
        <v>42973</v>
      </c>
      <c r="B3960" t="s">
        <v>526</v>
      </c>
      <c r="C3960" t="s">
        <v>10</v>
      </c>
      <c r="D3960">
        <v>2</v>
      </c>
      <c r="E3960">
        <v>6</v>
      </c>
      <c r="F3960" s="17">
        <v>9</v>
      </c>
      <c r="G3960" s="55" t="s">
        <v>478</v>
      </c>
      <c r="H3960" s="66" t="str">
        <f>VLOOKUP(G3960,'Benthic Codes'!$A$1:$C$15,2,0)</f>
        <v>MA</v>
      </c>
      <c r="I3960" s="66" t="str">
        <f>VLOOKUP(G3960,'Benthic Codes'!$A$1:$C$15,3,0)</f>
        <v>macroalgae</v>
      </c>
      <c r="J3960">
        <v>35</v>
      </c>
    </row>
    <row r="3961" spans="1:11">
      <c r="A3961" s="2">
        <v>42973</v>
      </c>
      <c r="B3961" t="s">
        <v>526</v>
      </c>
      <c r="C3961" t="s">
        <v>10</v>
      </c>
      <c r="D3961">
        <v>2</v>
      </c>
      <c r="E3961">
        <v>6</v>
      </c>
      <c r="F3961" s="17">
        <v>10</v>
      </c>
      <c r="G3961" s="55" t="s">
        <v>539</v>
      </c>
      <c r="H3961" s="66" t="str">
        <f>VLOOKUP(G3961,'Benthic Codes'!$A$1:$C$15,2,0)</f>
        <v>TA</v>
      </c>
      <c r="I3961" s="66" t="str">
        <f>VLOOKUP(G3961,'Benthic Codes'!$A$1:$C$15,3,0)</f>
        <v>turf algae</v>
      </c>
    </row>
    <row r="3962" spans="1:11">
      <c r="A3962" s="2">
        <v>42973</v>
      </c>
      <c r="B3962" t="s">
        <v>526</v>
      </c>
      <c r="C3962" t="s">
        <v>10</v>
      </c>
      <c r="D3962">
        <v>2</v>
      </c>
      <c r="E3962">
        <v>7</v>
      </c>
      <c r="F3962" s="17">
        <v>1</v>
      </c>
      <c r="G3962" s="55" t="s">
        <v>474</v>
      </c>
      <c r="H3962" s="66" t="str">
        <f>VLOOKUP(G3962,'Benthic Codes'!$A$1:$C$15,2,0)</f>
        <v>CY</v>
      </c>
      <c r="I3962" s="66" t="str">
        <f>VLOOKUP(G3962,'Benthic Codes'!$A$1:$C$15,3,0)</f>
        <v>cyanobacteria</v>
      </c>
    </row>
    <row r="3963" spans="1:11">
      <c r="A3963" s="2">
        <v>42973</v>
      </c>
      <c r="B3963" t="s">
        <v>526</v>
      </c>
      <c r="C3963" t="s">
        <v>10</v>
      </c>
      <c r="D3963">
        <v>2</v>
      </c>
      <c r="E3963">
        <v>7</v>
      </c>
      <c r="F3963" s="17">
        <v>2</v>
      </c>
      <c r="G3963" s="55" t="s">
        <v>478</v>
      </c>
      <c r="H3963" s="66" t="str">
        <f>VLOOKUP(G3963,'Benthic Codes'!$A$1:$C$15,2,0)</f>
        <v>MA</v>
      </c>
      <c r="I3963" s="66" t="str">
        <f>VLOOKUP(G3963,'Benthic Codes'!$A$1:$C$15,3,0)</f>
        <v>macroalgae</v>
      </c>
      <c r="J3963">
        <v>19</v>
      </c>
    </row>
    <row r="3964" spans="1:11">
      <c r="A3964" s="2">
        <v>42973</v>
      </c>
      <c r="B3964" t="s">
        <v>526</v>
      </c>
      <c r="C3964" t="s">
        <v>10</v>
      </c>
      <c r="D3964">
        <v>2</v>
      </c>
      <c r="E3964">
        <v>7</v>
      </c>
      <c r="F3964" s="17">
        <v>3</v>
      </c>
      <c r="G3964" s="55" t="s">
        <v>539</v>
      </c>
      <c r="H3964" s="66" t="str">
        <f>VLOOKUP(G3964,'Benthic Codes'!$A$1:$C$15,2,0)</f>
        <v>TA</v>
      </c>
      <c r="I3964" s="66" t="str">
        <f>VLOOKUP(G3964,'Benthic Codes'!$A$1:$C$15,3,0)</f>
        <v>turf algae</v>
      </c>
      <c r="J3964">
        <v>8</v>
      </c>
    </row>
    <row r="3965" spans="1:11">
      <c r="A3965" s="2">
        <v>42973</v>
      </c>
      <c r="B3965" t="s">
        <v>526</v>
      </c>
      <c r="C3965" t="s">
        <v>10</v>
      </c>
      <c r="D3965">
        <v>2</v>
      </c>
      <c r="E3965">
        <v>7</v>
      </c>
      <c r="F3965" s="17">
        <v>4</v>
      </c>
      <c r="G3965" s="55" t="s">
        <v>539</v>
      </c>
      <c r="H3965" s="66" t="str">
        <f>VLOOKUP(G3965,'Benthic Codes'!$A$1:$C$15,2,0)</f>
        <v>TA</v>
      </c>
      <c r="I3965" s="66" t="str">
        <f>VLOOKUP(G3965,'Benthic Codes'!$A$1:$C$15,3,0)</f>
        <v>turf algae</v>
      </c>
      <c r="J3965">
        <v>8</v>
      </c>
    </row>
    <row r="3966" spans="1:11">
      <c r="A3966" s="2">
        <v>42973</v>
      </c>
      <c r="B3966" t="s">
        <v>526</v>
      </c>
      <c r="C3966" t="s">
        <v>10</v>
      </c>
      <c r="D3966">
        <v>2</v>
      </c>
      <c r="E3966">
        <v>7</v>
      </c>
      <c r="F3966" s="17">
        <v>5</v>
      </c>
      <c r="G3966" s="55" t="s">
        <v>539</v>
      </c>
      <c r="H3966" s="66" t="str">
        <f>VLOOKUP(G3966,'Benthic Codes'!$A$1:$C$15,2,0)</f>
        <v>TA</v>
      </c>
      <c r="I3966" s="66" t="str">
        <f>VLOOKUP(G3966,'Benthic Codes'!$A$1:$C$15,3,0)</f>
        <v>turf algae</v>
      </c>
      <c r="J3966">
        <v>8</v>
      </c>
    </row>
    <row r="3967" spans="1:11">
      <c r="A3967" s="2">
        <v>42973</v>
      </c>
      <c r="B3967" t="s">
        <v>526</v>
      </c>
      <c r="C3967" t="s">
        <v>10</v>
      </c>
      <c r="D3967">
        <v>2</v>
      </c>
      <c r="E3967">
        <v>7</v>
      </c>
      <c r="F3967" s="17">
        <v>6</v>
      </c>
      <c r="G3967" s="55" t="s">
        <v>539</v>
      </c>
      <c r="H3967" s="66" t="str">
        <f>VLOOKUP(G3967,'Benthic Codes'!$A$1:$C$15,2,0)</f>
        <v>TA</v>
      </c>
      <c r="I3967" s="66" t="str">
        <f>VLOOKUP(G3967,'Benthic Codes'!$A$1:$C$15,3,0)</f>
        <v>turf algae</v>
      </c>
      <c r="J3967">
        <v>5</v>
      </c>
    </row>
    <row r="3968" spans="1:11">
      <c r="A3968" s="2">
        <v>42973</v>
      </c>
      <c r="B3968" t="s">
        <v>526</v>
      </c>
      <c r="C3968" t="s">
        <v>10</v>
      </c>
      <c r="D3968">
        <v>2</v>
      </c>
      <c r="E3968">
        <v>7</v>
      </c>
      <c r="F3968" s="17">
        <v>7</v>
      </c>
      <c r="G3968" s="55" t="s">
        <v>539</v>
      </c>
      <c r="H3968" s="66" t="str">
        <f>VLOOKUP(G3968,'Benthic Codes'!$A$1:$C$15,2,0)</f>
        <v>TA</v>
      </c>
      <c r="I3968" s="66" t="str">
        <f>VLOOKUP(G3968,'Benthic Codes'!$A$1:$C$15,3,0)</f>
        <v>turf algae</v>
      </c>
      <c r="J3968">
        <v>5</v>
      </c>
    </row>
    <row r="3969" spans="1:11">
      <c r="A3969" s="2">
        <v>42973</v>
      </c>
      <c r="B3969" t="s">
        <v>526</v>
      </c>
      <c r="C3969" t="s">
        <v>10</v>
      </c>
      <c r="D3969">
        <v>2</v>
      </c>
      <c r="E3969">
        <v>7</v>
      </c>
      <c r="F3969" s="17">
        <v>8</v>
      </c>
      <c r="G3969" s="55" t="s">
        <v>539</v>
      </c>
      <c r="H3969" s="66" t="str">
        <f>VLOOKUP(G3969,'Benthic Codes'!$A$1:$C$15,2,0)</f>
        <v>TA</v>
      </c>
      <c r="I3969" s="66" t="str">
        <f>VLOOKUP(G3969,'Benthic Codes'!$A$1:$C$15,3,0)</f>
        <v>turf algae</v>
      </c>
      <c r="J3969">
        <v>5</v>
      </c>
    </row>
    <row r="3970" spans="1:11">
      <c r="A3970" s="2">
        <v>42973</v>
      </c>
      <c r="B3970" t="s">
        <v>526</v>
      </c>
      <c r="C3970" t="s">
        <v>10</v>
      </c>
      <c r="D3970">
        <v>2</v>
      </c>
      <c r="E3970">
        <v>7</v>
      </c>
      <c r="F3970" s="17">
        <v>9</v>
      </c>
      <c r="G3970" s="55" t="s">
        <v>478</v>
      </c>
      <c r="H3970" s="66" t="str">
        <f>VLOOKUP(G3970,'Benthic Codes'!$A$1:$C$15,2,0)</f>
        <v>MA</v>
      </c>
      <c r="I3970" s="66" t="str">
        <f>VLOOKUP(G3970,'Benthic Codes'!$A$1:$C$15,3,0)</f>
        <v>macroalgae</v>
      </c>
      <c r="J3970">
        <v>9</v>
      </c>
    </row>
    <row r="3971" spans="1:11">
      <c r="A3971" s="2">
        <v>42973</v>
      </c>
      <c r="B3971" t="s">
        <v>526</v>
      </c>
      <c r="C3971" t="s">
        <v>10</v>
      </c>
      <c r="D3971">
        <v>2</v>
      </c>
      <c r="E3971">
        <v>7</v>
      </c>
      <c r="F3971" s="17">
        <v>10</v>
      </c>
      <c r="G3971" s="55" t="s">
        <v>478</v>
      </c>
      <c r="H3971" s="66" t="str">
        <f>VLOOKUP(G3971,'Benthic Codes'!$A$1:$C$15,2,0)</f>
        <v>MA</v>
      </c>
      <c r="I3971" s="66" t="str">
        <f>VLOOKUP(G3971,'Benthic Codes'!$A$1:$C$15,3,0)</f>
        <v>macroalgae</v>
      </c>
      <c r="J3971">
        <v>9</v>
      </c>
    </row>
    <row r="3972" spans="1:11">
      <c r="A3972" s="2">
        <v>42973</v>
      </c>
      <c r="B3972" t="s">
        <v>526</v>
      </c>
      <c r="C3972" t="s">
        <v>10</v>
      </c>
      <c r="D3972">
        <v>2</v>
      </c>
      <c r="E3972">
        <v>8</v>
      </c>
      <c r="F3972" s="17">
        <v>1</v>
      </c>
      <c r="G3972" s="55" t="s">
        <v>539</v>
      </c>
      <c r="H3972" s="66" t="str">
        <f>VLOOKUP(G3972,'Benthic Codes'!$A$1:$C$15,2,0)</f>
        <v>TA</v>
      </c>
      <c r="I3972" s="66" t="str">
        <f>VLOOKUP(G3972,'Benthic Codes'!$A$1:$C$15,3,0)</f>
        <v>turf algae</v>
      </c>
      <c r="J3972">
        <v>2</v>
      </c>
    </row>
    <row r="3973" spans="1:11">
      <c r="A3973" s="2">
        <v>42973</v>
      </c>
      <c r="B3973" t="s">
        <v>526</v>
      </c>
      <c r="C3973" t="s">
        <v>10</v>
      </c>
      <c r="D3973">
        <v>2</v>
      </c>
      <c r="E3973">
        <v>8</v>
      </c>
      <c r="F3973" s="17">
        <v>2</v>
      </c>
      <c r="G3973" s="55" t="s">
        <v>539</v>
      </c>
      <c r="H3973" s="66" t="str">
        <f>VLOOKUP(G3973,'Benthic Codes'!$A$1:$C$15,2,0)</f>
        <v>TA</v>
      </c>
      <c r="I3973" s="66" t="str">
        <f>VLOOKUP(G3973,'Benthic Codes'!$A$1:$C$15,3,0)</f>
        <v>turf algae</v>
      </c>
      <c r="J3973">
        <v>4</v>
      </c>
    </row>
    <row r="3974" spans="1:11">
      <c r="A3974" s="2">
        <v>42973</v>
      </c>
      <c r="B3974" t="s">
        <v>526</v>
      </c>
      <c r="C3974" t="s">
        <v>10</v>
      </c>
      <c r="D3974">
        <v>2</v>
      </c>
      <c r="E3974">
        <v>8</v>
      </c>
      <c r="F3974" s="17">
        <v>3</v>
      </c>
      <c r="G3974" s="55" t="s">
        <v>476</v>
      </c>
      <c r="H3974" s="66" t="str">
        <f>VLOOKUP(G3974,'Benthic Codes'!$A$1:$C$15,2,0)</f>
        <v>LC</v>
      </c>
      <c r="I3974" s="66" t="str">
        <f>VLOOKUP(G3974,'Benthic Codes'!$A$1:$C$15,3,0)</f>
        <v>coral</v>
      </c>
    </row>
    <row r="3975" spans="1:11">
      <c r="A3975" s="2">
        <v>42973</v>
      </c>
      <c r="B3975" t="s">
        <v>526</v>
      </c>
      <c r="C3975" t="s">
        <v>10</v>
      </c>
      <c r="D3975">
        <v>2</v>
      </c>
      <c r="E3975">
        <v>8</v>
      </c>
      <c r="F3975" s="17">
        <v>4</v>
      </c>
      <c r="G3975" s="55" t="s">
        <v>478</v>
      </c>
      <c r="H3975" s="66" t="str">
        <f>VLOOKUP(G3975,'Benthic Codes'!$A$1:$C$15,2,0)</f>
        <v>MA</v>
      </c>
      <c r="I3975" s="66" t="str">
        <f>VLOOKUP(G3975,'Benthic Codes'!$A$1:$C$15,3,0)</f>
        <v>macroalgae</v>
      </c>
      <c r="J3975">
        <v>9</v>
      </c>
    </row>
    <row r="3976" spans="1:11">
      <c r="A3976" s="2">
        <v>42973</v>
      </c>
      <c r="B3976" t="s">
        <v>526</v>
      </c>
      <c r="C3976" t="s">
        <v>10</v>
      </c>
      <c r="D3976">
        <v>2</v>
      </c>
      <c r="E3976">
        <v>8</v>
      </c>
      <c r="F3976" s="17">
        <v>5</v>
      </c>
      <c r="G3976" s="55" t="s">
        <v>476</v>
      </c>
      <c r="H3976" s="66" t="str">
        <f>VLOOKUP(G3976,'Benthic Codes'!$A$1:$C$15,2,0)</f>
        <v>LC</v>
      </c>
      <c r="I3976" s="66" t="str">
        <f>VLOOKUP(G3976,'Benthic Codes'!$A$1:$C$15,3,0)</f>
        <v>coral</v>
      </c>
    </row>
    <row r="3977" spans="1:11">
      <c r="A3977" s="2">
        <v>42973</v>
      </c>
      <c r="B3977" t="s">
        <v>526</v>
      </c>
      <c r="C3977" t="s">
        <v>10</v>
      </c>
      <c r="D3977">
        <v>2</v>
      </c>
      <c r="E3977">
        <v>8</v>
      </c>
      <c r="F3977" s="17">
        <v>6</v>
      </c>
      <c r="G3977" s="55" t="s">
        <v>480</v>
      </c>
      <c r="H3977" s="66" t="str">
        <f>VLOOKUP(G3977,'Benthic Codes'!$A$1:$C$15,2,0)</f>
        <v>OINV</v>
      </c>
      <c r="I3977" s="66" t="str">
        <f>VLOOKUP(G3977,'Benthic Codes'!$A$1:$C$15,3,0)</f>
        <v>non-aggressive invert</v>
      </c>
      <c r="K3977" t="s">
        <v>482</v>
      </c>
    </row>
    <row r="3978" spans="1:11">
      <c r="A3978" s="2">
        <v>42973</v>
      </c>
      <c r="B3978" t="s">
        <v>526</v>
      </c>
      <c r="C3978" t="s">
        <v>10</v>
      </c>
      <c r="D3978">
        <v>2</v>
      </c>
      <c r="E3978">
        <v>8</v>
      </c>
      <c r="F3978" s="17">
        <v>7</v>
      </c>
      <c r="G3978" s="55" t="s">
        <v>474</v>
      </c>
      <c r="H3978" s="66" t="str">
        <f>VLOOKUP(G3978,'Benthic Codes'!$A$1:$C$15,2,0)</f>
        <v>CY</v>
      </c>
      <c r="I3978" s="66" t="str">
        <f>VLOOKUP(G3978,'Benthic Codes'!$A$1:$C$15,3,0)</f>
        <v>cyanobacteria</v>
      </c>
    </row>
    <row r="3979" spans="1:11">
      <c r="A3979" s="2">
        <v>42973</v>
      </c>
      <c r="B3979" t="s">
        <v>526</v>
      </c>
      <c r="C3979" t="s">
        <v>10</v>
      </c>
      <c r="D3979">
        <v>2</v>
      </c>
      <c r="E3979">
        <v>8</v>
      </c>
      <c r="F3979" s="17">
        <v>8</v>
      </c>
      <c r="G3979" s="55" t="s">
        <v>476</v>
      </c>
      <c r="H3979" s="66" t="str">
        <f>VLOOKUP(G3979,'Benthic Codes'!$A$1:$C$15,2,0)</f>
        <v>LC</v>
      </c>
      <c r="I3979" s="66" t="str">
        <f>VLOOKUP(G3979,'Benthic Codes'!$A$1:$C$15,3,0)</f>
        <v>coral</v>
      </c>
    </row>
    <row r="3980" spans="1:11">
      <c r="A3980" s="2">
        <v>42973</v>
      </c>
      <c r="B3980" t="s">
        <v>526</v>
      </c>
      <c r="C3980" t="s">
        <v>10</v>
      </c>
      <c r="D3980">
        <v>2</v>
      </c>
      <c r="E3980">
        <v>8</v>
      </c>
      <c r="F3980" s="17">
        <v>9</v>
      </c>
      <c r="G3980" s="55" t="s">
        <v>476</v>
      </c>
      <c r="H3980" s="66" t="str">
        <f>VLOOKUP(G3980,'Benthic Codes'!$A$1:$C$15,2,0)</f>
        <v>LC</v>
      </c>
      <c r="I3980" s="66" t="str">
        <f>VLOOKUP(G3980,'Benthic Codes'!$A$1:$C$15,3,0)</f>
        <v>coral</v>
      </c>
    </row>
    <row r="3981" spans="1:11">
      <c r="A3981" s="2">
        <v>42973</v>
      </c>
      <c r="B3981" t="s">
        <v>526</v>
      </c>
      <c r="C3981" t="s">
        <v>10</v>
      </c>
      <c r="D3981">
        <v>2</v>
      </c>
      <c r="E3981">
        <v>8</v>
      </c>
      <c r="F3981" s="17">
        <v>10</v>
      </c>
      <c r="G3981" s="55" t="s">
        <v>476</v>
      </c>
      <c r="H3981" s="66" t="str">
        <f>VLOOKUP(G3981,'Benthic Codes'!$A$1:$C$15,2,0)</f>
        <v>LC</v>
      </c>
      <c r="I3981" s="66" t="str">
        <f>VLOOKUP(G3981,'Benthic Codes'!$A$1:$C$15,3,0)</f>
        <v>coral</v>
      </c>
    </row>
    <row r="3982" spans="1:11">
      <c r="A3982" s="2">
        <v>42973</v>
      </c>
      <c r="B3982" t="s">
        <v>526</v>
      </c>
      <c r="C3982" t="s">
        <v>10</v>
      </c>
      <c r="D3982">
        <v>2</v>
      </c>
      <c r="E3982">
        <v>9</v>
      </c>
      <c r="F3982" s="17">
        <v>1</v>
      </c>
      <c r="G3982" s="55" t="s">
        <v>476</v>
      </c>
      <c r="H3982" s="66" t="str">
        <f>VLOOKUP(G3982,'Benthic Codes'!$A$1:$C$15,2,0)</f>
        <v>LC</v>
      </c>
      <c r="I3982" s="66" t="str">
        <f>VLOOKUP(G3982,'Benthic Codes'!$A$1:$C$15,3,0)</f>
        <v>coral</v>
      </c>
    </row>
    <row r="3983" spans="1:11">
      <c r="A3983" s="2">
        <v>42973</v>
      </c>
      <c r="B3983" t="s">
        <v>526</v>
      </c>
      <c r="C3983" t="s">
        <v>10</v>
      </c>
      <c r="D3983">
        <v>2</v>
      </c>
      <c r="E3983">
        <v>9</v>
      </c>
      <c r="F3983" s="17">
        <v>2</v>
      </c>
      <c r="G3983" s="55" t="s">
        <v>476</v>
      </c>
      <c r="H3983" s="66" t="str">
        <f>VLOOKUP(G3983,'Benthic Codes'!$A$1:$C$15,2,0)</f>
        <v>LC</v>
      </c>
      <c r="I3983" s="66" t="str">
        <f>VLOOKUP(G3983,'Benthic Codes'!$A$1:$C$15,3,0)</f>
        <v>coral</v>
      </c>
    </row>
    <row r="3984" spans="1:11">
      <c r="A3984" s="2">
        <v>42973</v>
      </c>
      <c r="B3984" t="s">
        <v>526</v>
      </c>
      <c r="C3984" t="s">
        <v>10</v>
      </c>
      <c r="D3984">
        <v>2</v>
      </c>
      <c r="E3984">
        <v>9</v>
      </c>
      <c r="F3984" s="17">
        <v>3</v>
      </c>
      <c r="G3984" s="55" t="s">
        <v>476</v>
      </c>
      <c r="H3984" s="66" t="str">
        <f>VLOOKUP(G3984,'Benthic Codes'!$A$1:$C$15,2,0)</f>
        <v>LC</v>
      </c>
      <c r="I3984" s="66" t="str">
        <f>VLOOKUP(G3984,'Benthic Codes'!$A$1:$C$15,3,0)</f>
        <v>coral</v>
      </c>
    </row>
    <row r="3985" spans="1:10">
      <c r="A3985" s="2">
        <v>42973</v>
      </c>
      <c r="B3985" t="s">
        <v>526</v>
      </c>
      <c r="C3985" t="s">
        <v>10</v>
      </c>
      <c r="D3985">
        <v>2</v>
      </c>
      <c r="E3985">
        <v>9</v>
      </c>
      <c r="F3985" s="17">
        <v>4</v>
      </c>
      <c r="G3985" s="55" t="s">
        <v>481</v>
      </c>
      <c r="H3985" s="66" t="str">
        <f>VLOOKUP(G3985,'Benthic Codes'!$A$1:$C$15,2,0)</f>
        <v>CCA</v>
      </c>
      <c r="I3985" s="66" t="str">
        <f>VLOOKUP(G3985,'Benthic Codes'!$A$1:$C$15,3,0)</f>
        <v>CCA</v>
      </c>
    </row>
    <row r="3986" spans="1:10">
      <c r="A3986" s="2">
        <v>42973</v>
      </c>
      <c r="B3986" t="s">
        <v>526</v>
      </c>
      <c r="C3986" t="s">
        <v>10</v>
      </c>
      <c r="D3986">
        <v>2</v>
      </c>
      <c r="E3986">
        <v>9</v>
      </c>
      <c r="F3986" s="17">
        <v>5</v>
      </c>
      <c r="G3986" s="55" t="s">
        <v>478</v>
      </c>
      <c r="H3986" s="66" t="str">
        <f>VLOOKUP(G3986,'Benthic Codes'!$A$1:$C$15,2,0)</f>
        <v>MA</v>
      </c>
      <c r="I3986" s="66" t="str">
        <f>VLOOKUP(G3986,'Benthic Codes'!$A$1:$C$15,3,0)</f>
        <v>macroalgae</v>
      </c>
      <c r="J3986">
        <v>8</v>
      </c>
    </row>
    <row r="3987" spans="1:10">
      <c r="A3987" s="2">
        <v>42973</v>
      </c>
      <c r="B3987" t="s">
        <v>526</v>
      </c>
      <c r="C3987" t="s">
        <v>10</v>
      </c>
      <c r="D3987">
        <v>2</v>
      </c>
      <c r="E3987">
        <v>9</v>
      </c>
      <c r="F3987" s="17">
        <v>6</v>
      </c>
      <c r="G3987" s="55" t="s">
        <v>539</v>
      </c>
      <c r="H3987" s="66" t="str">
        <f>VLOOKUP(G3987,'Benthic Codes'!$A$1:$C$15,2,0)</f>
        <v>TA</v>
      </c>
      <c r="I3987" s="66" t="str">
        <f>VLOOKUP(G3987,'Benthic Codes'!$A$1:$C$15,3,0)</f>
        <v>turf algae</v>
      </c>
      <c r="J3987">
        <v>1</v>
      </c>
    </row>
    <row r="3988" spans="1:10">
      <c r="A3988" s="2">
        <v>42973</v>
      </c>
      <c r="B3988" t="s">
        <v>526</v>
      </c>
      <c r="C3988" t="s">
        <v>10</v>
      </c>
      <c r="D3988">
        <v>2</v>
      </c>
      <c r="E3988">
        <v>9</v>
      </c>
      <c r="F3988" s="17">
        <v>7</v>
      </c>
      <c r="G3988" s="55" t="s">
        <v>539</v>
      </c>
      <c r="H3988" s="66" t="str">
        <f>VLOOKUP(G3988,'Benthic Codes'!$A$1:$C$15,2,0)</f>
        <v>TA</v>
      </c>
      <c r="I3988" s="66" t="str">
        <f>VLOOKUP(G3988,'Benthic Codes'!$A$1:$C$15,3,0)</f>
        <v>turf algae</v>
      </c>
      <c r="J3988">
        <v>1</v>
      </c>
    </row>
    <row r="3989" spans="1:10">
      <c r="A3989" s="2">
        <v>42973</v>
      </c>
      <c r="B3989" t="s">
        <v>526</v>
      </c>
      <c r="C3989" t="s">
        <v>10</v>
      </c>
      <c r="D3989">
        <v>2</v>
      </c>
      <c r="E3989">
        <v>9</v>
      </c>
      <c r="F3989" s="17">
        <v>8</v>
      </c>
      <c r="G3989" s="55" t="s">
        <v>478</v>
      </c>
      <c r="H3989" s="66" t="str">
        <f>VLOOKUP(G3989,'Benthic Codes'!$A$1:$C$15,2,0)</f>
        <v>MA</v>
      </c>
      <c r="I3989" s="66" t="str">
        <f>VLOOKUP(G3989,'Benthic Codes'!$A$1:$C$15,3,0)</f>
        <v>macroalgae</v>
      </c>
      <c r="J3989">
        <v>12</v>
      </c>
    </row>
    <row r="3990" spans="1:10">
      <c r="A3990" s="2">
        <v>42973</v>
      </c>
      <c r="B3990" t="s">
        <v>526</v>
      </c>
      <c r="C3990" t="s">
        <v>10</v>
      </c>
      <c r="D3990">
        <v>2</v>
      </c>
      <c r="E3990">
        <v>9</v>
      </c>
      <c r="F3990" s="17">
        <v>9</v>
      </c>
      <c r="G3990" s="55" t="s">
        <v>478</v>
      </c>
      <c r="H3990" s="66" t="str">
        <f>VLOOKUP(G3990,'Benthic Codes'!$A$1:$C$15,2,0)</f>
        <v>MA</v>
      </c>
      <c r="I3990" s="66" t="str">
        <f>VLOOKUP(G3990,'Benthic Codes'!$A$1:$C$15,3,0)</f>
        <v>macroalgae</v>
      </c>
      <c r="J3990">
        <v>24</v>
      </c>
    </row>
    <row r="3991" spans="1:10">
      <c r="A3991" s="2">
        <v>42973</v>
      </c>
      <c r="B3991" t="s">
        <v>526</v>
      </c>
      <c r="C3991" t="s">
        <v>10</v>
      </c>
      <c r="D3991">
        <v>2</v>
      </c>
      <c r="E3991">
        <v>9</v>
      </c>
      <c r="F3991" s="17">
        <v>10</v>
      </c>
      <c r="G3991" s="55" t="s">
        <v>490</v>
      </c>
      <c r="H3991" s="66" t="str">
        <f>VLOOKUP(G3991,'Benthic Codes'!$A$1:$C$15,2,0)</f>
        <v>PEY</v>
      </c>
      <c r="I3991" s="66" t="str">
        <f>VLOOKUP(G3991,'Benthic Codes'!$A$1:$C$15,3,0)</f>
        <v>peysonelid</v>
      </c>
    </row>
    <row r="3992" spans="1:10">
      <c r="A3992" s="2">
        <v>42973</v>
      </c>
      <c r="B3992" t="s">
        <v>526</v>
      </c>
      <c r="C3992" t="s">
        <v>10</v>
      </c>
      <c r="D3992">
        <v>2</v>
      </c>
      <c r="E3992">
        <v>10</v>
      </c>
      <c r="F3992" s="17">
        <v>1</v>
      </c>
      <c r="G3992" s="55" t="s">
        <v>478</v>
      </c>
      <c r="H3992" s="66" t="str">
        <f>VLOOKUP(G3992,'Benthic Codes'!$A$1:$C$15,2,0)</f>
        <v>MA</v>
      </c>
      <c r="I3992" s="66" t="str">
        <f>VLOOKUP(G3992,'Benthic Codes'!$A$1:$C$15,3,0)</f>
        <v>macroalgae</v>
      </c>
      <c r="J3992">
        <v>9</v>
      </c>
    </row>
    <row r="3993" spans="1:10">
      <c r="A3993" s="2">
        <v>42973</v>
      </c>
      <c r="B3993" t="s">
        <v>526</v>
      </c>
      <c r="C3993" t="s">
        <v>10</v>
      </c>
      <c r="D3993">
        <v>2</v>
      </c>
      <c r="E3993">
        <v>10</v>
      </c>
      <c r="F3993" s="17">
        <v>2</v>
      </c>
      <c r="G3993" s="55" t="s">
        <v>481</v>
      </c>
      <c r="H3993" s="66" t="str">
        <f>VLOOKUP(G3993,'Benthic Codes'!$A$1:$C$15,2,0)</f>
        <v>CCA</v>
      </c>
      <c r="I3993" s="66" t="str">
        <f>VLOOKUP(G3993,'Benthic Codes'!$A$1:$C$15,3,0)</f>
        <v>CCA</v>
      </c>
    </row>
    <row r="3994" spans="1:10">
      <c r="A3994" s="2">
        <v>42973</v>
      </c>
      <c r="B3994" t="s">
        <v>526</v>
      </c>
      <c r="C3994" t="s">
        <v>10</v>
      </c>
      <c r="D3994">
        <v>2</v>
      </c>
      <c r="E3994">
        <v>10</v>
      </c>
      <c r="F3994" s="17">
        <v>3</v>
      </c>
      <c r="G3994" s="55" t="s">
        <v>481</v>
      </c>
      <c r="H3994" s="66" t="str">
        <f>VLOOKUP(G3994,'Benthic Codes'!$A$1:$C$15,2,0)</f>
        <v>CCA</v>
      </c>
      <c r="I3994" s="66" t="str">
        <f>VLOOKUP(G3994,'Benthic Codes'!$A$1:$C$15,3,0)</f>
        <v>CCA</v>
      </c>
    </row>
    <row r="3995" spans="1:10">
      <c r="A3995" s="2">
        <v>42973</v>
      </c>
      <c r="B3995" t="s">
        <v>526</v>
      </c>
      <c r="C3995" t="s">
        <v>10</v>
      </c>
      <c r="D3995">
        <v>2</v>
      </c>
      <c r="E3995">
        <v>10</v>
      </c>
      <c r="F3995" s="17">
        <v>4</v>
      </c>
      <c r="G3995" s="55" t="s">
        <v>488</v>
      </c>
      <c r="H3995" s="66" t="str">
        <f>VLOOKUP(G3995,'Benthic Codes'!$A$1:$C$15,2,0)</f>
        <v>TA</v>
      </c>
      <c r="I3995" s="66" t="str">
        <f>VLOOKUP(G3995,'Benthic Codes'!$A$1:$C$15,3,0)</f>
        <v>turf algae</v>
      </c>
      <c r="J3995">
        <v>2</v>
      </c>
    </row>
    <row r="3996" spans="1:10">
      <c r="A3996" s="2">
        <v>42973</v>
      </c>
      <c r="B3996" t="s">
        <v>526</v>
      </c>
      <c r="C3996" t="s">
        <v>10</v>
      </c>
      <c r="D3996">
        <v>2</v>
      </c>
      <c r="E3996">
        <v>10</v>
      </c>
      <c r="F3996" s="17">
        <v>5</v>
      </c>
      <c r="G3996" s="55" t="s">
        <v>488</v>
      </c>
      <c r="H3996" s="66" t="str">
        <f>VLOOKUP(G3996,'Benthic Codes'!$A$1:$C$15,2,0)</f>
        <v>TA</v>
      </c>
      <c r="I3996" s="66" t="str">
        <f>VLOOKUP(G3996,'Benthic Codes'!$A$1:$C$15,3,0)</f>
        <v>turf algae</v>
      </c>
      <c r="J3996">
        <v>2</v>
      </c>
    </row>
    <row r="3997" spans="1:10">
      <c r="A3997" s="2">
        <v>42973</v>
      </c>
      <c r="B3997" t="s">
        <v>526</v>
      </c>
      <c r="C3997" t="s">
        <v>10</v>
      </c>
      <c r="D3997">
        <v>2</v>
      </c>
      <c r="E3997">
        <v>10</v>
      </c>
      <c r="F3997" s="17">
        <v>6</v>
      </c>
      <c r="G3997" s="55" t="s">
        <v>478</v>
      </c>
      <c r="H3997" s="66" t="str">
        <f>VLOOKUP(G3997,'Benthic Codes'!$A$1:$C$15,2,0)</f>
        <v>MA</v>
      </c>
      <c r="I3997" s="66" t="str">
        <f>VLOOKUP(G3997,'Benthic Codes'!$A$1:$C$15,3,0)</f>
        <v>macroalgae</v>
      </c>
      <c r="J3997">
        <v>6</v>
      </c>
    </row>
    <row r="3998" spans="1:10">
      <c r="A3998" s="2">
        <v>42973</v>
      </c>
      <c r="B3998" t="s">
        <v>526</v>
      </c>
      <c r="C3998" t="s">
        <v>10</v>
      </c>
      <c r="D3998">
        <v>2</v>
      </c>
      <c r="E3998">
        <v>10</v>
      </c>
      <c r="F3998" s="17">
        <v>7</v>
      </c>
      <c r="G3998" s="55" t="s">
        <v>539</v>
      </c>
      <c r="H3998" s="66" t="str">
        <f>VLOOKUP(G3998,'Benthic Codes'!$A$1:$C$15,2,0)</f>
        <v>TA</v>
      </c>
      <c r="I3998" s="66" t="str">
        <f>VLOOKUP(G3998,'Benthic Codes'!$A$1:$C$15,3,0)</f>
        <v>turf algae</v>
      </c>
    </row>
    <row r="3999" spans="1:10">
      <c r="A3999" s="2">
        <v>42973</v>
      </c>
      <c r="B3999" t="s">
        <v>526</v>
      </c>
      <c r="C3999" t="s">
        <v>10</v>
      </c>
      <c r="D3999">
        <v>2</v>
      </c>
      <c r="E3999">
        <v>10</v>
      </c>
      <c r="F3999" s="17">
        <v>8</v>
      </c>
      <c r="G3999" s="55" t="s">
        <v>539</v>
      </c>
      <c r="H3999" s="66" t="str">
        <f>VLOOKUP(G3999,'Benthic Codes'!$A$1:$C$15,2,0)</f>
        <v>TA</v>
      </c>
      <c r="I3999" s="66" t="str">
        <f>VLOOKUP(G3999,'Benthic Codes'!$A$1:$C$15,3,0)</f>
        <v>turf algae</v>
      </c>
    </row>
    <row r="4000" spans="1:10">
      <c r="A4000" s="2">
        <v>42973</v>
      </c>
      <c r="B4000" t="s">
        <v>526</v>
      </c>
      <c r="C4000" t="s">
        <v>10</v>
      </c>
      <c r="D4000">
        <v>2</v>
      </c>
      <c r="E4000">
        <v>10</v>
      </c>
      <c r="F4000" s="17">
        <v>9</v>
      </c>
      <c r="G4000" s="55" t="s">
        <v>539</v>
      </c>
      <c r="H4000" s="66" t="str">
        <f>VLOOKUP(G4000,'Benthic Codes'!$A$1:$C$15,2,0)</f>
        <v>TA</v>
      </c>
      <c r="I4000" s="66" t="str">
        <f>VLOOKUP(G4000,'Benthic Codes'!$A$1:$C$15,3,0)</f>
        <v>turf algae</v>
      </c>
    </row>
    <row r="4001" spans="1:11">
      <c r="A4001" s="2">
        <v>42973</v>
      </c>
      <c r="B4001" t="s">
        <v>526</v>
      </c>
      <c r="C4001" t="s">
        <v>10</v>
      </c>
      <c r="D4001">
        <v>2</v>
      </c>
      <c r="E4001">
        <v>10</v>
      </c>
      <c r="F4001" s="17">
        <v>10</v>
      </c>
      <c r="G4001" s="55" t="s">
        <v>476</v>
      </c>
      <c r="H4001" s="66" t="str">
        <f>VLOOKUP(G4001,'Benthic Codes'!$A$1:$C$15,2,0)</f>
        <v>LC</v>
      </c>
      <c r="I4001" s="66" t="str">
        <f>VLOOKUP(G4001,'Benthic Codes'!$A$1:$C$15,3,0)</f>
        <v>coral</v>
      </c>
    </row>
    <row r="4002" spans="1:11">
      <c r="A4002" s="2">
        <v>42973</v>
      </c>
      <c r="B4002" t="s">
        <v>526</v>
      </c>
      <c r="C4002" t="s">
        <v>10</v>
      </c>
      <c r="D4002">
        <v>3</v>
      </c>
      <c r="E4002">
        <v>1</v>
      </c>
      <c r="F4002" s="17">
        <v>1</v>
      </c>
      <c r="G4002" s="55" t="s">
        <v>481</v>
      </c>
      <c r="H4002" s="66" t="str">
        <f>VLOOKUP(G4002,'Benthic Codes'!$A$1:$C$15,2,0)</f>
        <v>CCA</v>
      </c>
      <c r="I4002" s="66" t="str">
        <f>VLOOKUP(G4002,'Benthic Codes'!$A$1:$C$15,3,0)</f>
        <v>CCA</v>
      </c>
    </row>
    <row r="4003" spans="1:11">
      <c r="A4003" s="2">
        <v>42973</v>
      </c>
      <c r="B4003" t="s">
        <v>526</v>
      </c>
      <c r="C4003" t="s">
        <v>10</v>
      </c>
      <c r="D4003">
        <v>3</v>
      </c>
      <c r="E4003">
        <v>1</v>
      </c>
      <c r="F4003" s="17">
        <v>2</v>
      </c>
      <c r="G4003" s="55" t="s">
        <v>483</v>
      </c>
      <c r="H4003" s="66" t="str">
        <f>VLOOKUP(G4003,'Benthic Codes'!$A$1:$C$15,2,0)</f>
        <v>AINV</v>
      </c>
      <c r="I4003" s="66" t="str">
        <f>VLOOKUP(G4003,'Benthic Codes'!$A$1:$C$15,3,0)</f>
        <v>aggressive invert</v>
      </c>
      <c r="K4003" t="s">
        <v>484</v>
      </c>
    </row>
    <row r="4004" spans="1:11">
      <c r="A4004" s="2">
        <v>42973</v>
      </c>
      <c r="B4004" t="s">
        <v>526</v>
      </c>
      <c r="C4004" t="s">
        <v>10</v>
      </c>
      <c r="D4004">
        <v>3</v>
      </c>
      <c r="E4004">
        <v>1</v>
      </c>
      <c r="F4004" s="17">
        <v>3</v>
      </c>
      <c r="G4004" s="55" t="s">
        <v>478</v>
      </c>
      <c r="H4004" s="66" t="str">
        <f>VLOOKUP(G4004,'Benthic Codes'!$A$1:$C$15,2,0)</f>
        <v>MA</v>
      </c>
      <c r="I4004" s="66" t="str">
        <f>VLOOKUP(G4004,'Benthic Codes'!$A$1:$C$15,3,0)</f>
        <v>macroalgae</v>
      </c>
      <c r="J4004">
        <v>8</v>
      </c>
    </row>
    <row r="4005" spans="1:11">
      <c r="A4005" s="2">
        <v>42973</v>
      </c>
      <c r="B4005" t="s">
        <v>526</v>
      </c>
      <c r="C4005" t="s">
        <v>10</v>
      </c>
      <c r="D4005">
        <v>3</v>
      </c>
      <c r="E4005">
        <v>1</v>
      </c>
      <c r="F4005" s="17">
        <v>4</v>
      </c>
      <c r="G4005" s="55" t="s">
        <v>483</v>
      </c>
      <c r="H4005" s="66" t="str">
        <f>VLOOKUP(G4005,'Benthic Codes'!$A$1:$C$15,2,0)</f>
        <v>AINV</v>
      </c>
      <c r="I4005" s="66" t="str">
        <f>VLOOKUP(G4005,'Benthic Codes'!$A$1:$C$15,3,0)</f>
        <v>aggressive invert</v>
      </c>
      <c r="K4005" t="s">
        <v>484</v>
      </c>
    </row>
    <row r="4006" spans="1:11">
      <c r="A4006" s="2">
        <v>42973</v>
      </c>
      <c r="B4006" t="s">
        <v>526</v>
      </c>
      <c r="C4006" t="s">
        <v>10</v>
      </c>
      <c r="D4006">
        <v>3</v>
      </c>
      <c r="E4006">
        <v>1</v>
      </c>
      <c r="F4006" s="17">
        <v>5</v>
      </c>
      <c r="G4006" s="55" t="s">
        <v>483</v>
      </c>
      <c r="H4006" s="66" t="str">
        <f>VLOOKUP(G4006,'Benthic Codes'!$A$1:$C$15,2,0)</f>
        <v>AINV</v>
      </c>
      <c r="I4006" s="66" t="str">
        <f>VLOOKUP(G4006,'Benthic Codes'!$A$1:$C$15,3,0)</f>
        <v>aggressive invert</v>
      </c>
      <c r="K4006" t="s">
        <v>484</v>
      </c>
    </row>
    <row r="4007" spans="1:11">
      <c r="A4007" s="2">
        <v>42973</v>
      </c>
      <c r="B4007" t="s">
        <v>526</v>
      </c>
      <c r="C4007" t="s">
        <v>10</v>
      </c>
      <c r="D4007">
        <v>3</v>
      </c>
      <c r="E4007">
        <v>1</v>
      </c>
      <c r="F4007" s="17">
        <v>6</v>
      </c>
      <c r="G4007" s="55" t="s">
        <v>483</v>
      </c>
      <c r="H4007" s="66" t="str">
        <f>VLOOKUP(G4007,'Benthic Codes'!$A$1:$C$15,2,0)</f>
        <v>AINV</v>
      </c>
      <c r="I4007" s="66" t="str">
        <f>VLOOKUP(G4007,'Benthic Codes'!$A$1:$C$15,3,0)</f>
        <v>aggressive invert</v>
      </c>
      <c r="K4007" t="s">
        <v>484</v>
      </c>
    </row>
    <row r="4008" spans="1:11">
      <c r="A4008" s="2">
        <v>42973</v>
      </c>
      <c r="B4008" t="s">
        <v>526</v>
      </c>
      <c r="C4008" t="s">
        <v>10</v>
      </c>
      <c r="D4008">
        <v>3</v>
      </c>
      <c r="E4008">
        <v>1</v>
      </c>
      <c r="F4008" s="17">
        <v>7</v>
      </c>
      <c r="G4008" s="55" t="s">
        <v>483</v>
      </c>
      <c r="H4008" s="66" t="str">
        <f>VLOOKUP(G4008,'Benthic Codes'!$A$1:$C$15,2,0)</f>
        <v>AINV</v>
      </c>
      <c r="I4008" s="66" t="str">
        <f>VLOOKUP(G4008,'Benthic Codes'!$A$1:$C$15,3,0)</f>
        <v>aggressive invert</v>
      </c>
      <c r="K4008" t="s">
        <v>484</v>
      </c>
    </row>
    <row r="4009" spans="1:11">
      <c r="A4009" s="2">
        <v>42973</v>
      </c>
      <c r="B4009" t="s">
        <v>526</v>
      </c>
      <c r="C4009" t="s">
        <v>10</v>
      </c>
      <c r="D4009">
        <v>3</v>
      </c>
      <c r="E4009">
        <v>1</v>
      </c>
      <c r="F4009" s="17">
        <v>8</v>
      </c>
      <c r="G4009" s="55" t="s">
        <v>478</v>
      </c>
      <c r="H4009" s="66" t="str">
        <f>VLOOKUP(G4009,'Benthic Codes'!$A$1:$C$15,2,0)</f>
        <v>MA</v>
      </c>
      <c r="I4009" s="66" t="str">
        <f>VLOOKUP(G4009,'Benthic Codes'!$A$1:$C$15,3,0)</f>
        <v>macroalgae</v>
      </c>
      <c r="J4009">
        <v>9</v>
      </c>
    </row>
    <row r="4010" spans="1:11">
      <c r="A4010" s="2">
        <v>42973</v>
      </c>
      <c r="B4010" t="s">
        <v>526</v>
      </c>
      <c r="C4010" t="s">
        <v>10</v>
      </c>
      <c r="D4010">
        <v>3</v>
      </c>
      <c r="E4010">
        <v>1</v>
      </c>
      <c r="F4010" s="17">
        <v>9</v>
      </c>
      <c r="G4010" s="55" t="s">
        <v>481</v>
      </c>
      <c r="H4010" s="66" t="str">
        <f>VLOOKUP(G4010,'Benthic Codes'!$A$1:$C$15,2,0)</f>
        <v>CCA</v>
      </c>
      <c r="I4010" s="66" t="str">
        <f>VLOOKUP(G4010,'Benthic Codes'!$A$1:$C$15,3,0)</f>
        <v>CCA</v>
      </c>
    </row>
    <row r="4011" spans="1:11">
      <c r="A4011" s="2">
        <v>42973</v>
      </c>
      <c r="B4011" t="s">
        <v>526</v>
      </c>
      <c r="C4011" t="s">
        <v>10</v>
      </c>
      <c r="D4011">
        <v>3</v>
      </c>
      <c r="E4011">
        <v>1</v>
      </c>
      <c r="F4011" s="17">
        <v>10</v>
      </c>
      <c r="G4011" s="62" t="s">
        <v>483</v>
      </c>
      <c r="H4011" s="68" t="str">
        <f>VLOOKUP(G4011,'Benthic Codes'!$A$1:$C$15,2,0)</f>
        <v>AINV</v>
      </c>
      <c r="I4011" s="68" t="str">
        <f>VLOOKUP(G4011,'Benthic Codes'!$A$1:$C$15,3,0)</f>
        <v>aggressive invert</v>
      </c>
      <c r="J4011" s="17"/>
      <c r="K4011" s="17" t="s">
        <v>484</v>
      </c>
    </row>
    <row r="4012" spans="1:11">
      <c r="A4012" s="2">
        <v>42973</v>
      </c>
      <c r="B4012" t="s">
        <v>526</v>
      </c>
      <c r="C4012" t="s">
        <v>10</v>
      </c>
      <c r="D4012">
        <v>3</v>
      </c>
      <c r="E4012">
        <v>2</v>
      </c>
      <c r="F4012" s="17">
        <v>1</v>
      </c>
      <c r="G4012" s="55" t="s">
        <v>478</v>
      </c>
      <c r="H4012" s="66" t="str">
        <f>VLOOKUP(G4012,'Benthic Codes'!$A$1:$C$15,2,0)</f>
        <v>MA</v>
      </c>
      <c r="I4012" s="66" t="str">
        <f>VLOOKUP(G4012,'Benthic Codes'!$A$1:$C$15,3,0)</f>
        <v>macroalgae</v>
      </c>
      <c r="J4012">
        <v>9</v>
      </c>
    </row>
    <row r="4013" spans="1:11">
      <c r="A4013" s="2">
        <v>42973</v>
      </c>
      <c r="B4013" t="s">
        <v>526</v>
      </c>
      <c r="C4013" t="s">
        <v>10</v>
      </c>
      <c r="D4013">
        <v>3</v>
      </c>
      <c r="E4013">
        <v>2</v>
      </c>
      <c r="F4013" s="17">
        <v>2</v>
      </c>
      <c r="G4013" s="55" t="s">
        <v>539</v>
      </c>
      <c r="H4013" s="66" t="str">
        <f>VLOOKUP(G4013,'Benthic Codes'!$A$1:$C$15,2,0)</f>
        <v>TA</v>
      </c>
      <c r="I4013" s="66" t="str">
        <f>VLOOKUP(G4013,'Benthic Codes'!$A$1:$C$15,3,0)</f>
        <v>turf algae</v>
      </c>
      <c r="J4013">
        <v>2</v>
      </c>
    </row>
    <row r="4014" spans="1:11">
      <c r="A4014" s="2">
        <v>42973</v>
      </c>
      <c r="B4014" t="s">
        <v>526</v>
      </c>
      <c r="C4014" t="s">
        <v>10</v>
      </c>
      <c r="D4014">
        <v>3</v>
      </c>
      <c r="E4014">
        <v>2</v>
      </c>
      <c r="F4014" s="17">
        <v>3</v>
      </c>
      <c r="G4014" s="55" t="s">
        <v>478</v>
      </c>
      <c r="H4014" s="66" t="str">
        <f>VLOOKUP(G4014,'Benthic Codes'!$A$1:$C$15,2,0)</f>
        <v>MA</v>
      </c>
      <c r="I4014" s="66" t="str">
        <f>VLOOKUP(G4014,'Benthic Codes'!$A$1:$C$15,3,0)</f>
        <v>macroalgae</v>
      </c>
      <c r="J4014">
        <v>40</v>
      </c>
    </row>
    <row r="4015" spans="1:11">
      <c r="A4015" s="2">
        <v>42973</v>
      </c>
      <c r="B4015" t="s">
        <v>526</v>
      </c>
      <c r="C4015" t="s">
        <v>10</v>
      </c>
      <c r="D4015">
        <v>3</v>
      </c>
      <c r="E4015">
        <v>2</v>
      </c>
      <c r="F4015" s="17">
        <v>4</v>
      </c>
      <c r="G4015" s="55" t="s">
        <v>539</v>
      </c>
      <c r="H4015" s="66" t="str">
        <f>VLOOKUP(G4015,'Benthic Codes'!$A$1:$C$15,2,0)</f>
        <v>TA</v>
      </c>
      <c r="I4015" s="66" t="str">
        <f>VLOOKUP(G4015,'Benthic Codes'!$A$1:$C$15,3,0)</f>
        <v>turf algae</v>
      </c>
      <c r="J4015">
        <v>2</v>
      </c>
    </row>
    <row r="4016" spans="1:11">
      <c r="A4016" s="2">
        <v>42973</v>
      </c>
      <c r="B4016" t="s">
        <v>526</v>
      </c>
      <c r="C4016" t="s">
        <v>10</v>
      </c>
      <c r="D4016">
        <v>3</v>
      </c>
      <c r="E4016">
        <v>2</v>
      </c>
      <c r="F4016" s="17">
        <v>5</v>
      </c>
      <c r="G4016" s="62" t="s">
        <v>483</v>
      </c>
      <c r="H4016" s="68" t="str">
        <f>VLOOKUP(G4016,'Benthic Codes'!$A$1:$C$15,2,0)</f>
        <v>AINV</v>
      </c>
      <c r="I4016" s="68" t="str">
        <f>VLOOKUP(G4016,'Benthic Codes'!$A$1:$C$15,3,0)</f>
        <v>aggressive invert</v>
      </c>
      <c r="J4016" s="17"/>
      <c r="K4016" s="17" t="s">
        <v>484</v>
      </c>
    </row>
    <row r="4017" spans="1:11">
      <c r="A4017" s="2">
        <v>42973</v>
      </c>
      <c r="B4017" t="s">
        <v>526</v>
      </c>
      <c r="C4017" t="s">
        <v>10</v>
      </c>
      <c r="D4017">
        <v>3</v>
      </c>
      <c r="E4017">
        <v>2</v>
      </c>
      <c r="F4017" s="17">
        <v>6</v>
      </c>
      <c r="G4017" s="55" t="s">
        <v>539</v>
      </c>
      <c r="H4017" s="66" t="str">
        <f>VLOOKUP(G4017,'Benthic Codes'!$A$1:$C$15,2,0)</f>
        <v>TA</v>
      </c>
      <c r="I4017" s="66" t="str">
        <f>VLOOKUP(G4017,'Benthic Codes'!$A$1:$C$15,3,0)</f>
        <v>turf algae</v>
      </c>
      <c r="J4017">
        <v>2</v>
      </c>
    </row>
    <row r="4018" spans="1:11">
      <c r="A4018" s="2">
        <v>42973</v>
      </c>
      <c r="B4018" t="s">
        <v>526</v>
      </c>
      <c r="C4018" t="s">
        <v>10</v>
      </c>
      <c r="D4018">
        <v>3</v>
      </c>
      <c r="E4018">
        <v>2</v>
      </c>
      <c r="F4018" s="17">
        <v>7</v>
      </c>
      <c r="G4018" s="62" t="s">
        <v>483</v>
      </c>
      <c r="H4018" s="68" t="str">
        <f>VLOOKUP(G4018,'Benthic Codes'!$A$1:$C$15,2,0)</f>
        <v>AINV</v>
      </c>
      <c r="I4018" s="68" t="str">
        <f>VLOOKUP(G4018,'Benthic Codes'!$A$1:$C$15,3,0)</f>
        <v>aggressive invert</v>
      </c>
      <c r="J4018" s="17"/>
      <c r="K4018" s="17" t="s">
        <v>484</v>
      </c>
    </row>
    <row r="4019" spans="1:11">
      <c r="A4019" s="2">
        <v>42973</v>
      </c>
      <c r="B4019" t="s">
        <v>526</v>
      </c>
      <c r="C4019" t="s">
        <v>10</v>
      </c>
      <c r="D4019">
        <v>3</v>
      </c>
      <c r="E4019">
        <v>2</v>
      </c>
      <c r="F4019" s="17">
        <v>8</v>
      </c>
      <c r="G4019" s="55" t="s">
        <v>474</v>
      </c>
      <c r="H4019" s="66" t="str">
        <f>VLOOKUP(G4019,'Benthic Codes'!$A$1:$C$15,2,0)</f>
        <v>CY</v>
      </c>
      <c r="I4019" s="66" t="str">
        <f>VLOOKUP(G4019,'Benthic Codes'!$A$1:$C$15,3,0)</f>
        <v>cyanobacteria</v>
      </c>
    </row>
    <row r="4020" spans="1:11">
      <c r="A4020" s="2">
        <v>42973</v>
      </c>
      <c r="B4020" t="s">
        <v>526</v>
      </c>
      <c r="C4020" t="s">
        <v>10</v>
      </c>
      <c r="D4020">
        <v>3</v>
      </c>
      <c r="E4020">
        <v>2</v>
      </c>
      <c r="F4020" s="17">
        <v>9</v>
      </c>
      <c r="G4020" s="62" t="s">
        <v>483</v>
      </c>
      <c r="H4020" s="68" t="str">
        <f>VLOOKUP(G4020,'Benthic Codes'!$A$1:$C$15,2,0)</f>
        <v>AINV</v>
      </c>
      <c r="I4020" s="68" t="str">
        <f>VLOOKUP(G4020,'Benthic Codes'!$A$1:$C$15,3,0)</f>
        <v>aggressive invert</v>
      </c>
      <c r="J4020" s="17"/>
      <c r="K4020" s="17" t="s">
        <v>484</v>
      </c>
    </row>
    <row r="4021" spans="1:11">
      <c r="A4021" s="2">
        <v>42973</v>
      </c>
      <c r="B4021" t="s">
        <v>526</v>
      </c>
      <c r="C4021" t="s">
        <v>10</v>
      </c>
      <c r="D4021">
        <v>3</v>
      </c>
      <c r="E4021">
        <v>2</v>
      </c>
      <c r="F4021" s="17">
        <v>10</v>
      </c>
      <c r="G4021" s="55" t="s">
        <v>490</v>
      </c>
      <c r="H4021" s="66" t="str">
        <f>VLOOKUP(G4021,'Benthic Codes'!$A$1:$C$15,2,0)</f>
        <v>PEY</v>
      </c>
      <c r="I4021" s="66" t="str">
        <f>VLOOKUP(G4021,'Benthic Codes'!$A$1:$C$15,3,0)</f>
        <v>peysonelid</v>
      </c>
    </row>
    <row r="4022" spans="1:11">
      <c r="A4022" s="2">
        <v>42973</v>
      </c>
      <c r="B4022" t="s">
        <v>526</v>
      </c>
      <c r="C4022" t="s">
        <v>10</v>
      </c>
      <c r="D4022">
        <v>3</v>
      </c>
      <c r="E4022">
        <v>3</v>
      </c>
      <c r="F4022" s="17">
        <v>1</v>
      </c>
      <c r="G4022" s="55" t="s">
        <v>488</v>
      </c>
      <c r="H4022" s="66" t="str">
        <f>VLOOKUP(G4022,'Benthic Codes'!$A$1:$C$15,2,0)</f>
        <v>TA</v>
      </c>
      <c r="I4022" s="66" t="str">
        <f>VLOOKUP(G4022,'Benthic Codes'!$A$1:$C$15,3,0)</f>
        <v>turf algae</v>
      </c>
      <c r="J4022">
        <v>1</v>
      </c>
    </row>
    <row r="4023" spans="1:11">
      <c r="A4023" s="2">
        <v>42973</v>
      </c>
      <c r="B4023" t="s">
        <v>526</v>
      </c>
      <c r="C4023" t="s">
        <v>10</v>
      </c>
      <c r="D4023">
        <v>3</v>
      </c>
      <c r="E4023">
        <v>3</v>
      </c>
      <c r="F4023" s="17">
        <v>2</v>
      </c>
      <c r="G4023" s="55" t="s">
        <v>478</v>
      </c>
      <c r="H4023" s="66" t="str">
        <f>VLOOKUP(G4023,'Benthic Codes'!$A$1:$C$15,2,0)</f>
        <v>MA</v>
      </c>
      <c r="I4023" s="66" t="str">
        <f>VLOOKUP(G4023,'Benthic Codes'!$A$1:$C$15,3,0)</f>
        <v>macroalgae</v>
      </c>
      <c r="J4023">
        <v>15</v>
      </c>
    </row>
    <row r="4024" spans="1:11">
      <c r="A4024" s="2">
        <v>42973</v>
      </c>
      <c r="B4024" t="s">
        <v>526</v>
      </c>
      <c r="C4024" t="s">
        <v>10</v>
      </c>
      <c r="D4024">
        <v>3</v>
      </c>
      <c r="E4024">
        <v>3</v>
      </c>
      <c r="F4024" s="17">
        <v>3</v>
      </c>
      <c r="G4024" s="55" t="s">
        <v>483</v>
      </c>
      <c r="H4024" s="66" t="str">
        <f>VLOOKUP(G4024,'Benthic Codes'!$A$1:$C$15,2,0)</f>
        <v>AINV</v>
      </c>
      <c r="I4024" s="66" t="str">
        <f>VLOOKUP(G4024,'Benthic Codes'!$A$1:$C$15,3,0)</f>
        <v>aggressive invert</v>
      </c>
      <c r="K4024" t="s">
        <v>482</v>
      </c>
    </row>
    <row r="4025" spans="1:11">
      <c r="A4025" s="2">
        <v>42973</v>
      </c>
      <c r="B4025" t="s">
        <v>526</v>
      </c>
      <c r="C4025" t="s">
        <v>10</v>
      </c>
      <c r="D4025">
        <v>3</v>
      </c>
      <c r="E4025">
        <v>3</v>
      </c>
      <c r="F4025" s="17">
        <v>4</v>
      </c>
      <c r="G4025" s="55" t="s">
        <v>483</v>
      </c>
      <c r="H4025" s="66" t="str">
        <f>VLOOKUP(G4025,'Benthic Codes'!$A$1:$C$15,2,0)</f>
        <v>AINV</v>
      </c>
      <c r="I4025" s="66" t="str">
        <f>VLOOKUP(G4025,'Benthic Codes'!$A$1:$C$15,3,0)</f>
        <v>aggressive invert</v>
      </c>
      <c r="K4025" t="s">
        <v>482</v>
      </c>
    </row>
    <row r="4026" spans="1:11">
      <c r="A4026" s="2">
        <v>42973</v>
      </c>
      <c r="B4026" t="s">
        <v>526</v>
      </c>
      <c r="C4026" t="s">
        <v>10</v>
      </c>
      <c r="D4026">
        <v>3</v>
      </c>
      <c r="E4026">
        <v>3</v>
      </c>
      <c r="F4026" s="17">
        <v>5</v>
      </c>
      <c r="G4026" s="55" t="s">
        <v>476</v>
      </c>
      <c r="H4026" s="66" t="str">
        <f>VLOOKUP(G4026,'Benthic Codes'!$A$1:$C$15,2,0)</f>
        <v>LC</v>
      </c>
      <c r="I4026" s="66" t="str">
        <f>VLOOKUP(G4026,'Benthic Codes'!$A$1:$C$15,3,0)</f>
        <v>coral</v>
      </c>
    </row>
    <row r="4027" spans="1:11">
      <c r="A4027" s="2">
        <v>42973</v>
      </c>
      <c r="B4027" t="s">
        <v>526</v>
      </c>
      <c r="C4027" t="s">
        <v>10</v>
      </c>
      <c r="D4027">
        <v>3</v>
      </c>
      <c r="E4027">
        <v>3</v>
      </c>
      <c r="F4027" s="17">
        <v>6</v>
      </c>
      <c r="G4027" s="55" t="s">
        <v>539</v>
      </c>
      <c r="H4027" s="66" t="str">
        <f>VLOOKUP(G4027,'Benthic Codes'!$A$1:$C$15,2,0)</f>
        <v>TA</v>
      </c>
      <c r="I4027" s="66" t="str">
        <f>VLOOKUP(G4027,'Benthic Codes'!$A$1:$C$15,3,0)</f>
        <v>turf algae</v>
      </c>
      <c r="J4027">
        <v>19</v>
      </c>
    </row>
    <row r="4028" spans="1:11">
      <c r="A4028" s="2">
        <v>42973</v>
      </c>
      <c r="B4028" t="s">
        <v>526</v>
      </c>
      <c r="C4028" t="s">
        <v>10</v>
      </c>
      <c r="D4028">
        <v>3</v>
      </c>
      <c r="E4028">
        <v>3</v>
      </c>
      <c r="F4028" s="17">
        <v>7</v>
      </c>
      <c r="G4028" s="55" t="s">
        <v>478</v>
      </c>
      <c r="H4028" s="66" t="str">
        <f>VLOOKUP(G4028,'Benthic Codes'!$A$1:$C$15,2,0)</f>
        <v>MA</v>
      </c>
      <c r="I4028" s="66" t="str">
        <f>VLOOKUP(G4028,'Benthic Codes'!$A$1:$C$15,3,0)</f>
        <v>macroalgae</v>
      </c>
      <c r="J4028">
        <v>15</v>
      </c>
    </row>
    <row r="4029" spans="1:11">
      <c r="A4029" s="2">
        <v>42973</v>
      </c>
      <c r="B4029" t="s">
        <v>526</v>
      </c>
      <c r="C4029" t="s">
        <v>10</v>
      </c>
      <c r="D4029">
        <v>3</v>
      </c>
      <c r="E4029">
        <v>3</v>
      </c>
      <c r="F4029" s="17">
        <v>8</v>
      </c>
      <c r="G4029" s="55" t="s">
        <v>474</v>
      </c>
      <c r="H4029" s="66" t="str">
        <f>VLOOKUP(G4029,'Benthic Codes'!$A$1:$C$15,2,0)</f>
        <v>CY</v>
      </c>
      <c r="I4029" s="66" t="str">
        <f>VLOOKUP(G4029,'Benthic Codes'!$A$1:$C$15,3,0)</f>
        <v>cyanobacteria</v>
      </c>
    </row>
    <row r="4030" spans="1:11">
      <c r="A4030" s="2">
        <v>42973</v>
      </c>
      <c r="B4030" t="s">
        <v>526</v>
      </c>
      <c r="C4030" t="s">
        <v>10</v>
      </c>
      <c r="D4030">
        <v>3</v>
      </c>
      <c r="E4030">
        <v>3</v>
      </c>
      <c r="F4030" s="17">
        <v>9</v>
      </c>
      <c r="G4030" s="55" t="s">
        <v>474</v>
      </c>
      <c r="H4030" s="66" t="str">
        <f>VLOOKUP(G4030,'Benthic Codes'!$A$1:$C$15,2,0)</f>
        <v>CY</v>
      </c>
      <c r="I4030" s="66" t="str">
        <f>VLOOKUP(G4030,'Benthic Codes'!$A$1:$C$15,3,0)</f>
        <v>cyanobacteria</v>
      </c>
    </row>
    <row r="4031" spans="1:11">
      <c r="A4031" s="2">
        <v>42973</v>
      </c>
      <c r="B4031" t="s">
        <v>526</v>
      </c>
      <c r="C4031" t="s">
        <v>10</v>
      </c>
      <c r="D4031">
        <v>3</v>
      </c>
      <c r="E4031">
        <v>3</v>
      </c>
      <c r="F4031" s="17">
        <v>10</v>
      </c>
      <c r="G4031" s="55" t="s">
        <v>474</v>
      </c>
      <c r="H4031" s="66" t="str">
        <f>VLOOKUP(G4031,'Benthic Codes'!$A$1:$C$15,2,0)</f>
        <v>CY</v>
      </c>
      <c r="I4031" s="66" t="str">
        <f>VLOOKUP(G4031,'Benthic Codes'!$A$1:$C$15,3,0)</f>
        <v>cyanobacteria</v>
      </c>
    </row>
    <row r="4032" spans="1:11">
      <c r="A4032" s="2">
        <v>42973</v>
      </c>
      <c r="B4032" t="s">
        <v>526</v>
      </c>
      <c r="C4032" t="s">
        <v>10</v>
      </c>
      <c r="D4032">
        <v>3</v>
      </c>
      <c r="E4032">
        <v>4</v>
      </c>
      <c r="F4032" s="17">
        <v>1</v>
      </c>
      <c r="G4032" s="62" t="s">
        <v>483</v>
      </c>
      <c r="H4032" s="68" t="str">
        <f>VLOOKUP(G4032,'Benthic Codes'!$A$1:$C$15,2,0)</f>
        <v>AINV</v>
      </c>
      <c r="I4032" s="68" t="str">
        <f>VLOOKUP(G4032,'Benthic Codes'!$A$1:$C$15,3,0)</f>
        <v>aggressive invert</v>
      </c>
      <c r="J4032" s="17"/>
      <c r="K4032" s="17" t="s">
        <v>484</v>
      </c>
    </row>
    <row r="4033" spans="1:11">
      <c r="A4033" s="2">
        <v>42973</v>
      </c>
      <c r="B4033" t="s">
        <v>526</v>
      </c>
      <c r="C4033" t="s">
        <v>10</v>
      </c>
      <c r="D4033">
        <v>3</v>
      </c>
      <c r="E4033">
        <v>4</v>
      </c>
      <c r="F4033" s="17">
        <v>2</v>
      </c>
      <c r="G4033" s="55" t="s">
        <v>539</v>
      </c>
      <c r="H4033" s="66" t="str">
        <f>VLOOKUP(G4033,'Benthic Codes'!$A$1:$C$15,2,0)</f>
        <v>TA</v>
      </c>
      <c r="I4033" s="66" t="str">
        <f>VLOOKUP(G4033,'Benthic Codes'!$A$1:$C$15,3,0)</f>
        <v>turf algae</v>
      </c>
      <c r="J4033">
        <v>10</v>
      </c>
    </row>
    <row r="4034" spans="1:11">
      <c r="A4034" s="2">
        <v>42973</v>
      </c>
      <c r="B4034" t="s">
        <v>526</v>
      </c>
      <c r="C4034" t="s">
        <v>10</v>
      </c>
      <c r="D4034">
        <v>3</v>
      </c>
      <c r="E4034">
        <v>4</v>
      </c>
      <c r="F4034" s="17">
        <v>3</v>
      </c>
      <c r="G4034" s="55" t="s">
        <v>539</v>
      </c>
      <c r="H4034" s="66" t="str">
        <f>VLOOKUP(G4034,'Benthic Codes'!$A$1:$C$15,2,0)</f>
        <v>TA</v>
      </c>
      <c r="I4034" s="66" t="str">
        <f>VLOOKUP(G4034,'Benthic Codes'!$A$1:$C$15,3,0)</f>
        <v>turf algae</v>
      </c>
      <c r="J4034">
        <v>9</v>
      </c>
    </row>
    <row r="4035" spans="1:11">
      <c r="A4035" s="2">
        <v>42973</v>
      </c>
      <c r="B4035" t="s">
        <v>526</v>
      </c>
      <c r="C4035" t="s">
        <v>10</v>
      </c>
      <c r="D4035">
        <v>3</v>
      </c>
      <c r="E4035">
        <v>4</v>
      </c>
      <c r="F4035" s="17">
        <v>4</v>
      </c>
      <c r="G4035" s="55" t="s">
        <v>474</v>
      </c>
      <c r="H4035" s="66" t="str">
        <f>VLOOKUP(G4035,'Benthic Codes'!$A$1:$C$15,2,0)</f>
        <v>CY</v>
      </c>
      <c r="I4035" s="66" t="str">
        <f>VLOOKUP(G4035,'Benthic Codes'!$A$1:$C$15,3,0)</f>
        <v>cyanobacteria</v>
      </c>
    </row>
    <row r="4036" spans="1:11">
      <c r="A4036" s="2">
        <v>42973</v>
      </c>
      <c r="B4036" t="s">
        <v>526</v>
      </c>
      <c r="C4036" t="s">
        <v>10</v>
      </c>
      <c r="D4036">
        <v>3</v>
      </c>
      <c r="E4036">
        <v>4</v>
      </c>
      <c r="F4036" s="17">
        <v>5</v>
      </c>
      <c r="G4036" s="55" t="s">
        <v>480</v>
      </c>
      <c r="H4036" s="66" t="str">
        <f>VLOOKUP(G4036,'Benthic Codes'!$A$1:$C$15,2,0)</f>
        <v>OINV</v>
      </c>
      <c r="I4036" s="66" t="str">
        <f>VLOOKUP(G4036,'Benthic Codes'!$A$1:$C$15,3,0)</f>
        <v>non-aggressive invert</v>
      </c>
      <c r="K4036" t="s">
        <v>482</v>
      </c>
    </row>
    <row r="4037" spans="1:11">
      <c r="A4037" s="2">
        <v>42973</v>
      </c>
      <c r="B4037" t="s">
        <v>526</v>
      </c>
      <c r="C4037" t="s">
        <v>10</v>
      </c>
      <c r="D4037">
        <v>3</v>
      </c>
      <c r="E4037">
        <v>4</v>
      </c>
      <c r="F4037" s="17">
        <v>6</v>
      </c>
      <c r="G4037" s="55" t="s">
        <v>539</v>
      </c>
      <c r="H4037" s="66" t="str">
        <f>VLOOKUP(G4037,'Benthic Codes'!$A$1:$C$15,2,0)</f>
        <v>TA</v>
      </c>
      <c r="I4037" s="66" t="str">
        <f>VLOOKUP(G4037,'Benthic Codes'!$A$1:$C$15,3,0)</f>
        <v>turf algae</v>
      </c>
      <c r="J4037">
        <v>10</v>
      </c>
    </row>
    <row r="4038" spans="1:11">
      <c r="A4038" s="2">
        <v>42973</v>
      </c>
      <c r="B4038" t="s">
        <v>526</v>
      </c>
      <c r="C4038" t="s">
        <v>10</v>
      </c>
      <c r="D4038">
        <v>3</v>
      </c>
      <c r="E4038">
        <v>4</v>
      </c>
      <c r="F4038" s="17">
        <v>7</v>
      </c>
      <c r="G4038" s="55" t="s">
        <v>478</v>
      </c>
      <c r="H4038" s="66" t="str">
        <f>VLOOKUP(G4038,'Benthic Codes'!$A$1:$C$15,2,0)</f>
        <v>MA</v>
      </c>
      <c r="I4038" s="66" t="str">
        <f>VLOOKUP(G4038,'Benthic Codes'!$A$1:$C$15,3,0)</f>
        <v>macroalgae</v>
      </c>
      <c r="J4038">
        <v>40</v>
      </c>
    </row>
    <row r="4039" spans="1:11">
      <c r="A4039" s="2">
        <v>42973</v>
      </c>
      <c r="B4039" t="s">
        <v>526</v>
      </c>
      <c r="C4039" t="s">
        <v>10</v>
      </c>
      <c r="D4039">
        <v>3</v>
      </c>
      <c r="E4039">
        <v>4</v>
      </c>
      <c r="F4039" s="17">
        <v>8</v>
      </c>
      <c r="G4039" s="55" t="s">
        <v>539</v>
      </c>
      <c r="H4039" s="66" t="str">
        <f>VLOOKUP(G4039,'Benthic Codes'!$A$1:$C$15,2,0)</f>
        <v>TA</v>
      </c>
      <c r="I4039" s="66" t="str">
        <f>VLOOKUP(G4039,'Benthic Codes'!$A$1:$C$15,3,0)</f>
        <v>turf algae</v>
      </c>
      <c r="J4039">
        <v>10</v>
      </c>
    </row>
    <row r="4040" spans="1:11">
      <c r="A4040" s="2">
        <v>42973</v>
      </c>
      <c r="B4040" t="s">
        <v>526</v>
      </c>
      <c r="C4040" t="s">
        <v>10</v>
      </c>
      <c r="D4040">
        <v>3</v>
      </c>
      <c r="E4040">
        <v>4</v>
      </c>
      <c r="F4040" s="17">
        <v>9</v>
      </c>
      <c r="G4040" s="55" t="s">
        <v>489</v>
      </c>
      <c r="H4040" s="66" t="str">
        <f>VLOOKUP(G4040,'Benthic Codes'!$A$1:$C$15,2,0)</f>
        <v>sand</v>
      </c>
      <c r="I4040" s="66" t="str">
        <f>VLOOKUP(G4040,'Benthic Codes'!$A$1:$C$15,3,0)</f>
        <v>sand</v>
      </c>
    </row>
    <row r="4041" spans="1:11">
      <c r="A4041" s="2">
        <v>42973</v>
      </c>
      <c r="B4041" t="s">
        <v>526</v>
      </c>
      <c r="C4041" t="s">
        <v>10</v>
      </c>
      <c r="D4041">
        <v>3</v>
      </c>
      <c r="E4041">
        <v>4</v>
      </c>
      <c r="F4041" s="17">
        <v>10</v>
      </c>
      <c r="G4041" s="55" t="s">
        <v>539</v>
      </c>
      <c r="H4041" s="66" t="str">
        <f>VLOOKUP(G4041,'Benthic Codes'!$A$1:$C$15,2,0)</f>
        <v>TA</v>
      </c>
      <c r="I4041" s="66" t="str">
        <f>VLOOKUP(G4041,'Benthic Codes'!$A$1:$C$15,3,0)</f>
        <v>turf algae</v>
      </c>
      <c r="J4041">
        <v>10</v>
      </c>
    </row>
    <row r="4042" spans="1:11">
      <c r="A4042" s="2">
        <v>42973</v>
      </c>
      <c r="B4042" t="s">
        <v>526</v>
      </c>
      <c r="C4042" t="s">
        <v>10</v>
      </c>
      <c r="D4042">
        <v>3</v>
      </c>
      <c r="E4042">
        <v>5</v>
      </c>
      <c r="F4042" s="17">
        <v>1</v>
      </c>
      <c r="G4042" s="55" t="s">
        <v>489</v>
      </c>
      <c r="H4042" s="66" t="str">
        <f>VLOOKUP(G4042,'Benthic Codes'!$A$1:$C$15,2,0)</f>
        <v>sand</v>
      </c>
      <c r="I4042" s="66" t="str">
        <f>VLOOKUP(G4042,'Benthic Codes'!$A$1:$C$15,3,0)</f>
        <v>sand</v>
      </c>
    </row>
    <row r="4043" spans="1:11">
      <c r="A4043" s="2">
        <v>42973</v>
      </c>
      <c r="B4043" t="s">
        <v>526</v>
      </c>
      <c r="C4043" t="s">
        <v>10</v>
      </c>
      <c r="D4043">
        <v>3</v>
      </c>
      <c r="E4043">
        <v>5</v>
      </c>
      <c r="F4043" s="17">
        <v>2</v>
      </c>
      <c r="G4043" s="55" t="s">
        <v>489</v>
      </c>
      <c r="H4043" s="66" t="str">
        <f>VLOOKUP(G4043,'Benthic Codes'!$A$1:$C$15,2,0)</f>
        <v>sand</v>
      </c>
      <c r="I4043" s="66" t="str">
        <f>VLOOKUP(G4043,'Benthic Codes'!$A$1:$C$15,3,0)</f>
        <v>sand</v>
      </c>
    </row>
    <row r="4044" spans="1:11">
      <c r="A4044" s="2">
        <v>42973</v>
      </c>
      <c r="B4044" t="s">
        <v>526</v>
      </c>
      <c r="C4044" t="s">
        <v>10</v>
      </c>
      <c r="D4044">
        <v>3</v>
      </c>
      <c r="E4044">
        <v>5</v>
      </c>
      <c r="F4044" s="17">
        <v>3</v>
      </c>
      <c r="G4044" s="55" t="s">
        <v>539</v>
      </c>
      <c r="H4044" s="66" t="str">
        <f>VLOOKUP(G4044,'Benthic Codes'!$A$1:$C$15,2,0)</f>
        <v>TA</v>
      </c>
      <c r="I4044" s="66" t="str">
        <f>VLOOKUP(G4044,'Benthic Codes'!$A$1:$C$15,3,0)</f>
        <v>turf algae</v>
      </c>
      <c r="J4044">
        <v>15</v>
      </c>
    </row>
    <row r="4045" spans="1:11">
      <c r="A4045" s="2">
        <v>42973</v>
      </c>
      <c r="B4045" t="s">
        <v>526</v>
      </c>
      <c r="C4045" t="s">
        <v>10</v>
      </c>
      <c r="D4045">
        <v>3</v>
      </c>
      <c r="E4045">
        <v>5</v>
      </c>
      <c r="F4045" s="17">
        <v>4</v>
      </c>
      <c r="G4045" s="55" t="s">
        <v>539</v>
      </c>
      <c r="H4045" s="66" t="str">
        <f>VLOOKUP(G4045,'Benthic Codes'!$A$1:$C$15,2,0)</f>
        <v>TA</v>
      </c>
      <c r="I4045" s="66" t="str">
        <f>VLOOKUP(G4045,'Benthic Codes'!$A$1:$C$15,3,0)</f>
        <v>turf algae</v>
      </c>
      <c r="J4045">
        <v>10</v>
      </c>
    </row>
    <row r="4046" spans="1:11">
      <c r="A4046" s="2">
        <v>42973</v>
      </c>
      <c r="B4046" t="s">
        <v>526</v>
      </c>
      <c r="C4046" t="s">
        <v>10</v>
      </c>
      <c r="D4046">
        <v>3</v>
      </c>
      <c r="E4046">
        <v>5</v>
      </c>
      <c r="F4046" s="17">
        <v>5</v>
      </c>
      <c r="G4046" s="55" t="s">
        <v>539</v>
      </c>
      <c r="H4046" s="66" t="str">
        <f>VLOOKUP(G4046,'Benthic Codes'!$A$1:$C$15,2,0)</f>
        <v>TA</v>
      </c>
      <c r="I4046" s="66" t="str">
        <f>VLOOKUP(G4046,'Benthic Codes'!$A$1:$C$15,3,0)</f>
        <v>turf algae</v>
      </c>
      <c r="J4046">
        <v>10</v>
      </c>
    </row>
    <row r="4047" spans="1:11">
      <c r="A4047" s="2">
        <v>42973</v>
      </c>
      <c r="B4047" t="s">
        <v>526</v>
      </c>
      <c r="C4047" t="s">
        <v>10</v>
      </c>
      <c r="D4047">
        <v>3</v>
      </c>
      <c r="E4047">
        <v>5</v>
      </c>
      <c r="F4047" s="17">
        <v>6</v>
      </c>
      <c r="G4047" s="55" t="s">
        <v>539</v>
      </c>
      <c r="H4047" s="66" t="str">
        <f>VLOOKUP(G4047,'Benthic Codes'!$A$1:$C$15,2,0)</f>
        <v>TA</v>
      </c>
      <c r="I4047" s="66" t="str">
        <f>VLOOKUP(G4047,'Benthic Codes'!$A$1:$C$15,3,0)</f>
        <v>turf algae</v>
      </c>
      <c r="J4047">
        <v>10</v>
      </c>
    </row>
    <row r="4048" spans="1:11">
      <c r="A4048" s="2">
        <v>42973</v>
      </c>
      <c r="B4048" t="s">
        <v>526</v>
      </c>
      <c r="C4048" t="s">
        <v>10</v>
      </c>
      <c r="D4048">
        <v>3</v>
      </c>
      <c r="E4048">
        <v>5</v>
      </c>
      <c r="F4048" s="17">
        <v>7</v>
      </c>
      <c r="G4048" s="55" t="s">
        <v>539</v>
      </c>
      <c r="H4048" s="66" t="str">
        <f>VLOOKUP(G4048,'Benthic Codes'!$A$1:$C$15,2,0)</f>
        <v>TA</v>
      </c>
      <c r="I4048" s="66" t="str">
        <f>VLOOKUP(G4048,'Benthic Codes'!$A$1:$C$15,3,0)</f>
        <v>turf algae</v>
      </c>
      <c r="J4048">
        <v>9</v>
      </c>
    </row>
    <row r="4049" spans="1:10">
      <c r="A4049" s="2">
        <v>42973</v>
      </c>
      <c r="B4049" t="s">
        <v>526</v>
      </c>
      <c r="C4049" t="s">
        <v>10</v>
      </c>
      <c r="D4049">
        <v>3</v>
      </c>
      <c r="E4049">
        <v>5</v>
      </c>
      <c r="F4049" s="17">
        <v>8</v>
      </c>
      <c r="G4049" s="55" t="s">
        <v>539</v>
      </c>
      <c r="H4049" s="66" t="str">
        <f>VLOOKUP(G4049,'Benthic Codes'!$A$1:$C$15,2,0)</f>
        <v>TA</v>
      </c>
      <c r="I4049" s="66" t="str">
        <f>VLOOKUP(G4049,'Benthic Codes'!$A$1:$C$15,3,0)</f>
        <v>turf algae</v>
      </c>
      <c r="J4049">
        <v>9</v>
      </c>
    </row>
    <row r="4050" spans="1:10">
      <c r="A4050" s="2">
        <v>42973</v>
      </c>
      <c r="B4050" t="s">
        <v>526</v>
      </c>
      <c r="C4050" t="s">
        <v>10</v>
      </c>
      <c r="D4050">
        <v>3</v>
      </c>
      <c r="E4050">
        <v>5</v>
      </c>
      <c r="F4050" s="17">
        <v>9</v>
      </c>
      <c r="G4050" s="55" t="s">
        <v>478</v>
      </c>
      <c r="H4050" s="66" t="str">
        <f>VLOOKUP(G4050,'Benthic Codes'!$A$1:$C$15,2,0)</f>
        <v>MA</v>
      </c>
      <c r="I4050" s="66" t="str">
        <f>VLOOKUP(G4050,'Benthic Codes'!$A$1:$C$15,3,0)</f>
        <v>macroalgae</v>
      </c>
      <c r="J4050">
        <v>20</v>
      </c>
    </row>
    <row r="4051" spans="1:10">
      <c r="A4051" s="2">
        <v>42973</v>
      </c>
      <c r="B4051" t="s">
        <v>526</v>
      </c>
      <c r="C4051" t="s">
        <v>10</v>
      </c>
      <c r="D4051">
        <v>3</v>
      </c>
      <c r="E4051">
        <v>5</v>
      </c>
      <c r="F4051" s="17">
        <v>10</v>
      </c>
      <c r="G4051" s="55" t="s">
        <v>478</v>
      </c>
      <c r="H4051" s="66" t="str">
        <f>VLOOKUP(G4051,'Benthic Codes'!$A$1:$C$15,2,0)</f>
        <v>MA</v>
      </c>
      <c r="I4051" s="66" t="str">
        <f>VLOOKUP(G4051,'Benthic Codes'!$A$1:$C$15,3,0)</f>
        <v>macroalgae</v>
      </c>
      <c r="J4051">
        <v>25</v>
      </c>
    </row>
    <row r="4052" spans="1:10">
      <c r="A4052" s="2">
        <v>42973</v>
      </c>
      <c r="B4052" t="s">
        <v>526</v>
      </c>
      <c r="C4052" t="s">
        <v>10</v>
      </c>
      <c r="D4052">
        <v>3</v>
      </c>
      <c r="E4052">
        <v>6</v>
      </c>
      <c r="F4052" s="17">
        <v>1</v>
      </c>
      <c r="G4052" s="55" t="s">
        <v>539</v>
      </c>
      <c r="H4052" s="66" t="str">
        <f>VLOOKUP(G4052,'Benthic Codes'!$A$1:$C$15,2,0)</f>
        <v>TA</v>
      </c>
      <c r="I4052" s="66" t="str">
        <f>VLOOKUP(G4052,'Benthic Codes'!$A$1:$C$15,3,0)</f>
        <v>turf algae</v>
      </c>
      <c r="J4052">
        <v>10</v>
      </c>
    </row>
    <row r="4053" spans="1:10">
      <c r="A4053" s="2">
        <v>42973</v>
      </c>
      <c r="B4053" t="s">
        <v>526</v>
      </c>
      <c r="C4053" t="s">
        <v>10</v>
      </c>
      <c r="D4053">
        <v>3</v>
      </c>
      <c r="E4053">
        <v>6</v>
      </c>
      <c r="F4053" s="17">
        <v>2</v>
      </c>
      <c r="G4053" s="55" t="s">
        <v>539</v>
      </c>
      <c r="H4053" s="66" t="str">
        <f>VLOOKUP(G4053,'Benthic Codes'!$A$1:$C$15,2,0)</f>
        <v>TA</v>
      </c>
      <c r="I4053" s="66" t="str">
        <f>VLOOKUP(G4053,'Benthic Codes'!$A$1:$C$15,3,0)</f>
        <v>turf algae</v>
      </c>
      <c r="J4053">
        <v>12</v>
      </c>
    </row>
    <row r="4054" spans="1:10">
      <c r="A4054" s="2">
        <v>42973</v>
      </c>
      <c r="B4054" t="s">
        <v>526</v>
      </c>
      <c r="C4054" t="s">
        <v>10</v>
      </c>
      <c r="D4054">
        <v>3</v>
      </c>
      <c r="E4054">
        <v>6</v>
      </c>
      <c r="F4054" s="17">
        <v>3</v>
      </c>
      <c r="G4054" s="55" t="s">
        <v>539</v>
      </c>
      <c r="H4054" s="66" t="str">
        <f>VLOOKUP(G4054,'Benthic Codes'!$A$1:$C$15,2,0)</f>
        <v>TA</v>
      </c>
      <c r="I4054" s="66" t="str">
        <f>VLOOKUP(G4054,'Benthic Codes'!$A$1:$C$15,3,0)</f>
        <v>turf algae</v>
      </c>
      <c r="J4054">
        <v>10</v>
      </c>
    </row>
    <row r="4055" spans="1:10">
      <c r="A4055" s="2">
        <v>42973</v>
      </c>
      <c r="B4055" t="s">
        <v>526</v>
      </c>
      <c r="C4055" t="s">
        <v>10</v>
      </c>
      <c r="D4055">
        <v>3</v>
      </c>
      <c r="E4055">
        <v>6</v>
      </c>
      <c r="F4055" s="17">
        <v>4</v>
      </c>
      <c r="G4055" s="55" t="s">
        <v>539</v>
      </c>
      <c r="H4055" s="66" t="str">
        <f>VLOOKUP(G4055,'Benthic Codes'!$A$1:$C$15,2,0)</f>
        <v>TA</v>
      </c>
      <c r="I4055" s="66" t="str">
        <f>VLOOKUP(G4055,'Benthic Codes'!$A$1:$C$15,3,0)</f>
        <v>turf algae</v>
      </c>
      <c r="J4055">
        <v>4</v>
      </c>
    </row>
    <row r="4056" spans="1:10">
      <c r="A4056" s="2">
        <v>42973</v>
      </c>
      <c r="B4056" t="s">
        <v>526</v>
      </c>
      <c r="C4056" t="s">
        <v>10</v>
      </c>
      <c r="D4056">
        <v>3</v>
      </c>
      <c r="E4056">
        <v>6</v>
      </c>
      <c r="F4056" s="17">
        <v>5</v>
      </c>
      <c r="G4056" s="55" t="s">
        <v>474</v>
      </c>
      <c r="H4056" s="66" t="str">
        <f>VLOOKUP(G4056,'Benthic Codes'!$A$1:$C$15,2,0)</f>
        <v>CY</v>
      </c>
      <c r="I4056" s="66" t="str">
        <f>VLOOKUP(G4056,'Benthic Codes'!$A$1:$C$15,3,0)</f>
        <v>cyanobacteria</v>
      </c>
    </row>
    <row r="4057" spans="1:10">
      <c r="A4057" s="2">
        <v>42973</v>
      </c>
      <c r="B4057" t="s">
        <v>526</v>
      </c>
      <c r="C4057" t="s">
        <v>10</v>
      </c>
      <c r="D4057">
        <v>3</v>
      </c>
      <c r="E4057">
        <v>6</v>
      </c>
      <c r="F4057" s="17">
        <v>6</v>
      </c>
      <c r="G4057" s="55" t="s">
        <v>478</v>
      </c>
      <c r="H4057" s="66" t="str">
        <f>VLOOKUP(G4057,'Benthic Codes'!$A$1:$C$15,2,0)</f>
        <v>MA</v>
      </c>
      <c r="I4057" s="66" t="str">
        <f>VLOOKUP(G4057,'Benthic Codes'!$A$1:$C$15,3,0)</f>
        <v>macroalgae</v>
      </c>
      <c r="J4057">
        <v>20</v>
      </c>
    </row>
    <row r="4058" spans="1:10">
      <c r="A4058" s="2">
        <v>42973</v>
      </c>
      <c r="B4058" t="s">
        <v>526</v>
      </c>
      <c r="C4058" t="s">
        <v>10</v>
      </c>
      <c r="D4058">
        <v>3</v>
      </c>
      <c r="E4058">
        <v>6</v>
      </c>
      <c r="F4058" s="17">
        <v>7</v>
      </c>
      <c r="G4058" s="55" t="s">
        <v>478</v>
      </c>
      <c r="H4058" s="66" t="str">
        <f>VLOOKUP(G4058,'Benthic Codes'!$A$1:$C$15,2,0)</f>
        <v>MA</v>
      </c>
      <c r="I4058" s="66" t="str">
        <f>VLOOKUP(G4058,'Benthic Codes'!$A$1:$C$15,3,0)</f>
        <v>macroalgae</v>
      </c>
      <c r="J4058">
        <v>11</v>
      </c>
    </row>
    <row r="4059" spans="1:10">
      <c r="A4059" s="2">
        <v>42973</v>
      </c>
      <c r="B4059" t="s">
        <v>526</v>
      </c>
      <c r="C4059" t="s">
        <v>10</v>
      </c>
      <c r="D4059">
        <v>3</v>
      </c>
      <c r="E4059">
        <v>6</v>
      </c>
      <c r="F4059" s="17">
        <v>8</v>
      </c>
      <c r="G4059" s="55" t="s">
        <v>539</v>
      </c>
      <c r="H4059" s="66" t="str">
        <f>VLOOKUP(G4059,'Benthic Codes'!$A$1:$C$15,2,0)</f>
        <v>TA</v>
      </c>
      <c r="I4059" s="66" t="str">
        <f>VLOOKUP(G4059,'Benthic Codes'!$A$1:$C$15,3,0)</f>
        <v>turf algae</v>
      </c>
      <c r="J4059">
        <v>4</v>
      </c>
    </row>
    <row r="4060" spans="1:10">
      <c r="A4060" s="2">
        <v>42973</v>
      </c>
      <c r="B4060" t="s">
        <v>526</v>
      </c>
      <c r="C4060" t="s">
        <v>10</v>
      </c>
      <c r="D4060">
        <v>3</v>
      </c>
      <c r="E4060">
        <v>6</v>
      </c>
      <c r="F4060" s="17">
        <v>9</v>
      </c>
      <c r="G4060" s="55" t="s">
        <v>478</v>
      </c>
      <c r="H4060" s="66" t="str">
        <f>VLOOKUP(G4060,'Benthic Codes'!$A$1:$C$15,2,0)</f>
        <v>MA</v>
      </c>
      <c r="I4060" s="66" t="str">
        <f>VLOOKUP(G4060,'Benthic Codes'!$A$1:$C$15,3,0)</f>
        <v>macroalgae</v>
      </c>
      <c r="J4060">
        <v>15</v>
      </c>
    </row>
    <row r="4061" spans="1:10">
      <c r="A4061" s="2">
        <v>42973</v>
      </c>
      <c r="B4061" t="s">
        <v>526</v>
      </c>
      <c r="C4061" t="s">
        <v>10</v>
      </c>
      <c r="D4061">
        <v>3</v>
      </c>
      <c r="E4061">
        <v>6</v>
      </c>
      <c r="F4061" s="17">
        <v>10</v>
      </c>
      <c r="G4061" s="55" t="s">
        <v>539</v>
      </c>
      <c r="H4061" s="66" t="str">
        <f>VLOOKUP(G4061,'Benthic Codes'!$A$1:$C$15,2,0)</f>
        <v>TA</v>
      </c>
      <c r="I4061" s="66" t="str">
        <f>VLOOKUP(G4061,'Benthic Codes'!$A$1:$C$15,3,0)</f>
        <v>turf algae</v>
      </c>
      <c r="J4061">
        <v>10</v>
      </c>
    </row>
    <row r="4062" spans="1:10">
      <c r="A4062" s="2">
        <v>42973</v>
      </c>
      <c r="B4062" t="s">
        <v>526</v>
      </c>
      <c r="C4062" t="s">
        <v>10</v>
      </c>
      <c r="D4062">
        <v>3</v>
      </c>
      <c r="E4062">
        <v>7</v>
      </c>
      <c r="F4062" s="17">
        <v>1</v>
      </c>
      <c r="G4062" s="55" t="s">
        <v>539</v>
      </c>
      <c r="H4062" s="66" t="str">
        <f>VLOOKUP(G4062,'Benthic Codes'!$A$1:$C$15,2,0)</f>
        <v>TA</v>
      </c>
      <c r="I4062" s="66" t="str">
        <f>VLOOKUP(G4062,'Benthic Codes'!$A$1:$C$15,3,0)</f>
        <v>turf algae</v>
      </c>
      <c r="J4062">
        <v>10</v>
      </c>
    </row>
    <row r="4063" spans="1:10">
      <c r="A4063" s="2">
        <v>42973</v>
      </c>
      <c r="B4063" t="s">
        <v>526</v>
      </c>
      <c r="C4063" t="s">
        <v>10</v>
      </c>
      <c r="D4063">
        <v>3</v>
      </c>
      <c r="E4063">
        <v>7</v>
      </c>
      <c r="F4063" s="17">
        <v>2</v>
      </c>
      <c r="G4063" s="55" t="s">
        <v>539</v>
      </c>
      <c r="H4063" s="66" t="str">
        <f>VLOOKUP(G4063,'Benthic Codes'!$A$1:$C$15,2,0)</f>
        <v>TA</v>
      </c>
      <c r="I4063" s="66" t="str">
        <f>VLOOKUP(G4063,'Benthic Codes'!$A$1:$C$15,3,0)</f>
        <v>turf algae</v>
      </c>
      <c r="J4063">
        <v>11</v>
      </c>
    </row>
    <row r="4064" spans="1:10">
      <c r="A4064" s="2">
        <v>42973</v>
      </c>
      <c r="B4064" t="s">
        <v>526</v>
      </c>
      <c r="C4064" t="s">
        <v>10</v>
      </c>
      <c r="D4064">
        <v>3</v>
      </c>
      <c r="E4064">
        <v>7</v>
      </c>
      <c r="F4064" s="17">
        <v>3</v>
      </c>
      <c r="G4064" s="55" t="s">
        <v>539</v>
      </c>
      <c r="H4064" s="66" t="str">
        <f>VLOOKUP(G4064,'Benthic Codes'!$A$1:$C$15,2,0)</f>
        <v>TA</v>
      </c>
      <c r="I4064" s="66" t="str">
        <f>VLOOKUP(G4064,'Benthic Codes'!$A$1:$C$15,3,0)</f>
        <v>turf algae</v>
      </c>
      <c r="J4064">
        <v>12</v>
      </c>
    </row>
    <row r="4065" spans="1:11">
      <c r="A4065" s="2">
        <v>42973</v>
      </c>
      <c r="B4065" t="s">
        <v>526</v>
      </c>
      <c r="C4065" t="s">
        <v>10</v>
      </c>
      <c r="D4065">
        <v>3</v>
      </c>
      <c r="E4065">
        <v>7</v>
      </c>
      <c r="F4065" s="17">
        <v>4</v>
      </c>
      <c r="G4065" s="55" t="s">
        <v>539</v>
      </c>
      <c r="H4065" s="66" t="str">
        <f>VLOOKUP(G4065,'Benthic Codes'!$A$1:$C$15,2,0)</f>
        <v>TA</v>
      </c>
      <c r="I4065" s="66" t="str">
        <f>VLOOKUP(G4065,'Benthic Codes'!$A$1:$C$15,3,0)</f>
        <v>turf algae</v>
      </c>
      <c r="J4065">
        <v>13</v>
      </c>
    </row>
    <row r="4066" spans="1:11">
      <c r="A4066" s="2">
        <v>42973</v>
      </c>
      <c r="B4066" t="s">
        <v>526</v>
      </c>
      <c r="C4066" t="s">
        <v>10</v>
      </c>
      <c r="D4066">
        <v>3</v>
      </c>
      <c r="E4066">
        <v>7</v>
      </c>
      <c r="F4066" s="17">
        <v>5</v>
      </c>
      <c r="G4066" s="55" t="s">
        <v>539</v>
      </c>
      <c r="H4066" s="66" t="str">
        <f>VLOOKUP(G4066,'Benthic Codes'!$A$1:$C$15,2,0)</f>
        <v>TA</v>
      </c>
      <c r="I4066" s="66" t="str">
        <f>VLOOKUP(G4066,'Benthic Codes'!$A$1:$C$15,3,0)</f>
        <v>turf algae</v>
      </c>
      <c r="J4066">
        <v>14</v>
      </c>
    </row>
    <row r="4067" spans="1:11">
      <c r="A4067" s="2">
        <v>42973</v>
      </c>
      <c r="B4067" t="s">
        <v>526</v>
      </c>
      <c r="C4067" t="s">
        <v>10</v>
      </c>
      <c r="D4067">
        <v>3</v>
      </c>
      <c r="E4067">
        <v>7</v>
      </c>
      <c r="F4067" s="17">
        <v>6</v>
      </c>
      <c r="G4067" s="55" t="s">
        <v>539</v>
      </c>
      <c r="H4067" s="66" t="str">
        <f>VLOOKUP(G4067,'Benthic Codes'!$A$1:$C$15,2,0)</f>
        <v>TA</v>
      </c>
      <c r="I4067" s="66" t="str">
        <f>VLOOKUP(G4067,'Benthic Codes'!$A$1:$C$15,3,0)</f>
        <v>turf algae</v>
      </c>
      <c r="J4067">
        <v>15</v>
      </c>
    </row>
    <row r="4068" spans="1:11">
      <c r="A4068" s="2">
        <v>42973</v>
      </c>
      <c r="B4068" t="s">
        <v>526</v>
      </c>
      <c r="C4068" t="s">
        <v>10</v>
      </c>
      <c r="D4068">
        <v>3</v>
      </c>
      <c r="E4068">
        <v>7</v>
      </c>
      <c r="F4068" s="17">
        <v>7</v>
      </c>
      <c r="G4068" s="55" t="s">
        <v>539</v>
      </c>
      <c r="H4068" s="66" t="str">
        <f>VLOOKUP(G4068,'Benthic Codes'!$A$1:$C$15,2,0)</f>
        <v>TA</v>
      </c>
      <c r="I4068" s="66" t="str">
        <f>VLOOKUP(G4068,'Benthic Codes'!$A$1:$C$15,3,0)</f>
        <v>turf algae</v>
      </c>
      <c r="J4068">
        <v>16</v>
      </c>
    </row>
    <row r="4069" spans="1:11">
      <c r="A4069" s="2">
        <v>42973</v>
      </c>
      <c r="B4069" t="s">
        <v>526</v>
      </c>
      <c r="C4069" t="s">
        <v>10</v>
      </c>
      <c r="D4069">
        <v>3</v>
      </c>
      <c r="E4069">
        <v>7</v>
      </c>
      <c r="F4069" s="17">
        <v>8</v>
      </c>
      <c r="G4069" s="55" t="s">
        <v>539</v>
      </c>
      <c r="H4069" s="66" t="str">
        <f>VLOOKUP(G4069,'Benthic Codes'!$A$1:$C$15,2,0)</f>
        <v>TA</v>
      </c>
      <c r="I4069" s="66" t="str">
        <f>VLOOKUP(G4069,'Benthic Codes'!$A$1:$C$15,3,0)</f>
        <v>turf algae</v>
      </c>
      <c r="J4069">
        <v>17</v>
      </c>
    </row>
    <row r="4070" spans="1:11">
      <c r="A4070" s="2">
        <v>42973</v>
      </c>
      <c r="B4070" t="s">
        <v>526</v>
      </c>
      <c r="C4070" t="s">
        <v>10</v>
      </c>
      <c r="D4070">
        <v>3</v>
      </c>
      <c r="E4070">
        <v>7</v>
      </c>
      <c r="F4070" s="17">
        <v>9</v>
      </c>
      <c r="G4070" s="55" t="s">
        <v>539</v>
      </c>
      <c r="H4070" s="66" t="str">
        <f>VLOOKUP(G4070,'Benthic Codes'!$A$1:$C$15,2,0)</f>
        <v>TA</v>
      </c>
      <c r="I4070" s="66" t="str">
        <f>VLOOKUP(G4070,'Benthic Codes'!$A$1:$C$15,3,0)</f>
        <v>turf algae</v>
      </c>
      <c r="J4070">
        <v>18</v>
      </c>
    </row>
    <row r="4071" spans="1:11">
      <c r="A4071" s="2">
        <v>42973</v>
      </c>
      <c r="B4071" t="s">
        <v>526</v>
      </c>
      <c r="C4071" t="s">
        <v>10</v>
      </c>
      <c r="D4071">
        <v>3</v>
      </c>
      <c r="E4071">
        <v>7</v>
      </c>
      <c r="F4071" s="17">
        <v>10</v>
      </c>
      <c r="G4071" s="55" t="s">
        <v>539</v>
      </c>
      <c r="H4071" s="66" t="str">
        <f>VLOOKUP(G4071,'Benthic Codes'!$A$1:$C$15,2,0)</f>
        <v>TA</v>
      </c>
      <c r="I4071" s="66" t="str">
        <f>VLOOKUP(G4071,'Benthic Codes'!$A$1:$C$15,3,0)</f>
        <v>turf algae</v>
      </c>
      <c r="J4071">
        <v>19</v>
      </c>
    </row>
    <row r="4072" spans="1:11">
      <c r="A4072" s="2">
        <v>42973</v>
      </c>
      <c r="B4072" t="s">
        <v>526</v>
      </c>
      <c r="C4072" t="s">
        <v>10</v>
      </c>
      <c r="D4072">
        <v>3</v>
      </c>
      <c r="E4072">
        <v>8</v>
      </c>
      <c r="F4072" s="17">
        <v>1</v>
      </c>
      <c r="G4072" s="55" t="s">
        <v>539</v>
      </c>
      <c r="H4072" s="66" t="str">
        <f>VLOOKUP(G4072,'Benthic Codes'!$A$1:$C$15,2,0)</f>
        <v>TA</v>
      </c>
      <c r="I4072" s="66" t="str">
        <f>VLOOKUP(G4072,'Benthic Codes'!$A$1:$C$15,3,0)</f>
        <v>turf algae</v>
      </c>
      <c r="J4072">
        <v>8</v>
      </c>
    </row>
    <row r="4073" spans="1:11">
      <c r="A4073" s="2">
        <v>42973</v>
      </c>
      <c r="B4073" t="s">
        <v>526</v>
      </c>
      <c r="C4073" t="s">
        <v>10</v>
      </c>
      <c r="D4073">
        <v>3</v>
      </c>
      <c r="E4073">
        <v>8</v>
      </c>
      <c r="F4073" s="17">
        <v>2</v>
      </c>
      <c r="G4073" s="55" t="s">
        <v>539</v>
      </c>
      <c r="H4073" s="66" t="str">
        <f>VLOOKUP(G4073,'Benthic Codes'!$A$1:$C$15,2,0)</f>
        <v>TA</v>
      </c>
      <c r="I4073" s="66" t="str">
        <f>VLOOKUP(G4073,'Benthic Codes'!$A$1:$C$15,3,0)</f>
        <v>turf algae</v>
      </c>
      <c r="J4073">
        <v>9</v>
      </c>
    </row>
    <row r="4074" spans="1:11">
      <c r="A4074" s="2">
        <v>42973</v>
      </c>
      <c r="B4074" t="s">
        <v>526</v>
      </c>
      <c r="C4074" t="s">
        <v>10</v>
      </c>
      <c r="D4074">
        <v>3</v>
      </c>
      <c r="E4074">
        <v>8</v>
      </c>
      <c r="F4074" s="17">
        <v>3</v>
      </c>
      <c r="G4074" s="55" t="s">
        <v>539</v>
      </c>
      <c r="H4074" s="66" t="str">
        <f>VLOOKUP(G4074,'Benthic Codes'!$A$1:$C$15,2,0)</f>
        <v>TA</v>
      </c>
      <c r="I4074" s="66" t="str">
        <f>VLOOKUP(G4074,'Benthic Codes'!$A$1:$C$15,3,0)</f>
        <v>turf algae</v>
      </c>
      <c r="J4074">
        <v>10</v>
      </c>
    </row>
    <row r="4075" spans="1:11">
      <c r="A4075" s="2">
        <v>42973</v>
      </c>
      <c r="B4075" t="s">
        <v>526</v>
      </c>
      <c r="C4075" t="s">
        <v>10</v>
      </c>
      <c r="D4075">
        <v>3</v>
      </c>
      <c r="E4075">
        <v>8</v>
      </c>
      <c r="F4075" s="17">
        <v>4</v>
      </c>
      <c r="G4075" s="55" t="s">
        <v>483</v>
      </c>
      <c r="H4075" s="66" t="str">
        <f>VLOOKUP(G4075,'Benthic Codes'!$A$1:$C$15,2,0)</f>
        <v>AINV</v>
      </c>
      <c r="I4075" s="66" t="str">
        <f>VLOOKUP(G4075,'Benthic Codes'!$A$1:$C$15,3,0)</f>
        <v>aggressive invert</v>
      </c>
      <c r="K4075" t="s">
        <v>485</v>
      </c>
    </row>
    <row r="4076" spans="1:11">
      <c r="A4076" s="2">
        <v>42973</v>
      </c>
      <c r="B4076" t="s">
        <v>526</v>
      </c>
      <c r="C4076" t="s">
        <v>10</v>
      </c>
      <c r="D4076">
        <v>3</v>
      </c>
      <c r="E4076">
        <v>8</v>
      </c>
      <c r="F4076" s="17">
        <v>5</v>
      </c>
      <c r="G4076" s="55" t="s">
        <v>483</v>
      </c>
      <c r="H4076" s="66" t="str">
        <f>VLOOKUP(G4076,'Benthic Codes'!$A$1:$C$15,2,0)</f>
        <v>AINV</v>
      </c>
      <c r="I4076" s="66" t="str">
        <f>VLOOKUP(G4076,'Benthic Codes'!$A$1:$C$15,3,0)</f>
        <v>aggressive invert</v>
      </c>
      <c r="K4076" t="s">
        <v>485</v>
      </c>
    </row>
    <row r="4077" spans="1:11">
      <c r="A4077" s="2">
        <v>42973</v>
      </c>
      <c r="B4077" t="s">
        <v>526</v>
      </c>
      <c r="C4077" t="s">
        <v>10</v>
      </c>
      <c r="D4077">
        <v>3</v>
      </c>
      <c r="E4077">
        <v>8</v>
      </c>
      <c r="F4077" s="17">
        <v>6</v>
      </c>
      <c r="G4077" s="55" t="s">
        <v>539</v>
      </c>
      <c r="H4077" s="66" t="str">
        <f>VLOOKUP(G4077,'Benthic Codes'!$A$1:$C$15,2,0)</f>
        <v>TA</v>
      </c>
      <c r="I4077" s="66" t="str">
        <f>VLOOKUP(G4077,'Benthic Codes'!$A$1:$C$15,3,0)</f>
        <v>turf algae</v>
      </c>
    </row>
    <row r="4078" spans="1:11">
      <c r="A4078" s="2">
        <v>42973</v>
      </c>
      <c r="B4078" t="s">
        <v>526</v>
      </c>
      <c r="C4078" t="s">
        <v>10</v>
      </c>
      <c r="D4078">
        <v>3</v>
      </c>
      <c r="E4078">
        <v>8</v>
      </c>
      <c r="F4078" s="17">
        <v>7</v>
      </c>
      <c r="G4078" s="55" t="s">
        <v>478</v>
      </c>
      <c r="H4078" s="66" t="str">
        <f>VLOOKUP(G4078,'Benthic Codes'!$A$1:$C$15,2,0)</f>
        <v>MA</v>
      </c>
      <c r="I4078" s="66" t="str">
        <f>VLOOKUP(G4078,'Benthic Codes'!$A$1:$C$15,3,0)</f>
        <v>macroalgae</v>
      </c>
      <c r="J4078">
        <v>26</v>
      </c>
    </row>
    <row r="4079" spans="1:11">
      <c r="A4079" s="2">
        <v>42973</v>
      </c>
      <c r="B4079" t="s">
        <v>526</v>
      </c>
      <c r="C4079" t="s">
        <v>10</v>
      </c>
      <c r="D4079">
        <v>3</v>
      </c>
      <c r="E4079">
        <v>8</v>
      </c>
      <c r="F4079" s="17">
        <v>8</v>
      </c>
      <c r="G4079" s="55" t="s">
        <v>539</v>
      </c>
      <c r="H4079" s="66" t="str">
        <f>VLOOKUP(G4079,'Benthic Codes'!$A$1:$C$15,2,0)</f>
        <v>TA</v>
      </c>
      <c r="I4079" s="66" t="str">
        <f>VLOOKUP(G4079,'Benthic Codes'!$A$1:$C$15,3,0)</f>
        <v>turf algae</v>
      </c>
    </row>
    <row r="4080" spans="1:11">
      <c r="A4080" s="2">
        <v>42973</v>
      </c>
      <c r="B4080" t="s">
        <v>526</v>
      </c>
      <c r="C4080" t="s">
        <v>10</v>
      </c>
      <c r="D4080">
        <v>3</v>
      </c>
      <c r="E4080">
        <v>8</v>
      </c>
      <c r="F4080" s="17">
        <v>9</v>
      </c>
      <c r="G4080" s="55" t="s">
        <v>539</v>
      </c>
      <c r="H4080" s="66" t="str">
        <f>VLOOKUP(G4080,'Benthic Codes'!$A$1:$C$15,2,0)</f>
        <v>TA</v>
      </c>
      <c r="I4080" s="66" t="str">
        <f>VLOOKUP(G4080,'Benthic Codes'!$A$1:$C$15,3,0)</f>
        <v>turf algae</v>
      </c>
    </row>
    <row r="4081" spans="1:11">
      <c r="A4081" s="2">
        <v>42973</v>
      </c>
      <c r="B4081" t="s">
        <v>526</v>
      </c>
      <c r="C4081" t="s">
        <v>10</v>
      </c>
      <c r="D4081">
        <v>3</v>
      </c>
      <c r="E4081">
        <v>8</v>
      </c>
      <c r="F4081" s="17">
        <v>10</v>
      </c>
      <c r="G4081" s="55" t="s">
        <v>539</v>
      </c>
      <c r="H4081" s="66" t="str">
        <f>VLOOKUP(G4081,'Benthic Codes'!$A$1:$C$15,2,0)</f>
        <v>TA</v>
      </c>
      <c r="I4081" s="66" t="str">
        <f>VLOOKUP(G4081,'Benthic Codes'!$A$1:$C$15,3,0)</f>
        <v>turf algae</v>
      </c>
    </row>
    <row r="4082" spans="1:11">
      <c r="A4082" s="2">
        <v>42973</v>
      </c>
      <c r="B4082" t="s">
        <v>526</v>
      </c>
      <c r="C4082" t="s">
        <v>10</v>
      </c>
      <c r="D4082">
        <v>3</v>
      </c>
      <c r="E4082">
        <v>9</v>
      </c>
      <c r="F4082" s="17">
        <v>1</v>
      </c>
      <c r="G4082" s="55" t="s">
        <v>481</v>
      </c>
      <c r="H4082" s="66" t="str">
        <f>VLOOKUP(G4082,'Benthic Codes'!$A$1:$C$15,2,0)</f>
        <v>CCA</v>
      </c>
      <c r="I4082" s="66" t="str">
        <f>VLOOKUP(G4082,'Benthic Codes'!$A$1:$C$15,3,0)</f>
        <v>CCA</v>
      </c>
    </row>
    <row r="4083" spans="1:11">
      <c r="A4083" s="2">
        <v>42973</v>
      </c>
      <c r="B4083" t="s">
        <v>526</v>
      </c>
      <c r="C4083" t="s">
        <v>10</v>
      </c>
      <c r="D4083">
        <v>3</v>
      </c>
      <c r="E4083">
        <v>9</v>
      </c>
      <c r="F4083" s="17">
        <v>2</v>
      </c>
      <c r="G4083" s="55" t="s">
        <v>478</v>
      </c>
      <c r="H4083" s="66" t="str">
        <f>VLOOKUP(G4083,'Benthic Codes'!$A$1:$C$15,2,0)</f>
        <v>MA</v>
      </c>
      <c r="I4083" s="66" t="str">
        <f>VLOOKUP(G4083,'Benthic Codes'!$A$1:$C$15,3,0)</f>
        <v>macroalgae</v>
      </c>
      <c r="J4083">
        <v>5</v>
      </c>
    </row>
    <row r="4084" spans="1:11">
      <c r="A4084" s="2">
        <v>42973</v>
      </c>
      <c r="B4084" t="s">
        <v>526</v>
      </c>
      <c r="C4084" t="s">
        <v>10</v>
      </c>
      <c r="D4084">
        <v>3</v>
      </c>
      <c r="E4084">
        <v>9</v>
      </c>
      <c r="F4084" s="17">
        <v>3</v>
      </c>
      <c r="G4084" s="55" t="s">
        <v>478</v>
      </c>
      <c r="H4084" s="66" t="str">
        <f>VLOOKUP(G4084,'Benthic Codes'!$A$1:$C$15,2,0)</f>
        <v>MA</v>
      </c>
      <c r="I4084" s="66" t="str">
        <f>VLOOKUP(G4084,'Benthic Codes'!$A$1:$C$15,3,0)</f>
        <v>macroalgae</v>
      </c>
      <c r="J4084">
        <v>20</v>
      </c>
    </row>
    <row r="4085" spans="1:11">
      <c r="A4085" s="2">
        <v>42973</v>
      </c>
      <c r="B4085" t="s">
        <v>526</v>
      </c>
      <c r="C4085" t="s">
        <v>10</v>
      </c>
      <c r="D4085">
        <v>3</v>
      </c>
      <c r="E4085">
        <v>9</v>
      </c>
      <c r="F4085" s="17">
        <v>4</v>
      </c>
      <c r="G4085" s="55" t="s">
        <v>478</v>
      </c>
      <c r="H4085" s="66" t="str">
        <f>VLOOKUP(G4085,'Benthic Codes'!$A$1:$C$15,2,0)</f>
        <v>MA</v>
      </c>
      <c r="I4085" s="66" t="str">
        <f>VLOOKUP(G4085,'Benthic Codes'!$A$1:$C$15,3,0)</f>
        <v>macroalgae</v>
      </c>
      <c r="J4085">
        <v>25</v>
      </c>
    </row>
    <row r="4086" spans="1:11">
      <c r="A4086" s="2">
        <v>42973</v>
      </c>
      <c r="B4086" t="s">
        <v>526</v>
      </c>
      <c r="C4086" t="s">
        <v>10</v>
      </c>
      <c r="D4086">
        <v>3</v>
      </c>
      <c r="E4086">
        <v>9</v>
      </c>
      <c r="F4086" s="17">
        <v>5</v>
      </c>
      <c r="G4086" s="55" t="s">
        <v>539</v>
      </c>
      <c r="H4086" s="66" t="str">
        <f>VLOOKUP(G4086,'Benthic Codes'!$A$1:$C$15,2,0)</f>
        <v>TA</v>
      </c>
      <c r="I4086" s="66" t="str">
        <f>VLOOKUP(G4086,'Benthic Codes'!$A$1:$C$15,3,0)</f>
        <v>turf algae</v>
      </c>
    </row>
    <row r="4087" spans="1:11">
      <c r="A4087" s="2">
        <v>42973</v>
      </c>
      <c r="B4087" t="s">
        <v>526</v>
      </c>
      <c r="C4087" t="s">
        <v>10</v>
      </c>
      <c r="D4087">
        <v>3</v>
      </c>
      <c r="E4087">
        <v>9</v>
      </c>
      <c r="F4087" s="17">
        <v>6</v>
      </c>
      <c r="G4087" s="55" t="s">
        <v>539</v>
      </c>
      <c r="H4087" s="66" t="str">
        <f>VLOOKUP(G4087,'Benthic Codes'!$A$1:$C$15,2,0)</f>
        <v>TA</v>
      </c>
      <c r="I4087" s="66" t="str">
        <f>VLOOKUP(G4087,'Benthic Codes'!$A$1:$C$15,3,0)</f>
        <v>turf algae</v>
      </c>
    </row>
    <row r="4088" spans="1:11">
      <c r="A4088" s="2">
        <v>42973</v>
      </c>
      <c r="B4088" t="s">
        <v>526</v>
      </c>
      <c r="C4088" t="s">
        <v>10</v>
      </c>
      <c r="D4088">
        <v>3</v>
      </c>
      <c r="E4088">
        <v>9</v>
      </c>
      <c r="F4088" s="17">
        <v>7</v>
      </c>
      <c r="G4088" s="55" t="s">
        <v>539</v>
      </c>
      <c r="H4088" s="66" t="str">
        <f>VLOOKUP(G4088,'Benthic Codes'!$A$1:$C$15,2,0)</f>
        <v>TA</v>
      </c>
      <c r="I4088" s="66" t="str">
        <f>VLOOKUP(G4088,'Benthic Codes'!$A$1:$C$15,3,0)</f>
        <v>turf algae</v>
      </c>
    </row>
    <row r="4089" spans="1:11">
      <c r="A4089" s="2">
        <v>42973</v>
      </c>
      <c r="B4089" t="s">
        <v>526</v>
      </c>
      <c r="C4089" t="s">
        <v>10</v>
      </c>
      <c r="D4089">
        <v>3</v>
      </c>
      <c r="E4089">
        <v>9</v>
      </c>
      <c r="F4089" s="17">
        <v>8</v>
      </c>
      <c r="G4089" s="55" t="s">
        <v>539</v>
      </c>
      <c r="H4089" s="66" t="str">
        <f>VLOOKUP(G4089,'Benthic Codes'!$A$1:$C$15,2,0)</f>
        <v>TA</v>
      </c>
      <c r="I4089" s="66" t="str">
        <f>VLOOKUP(G4089,'Benthic Codes'!$A$1:$C$15,3,0)</f>
        <v>turf algae</v>
      </c>
    </row>
    <row r="4090" spans="1:11">
      <c r="A4090" s="2">
        <v>42973</v>
      </c>
      <c r="B4090" t="s">
        <v>526</v>
      </c>
      <c r="C4090" t="s">
        <v>10</v>
      </c>
      <c r="D4090">
        <v>3</v>
      </c>
      <c r="E4090">
        <v>9</v>
      </c>
      <c r="F4090" s="17">
        <v>9</v>
      </c>
      <c r="G4090" s="55" t="s">
        <v>539</v>
      </c>
      <c r="H4090" s="66" t="str">
        <f>VLOOKUP(G4090,'Benthic Codes'!$A$1:$C$15,2,0)</f>
        <v>TA</v>
      </c>
      <c r="I4090" s="66" t="str">
        <f>VLOOKUP(G4090,'Benthic Codes'!$A$1:$C$15,3,0)</f>
        <v>turf algae</v>
      </c>
    </row>
    <row r="4091" spans="1:11">
      <c r="A4091" s="2">
        <v>42973</v>
      </c>
      <c r="B4091" t="s">
        <v>526</v>
      </c>
      <c r="C4091" t="s">
        <v>10</v>
      </c>
      <c r="D4091">
        <v>3</v>
      </c>
      <c r="E4091">
        <v>9</v>
      </c>
      <c r="F4091" s="17">
        <v>10</v>
      </c>
      <c r="G4091" s="55" t="s">
        <v>539</v>
      </c>
      <c r="H4091" s="66" t="str">
        <f>VLOOKUP(G4091,'Benthic Codes'!$A$1:$C$15,2,0)</f>
        <v>TA</v>
      </c>
      <c r="I4091" s="66" t="str">
        <f>VLOOKUP(G4091,'Benthic Codes'!$A$1:$C$15,3,0)</f>
        <v>turf algae</v>
      </c>
    </row>
    <row r="4092" spans="1:11">
      <c r="A4092" s="2">
        <v>42973</v>
      </c>
      <c r="B4092" t="s">
        <v>526</v>
      </c>
      <c r="C4092" t="s">
        <v>10</v>
      </c>
      <c r="D4092">
        <v>3</v>
      </c>
      <c r="E4092">
        <v>10</v>
      </c>
      <c r="F4092" s="17">
        <v>1</v>
      </c>
      <c r="G4092" s="62" t="s">
        <v>483</v>
      </c>
      <c r="H4092" s="68" t="str">
        <f>VLOOKUP(G4092,'Benthic Codes'!$A$1:$C$15,2,0)</f>
        <v>AINV</v>
      </c>
      <c r="I4092" s="68" t="str">
        <f>VLOOKUP(G4092,'Benthic Codes'!$A$1:$C$15,3,0)</f>
        <v>aggressive invert</v>
      </c>
      <c r="J4092" s="17"/>
      <c r="K4092" s="17" t="s">
        <v>484</v>
      </c>
    </row>
    <row r="4093" spans="1:11">
      <c r="A4093" s="2">
        <v>42973</v>
      </c>
      <c r="B4093" t="s">
        <v>526</v>
      </c>
      <c r="C4093" t="s">
        <v>10</v>
      </c>
      <c r="D4093">
        <v>3</v>
      </c>
      <c r="E4093">
        <v>10</v>
      </c>
      <c r="F4093" s="17">
        <v>2</v>
      </c>
      <c r="G4093" s="62" t="s">
        <v>483</v>
      </c>
      <c r="H4093" s="68" t="str">
        <f>VLOOKUP(G4093,'Benthic Codes'!$A$1:$C$15,2,0)</f>
        <v>AINV</v>
      </c>
      <c r="I4093" s="68" t="str">
        <f>VLOOKUP(G4093,'Benthic Codes'!$A$1:$C$15,3,0)</f>
        <v>aggressive invert</v>
      </c>
      <c r="J4093" s="17"/>
      <c r="K4093" s="17" t="s">
        <v>484</v>
      </c>
    </row>
    <row r="4094" spans="1:11">
      <c r="A4094" s="2">
        <v>42973</v>
      </c>
      <c r="B4094" t="s">
        <v>526</v>
      </c>
      <c r="C4094" t="s">
        <v>10</v>
      </c>
      <c r="D4094">
        <v>3</v>
      </c>
      <c r="E4094">
        <v>10</v>
      </c>
      <c r="F4094" s="17">
        <v>3</v>
      </c>
      <c r="G4094" s="62" t="s">
        <v>483</v>
      </c>
      <c r="H4094" s="68" t="str">
        <f>VLOOKUP(G4094,'Benthic Codes'!$A$1:$C$15,2,0)</f>
        <v>AINV</v>
      </c>
      <c r="I4094" s="68" t="str">
        <f>VLOOKUP(G4094,'Benthic Codes'!$A$1:$C$15,3,0)</f>
        <v>aggressive invert</v>
      </c>
      <c r="J4094" s="17"/>
      <c r="K4094" s="17" t="s">
        <v>484</v>
      </c>
    </row>
    <row r="4095" spans="1:11">
      <c r="A4095" s="2">
        <v>42973</v>
      </c>
      <c r="B4095" t="s">
        <v>526</v>
      </c>
      <c r="C4095" t="s">
        <v>10</v>
      </c>
      <c r="D4095">
        <v>3</v>
      </c>
      <c r="E4095">
        <v>10</v>
      </c>
      <c r="F4095" s="17">
        <v>4</v>
      </c>
      <c r="G4095" s="62" t="s">
        <v>483</v>
      </c>
      <c r="H4095" s="68" t="str">
        <f>VLOOKUP(G4095,'Benthic Codes'!$A$1:$C$15,2,0)</f>
        <v>AINV</v>
      </c>
      <c r="I4095" s="68" t="str">
        <f>VLOOKUP(G4095,'Benthic Codes'!$A$1:$C$15,3,0)</f>
        <v>aggressive invert</v>
      </c>
      <c r="J4095" s="17"/>
      <c r="K4095" s="17" t="s">
        <v>484</v>
      </c>
    </row>
    <row r="4096" spans="1:11">
      <c r="A4096" s="2">
        <v>42973</v>
      </c>
      <c r="B4096" t="s">
        <v>526</v>
      </c>
      <c r="C4096" t="s">
        <v>10</v>
      </c>
      <c r="D4096">
        <v>3</v>
      </c>
      <c r="E4096">
        <v>10</v>
      </c>
      <c r="F4096" s="17">
        <v>5</v>
      </c>
      <c r="G4096" s="55" t="s">
        <v>488</v>
      </c>
      <c r="H4096" s="66" t="str">
        <f>VLOOKUP(G4096,'Benthic Codes'!$A$1:$C$15,2,0)</f>
        <v>TA</v>
      </c>
      <c r="I4096" s="66" t="str">
        <f>VLOOKUP(G4096,'Benthic Codes'!$A$1:$C$15,3,0)</f>
        <v>turf algae</v>
      </c>
      <c r="J4096">
        <v>1</v>
      </c>
    </row>
    <row r="4097" spans="1:11">
      <c r="A4097" s="2">
        <v>42973</v>
      </c>
      <c r="B4097" t="s">
        <v>526</v>
      </c>
      <c r="C4097" t="s">
        <v>10</v>
      </c>
      <c r="D4097">
        <v>3</v>
      </c>
      <c r="E4097">
        <v>10</v>
      </c>
      <c r="F4097" s="17">
        <v>6</v>
      </c>
      <c r="G4097" s="62" t="s">
        <v>483</v>
      </c>
      <c r="H4097" s="68" t="str">
        <f>VLOOKUP(G4097,'Benthic Codes'!$A$1:$C$15,2,0)</f>
        <v>AINV</v>
      </c>
      <c r="I4097" s="68" t="str">
        <f>VLOOKUP(G4097,'Benthic Codes'!$A$1:$C$15,3,0)</f>
        <v>aggressive invert</v>
      </c>
      <c r="J4097" s="17"/>
      <c r="K4097" s="17" t="s">
        <v>484</v>
      </c>
    </row>
    <row r="4098" spans="1:11">
      <c r="A4098" s="2">
        <v>42973</v>
      </c>
      <c r="B4098" t="s">
        <v>526</v>
      </c>
      <c r="C4098" t="s">
        <v>10</v>
      </c>
      <c r="D4098">
        <v>3</v>
      </c>
      <c r="E4098">
        <v>10</v>
      </c>
      <c r="F4098" s="17">
        <v>7</v>
      </c>
      <c r="G4098" s="55" t="s">
        <v>488</v>
      </c>
      <c r="H4098" s="66" t="str">
        <f>VLOOKUP(G4098,'Benthic Codes'!$A$1:$C$15,2,0)</f>
        <v>TA</v>
      </c>
      <c r="I4098" s="66" t="str">
        <f>VLOOKUP(G4098,'Benthic Codes'!$A$1:$C$15,3,0)</f>
        <v>turf algae</v>
      </c>
      <c r="J4098">
        <v>1</v>
      </c>
    </row>
    <row r="4099" spans="1:11">
      <c r="A4099" s="2">
        <v>42973</v>
      </c>
      <c r="B4099" t="s">
        <v>526</v>
      </c>
      <c r="C4099" t="s">
        <v>10</v>
      </c>
      <c r="D4099">
        <v>3</v>
      </c>
      <c r="E4099">
        <v>10</v>
      </c>
      <c r="F4099" s="17">
        <v>8</v>
      </c>
      <c r="G4099" s="62" t="s">
        <v>483</v>
      </c>
      <c r="H4099" s="68" t="str">
        <f>VLOOKUP(G4099,'Benthic Codes'!$A$1:$C$15,2,0)</f>
        <v>AINV</v>
      </c>
      <c r="I4099" s="68" t="str">
        <f>VLOOKUP(G4099,'Benthic Codes'!$A$1:$C$15,3,0)</f>
        <v>aggressive invert</v>
      </c>
      <c r="J4099" s="17"/>
      <c r="K4099" s="17" t="s">
        <v>484</v>
      </c>
    </row>
    <row r="4100" spans="1:11">
      <c r="A4100" s="2">
        <v>42973</v>
      </c>
      <c r="B4100" t="s">
        <v>526</v>
      </c>
      <c r="C4100" t="s">
        <v>10</v>
      </c>
      <c r="D4100">
        <v>3</v>
      </c>
      <c r="E4100">
        <v>10</v>
      </c>
      <c r="F4100" s="17">
        <v>9</v>
      </c>
      <c r="G4100" s="62" t="s">
        <v>483</v>
      </c>
      <c r="H4100" s="68" t="str">
        <f>VLOOKUP(G4100,'Benthic Codes'!$A$1:$C$15,2,0)</f>
        <v>AINV</v>
      </c>
      <c r="I4100" s="68" t="str">
        <f>VLOOKUP(G4100,'Benthic Codes'!$A$1:$C$15,3,0)</f>
        <v>aggressive invert</v>
      </c>
      <c r="J4100" s="17"/>
      <c r="K4100" s="17" t="s">
        <v>484</v>
      </c>
    </row>
    <row r="4101" spans="1:11">
      <c r="A4101" s="2">
        <v>42973</v>
      </c>
      <c r="B4101" t="s">
        <v>526</v>
      </c>
      <c r="C4101" t="s">
        <v>10</v>
      </c>
      <c r="D4101">
        <v>3</v>
      </c>
      <c r="E4101">
        <v>10</v>
      </c>
      <c r="F4101" s="17">
        <v>10</v>
      </c>
      <c r="G4101" s="62" t="s">
        <v>483</v>
      </c>
      <c r="H4101" s="68" t="str">
        <f>VLOOKUP(G4101,'Benthic Codes'!$A$1:$C$15,2,0)</f>
        <v>AINV</v>
      </c>
      <c r="I4101" s="68" t="str">
        <f>VLOOKUP(G4101,'Benthic Codes'!$A$1:$C$15,3,0)</f>
        <v>aggressive invert</v>
      </c>
      <c r="J4101" s="17"/>
      <c r="K4101" s="17" t="s">
        <v>484</v>
      </c>
    </row>
    <row r="4102" spans="1:11">
      <c r="A4102" s="2">
        <v>42973</v>
      </c>
      <c r="B4102" t="s">
        <v>526</v>
      </c>
      <c r="C4102" t="s">
        <v>10</v>
      </c>
      <c r="D4102">
        <v>4</v>
      </c>
      <c r="E4102">
        <v>1</v>
      </c>
      <c r="F4102" s="17">
        <v>1</v>
      </c>
      <c r="G4102" s="55" t="s">
        <v>539</v>
      </c>
      <c r="H4102" s="66" t="str">
        <f>VLOOKUP(G4102,'Benthic Codes'!$A$1:$C$15,2,0)</f>
        <v>TA</v>
      </c>
      <c r="I4102" s="66" t="str">
        <f>VLOOKUP(G4102,'Benthic Codes'!$A$1:$C$15,3,0)</f>
        <v>turf algae</v>
      </c>
      <c r="J4102">
        <v>2</v>
      </c>
    </row>
    <row r="4103" spans="1:11">
      <c r="A4103" s="2">
        <v>42973</v>
      </c>
      <c r="B4103" t="s">
        <v>526</v>
      </c>
      <c r="C4103" t="s">
        <v>10</v>
      </c>
      <c r="D4103">
        <v>4</v>
      </c>
      <c r="E4103">
        <v>1</v>
      </c>
      <c r="F4103" s="17">
        <v>2</v>
      </c>
      <c r="G4103" s="62" t="s">
        <v>483</v>
      </c>
      <c r="H4103" s="68" t="str">
        <f>VLOOKUP(G4103,'Benthic Codes'!$A$1:$C$15,2,0)</f>
        <v>AINV</v>
      </c>
      <c r="I4103" s="68" t="str">
        <f>VLOOKUP(G4103,'Benthic Codes'!$A$1:$C$15,3,0)</f>
        <v>aggressive invert</v>
      </c>
      <c r="J4103" s="17"/>
      <c r="K4103" s="17" t="s">
        <v>484</v>
      </c>
    </row>
    <row r="4104" spans="1:11">
      <c r="A4104" s="2">
        <v>42973</v>
      </c>
      <c r="B4104" t="s">
        <v>526</v>
      </c>
      <c r="C4104" t="s">
        <v>10</v>
      </c>
      <c r="D4104">
        <v>4</v>
      </c>
      <c r="E4104">
        <v>1</v>
      </c>
      <c r="F4104" s="17">
        <v>3</v>
      </c>
      <c r="G4104" s="55" t="s">
        <v>539</v>
      </c>
      <c r="H4104" s="66" t="str">
        <f>VLOOKUP(G4104,'Benthic Codes'!$A$1:$C$15,2,0)</f>
        <v>TA</v>
      </c>
      <c r="I4104" s="66" t="str">
        <f>VLOOKUP(G4104,'Benthic Codes'!$A$1:$C$15,3,0)</f>
        <v>turf algae</v>
      </c>
    </row>
    <row r="4105" spans="1:11">
      <c r="A4105" s="2">
        <v>42973</v>
      </c>
      <c r="B4105" t="s">
        <v>526</v>
      </c>
      <c r="C4105" t="s">
        <v>10</v>
      </c>
      <c r="D4105">
        <v>4</v>
      </c>
      <c r="E4105">
        <v>1</v>
      </c>
      <c r="F4105" s="17">
        <v>4</v>
      </c>
      <c r="G4105" s="55" t="s">
        <v>539</v>
      </c>
      <c r="H4105" s="66" t="str">
        <f>VLOOKUP(G4105,'Benthic Codes'!$A$1:$C$15,2,0)</f>
        <v>TA</v>
      </c>
      <c r="I4105" s="66" t="str">
        <f>VLOOKUP(G4105,'Benthic Codes'!$A$1:$C$15,3,0)</f>
        <v>turf algae</v>
      </c>
    </row>
    <row r="4106" spans="1:11">
      <c r="A4106" s="2">
        <v>42973</v>
      </c>
      <c r="B4106" t="s">
        <v>526</v>
      </c>
      <c r="C4106" t="s">
        <v>10</v>
      </c>
      <c r="D4106">
        <v>4</v>
      </c>
      <c r="E4106">
        <v>1</v>
      </c>
      <c r="F4106" s="17">
        <v>5</v>
      </c>
      <c r="G4106" s="55" t="s">
        <v>478</v>
      </c>
      <c r="H4106" s="66" t="str">
        <f>VLOOKUP(G4106,'Benthic Codes'!$A$1:$C$15,2,0)</f>
        <v>MA</v>
      </c>
      <c r="I4106" s="66" t="str">
        <f>VLOOKUP(G4106,'Benthic Codes'!$A$1:$C$15,3,0)</f>
        <v>macroalgae</v>
      </c>
      <c r="J4106">
        <v>20</v>
      </c>
    </row>
    <row r="4107" spans="1:11">
      <c r="A4107" s="2">
        <v>42973</v>
      </c>
      <c r="B4107" t="s">
        <v>526</v>
      </c>
      <c r="C4107" t="s">
        <v>10</v>
      </c>
      <c r="D4107">
        <v>4</v>
      </c>
      <c r="E4107">
        <v>1</v>
      </c>
      <c r="F4107" s="17">
        <v>6</v>
      </c>
      <c r="G4107" s="55" t="s">
        <v>476</v>
      </c>
      <c r="H4107" s="66" t="str">
        <f>VLOOKUP(G4107,'Benthic Codes'!$A$1:$C$15,2,0)</f>
        <v>LC</v>
      </c>
      <c r="I4107" s="66" t="str">
        <f>VLOOKUP(G4107,'Benthic Codes'!$A$1:$C$15,3,0)</f>
        <v>coral</v>
      </c>
    </row>
    <row r="4108" spans="1:11">
      <c r="A4108" s="2">
        <v>42973</v>
      </c>
      <c r="B4108" t="s">
        <v>526</v>
      </c>
      <c r="C4108" t="s">
        <v>10</v>
      </c>
      <c r="D4108">
        <v>4</v>
      </c>
      <c r="E4108">
        <v>1</v>
      </c>
      <c r="F4108" s="17">
        <v>7</v>
      </c>
      <c r="G4108" s="55" t="s">
        <v>539</v>
      </c>
      <c r="H4108" s="66" t="str">
        <f>VLOOKUP(G4108,'Benthic Codes'!$A$1:$C$15,2,0)</f>
        <v>TA</v>
      </c>
      <c r="I4108" s="66" t="str">
        <f>VLOOKUP(G4108,'Benthic Codes'!$A$1:$C$15,3,0)</f>
        <v>turf algae</v>
      </c>
      <c r="J4108">
        <v>5</v>
      </c>
    </row>
    <row r="4109" spans="1:11">
      <c r="A4109" s="2">
        <v>42973</v>
      </c>
      <c r="B4109" t="s">
        <v>526</v>
      </c>
      <c r="C4109" t="s">
        <v>10</v>
      </c>
      <c r="D4109">
        <v>4</v>
      </c>
      <c r="E4109">
        <v>1</v>
      </c>
      <c r="F4109" s="17">
        <v>8</v>
      </c>
      <c r="G4109" s="55" t="s">
        <v>539</v>
      </c>
      <c r="H4109" s="66" t="str">
        <f>VLOOKUP(G4109,'Benthic Codes'!$A$1:$C$15,2,0)</f>
        <v>TA</v>
      </c>
      <c r="I4109" s="66" t="str">
        <f>VLOOKUP(G4109,'Benthic Codes'!$A$1:$C$15,3,0)</f>
        <v>turf algae</v>
      </c>
      <c r="J4109">
        <v>5</v>
      </c>
    </row>
    <row r="4110" spans="1:11">
      <c r="A4110" s="2">
        <v>42973</v>
      </c>
      <c r="B4110" t="s">
        <v>526</v>
      </c>
      <c r="C4110" t="s">
        <v>10</v>
      </c>
      <c r="D4110">
        <v>4</v>
      </c>
      <c r="E4110">
        <v>1</v>
      </c>
      <c r="F4110" s="17">
        <v>9</v>
      </c>
      <c r="G4110" s="55" t="s">
        <v>483</v>
      </c>
      <c r="H4110" s="66" t="str">
        <f>VLOOKUP(G4110,'Benthic Codes'!$A$1:$C$15,2,0)</f>
        <v>AINV</v>
      </c>
      <c r="I4110" s="66" t="str">
        <f>VLOOKUP(G4110,'Benthic Codes'!$A$1:$C$15,3,0)</f>
        <v>aggressive invert</v>
      </c>
      <c r="K4110" t="s">
        <v>485</v>
      </c>
    </row>
    <row r="4111" spans="1:11">
      <c r="A4111" s="2">
        <v>42973</v>
      </c>
      <c r="B4111" t="s">
        <v>526</v>
      </c>
      <c r="C4111" t="s">
        <v>10</v>
      </c>
      <c r="D4111">
        <v>4</v>
      </c>
      <c r="E4111">
        <v>1</v>
      </c>
      <c r="F4111" s="17">
        <v>10</v>
      </c>
      <c r="G4111" s="55" t="s">
        <v>539</v>
      </c>
      <c r="H4111" s="66" t="str">
        <f>VLOOKUP(G4111,'Benthic Codes'!$A$1:$C$15,2,0)</f>
        <v>TA</v>
      </c>
      <c r="I4111" s="66" t="str">
        <f>VLOOKUP(G4111,'Benthic Codes'!$A$1:$C$15,3,0)</f>
        <v>turf algae</v>
      </c>
    </row>
    <row r="4112" spans="1:11">
      <c r="A4112" s="2">
        <v>42973</v>
      </c>
      <c r="B4112" t="s">
        <v>526</v>
      </c>
      <c r="C4112" t="s">
        <v>10</v>
      </c>
      <c r="D4112">
        <v>4</v>
      </c>
      <c r="E4112">
        <v>2</v>
      </c>
      <c r="F4112" s="17">
        <v>1</v>
      </c>
      <c r="G4112" s="55" t="s">
        <v>539</v>
      </c>
      <c r="H4112" s="66" t="str">
        <f>VLOOKUP(G4112,'Benthic Codes'!$A$1:$C$15,2,0)</f>
        <v>TA</v>
      </c>
      <c r="I4112" s="66" t="str">
        <f>VLOOKUP(G4112,'Benthic Codes'!$A$1:$C$15,3,0)</f>
        <v>turf algae</v>
      </c>
    </row>
    <row r="4113" spans="1:11">
      <c r="A4113" s="2">
        <v>42973</v>
      </c>
      <c r="B4113" t="s">
        <v>526</v>
      </c>
      <c r="C4113" t="s">
        <v>10</v>
      </c>
      <c r="D4113">
        <v>4</v>
      </c>
      <c r="E4113">
        <v>2</v>
      </c>
      <c r="F4113" s="17">
        <v>2</v>
      </c>
      <c r="G4113" s="55" t="s">
        <v>476</v>
      </c>
      <c r="H4113" s="66" t="str">
        <f>VLOOKUP(G4113,'Benthic Codes'!$A$1:$C$15,2,0)</f>
        <v>LC</v>
      </c>
      <c r="I4113" s="66" t="str">
        <f>VLOOKUP(G4113,'Benthic Codes'!$A$1:$C$15,3,0)</f>
        <v>coral</v>
      </c>
    </row>
    <row r="4114" spans="1:11">
      <c r="A4114" s="2">
        <v>42973</v>
      </c>
      <c r="B4114" t="s">
        <v>526</v>
      </c>
      <c r="C4114" t="s">
        <v>10</v>
      </c>
      <c r="D4114">
        <v>4</v>
      </c>
      <c r="E4114">
        <v>2</v>
      </c>
      <c r="F4114" s="17">
        <v>3</v>
      </c>
      <c r="G4114" s="55" t="s">
        <v>478</v>
      </c>
      <c r="H4114" s="66" t="str">
        <f>VLOOKUP(G4114,'Benthic Codes'!$A$1:$C$15,2,0)</f>
        <v>MA</v>
      </c>
      <c r="I4114" s="66" t="str">
        <f>VLOOKUP(G4114,'Benthic Codes'!$A$1:$C$15,3,0)</f>
        <v>macroalgae</v>
      </c>
      <c r="J4114">
        <v>26</v>
      </c>
    </row>
    <row r="4115" spans="1:11">
      <c r="A4115" s="2">
        <v>42973</v>
      </c>
      <c r="B4115" t="s">
        <v>526</v>
      </c>
      <c r="C4115" t="s">
        <v>10</v>
      </c>
      <c r="D4115">
        <v>4</v>
      </c>
      <c r="E4115">
        <v>2</v>
      </c>
      <c r="F4115" s="17">
        <v>4</v>
      </c>
      <c r="G4115" s="55" t="s">
        <v>478</v>
      </c>
      <c r="H4115" s="66" t="str">
        <f>VLOOKUP(G4115,'Benthic Codes'!$A$1:$C$15,2,0)</f>
        <v>MA</v>
      </c>
      <c r="I4115" s="66" t="str">
        <f>VLOOKUP(G4115,'Benthic Codes'!$A$1:$C$15,3,0)</f>
        <v>macroalgae</v>
      </c>
      <c r="J4115">
        <v>12</v>
      </c>
    </row>
    <row r="4116" spans="1:11">
      <c r="A4116" s="2">
        <v>42973</v>
      </c>
      <c r="B4116" t="s">
        <v>526</v>
      </c>
      <c r="C4116" t="s">
        <v>10</v>
      </c>
      <c r="D4116">
        <v>4</v>
      </c>
      <c r="E4116">
        <v>2</v>
      </c>
      <c r="F4116" s="17">
        <v>5</v>
      </c>
      <c r="G4116" s="55" t="s">
        <v>478</v>
      </c>
      <c r="H4116" s="66" t="str">
        <f>VLOOKUP(G4116,'Benthic Codes'!$A$1:$C$15,2,0)</f>
        <v>MA</v>
      </c>
      <c r="I4116" s="66" t="str">
        <f>VLOOKUP(G4116,'Benthic Codes'!$A$1:$C$15,3,0)</f>
        <v>macroalgae</v>
      </c>
      <c r="J4116">
        <v>100</v>
      </c>
    </row>
    <row r="4117" spans="1:11">
      <c r="A4117" s="2">
        <v>42973</v>
      </c>
      <c r="B4117" t="s">
        <v>526</v>
      </c>
      <c r="C4117" t="s">
        <v>10</v>
      </c>
      <c r="D4117">
        <v>4</v>
      </c>
      <c r="E4117">
        <v>2</v>
      </c>
      <c r="F4117" s="17">
        <v>6</v>
      </c>
      <c r="G4117" s="55" t="s">
        <v>483</v>
      </c>
      <c r="H4117" s="66" t="str">
        <f>VLOOKUP(G4117,'Benthic Codes'!$A$1:$C$15,2,0)</f>
        <v>AINV</v>
      </c>
      <c r="I4117" s="66" t="str">
        <f>VLOOKUP(G4117,'Benthic Codes'!$A$1:$C$15,3,0)</f>
        <v>aggressive invert</v>
      </c>
      <c r="K4117" t="s">
        <v>485</v>
      </c>
    </row>
    <row r="4118" spans="1:11">
      <c r="A4118" s="2">
        <v>42973</v>
      </c>
      <c r="B4118" t="s">
        <v>526</v>
      </c>
      <c r="C4118" t="s">
        <v>10</v>
      </c>
      <c r="D4118">
        <v>4</v>
      </c>
      <c r="E4118">
        <v>2</v>
      </c>
      <c r="F4118" s="17">
        <v>7</v>
      </c>
      <c r="G4118" s="62" t="s">
        <v>483</v>
      </c>
      <c r="H4118" s="68" t="str">
        <f>VLOOKUP(G4118,'Benthic Codes'!$A$1:$C$15,2,0)</f>
        <v>AINV</v>
      </c>
      <c r="I4118" s="68" t="str">
        <f>VLOOKUP(G4118,'Benthic Codes'!$A$1:$C$15,3,0)</f>
        <v>aggressive invert</v>
      </c>
      <c r="J4118" s="17"/>
      <c r="K4118" s="17" t="s">
        <v>484</v>
      </c>
    </row>
    <row r="4119" spans="1:11">
      <c r="A4119" s="2">
        <v>42973</v>
      </c>
      <c r="B4119" t="s">
        <v>526</v>
      </c>
      <c r="C4119" t="s">
        <v>10</v>
      </c>
      <c r="D4119">
        <v>4</v>
      </c>
      <c r="E4119">
        <v>2</v>
      </c>
      <c r="F4119" s="17">
        <v>8</v>
      </c>
      <c r="G4119" s="55" t="s">
        <v>478</v>
      </c>
      <c r="H4119" s="66" t="str">
        <f>VLOOKUP(G4119,'Benthic Codes'!$A$1:$C$15,2,0)</f>
        <v>MA</v>
      </c>
      <c r="I4119" s="66" t="str">
        <f>VLOOKUP(G4119,'Benthic Codes'!$A$1:$C$15,3,0)</f>
        <v>macroalgae</v>
      </c>
      <c r="J4119">
        <v>6</v>
      </c>
    </row>
    <row r="4120" spans="1:11">
      <c r="A4120" s="2">
        <v>42973</v>
      </c>
      <c r="B4120" t="s">
        <v>526</v>
      </c>
      <c r="C4120" t="s">
        <v>10</v>
      </c>
      <c r="D4120">
        <v>4</v>
      </c>
      <c r="E4120">
        <v>2</v>
      </c>
      <c r="F4120" s="17">
        <v>9</v>
      </c>
      <c r="G4120" s="55" t="s">
        <v>481</v>
      </c>
      <c r="H4120" s="66" t="str">
        <f>VLOOKUP(G4120,'Benthic Codes'!$A$1:$C$15,2,0)</f>
        <v>CCA</v>
      </c>
      <c r="I4120" s="66" t="str">
        <f>VLOOKUP(G4120,'Benthic Codes'!$A$1:$C$15,3,0)</f>
        <v>CCA</v>
      </c>
    </row>
    <row r="4121" spans="1:11">
      <c r="A4121" s="2">
        <v>42973</v>
      </c>
      <c r="B4121" t="s">
        <v>526</v>
      </c>
      <c r="C4121" t="s">
        <v>10</v>
      </c>
      <c r="D4121">
        <v>4</v>
      </c>
      <c r="E4121">
        <v>2</v>
      </c>
      <c r="F4121" s="17">
        <v>10</v>
      </c>
      <c r="G4121" s="55" t="s">
        <v>476</v>
      </c>
      <c r="H4121" s="66" t="str">
        <f>VLOOKUP(G4121,'Benthic Codes'!$A$1:$C$15,2,0)</f>
        <v>LC</v>
      </c>
      <c r="I4121" s="66" t="str">
        <f>VLOOKUP(G4121,'Benthic Codes'!$A$1:$C$15,3,0)</f>
        <v>coral</v>
      </c>
    </row>
    <row r="4122" spans="1:11">
      <c r="A4122" s="2">
        <v>42973</v>
      </c>
      <c r="B4122" t="s">
        <v>526</v>
      </c>
      <c r="C4122" t="s">
        <v>10</v>
      </c>
      <c r="D4122">
        <v>4</v>
      </c>
      <c r="E4122">
        <v>3</v>
      </c>
      <c r="F4122" s="17">
        <v>1</v>
      </c>
      <c r="G4122" s="55" t="s">
        <v>539</v>
      </c>
      <c r="H4122" s="66" t="str">
        <f>VLOOKUP(G4122,'Benthic Codes'!$A$1:$C$15,2,0)</f>
        <v>TA</v>
      </c>
      <c r="I4122" s="66" t="str">
        <f>VLOOKUP(G4122,'Benthic Codes'!$A$1:$C$15,3,0)</f>
        <v>turf algae</v>
      </c>
      <c r="J4122">
        <v>7</v>
      </c>
    </row>
    <row r="4123" spans="1:11">
      <c r="A4123" s="2">
        <v>42973</v>
      </c>
      <c r="B4123" t="s">
        <v>526</v>
      </c>
      <c r="C4123" t="s">
        <v>10</v>
      </c>
      <c r="D4123">
        <v>4</v>
      </c>
      <c r="E4123">
        <v>3</v>
      </c>
      <c r="F4123" s="17">
        <v>2</v>
      </c>
      <c r="G4123" s="55" t="s">
        <v>539</v>
      </c>
      <c r="H4123" s="66" t="str">
        <f>VLOOKUP(G4123,'Benthic Codes'!$A$1:$C$15,2,0)</f>
        <v>TA</v>
      </c>
      <c r="I4123" s="66" t="str">
        <f>VLOOKUP(G4123,'Benthic Codes'!$A$1:$C$15,3,0)</f>
        <v>turf algae</v>
      </c>
    </row>
    <row r="4124" spans="1:11">
      <c r="A4124" s="2">
        <v>42973</v>
      </c>
      <c r="B4124" t="s">
        <v>526</v>
      </c>
      <c r="C4124" t="s">
        <v>10</v>
      </c>
      <c r="D4124">
        <v>4</v>
      </c>
      <c r="E4124">
        <v>3</v>
      </c>
      <c r="F4124" s="17">
        <v>3</v>
      </c>
      <c r="G4124" s="55" t="s">
        <v>478</v>
      </c>
      <c r="H4124" s="66" t="str">
        <f>VLOOKUP(G4124,'Benthic Codes'!$A$1:$C$15,2,0)</f>
        <v>MA</v>
      </c>
      <c r="I4124" s="66" t="str">
        <f>VLOOKUP(G4124,'Benthic Codes'!$A$1:$C$15,3,0)</f>
        <v>macroalgae</v>
      </c>
      <c r="J4124">
        <v>9</v>
      </c>
    </row>
    <row r="4125" spans="1:11">
      <c r="A4125" s="2">
        <v>42973</v>
      </c>
      <c r="B4125" t="s">
        <v>526</v>
      </c>
      <c r="C4125" t="s">
        <v>10</v>
      </c>
      <c r="D4125">
        <v>4</v>
      </c>
      <c r="E4125">
        <v>3</v>
      </c>
      <c r="F4125" s="17">
        <v>4</v>
      </c>
      <c r="G4125" s="55" t="s">
        <v>476</v>
      </c>
      <c r="H4125" s="66" t="str">
        <f>VLOOKUP(G4125,'Benthic Codes'!$A$1:$C$15,2,0)</f>
        <v>LC</v>
      </c>
      <c r="I4125" s="66" t="str">
        <f>VLOOKUP(G4125,'Benthic Codes'!$A$1:$C$15,3,0)</f>
        <v>coral</v>
      </c>
    </row>
    <row r="4126" spans="1:11">
      <c r="A4126" s="2">
        <v>42973</v>
      </c>
      <c r="B4126" t="s">
        <v>526</v>
      </c>
      <c r="C4126" t="s">
        <v>10</v>
      </c>
      <c r="D4126">
        <v>4</v>
      </c>
      <c r="E4126">
        <v>3</v>
      </c>
      <c r="F4126" s="17">
        <v>5</v>
      </c>
      <c r="G4126" s="55" t="s">
        <v>539</v>
      </c>
      <c r="H4126" s="66" t="str">
        <f>VLOOKUP(G4126,'Benthic Codes'!$A$1:$C$15,2,0)</f>
        <v>TA</v>
      </c>
      <c r="I4126" s="66" t="str">
        <f>VLOOKUP(G4126,'Benthic Codes'!$A$1:$C$15,3,0)</f>
        <v>turf algae</v>
      </c>
    </row>
    <row r="4127" spans="1:11">
      <c r="A4127" s="2">
        <v>42973</v>
      </c>
      <c r="B4127" t="s">
        <v>526</v>
      </c>
      <c r="C4127" t="s">
        <v>10</v>
      </c>
      <c r="D4127">
        <v>4</v>
      </c>
      <c r="E4127">
        <v>3</v>
      </c>
      <c r="F4127" s="17">
        <v>6</v>
      </c>
      <c r="G4127" s="55" t="s">
        <v>539</v>
      </c>
      <c r="H4127" s="66" t="str">
        <f>VLOOKUP(G4127,'Benthic Codes'!$A$1:$C$15,2,0)</f>
        <v>TA</v>
      </c>
      <c r="I4127" s="66" t="str">
        <f>VLOOKUP(G4127,'Benthic Codes'!$A$1:$C$15,3,0)</f>
        <v>turf algae</v>
      </c>
    </row>
    <row r="4128" spans="1:11">
      <c r="A4128" s="2">
        <v>42973</v>
      </c>
      <c r="B4128" t="s">
        <v>526</v>
      </c>
      <c r="C4128" t="s">
        <v>10</v>
      </c>
      <c r="D4128">
        <v>4</v>
      </c>
      <c r="E4128">
        <v>3</v>
      </c>
      <c r="F4128" s="17">
        <v>7</v>
      </c>
      <c r="G4128" s="55" t="s">
        <v>539</v>
      </c>
      <c r="H4128" s="66" t="str">
        <f>VLOOKUP(G4128,'Benthic Codes'!$A$1:$C$15,2,0)</f>
        <v>TA</v>
      </c>
      <c r="I4128" s="66" t="str">
        <f>VLOOKUP(G4128,'Benthic Codes'!$A$1:$C$15,3,0)</f>
        <v>turf algae</v>
      </c>
    </row>
    <row r="4129" spans="1:11">
      <c r="A4129" s="2">
        <v>42973</v>
      </c>
      <c r="B4129" t="s">
        <v>526</v>
      </c>
      <c r="C4129" t="s">
        <v>10</v>
      </c>
      <c r="D4129">
        <v>4</v>
      </c>
      <c r="E4129">
        <v>3</v>
      </c>
      <c r="F4129" s="17">
        <v>8</v>
      </c>
      <c r="G4129" s="55" t="s">
        <v>539</v>
      </c>
      <c r="H4129" s="66" t="str">
        <f>VLOOKUP(G4129,'Benthic Codes'!$A$1:$C$15,2,0)</f>
        <v>TA</v>
      </c>
      <c r="I4129" s="66" t="str">
        <f>VLOOKUP(G4129,'Benthic Codes'!$A$1:$C$15,3,0)</f>
        <v>turf algae</v>
      </c>
    </row>
    <row r="4130" spans="1:11">
      <c r="A4130" s="2">
        <v>42973</v>
      </c>
      <c r="B4130" t="s">
        <v>526</v>
      </c>
      <c r="C4130" t="s">
        <v>10</v>
      </c>
      <c r="D4130">
        <v>4</v>
      </c>
      <c r="E4130">
        <v>3</v>
      </c>
      <c r="F4130" s="17">
        <v>9</v>
      </c>
      <c r="G4130" s="55" t="s">
        <v>539</v>
      </c>
      <c r="H4130" s="66" t="str">
        <f>VLOOKUP(G4130,'Benthic Codes'!$A$1:$C$15,2,0)</f>
        <v>TA</v>
      </c>
      <c r="I4130" s="66" t="str">
        <f>VLOOKUP(G4130,'Benthic Codes'!$A$1:$C$15,3,0)</f>
        <v>turf algae</v>
      </c>
    </row>
    <row r="4131" spans="1:11">
      <c r="A4131" s="2">
        <v>42973</v>
      </c>
      <c r="B4131" t="s">
        <v>526</v>
      </c>
      <c r="C4131" t="s">
        <v>10</v>
      </c>
      <c r="D4131">
        <v>4</v>
      </c>
      <c r="E4131">
        <v>3</v>
      </c>
      <c r="F4131" s="17">
        <v>10</v>
      </c>
      <c r="G4131" s="55" t="s">
        <v>539</v>
      </c>
      <c r="H4131" s="66" t="str">
        <f>VLOOKUP(G4131,'Benthic Codes'!$A$1:$C$15,2,0)</f>
        <v>TA</v>
      </c>
      <c r="I4131" s="66" t="str">
        <f>VLOOKUP(G4131,'Benthic Codes'!$A$1:$C$15,3,0)</f>
        <v>turf algae</v>
      </c>
    </row>
    <row r="4132" spans="1:11">
      <c r="A4132" s="2">
        <v>42973</v>
      </c>
      <c r="B4132" t="s">
        <v>526</v>
      </c>
      <c r="C4132" t="s">
        <v>10</v>
      </c>
      <c r="D4132">
        <v>4</v>
      </c>
      <c r="E4132">
        <v>4</v>
      </c>
      <c r="F4132" s="17">
        <v>1</v>
      </c>
      <c r="G4132" s="55" t="s">
        <v>539</v>
      </c>
      <c r="H4132" s="66" t="str">
        <f>VLOOKUP(G4132,'Benthic Codes'!$A$1:$C$15,2,0)</f>
        <v>TA</v>
      </c>
      <c r="I4132" s="66" t="str">
        <f>VLOOKUP(G4132,'Benthic Codes'!$A$1:$C$15,3,0)</f>
        <v>turf algae</v>
      </c>
    </row>
    <row r="4133" spans="1:11">
      <c r="A4133" s="2">
        <v>42973</v>
      </c>
      <c r="B4133" t="s">
        <v>526</v>
      </c>
      <c r="C4133" t="s">
        <v>10</v>
      </c>
      <c r="D4133">
        <v>4</v>
      </c>
      <c r="E4133">
        <v>4</v>
      </c>
      <c r="F4133" s="17">
        <v>2</v>
      </c>
      <c r="G4133" s="55" t="s">
        <v>489</v>
      </c>
      <c r="H4133" s="66" t="str">
        <f>VLOOKUP(G4133,'Benthic Codes'!$A$1:$C$15,2,0)</f>
        <v>sand</v>
      </c>
      <c r="I4133" s="66" t="str">
        <f>VLOOKUP(G4133,'Benthic Codes'!$A$1:$C$15,3,0)</f>
        <v>sand</v>
      </c>
    </row>
    <row r="4134" spans="1:11">
      <c r="A4134" s="2">
        <v>42973</v>
      </c>
      <c r="B4134" t="s">
        <v>526</v>
      </c>
      <c r="C4134" t="s">
        <v>10</v>
      </c>
      <c r="D4134">
        <v>4</v>
      </c>
      <c r="E4134">
        <v>4</v>
      </c>
      <c r="F4134" s="17">
        <v>3</v>
      </c>
      <c r="G4134" s="55" t="s">
        <v>480</v>
      </c>
      <c r="H4134" s="66" t="str">
        <f>VLOOKUP(G4134,'Benthic Codes'!$A$1:$C$15,2,0)</f>
        <v>OINV</v>
      </c>
      <c r="I4134" s="66" t="str">
        <f>VLOOKUP(G4134,'Benthic Codes'!$A$1:$C$15,3,0)</f>
        <v>non-aggressive invert</v>
      </c>
      <c r="K4134" t="s">
        <v>482</v>
      </c>
    </row>
    <row r="4135" spans="1:11">
      <c r="A4135" s="2">
        <v>42973</v>
      </c>
      <c r="B4135" t="s">
        <v>526</v>
      </c>
      <c r="C4135" t="s">
        <v>10</v>
      </c>
      <c r="D4135">
        <v>4</v>
      </c>
      <c r="E4135">
        <v>4</v>
      </c>
      <c r="F4135" s="17">
        <v>4</v>
      </c>
      <c r="G4135" s="55" t="s">
        <v>480</v>
      </c>
      <c r="H4135" s="66" t="str">
        <f>VLOOKUP(G4135,'Benthic Codes'!$A$1:$C$15,2,0)</f>
        <v>OINV</v>
      </c>
      <c r="I4135" s="66" t="str">
        <f>VLOOKUP(G4135,'Benthic Codes'!$A$1:$C$15,3,0)</f>
        <v>non-aggressive invert</v>
      </c>
      <c r="K4135" t="s">
        <v>482</v>
      </c>
    </row>
    <row r="4136" spans="1:11">
      <c r="A4136" s="2">
        <v>42973</v>
      </c>
      <c r="B4136" t="s">
        <v>526</v>
      </c>
      <c r="C4136" t="s">
        <v>10</v>
      </c>
      <c r="D4136">
        <v>4</v>
      </c>
      <c r="E4136">
        <v>4</v>
      </c>
      <c r="F4136" s="17">
        <v>5</v>
      </c>
      <c r="G4136" s="55" t="s">
        <v>474</v>
      </c>
      <c r="H4136" s="66" t="str">
        <f>VLOOKUP(G4136,'Benthic Codes'!$A$1:$C$15,2,0)</f>
        <v>CY</v>
      </c>
      <c r="I4136" s="66" t="str">
        <f>VLOOKUP(G4136,'Benthic Codes'!$A$1:$C$15,3,0)</f>
        <v>cyanobacteria</v>
      </c>
    </row>
    <row r="4137" spans="1:11">
      <c r="A4137" s="2">
        <v>42973</v>
      </c>
      <c r="B4137" t="s">
        <v>526</v>
      </c>
      <c r="C4137" t="s">
        <v>10</v>
      </c>
      <c r="D4137">
        <v>4</v>
      </c>
      <c r="E4137">
        <v>4</v>
      </c>
      <c r="F4137" s="17">
        <v>6</v>
      </c>
      <c r="G4137" s="55" t="s">
        <v>539</v>
      </c>
      <c r="H4137" s="66" t="str">
        <f>VLOOKUP(G4137,'Benthic Codes'!$A$1:$C$15,2,0)</f>
        <v>TA</v>
      </c>
      <c r="I4137" s="66" t="str">
        <f>VLOOKUP(G4137,'Benthic Codes'!$A$1:$C$15,3,0)</f>
        <v>turf algae</v>
      </c>
    </row>
    <row r="4138" spans="1:11">
      <c r="A4138" s="2">
        <v>42973</v>
      </c>
      <c r="B4138" t="s">
        <v>526</v>
      </c>
      <c r="C4138" t="s">
        <v>10</v>
      </c>
      <c r="D4138">
        <v>4</v>
      </c>
      <c r="E4138">
        <v>4</v>
      </c>
      <c r="F4138" s="17">
        <v>7</v>
      </c>
      <c r="G4138" s="55" t="s">
        <v>539</v>
      </c>
      <c r="H4138" s="66" t="str">
        <f>VLOOKUP(G4138,'Benthic Codes'!$A$1:$C$15,2,0)</f>
        <v>TA</v>
      </c>
      <c r="I4138" s="66" t="str">
        <f>VLOOKUP(G4138,'Benthic Codes'!$A$1:$C$15,3,0)</f>
        <v>turf algae</v>
      </c>
    </row>
    <row r="4139" spans="1:11">
      <c r="A4139" s="2">
        <v>42973</v>
      </c>
      <c r="B4139" t="s">
        <v>526</v>
      </c>
      <c r="C4139" t="s">
        <v>10</v>
      </c>
      <c r="D4139">
        <v>4</v>
      </c>
      <c r="E4139">
        <v>4</v>
      </c>
      <c r="F4139" s="17">
        <v>8</v>
      </c>
      <c r="G4139" s="55" t="s">
        <v>539</v>
      </c>
      <c r="H4139" s="66" t="str">
        <f>VLOOKUP(G4139,'Benthic Codes'!$A$1:$C$15,2,0)</f>
        <v>TA</v>
      </c>
      <c r="I4139" s="66" t="str">
        <f>VLOOKUP(G4139,'Benthic Codes'!$A$1:$C$15,3,0)</f>
        <v>turf algae</v>
      </c>
    </row>
    <row r="4140" spans="1:11">
      <c r="A4140" s="2">
        <v>42973</v>
      </c>
      <c r="B4140" t="s">
        <v>526</v>
      </c>
      <c r="C4140" t="s">
        <v>10</v>
      </c>
      <c r="D4140">
        <v>4</v>
      </c>
      <c r="E4140">
        <v>4</v>
      </c>
      <c r="F4140" s="17">
        <v>9</v>
      </c>
      <c r="G4140" s="55" t="s">
        <v>476</v>
      </c>
      <c r="H4140" s="66" t="str">
        <f>VLOOKUP(G4140,'Benthic Codes'!$A$1:$C$15,2,0)</f>
        <v>LC</v>
      </c>
      <c r="I4140" s="66" t="str">
        <f>VLOOKUP(G4140,'Benthic Codes'!$A$1:$C$15,3,0)</f>
        <v>coral</v>
      </c>
    </row>
    <row r="4141" spans="1:11">
      <c r="A4141" s="2">
        <v>42973</v>
      </c>
      <c r="B4141" t="s">
        <v>526</v>
      </c>
      <c r="C4141" t="s">
        <v>10</v>
      </c>
      <c r="D4141">
        <v>4</v>
      </c>
      <c r="E4141">
        <v>4</v>
      </c>
      <c r="F4141" s="17">
        <v>10</v>
      </c>
      <c r="G4141" s="55" t="s">
        <v>478</v>
      </c>
      <c r="H4141" s="66" t="str">
        <f>VLOOKUP(G4141,'Benthic Codes'!$A$1:$C$15,2,0)</f>
        <v>MA</v>
      </c>
      <c r="I4141" s="66" t="str">
        <f>VLOOKUP(G4141,'Benthic Codes'!$A$1:$C$15,3,0)</f>
        <v>macroalgae</v>
      </c>
      <c r="J4141">
        <v>10</v>
      </c>
    </row>
    <row r="4142" spans="1:11">
      <c r="A4142" s="2">
        <v>42973</v>
      </c>
      <c r="B4142" t="s">
        <v>526</v>
      </c>
      <c r="C4142" t="s">
        <v>10</v>
      </c>
      <c r="D4142">
        <v>4</v>
      </c>
      <c r="E4142">
        <v>5</v>
      </c>
      <c r="F4142" s="17">
        <v>1</v>
      </c>
      <c r="G4142" s="55" t="s">
        <v>539</v>
      </c>
      <c r="H4142" s="66" t="str">
        <f>VLOOKUP(G4142,'Benthic Codes'!$A$1:$C$15,2,0)</f>
        <v>TA</v>
      </c>
      <c r="I4142" s="66" t="str">
        <f>VLOOKUP(G4142,'Benthic Codes'!$A$1:$C$15,3,0)</f>
        <v>turf algae</v>
      </c>
    </row>
    <row r="4143" spans="1:11">
      <c r="A4143" s="2">
        <v>42973</v>
      </c>
      <c r="B4143" t="s">
        <v>526</v>
      </c>
      <c r="C4143" t="s">
        <v>10</v>
      </c>
      <c r="D4143">
        <v>4</v>
      </c>
      <c r="E4143">
        <v>5</v>
      </c>
      <c r="F4143" s="17">
        <v>2</v>
      </c>
      <c r="G4143" s="62" t="s">
        <v>483</v>
      </c>
      <c r="H4143" s="68" t="str">
        <f>VLOOKUP(G4143,'Benthic Codes'!$A$1:$C$15,2,0)</f>
        <v>AINV</v>
      </c>
      <c r="I4143" s="68" t="str">
        <f>VLOOKUP(G4143,'Benthic Codes'!$A$1:$C$15,3,0)</f>
        <v>aggressive invert</v>
      </c>
      <c r="J4143" s="17"/>
      <c r="K4143" s="17" t="s">
        <v>484</v>
      </c>
    </row>
    <row r="4144" spans="1:11">
      <c r="A4144" s="2">
        <v>42973</v>
      </c>
      <c r="B4144" t="s">
        <v>526</v>
      </c>
      <c r="C4144" t="s">
        <v>10</v>
      </c>
      <c r="D4144">
        <v>4</v>
      </c>
      <c r="E4144">
        <v>5</v>
      </c>
      <c r="F4144" s="17">
        <v>3</v>
      </c>
      <c r="G4144" s="55" t="s">
        <v>474</v>
      </c>
      <c r="H4144" s="66" t="str">
        <f>VLOOKUP(G4144,'Benthic Codes'!$A$1:$C$15,2,0)</f>
        <v>CY</v>
      </c>
      <c r="I4144" s="66" t="str">
        <f>VLOOKUP(G4144,'Benthic Codes'!$A$1:$C$15,3,0)</f>
        <v>cyanobacteria</v>
      </c>
    </row>
    <row r="4145" spans="1:11">
      <c r="A4145" s="2">
        <v>42973</v>
      </c>
      <c r="B4145" t="s">
        <v>526</v>
      </c>
      <c r="C4145" t="s">
        <v>10</v>
      </c>
      <c r="D4145">
        <v>4</v>
      </c>
      <c r="E4145">
        <v>5</v>
      </c>
      <c r="F4145" s="17">
        <v>4</v>
      </c>
      <c r="G4145" s="55" t="s">
        <v>483</v>
      </c>
      <c r="H4145" s="66" t="str">
        <f>VLOOKUP(G4145,'Benthic Codes'!$A$1:$C$15,2,0)</f>
        <v>AINV</v>
      </c>
      <c r="I4145" s="66" t="str">
        <f>VLOOKUP(G4145,'Benthic Codes'!$A$1:$C$15,3,0)</f>
        <v>aggressive invert</v>
      </c>
      <c r="K4145" t="s">
        <v>485</v>
      </c>
    </row>
    <row r="4146" spans="1:11">
      <c r="A4146" s="2">
        <v>42973</v>
      </c>
      <c r="B4146" t="s">
        <v>526</v>
      </c>
      <c r="C4146" t="s">
        <v>10</v>
      </c>
      <c r="D4146">
        <v>4</v>
      </c>
      <c r="E4146">
        <v>5</v>
      </c>
      <c r="F4146" s="17">
        <v>5</v>
      </c>
      <c r="G4146" s="55" t="s">
        <v>478</v>
      </c>
      <c r="H4146" s="66" t="str">
        <f>VLOOKUP(G4146,'Benthic Codes'!$A$1:$C$15,2,0)</f>
        <v>MA</v>
      </c>
      <c r="I4146" s="66" t="str">
        <f>VLOOKUP(G4146,'Benthic Codes'!$A$1:$C$15,3,0)</f>
        <v>macroalgae</v>
      </c>
      <c r="J4146">
        <v>10</v>
      </c>
    </row>
    <row r="4147" spans="1:11">
      <c r="A4147" s="2">
        <v>42973</v>
      </c>
      <c r="B4147" t="s">
        <v>526</v>
      </c>
      <c r="C4147" t="s">
        <v>10</v>
      </c>
      <c r="D4147">
        <v>4</v>
      </c>
      <c r="E4147">
        <v>5</v>
      </c>
      <c r="F4147" s="17">
        <v>6</v>
      </c>
      <c r="G4147" s="55" t="s">
        <v>539</v>
      </c>
      <c r="H4147" s="66" t="str">
        <f>VLOOKUP(G4147,'Benthic Codes'!$A$1:$C$15,2,0)</f>
        <v>TA</v>
      </c>
      <c r="I4147" s="66" t="str">
        <f>VLOOKUP(G4147,'Benthic Codes'!$A$1:$C$15,3,0)</f>
        <v>turf algae</v>
      </c>
    </row>
    <row r="4148" spans="1:11">
      <c r="A4148" s="2">
        <v>42973</v>
      </c>
      <c r="B4148" t="s">
        <v>526</v>
      </c>
      <c r="C4148" t="s">
        <v>10</v>
      </c>
      <c r="D4148">
        <v>4</v>
      </c>
      <c r="E4148">
        <v>5</v>
      </c>
      <c r="F4148" s="17">
        <v>7</v>
      </c>
      <c r="G4148" s="55" t="s">
        <v>478</v>
      </c>
      <c r="H4148" s="66" t="str">
        <f>VLOOKUP(G4148,'Benthic Codes'!$A$1:$C$15,2,0)</f>
        <v>MA</v>
      </c>
      <c r="I4148" s="66" t="str">
        <f>VLOOKUP(G4148,'Benthic Codes'!$A$1:$C$15,3,0)</f>
        <v>macroalgae</v>
      </c>
      <c r="J4148">
        <v>5</v>
      </c>
    </row>
    <row r="4149" spans="1:11">
      <c r="A4149" s="2">
        <v>42973</v>
      </c>
      <c r="B4149" t="s">
        <v>526</v>
      </c>
      <c r="C4149" t="s">
        <v>10</v>
      </c>
      <c r="D4149">
        <v>4</v>
      </c>
      <c r="E4149">
        <v>5</v>
      </c>
      <c r="F4149" s="17">
        <v>8</v>
      </c>
      <c r="G4149" s="55" t="s">
        <v>539</v>
      </c>
      <c r="H4149" s="66" t="str">
        <f>VLOOKUP(G4149,'Benthic Codes'!$A$1:$C$15,2,0)</f>
        <v>TA</v>
      </c>
      <c r="I4149" s="66" t="str">
        <f>VLOOKUP(G4149,'Benthic Codes'!$A$1:$C$15,3,0)</f>
        <v>turf algae</v>
      </c>
    </row>
    <row r="4150" spans="1:11">
      <c r="A4150" s="2">
        <v>42973</v>
      </c>
      <c r="B4150" t="s">
        <v>526</v>
      </c>
      <c r="C4150" t="s">
        <v>10</v>
      </c>
      <c r="D4150">
        <v>4</v>
      </c>
      <c r="E4150">
        <v>5</v>
      </c>
      <c r="F4150" s="17">
        <v>9</v>
      </c>
      <c r="G4150" s="62" t="s">
        <v>483</v>
      </c>
      <c r="H4150" s="68" t="str">
        <f>VLOOKUP(G4150,'Benthic Codes'!$A$1:$C$15,2,0)</f>
        <v>AINV</v>
      </c>
      <c r="I4150" s="68" t="str">
        <f>VLOOKUP(G4150,'Benthic Codes'!$A$1:$C$15,3,0)</f>
        <v>aggressive invert</v>
      </c>
      <c r="J4150" s="17"/>
      <c r="K4150" s="17" t="s">
        <v>484</v>
      </c>
    </row>
    <row r="4151" spans="1:11">
      <c r="A4151" s="2">
        <v>42973</v>
      </c>
      <c r="B4151" t="s">
        <v>526</v>
      </c>
      <c r="C4151" t="s">
        <v>10</v>
      </c>
      <c r="D4151">
        <v>4</v>
      </c>
      <c r="E4151">
        <v>5</v>
      </c>
      <c r="F4151" s="17">
        <v>10</v>
      </c>
      <c r="G4151" s="55" t="s">
        <v>478</v>
      </c>
      <c r="H4151" s="66" t="str">
        <f>VLOOKUP(G4151,'Benthic Codes'!$A$1:$C$15,2,0)</f>
        <v>MA</v>
      </c>
      <c r="I4151" s="66" t="str">
        <f>VLOOKUP(G4151,'Benthic Codes'!$A$1:$C$15,3,0)</f>
        <v>macroalgae</v>
      </c>
      <c r="J4151">
        <v>40</v>
      </c>
    </row>
    <row r="4152" spans="1:11">
      <c r="A4152" s="2">
        <v>42973</v>
      </c>
      <c r="B4152" t="s">
        <v>526</v>
      </c>
      <c r="C4152" t="s">
        <v>10</v>
      </c>
      <c r="D4152">
        <v>4</v>
      </c>
      <c r="E4152">
        <v>6</v>
      </c>
      <c r="F4152" s="17">
        <v>1</v>
      </c>
      <c r="G4152" s="55" t="s">
        <v>539</v>
      </c>
      <c r="H4152" s="66" t="str">
        <f>VLOOKUP(G4152,'Benthic Codes'!$A$1:$C$15,2,0)</f>
        <v>TA</v>
      </c>
      <c r="I4152" s="66" t="str">
        <f>VLOOKUP(G4152,'Benthic Codes'!$A$1:$C$15,3,0)</f>
        <v>turf algae</v>
      </c>
    </row>
    <row r="4153" spans="1:11">
      <c r="A4153" s="2">
        <v>42973</v>
      </c>
      <c r="B4153" t="s">
        <v>526</v>
      </c>
      <c r="C4153" t="s">
        <v>10</v>
      </c>
      <c r="D4153">
        <v>4</v>
      </c>
      <c r="E4153">
        <v>6</v>
      </c>
      <c r="F4153" s="17">
        <v>2</v>
      </c>
      <c r="G4153" s="55" t="s">
        <v>539</v>
      </c>
      <c r="H4153" s="66" t="str">
        <f>VLOOKUP(G4153,'Benthic Codes'!$A$1:$C$15,2,0)</f>
        <v>TA</v>
      </c>
      <c r="I4153" s="66" t="str">
        <f>VLOOKUP(G4153,'Benthic Codes'!$A$1:$C$15,3,0)</f>
        <v>turf algae</v>
      </c>
    </row>
    <row r="4154" spans="1:11">
      <c r="A4154" s="2">
        <v>42973</v>
      </c>
      <c r="B4154" t="s">
        <v>526</v>
      </c>
      <c r="C4154" t="s">
        <v>10</v>
      </c>
      <c r="D4154">
        <v>4</v>
      </c>
      <c r="E4154">
        <v>6</v>
      </c>
      <c r="F4154" s="17">
        <v>3</v>
      </c>
      <c r="G4154" s="55" t="s">
        <v>539</v>
      </c>
      <c r="H4154" s="66" t="str">
        <f>VLOOKUP(G4154,'Benthic Codes'!$A$1:$C$15,2,0)</f>
        <v>TA</v>
      </c>
      <c r="I4154" s="66" t="str">
        <f>VLOOKUP(G4154,'Benthic Codes'!$A$1:$C$15,3,0)</f>
        <v>turf algae</v>
      </c>
    </row>
    <row r="4155" spans="1:11">
      <c r="A4155" s="2">
        <v>42973</v>
      </c>
      <c r="B4155" t="s">
        <v>526</v>
      </c>
      <c r="C4155" t="s">
        <v>10</v>
      </c>
      <c r="D4155">
        <v>4</v>
      </c>
      <c r="E4155">
        <v>6</v>
      </c>
      <c r="F4155" s="17">
        <v>4</v>
      </c>
      <c r="G4155" s="55" t="s">
        <v>478</v>
      </c>
      <c r="H4155" s="66" t="str">
        <f>VLOOKUP(G4155,'Benthic Codes'!$A$1:$C$15,2,0)</f>
        <v>MA</v>
      </c>
      <c r="I4155" s="66" t="str">
        <f>VLOOKUP(G4155,'Benthic Codes'!$A$1:$C$15,3,0)</f>
        <v>macroalgae</v>
      </c>
      <c r="J4155">
        <v>20</v>
      </c>
    </row>
    <row r="4156" spans="1:11">
      <c r="A4156" s="2">
        <v>42973</v>
      </c>
      <c r="B4156" t="s">
        <v>526</v>
      </c>
      <c r="C4156" t="s">
        <v>10</v>
      </c>
      <c r="D4156">
        <v>4</v>
      </c>
      <c r="E4156">
        <v>6</v>
      </c>
      <c r="F4156" s="17">
        <v>5</v>
      </c>
      <c r="G4156" s="55" t="s">
        <v>539</v>
      </c>
      <c r="H4156" s="66" t="str">
        <f>VLOOKUP(G4156,'Benthic Codes'!$A$1:$C$15,2,0)</f>
        <v>TA</v>
      </c>
      <c r="I4156" s="66" t="str">
        <f>VLOOKUP(G4156,'Benthic Codes'!$A$1:$C$15,3,0)</f>
        <v>turf algae</v>
      </c>
    </row>
    <row r="4157" spans="1:11">
      <c r="A4157" s="2">
        <v>42973</v>
      </c>
      <c r="B4157" t="s">
        <v>526</v>
      </c>
      <c r="C4157" t="s">
        <v>10</v>
      </c>
      <c r="D4157">
        <v>4</v>
      </c>
      <c r="E4157">
        <v>6</v>
      </c>
      <c r="F4157" s="17">
        <v>6</v>
      </c>
      <c r="G4157" s="55" t="s">
        <v>539</v>
      </c>
      <c r="H4157" s="66" t="str">
        <f>VLOOKUP(G4157,'Benthic Codes'!$A$1:$C$15,2,0)</f>
        <v>TA</v>
      </c>
      <c r="I4157" s="66" t="str">
        <f>VLOOKUP(G4157,'Benthic Codes'!$A$1:$C$15,3,0)</f>
        <v>turf algae</v>
      </c>
    </row>
    <row r="4158" spans="1:11">
      <c r="A4158" s="2">
        <v>42973</v>
      </c>
      <c r="B4158" t="s">
        <v>526</v>
      </c>
      <c r="C4158" t="s">
        <v>10</v>
      </c>
      <c r="D4158">
        <v>4</v>
      </c>
      <c r="E4158">
        <v>6</v>
      </c>
      <c r="F4158" s="17">
        <v>7</v>
      </c>
      <c r="G4158" s="55" t="s">
        <v>539</v>
      </c>
      <c r="H4158" s="66" t="str">
        <f>VLOOKUP(G4158,'Benthic Codes'!$A$1:$C$15,2,0)</f>
        <v>TA</v>
      </c>
      <c r="I4158" s="66" t="str">
        <f>VLOOKUP(G4158,'Benthic Codes'!$A$1:$C$15,3,0)</f>
        <v>turf algae</v>
      </c>
    </row>
    <row r="4159" spans="1:11">
      <c r="A4159" s="2">
        <v>42973</v>
      </c>
      <c r="B4159" t="s">
        <v>526</v>
      </c>
      <c r="C4159" t="s">
        <v>10</v>
      </c>
      <c r="D4159">
        <v>4</v>
      </c>
      <c r="E4159">
        <v>6</v>
      </c>
      <c r="F4159" s="17">
        <v>8</v>
      </c>
      <c r="G4159" s="55" t="s">
        <v>539</v>
      </c>
      <c r="H4159" s="66" t="str">
        <f>VLOOKUP(G4159,'Benthic Codes'!$A$1:$C$15,2,0)</f>
        <v>TA</v>
      </c>
      <c r="I4159" s="66" t="str">
        <f>VLOOKUP(G4159,'Benthic Codes'!$A$1:$C$15,3,0)</f>
        <v>turf algae</v>
      </c>
    </row>
    <row r="4160" spans="1:11">
      <c r="A4160" s="2">
        <v>42973</v>
      </c>
      <c r="B4160" t="s">
        <v>526</v>
      </c>
      <c r="C4160" t="s">
        <v>10</v>
      </c>
      <c r="D4160">
        <v>4</v>
      </c>
      <c r="E4160">
        <v>6</v>
      </c>
      <c r="F4160" s="17">
        <v>9</v>
      </c>
      <c r="G4160" s="55" t="s">
        <v>539</v>
      </c>
      <c r="H4160" s="66" t="str">
        <f>VLOOKUP(G4160,'Benthic Codes'!$A$1:$C$15,2,0)</f>
        <v>TA</v>
      </c>
      <c r="I4160" s="66" t="str">
        <f>VLOOKUP(G4160,'Benthic Codes'!$A$1:$C$15,3,0)</f>
        <v>turf algae</v>
      </c>
    </row>
    <row r="4161" spans="1:11">
      <c r="A4161" s="2">
        <v>42973</v>
      </c>
      <c r="B4161" t="s">
        <v>526</v>
      </c>
      <c r="C4161" t="s">
        <v>10</v>
      </c>
      <c r="D4161">
        <v>4</v>
      </c>
      <c r="E4161">
        <v>6</v>
      </c>
      <c r="F4161" s="17">
        <v>10</v>
      </c>
      <c r="G4161" s="55" t="s">
        <v>478</v>
      </c>
      <c r="H4161" s="66" t="str">
        <f>VLOOKUP(G4161,'Benthic Codes'!$A$1:$C$15,2,0)</f>
        <v>MA</v>
      </c>
      <c r="I4161" s="66" t="str">
        <f>VLOOKUP(G4161,'Benthic Codes'!$A$1:$C$15,3,0)</f>
        <v>macroalgae</v>
      </c>
      <c r="J4161">
        <v>20</v>
      </c>
    </row>
    <row r="4162" spans="1:11">
      <c r="A4162" s="2">
        <v>42973</v>
      </c>
      <c r="B4162" t="s">
        <v>526</v>
      </c>
      <c r="C4162" t="s">
        <v>10</v>
      </c>
      <c r="D4162">
        <v>4</v>
      </c>
      <c r="E4162">
        <v>7</v>
      </c>
      <c r="F4162" s="17">
        <v>1</v>
      </c>
      <c r="G4162" s="55" t="s">
        <v>539</v>
      </c>
      <c r="H4162" s="66" t="str">
        <f>VLOOKUP(G4162,'Benthic Codes'!$A$1:$C$15,2,0)</f>
        <v>TA</v>
      </c>
      <c r="I4162" s="66" t="str">
        <f>VLOOKUP(G4162,'Benthic Codes'!$A$1:$C$15,3,0)</f>
        <v>turf algae</v>
      </c>
    </row>
    <row r="4163" spans="1:11">
      <c r="A4163" s="2">
        <v>42973</v>
      </c>
      <c r="B4163" t="s">
        <v>526</v>
      </c>
      <c r="C4163" t="s">
        <v>10</v>
      </c>
      <c r="D4163">
        <v>4</v>
      </c>
      <c r="E4163">
        <v>7</v>
      </c>
      <c r="F4163" s="17">
        <v>2</v>
      </c>
      <c r="G4163" s="55" t="s">
        <v>539</v>
      </c>
      <c r="H4163" s="66" t="str">
        <f>VLOOKUP(G4163,'Benthic Codes'!$A$1:$C$15,2,0)</f>
        <v>TA</v>
      </c>
      <c r="I4163" s="66" t="str">
        <f>VLOOKUP(G4163,'Benthic Codes'!$A$1:$C$15,3,0)</f>
        <v>turf algae</v>
      </c>
    </row>
    <row r="4164" spans="1:11">
      <c r="A4164" s="2">
        <v>42973</v>
      </c>
      <c r="B4164" t="s">
        <v>526</v>
      </c>
      <c r="C4164" t="s">
        <v>10</v>
      </c>
      <c r="D4164">
        <v>4</v>
      </c>
      <c r="E4164">
        <v>7</v>
      </c>
      <c r="F4164" s="17">
        <v>3</v>
      </c>
      <c r="G4164" s="55" t="s">
        <v>474</v>
      </c>
      <c r="H4164" s="66" t="str">
        <f>VLOOKUP(G4164,'Benthic Codes'!$A$1:$C$15,2,0)</f>
        <v>CY</v>
      </c>
      <c r="I4164" s="66" t="str">
        <f>VLOOKUP(G4164,'Benthic Codes'!$A$1:$C$15,3,0)</f>
        <v>cyanobacteria</v>
      </c>
    </row>
    <row r="4165" spans="1:11">
      <c r="A4165" s="2">
        <v>42973</v>
      </c>
      <c r="B4165" t="s">
        <v>526</v>
      </c>
      <c r="C4165" t="s">
        <v>10</v>
      </c>
      <c r="D4165">
        <v>4</v>
      </c>
      <c r="E4165">
        <v>7</v>
      </c>
      <c r="F4165" s="17">
        <v>4</v>
      </c>
      <c r="G4165" s="55" t="s">
        <v>478</v>
      </c>
      <c r="H4165" s="66" t="str">
        <f>VLOOKUP(G4165,'Benthic Codes'!$A$1:$C$15,2,0)</f>
        <v>MA</v>
      </c>
      <c r="I4165" s="66" t="str">
        <f>VLOOKUP(G4165,'Benthic Codes'!$A$1:$C$15,3,0)</f>
        <v>macroalgae</v>
      </c>
      <c r="J4165">
        <v>18</v>
      </c>
    </row>
    <row r="4166" spans="1:11">
      <c r="A4166" s="2">
        <v>42973</v>
      </c>
      <c r="B4166" t="s">
        <v>526</v>
      </c>
      <c r="C4166" t="s">
        <v>10</v>
      </c>
      <c r="D4166">
        <v>4</v>
      </c>
      <c r="E4166">
        <v>7</v>
      </c>
      <c r="F4166" s="17">
        <v>5</v>
      </c>
      <c r="G4166" s="55" t="s">
        <v>488</v>
      </c>
      <c r="H4166" s="66" t="str">
        <f>VLOOKUP(G4166,'Benthic Codes'!$A$1:$C$15,2,0)</f>
        <v>TA</v>
      </c>
      <c r="I4166" s="66" t="str">
        <f>VLOOKUP(G4166,'Benthic Codes'!$A$1:$C$15,3,0)</f>
        <v>turf algae</v>
      </c>
      <c r="J4166">
        <v>2</v>
      </c>
    </row>
    <row r="4167" spans="1:11">
      <c r="A4167" s="2">
        <v>42973</v>
      </c>
      <c r="B4167" t="s">
        <v>526</v>
      </c>
      <c r="C4167" t="s">
        <v>10</v>
      </c>
      <c r="D4167">
        <v>4</v>
      </c>
      <c r="E4167">
        <v>7</v>
      </c>
      <c r="F4167" s="17">
        <v>6</v>
      </c>
      <c r="G4167" s="55" t="s">
        <v>476</v>
      </c>
      <c r="H4167" s="66" t="str">
        <f>VLOOKUP(G4167,'Benthic Codes'!$A$1:$C$15,2,0)</f>
        <v>LC</v>
      </c>
      <c r="I4167" s="66" t="str">
        <f>VLOOKUP(G4167,'Benthic Codes'!$A$1:$C$15,3,0)</f>
        <v>coral</v>
      </c>
    </row>
    <row r="4168" spans="1:11">
      <c r="A4168" s="2">
        <v>42973</v>
      </c>
      <c r="B4168" t="s">
        <v>526</v>
      </c>
      <c r="C4168" t="s">
        <v>10</v>
      </c>
      <c r="D4168">
        <v>4</v>
      </c>
      <c r="E4168">
        <v>7</v>
      </c>
      <c r="F4168" s="17">
        <v>7</v>
      </c>
      <c r="G4168" s="55" t="s">
        <v>539</v>
      </c>
      <c r="H4168" s="66" t="str">
        <f>VLOOKUP(G4168,'Benthic Codes'!$A$1:$C$15,2,0)</f>
        <v>TA</v>
      </c>
      <c r="I4168" s="66" t="str">
        <f>VLOOKUP(G4168,'Benthic Codes'!$A$1:$C$15,3,0)</f>
        <v>turf algae</v>
      </c>
    </row>
    <row r="4169" spans="1:11">
      <c r="A4169" s="2">
        <v>42973</v>
      </c>
      <c r="B4169" t="s">
        <v>526</v>
      </c>
      <c r="C4169" t="s">
        <v>10</v>
      </c>
      <c r="D4169">
        <v>4</v>
      </c>
      <c r="E4169">
        <v>7</v>
      </c>
      <c r="F4169" s="17">
        <v>8</v>
      </c>
      <c r="G4169" s="62" t="s">
        <v>483</v>
      </c>
      <c r="H4169" s="68" t="str">
        <f>VLOOKUP(G4169,'Benthic Codes'!$A$1:$C$15,2,0)</f>
        <v>AINV</v>
      </c>
      <c r="I4169" s="68" t="str">
        <f>VLOOKUP(G4169,'Benthic Codes'!$A$1:$C$15,3,0)</f>
        <v>aggressive invert</v>
      </c>
      <c r="J4169" s="17"/>
      <c r="K4169" s="17" t="s">
        <v>484</v>
      </c>
    </row>
    <row r="4170" spans="1:11">
      <c r="A4170" s="2">
        <v>42973</v>
      </c>
      <c r="B4170" t="s">
        <v>526</v>
      </c>
      <c r="C4170" t="s">
        <v>10</v>
      </c>
      <c r="D4170">
        <v>4</v>
      </c>
      <c r="E4170">
        <v>7</v>
      </c>
      <c r="F4170" s="17">
        <v>9</v>
      </c>
      <c r="G4170" s="55" t="s">
        <v>539</v>
      </c>
      <c r="H4170" s="66" t="str">
        <f>VLOOKUP(G4170,'Benthic Codes'!$A$1:$C$15,2,0)</f>
        <v>TA</v>
      </c>
      <c r="I4170" s="66" t="str">
        <f>VLOOKUP(G4170,'Benthic Codes'!$A$1:$C$15,3,0)</f>
        <v>turf algae</v>
      </c>
    </row>
    <row r="4171" spans="1:11">
      <c r="A4171" s="2">
        <v>42973</v>
      </c>
      <c r="B4171" t="s">
        <v>526</v>
      </c>
      <c r="C4171" t="s">
        <v>10</v>
      </c>
      <c r="D4171">
        <v>4</v>
      </c>
      <c r="E4171">
        <v>7</v>
      </c>
      <c r="F4171" s="17">
        <v>10</v>
      </c>
      <c r="G4171" s="55" t="s">
        <v>539</v>
      </c>
      <c r="H4171" s="66" t="str">
        <f>VLOOKUP(G4171,'Benthic Codes'!$A$1:$C$15,2,0)</f>
        <v>TA</v>
      </c>
      <c r="I4171" s="66" t="str">
        <f>VLOOKUP(G4171,'Benthic Codes'!$A$1:$C$15,3,0)</f>
        <v>turf algae</v>
      </c>
    </row>
    <row r="4172" spans="1:11">
      <c r="A4172" s="2">
        <v>42973</v>
      </c>
      <c r="B4172" t="s">
        <v>526</v>
      </c>
      <c r="C4172" t="s">
        <v>10</v>
      </c>
      <c r="D4172">
        <v>4</v>
      </c>
      <c r="E4172">
        <v>8</v>
      </c>
      <c r="F4172" s="17">
        <v>1</v>
      </c>
      <c r="G4172" s="55" t="s">
        <v>539</v>
      </c>
      <c r="H4172" s="66" t="str">
        <f>VLOOKUP(G4172,'Benthic Codes'!$A$1:$C$15,2,0)</f>
        <v>TA</v>
      </c>
      <c r="I4172" s="66" t="str">
        <f>VLOOKUP(G4172,'Benthic Codes'!$A$1:$C$15,3,0)</f>
        <v>turf algae</v>
      </c>
    </row>
    <row r="4173" spans="1:11">
      <c r="A4173" s="2">
        <v>42973</v>
      </c>
      <c r="B4173" t="s">
        <v>526</v>
      </c>
      <c r="C4173" t="s">
        <v>10</v>
      </c>
      <c r="D4173">
        <v>4</v>
      </c>
      <c r="E4173">
        <v>8</v>
      </c>
      <c r="F4173" s="17">
        <v>2</v>
      </c>
      <c r="G4173" s="55" t="s">
        <v>478</v>
      </c>
      <c r="H4173" s="66" t="str">
        <f>VLOOKUP(G4173,'Benthic Codes'!$A$1:$C$15,2,0)</f>
        <v>MA</v>
      </c>
      <c r="I4173" s="66" t="str">
        <f>VLOOKUP(G4173,'Benthic Codes'!$A$1:$C$15,3,0)</f>
        <v>macroalgae</v>
      </c>
      <c r="J4173">
        <v>100</v>
      </c>
    </row>
    <row r="4174" spans="1:11">
      <c r="A4174" s="2">
        <v>42973</v>
      </c>
      <c r="B4174" t="s">
        <v>526</v>
      </c>
      <c r="C4174" t="s">
        <v>10</v>
      </c>
      <c r="D4174">
        <v>4</v>
      </c>
      <c r="E4174">
        <v>8</v>
      </c>
      <c r="F4174" s="17">
        <v>3</v>
      </c>
      <c r="G4174" s="55" t="s">
        <v>539</v>
      </c>
      <c r="H4174" s="66" t="str">
        <f>VLOOKUP(G4174,'Benthic Codes'!$A$1:$C$15,2,0)</f>
        <v>TA</v>
      </c>
      <c r="I4174" s="66" t="str">
        <f>VLOOKUP(G4174,'Benthic Codes'!$A$1:$C$15,3,0)</f>
        <v>turf algae</v>
      </c>
    </row>
    <row r="4175" spans="1:11">
      <c r="A4175" s="2">
        <v>42973</v>
      </c>
      <c r="B4175" t="s">
        <v>526</v>
      </c>
      <c r="C4175" t="s">
        <v>10</v>
      </c>
      <c r="D4175">
        <v>4</v>
      </c>
      <c r="E4175">
        <v>8</v>
      </c>
      <c r="F4175" s="17">
        <v>4</v>
      </c>
      <c r="G4175" s="55" t="s">
        <v>478</v>
      </c>
      <c r="H4175" s="66" t="str">
        <f>VLOOKUP(G4175,'Benthic Codes'!$A$1:$C$15,2,0)</f>
        <v>MA</v>
      </c>
      <c r="I4175" s="66" t="str">
        <f>VLOOKUP(G4175,'Benthic Codes'!$A$1:$C$15,3,0)</f>
        <v>macroalgae</v>
      </c>
      <c r="J4175">
        <v>20</v>
      </c>
    </row>
    <row r="4176" spans="1:11">
      <c r="A4176" s="2">
        <v>42973</v>
      </c>
      <c r="B4176" t="s">
        <v>526</v>
      </c>
      <c r="C4176" t="s">
        <v>10</v>
      </c>
      <c r="D4176">
        <v>4</v>
      </c>
      <c r="E4176">
        <v>8</v>
      </c>
      <c r="F4176" s="17">
        <v>5</v>
      </c>
      <c r="G4176" s="55" t="s">
        <v>490</v>
      </c>
      <c r="H4176" s="66" t="str">
        <f>VLOOKUP(G4176,'Benthic Codes'!$A$1:$C$15,2,0)</f>
        <v>PEY</v>
      </c>
      <c r="I4176" s="66" t="str">
        <f>VLOOKUP(G4176,'Benthic Codes'!$A$1:$C$15,3,0)</f>
        <v>peysonelid</v>
      </c>
    </row>
    <row r="4177" spans="1:11">
      <c r="A4177" s="2">
        <v>42973</v>
      </c>
      <c r="B4177" t="s">
        <v>526</v>
      </c>
      <c r="C4177" t="s">
        <v>10</v>
      </c>
      <c r="D4177">
        <v>4</v>
      </c>
      <c r="E4177">
        <v>8</v>
      </c>
      <c r="F4177" s="17">
        <v>6</v>
      </c>
      <c r="G4177" s="62" t="s">
        <v>483</v>
      </c>
      <c r="H4177" s="68" t="str">
        <f>VLOOKUP(G4177,'Benthic Codes'!$A$1:$C$15,2,0)</f>
        <v>AINV</v>
      </c>
      <c r="I4177" s="68" t="str">
        <f>VLOOKUP(G4177,'Benthic Codes'!$A$1:$C$15,3,0)</f>
        <v>aggressive invert</v>
      </c>
      <c r="J4177" s="17"/>
      <c r="K4177" s="17" t="s">
        <v>484</v>
      </c>
    </row>
    <row r="4178" spans="1:11">
      <c r="A4178" s="2">
        <v>42973</v>
      </c>
      <c r="B4178" t="s">
        <v>526</v>
      </c>
      <c r="C4178" t="s">
        <v>10</v>
      </c>
      <c r="D4178">
        <v>4</v>
      </c>
      <c r="E4178">
        <v>8</v>
      </c>
      <c r="F4178" s="17">
        <v>7</v>
      </c>
      <c r="G4178" s="62" t="s">
        <v>483</v>
      </c>
      <c r="H4178" s="68" t="str">
        <f>VLOOKUP(G4178,'Benthic Codes'!$A$1:$C$15,2,0)</f>
        <v>AINV</v>
      </c>
      <c r="I4178" s="68" t="str">
        <f>VLOOKUP(G4178,'Benthic Codes'!$A$1:$C$15,3,0)</f>
        <v>aggressive invert</v>
      </c>
      <c r="J4178" s="17"/>
      <c r="K4178" s="17" t="s">
        <v>484</v>
      </c>
    </row>
    <row r="4179" spans="1:11">
      <c r="A4179" s="2">
        <v>42973</v>
      </c>
      <c r="B4179" t="s">
        <v>526</v>
      </c>
      <c r="C4179" t="s">
        <v>10</v>
      </c>
      <c r="D4179">
        <v>4</v>
      </c>
      <c r="E4179">
        <v>8</v>
      </c>
      <c r="F4179" s="17">
        <v>8</v>
      </c>
      <c r="G4179" s="62" t="s">
        <v>483</v>
      </c>
      <c r="H4179" s="68" t="str">
        <f>VLOOKUP(G4179,'Benthic Codes'!$A$1:$C$15,2,0)</f>
        <v>AINV</v>
      </c>
      <c r="I4179" s="68" t="str">
        <f>VLOOKUP(G4179,'Benthic Codes'!$A$1:$C$15,3,0)</f>
        <v>aggressive invert</v>
      </c>
      <c r="J4179" s="17"/>
      <c r="K4179" s="17" t="s">
        <v>484</v>
      </c>
    </row>
    <row r="4180" spans="1:11">
      <c r="A4180" s="2">
        <v>42973</v>
      </c>
      <c r="B4180" t="s">
        <v>526</v>
      </c>
      <c r="C4180" t="s">
        <v>10</v>
      </c>
      <c r="D4180">
        <v>4</v>
      </c>
      <c r="E4180">
        <v>8</v>
      </c>
      <c r="F4180" s="17">
        <v>9</v>
      </c>
      <c r="G4180" s="62" t="s">
        <v>483</v>
      </c>
      <c r="H4180" s="68" t="str">
        <f>VLOOKUP(G4180,'Benthic Codes'!$A$1:$C$15,2,0)</f>
        <v>AINV</v>
      </c>
      <c r="I4180" s="68" t="str">
        <f>VLOOKUP(G4180,'Benthic Codes'!$A$1:$C$15,3,0)</f>
        <v>aggressive invert</v>
      </c>
      <c r="J4180" s="17"/>
      <c r="K4180" s="17" t="s">
        <v>484</v>
      </c>
    </row>
    <row r="4181" spans="1:11">
      <c r="A4181" s="2">
        <v>42973</v>
      </c>
      <c r="B4181" t="s">
        <v>526</v>
      </c>
      <c r="C4181" t="s">
        <v>10</v>
      </c>
      <c r="D4181">
        <v>4</v>
      </c>
      <c r="E4181">
        <v>8</v>
      </c>
      <c r="F4181" s="17">
        <v>10</v>
      </c>
      <c r="G4181" s="62" t="s">
        <v>483</v>
      </c>
      <c r="H4181" s="68" t="str">
        <f>VLOOKUP(G4181,'Benthic Codes'!$A$1:$C$15,2,0)</f>
        <v>AINV</v>
      </c>
      <c r="I4181" s="68" t="str">
        <f>VLOOKUP(G4181,'Benthic Codes'!$A$1:$C$15,3,0)</f>
        <v>aggressive invert</v>
      </c>
      <c r="J4181" s="17"/>
      <c r="K4181" s="17" t="s">
        <v>484</v>
      </c>
    </row>
    <row r="4182" spans="1:11">
      <c r="A4182" s="2">
        <v>42973</v>
      </c>
      <c r="B4182" t="s">
        <v>526</v>
      </c>
      <c r="C4182" t="s">
        <v>10</v>
      </c>
      <c r="D4182">
        <v>4</v>
      </c>
      <c r="E4182">
        <v>9</v>
      </c>
      <c r="F4182" s="17">
        <v>1</v>
      </c>
      <c r="G4182" s="55" t="s">
        <v>476</v>
      </c>
      <c r="H4182" s="66" t="str">
        <f>VLOOKUP(G4182,'Benthic Codes'!$A$1:$C$15,2,0)</f>
        <v>LC</v>
      </c>
      <c r="I4182" s="66" t="str">
        <f>VLOOKUP(G4182,'Benthic Codes'!$A$1:$C$15,3,0)</f>
        <v>coral</v>
      </c>
    </row>
    <row r="4183" spans="1:11">
      <c r="A4183" s="2">
        <v>42973</v>
      </c>
      <c r="B4183" t="s">
        <v>526</v>
      </c>
      <c r="C4183" t="s">
        <v>10</v>
      </c>
      <c r="D4183">
        <v>4</v>
      </c>
      <c r="E4183">
        <v>9</v>
      </c>
      <c r="F4183" s="17">
        <v>2</v>
      </c>
      <c r="G4183" s="55" t="s">
        <v>474</v>
      </c>
      <c r="H4183" s="66" t="str">
        <f>VLOOKUP(G4183,'Benthic Codes'!$A$1:$C$15,2,0)</f>
        <v>CY</v>
      </c>
      <c r="I4183" s="66" t="str">
        <f>VLOOKUP(G4183,'Benthic Codes'!$A$1:$C$15,3,0)</f>
        <v>cyanobacteria</v>
      </c>
    </row>
    <row r="4184" spans="1:11">
      <c r="A4184" s="2">
        <v>42973</v>
      </c>
      <c r="B4184" t="s">
        <v>526</v>
      </c>
      <c r="C4184" t="s">
        <v>10</v>
      </c>
      <c r="D4184">
        <v>4</v>
      </c>
      <c r="E4184">
        <v>9</v>
      </c>
      <c r="F4184" s="17">
        <v>3</v>
      </c>
      <c r="G4184" s="55" t="s">
        <v>474</v>
      </c>
      <c r="H4184" s="66" t="str">
        <f>VLOOKUP(G4184,'Benthic Codes'!$A$1:$C$15,2,0)</f>
        <v>CY</v>
      </c>
      <c r="I4184" s="66" t="str">
        <f>VLOOKUP(G4184,'Benthic Codes'!$A$1:$C$15,3,0)</f>
        <v>cyanobacteria</v>
      </c>
    </row>
    <row r="4185" spans="1:11">
      <c r="A4185" s="2">
        <v>42973</v>
      </c>
      <c r="B4185" t="s">
        <v>526</v>
      </c>
      <c r="C4185" t="s">
        <v>10</v>
      </c>
      <c r="D4185">
        <v>4</v>
      </c>
      <c r="E4185">
        <v>9</v>
      </c>
      <c r="F4185" s="17">
        <v>4</v>
      </c>
      <c r="G4185" s="55" t="s">
        <v>478</v>
      </c>
      <c r="H4185" s="66" t="str">
        <f>VLOOKUP(G4185,'Benthic Codes'!$A$1:$C$15,2,0)</f>
        <v>MA</v>
      </c>
      <c r="I4185" s="66" t="str">
        <f>VLOOKUP(G4185,'Benthic Codes'!$A$1:$C$15,3,0)</f>
        <v>macroalgae</v>
      </c>
      <c r="J4185">
        <v>15</v>
      </c>
    </row>
    <row r="4186" spans="1:11">
      <c r="A4186" s="2">
        <v>42973</v>
      </c>
      <c r="B4186" t="s">
        <v>526</v>
      </c>
      <c r="C4186" t="s">
        <v>10</v>
      </c>
      <c r="D4186">
        <v>4</v>
      </c>
      <c r="E4186">
        <v>9</v>
      </c>
      <c r="F4186" s="17">
        <v>5</v>
      </c>
      <c r="G4186" s="62" t="s">
        <v>483</v>
      </c>
      <c r="H4186" s="68" t="str">
        <f>VLOOKUP(G4186,'Benthic Codes'!$A$1:$C$15,2,0)</f>
        <v>AINV</v>
      </c>
      <c r="I4186" s="68" t="str">
        <f>VLOOKUP(G4186,'Benthic Codes'!$A$1:$C$15,3,0)</f>
        <v>aggressive invert</v>
      </c>
      <c r="J4186" s="17"/>
      <c r="K4186" s="17" t="s">
        <v>484</v>
      </c>
    </row>
    <row r="4187" spans="1:11">
      <c r="A4187" s="2">
        <v>42973</v>
      </c>
      <c r="B4187" t="s">
        <v>526</v>
      </c>
      <c r="C4187" t="s">
        <v>10</v>
      </c>
      <c r="D4187">
        <v>4</v>
      </c>
      <c r="E4187">
        <v>9</v>
      </c>
      <c r="F4187" s="17">
        <v>6</v>
      </c>
      <c r="G4187" s="62" t="s">
        <v>483</v>
      </c>
      <c r="H4187" s="68" t="str">
        <f>VLOOKUP(G4187,'Benthic Codes'!$A$1:$C$15,2,0)</f>
        <v>AINV</v>
      </c>
      <c r="I4187" s="68" t="str">
        <f>VLOOKUP(G4187,'Benthic Codes'!$A$1:$C$15,3,0)</f>
        <v>aggressive invert</v>
      </c>
      <c r="J4187" s="17"/>
      <c r="K4187" s="17" t="s">
        <v>484</v>
      </c>
    </row>
    <row r="4188" spans="1:11">
      <c r="A4188" s="2">
        <v>42973</v>
      </c>
      <c r="B4188" t="s">
        <v>526</v>
      </c>
      <c r="C4188" t="s">
        <v>10</v>
      </c>
      <c r="D4188">
        <v>4</v>
      </c>
      <c r="E4188">
        <v>9</v>
      </c>
      <c r="F4188" s="17">
        <v>7</v>
      </c>
      <c r="G4188" s="62" t="s">
        <v>483</v>
      </c>
      <c r="H4188" s="68" t="str">
        <f>VLOOKUP(G4188,'Benthic Codes'!$A$1:$C$15,2,0)</f>
        <v>AINV</v>
      </c>
      <c r="I4188" s="68" t="str">
        <f>VLOOKUP(G4188,'Benthic Codes'!$A$1:$C$15,3,0)</f>
        <v>aggressive invert</v>
      </c>
      <c r="J4188" s="17"/>
      <c r="K4188" s="17" t="s">
        <v>484</v>
      </c>
    </row>
    <row r="4189" spans="1:11">
      <c r="A4189" s="2">
        <v>42973</v>
      </c>
      <c r="B4189" t="s">
        <v>526</v>
      </c>
      <c r="C4189" t="s">
        <v>10</v>
      </c>
      <c r="D4189">
        <v>4</v>
      </c>
      <c r="E4189">
        <v>9</v>
      </c>
      <c r="F4189" s="17">
        <v>8</v>
      </c>
      <c r="G4189" s="62" t="s">
        <v>483</v>
      </c>
      <c r="H4189" s="68" t="str">
        <f>VLOOKUP(G4189,'Benthic Codes'!$A$1:$C$15,2,0)</f>
        <v>AINV</v>
      </c>
      <c r="I4189" s="68" t="str">
        <f>VLOOKUP(G4189,'Benthic Codes'!$A$1:$C$15,3,0)</f>
        <v>aggressive invert</v>
      </c>
      <c r="J4189" s="17"/>
      <c r="K4189" s="17" t="s">
        <v>484</v>
      </c>
    </row>
    <row r="4190" spans="1:11">
      <c r="A4190" s="2">
        <v>42973</v>
      </c>
      <c r="B4190" t="s">
        <v>526</v>
      </c>
      <c r="C4190" t="s">
        <v>10</v>
      </c>
      <c r="D4190">
        <v>4</v>
      </c>
      <c r="E4190">
        <v>9</v>
      </c>
      <c r="F4190" s="17">
        <v>9</v>
      </c>
      <c r="G4190" s="55" t="s">
        <v>539</v>
      </c>
      <c r="H4190" s="66" t="str">
        <f>VLOOKUP(G4190,'Benthic Codes'!$A$1:$C$15,2,0)</f>
        <v>TA</v>
      </c>
      <c r="I4190" s="66" t="str">
        <f>VLOOKUP(G4190,'Benthic Codes'!$A$1:$C$15,3,0)</f>
        <v>turf algae</v>
      </c>
      <c r="J4190">
        <v>3</v>
      </c>
    </row>
    <row r="4191" spans="1:11">
      <c r="A4191" s="2">
        <v>42973</v>
      </c>
      <c r="B4191" t="s">
        <v>526</v>
      </c>
      <c r="C4191" t="s">
        <v>10</v>
      </c>
      <c r="D4191">
        <v>4</v>
      </c>
      <c r="E4191">
        <v>9</v>
      </c>
      <c r="F4191" s="17">
        <v>10</v>
      </c>
      <c r="G4191" s="55" t="s">
        <v>476</v>
      </c>
      <c r="H4191" s="66" t="str">
        <f>VLOOKUP(G4191,'Benthic Codes'!$A$1:$C$15,2,0)</f>
        <v>LC</v>
      </c>
      <c r="I4191" s="66" t="str">
        <f>VLOOKUP(G4191,'Benthic Codes'!$A$1:$C$15,3,0)</f>
        <v>coral</v>
      </c>
    </row>
    <row r="4192" spans="1:11">
      <c r="A4192" s="2">
        <v>42973</v>
      </c>
      <c r="B4192" t="s">
        <v>526</v>
      </c>
      <c r="C4192" t="s">
        <v>10</v>
      </c>
      <c r="D4192">
        <v>4</v>
      </c>
      <c r="E4192">
        <v>10</v>
      </c>
      <c r="F4192" s="17">
        <v>1</v>
      </c>
      <c r="G4192" s="55" t="s">
        <v>539</v>
      </c>
      <c r="H4192" s="66" t="str">
        <f>VLOOKUP(G4192,'Benthic Codes'!$A$1:$C$15,2,0)</f>
        <v>TA</v>
      </c>
      <c r="I4192" s="66" t="str">
        <f>VLOOKUP(G4192,'Benthic Codes'!$A$1:$C$15,3,0)</f>
        <v>turf algae</v>
      </c>
    </row>
    <row r="4193" spans="1:11">
      <c r="A4193" s="2">
        <v>42973</v>
      </c>
      <c r="B4193" t="s">
        <v>526</v>
      </c>
      <c r="C4193" t="s">
        <v>10</v>
      </c>
      <c r="D4193">
        <v>4</v>
      </c>
      <c r="E4193">
        <v>10</v>
      </c>
      <c r="F4193" s="17">
        <v>2</v>
      </c>
      <c r="G4193" s="55" t="s">
        <v>539</v>
      </c>
      <c r="H4193" s="66" t="str">
        <f>VLOOKUP(G4193,'Benthic Codes'!$A$1:$C$15,2,0)</f>
        <v>TA</v>
      </c>
      <c r="I4193" s="66" t="str">
        <f>VLOOKUP(G4193,'Benthic Codes'!$A$1:$C$15,3,0)</f>
        <v>turf algae</v>
      </c>
    </row>
    <row r="4194" spans="1:11">
      <c r="A4194" s="2">
        <v>42973</v>
      </c>
      <c r="B4194" t="s">
        <v>526</v>
      </c>
      <c r="C4194" t="s">
        <v>10</v>
      </c>
      <c r="D4194">
        <v>4</v>
      </c>
      <c r="E4194">
        <v>10</v>
      </c>
      <c r="F4194" s="17">
        <v>3</v>
      </c>
      <c r="G4194" s="55" t="s">
        <v>539</v>
      </c>
      <c r="H4194" s="66" t="str">
        <f>VLOOKUP(G4194,'Benthic Codes'!$A$1:$C$15,2,0)</f>
        <v>TA</v>
      </c>
      <c r="I4194" s="66" t="str">
        <f>VLOOKUP(G4194,'Benthic Codes'!$A$1:$C$15,3,0)</f>
        <v>turf algae</v>
      </c>
    </row>
    <row r="4195" spans="1:11">
      <c r="A4195" s="2">
        <v>42973</v>
      </c>
      <c r="B4195" t="s">
        <v>526</v>
      </c>
      <c r="C4195" t="s">
        <v>10</v>
      </c>
      <c r="D4195">
        <v>4</v>
      </c>
      <c r="E4195">
        <v>10</v>
      </c>
      <c r="F4195" s="17">
        <v>4</v>
      </c>
      <c r="G4195" s="55" t="s">
        <v>483</v>
      </c>
      <c r="H4195" s="66" t="str">
        <f>VLOOKUP(G4195,'Benthic Codes'!$A$1:$C$15,2,0)</f>
        <v>AINV</v>
      </c>
      <c r="I4195" s="66" t="str">
        <f>VLOOKUP(G4195,'Benthic Codes'!$A$1:$C$15,3,0)</f>
        <v>aggressive invert</v>
      </c>
      <c r="K4195" t="s">
        <v>485</v>
      </c>
    </row>
    <row r="4196" spans="1:11">
      <c r="A4196" s="2">
        <v>42973</v>
      </c>
      <c r="B4196" t="s">
        <v>526</v>
      </c>
      <c r="C4196" t="s">
        <v>10</v>
      </c>
      <c r="D4196">
        <v>4</v>
      </c>
      <c r="E4196">
        <v>10</v>
      </c>
      <c r="F4196" s="17">
        <v>5</v>
      </c>
      <c r="G4196" s="55" t="s">
        <v>539</v>
      </c>
      <c r="H4196" s="66" t="str">
        <f>VLOOKUP(G4196,'Benthic Codes'!$A$1:$C$15,2,0)</f>
        <v>TA</v>
      </c>
      <c r="I4196" s="66" t="str">
        <f>VLOOKUP(G4196,'Benthic Codes'!$A$1:$C$15,3,0)</f>
        <v>turf algae</v>
      </c>
    </row>
    <row r="4197" spans="1:11">
      <c r="A4197" s="2">
        <v>42973</v>
      </c>
      <c r="B4197" t="s">
        <v>526</v>
      </c>
      <c r="C4197" t="s">
        <v>10</v>
      </c>
      <c r="D4197">
        <v>4</v>
      </c>
      <c r="E4197">
        <v>10</v>
      </c>
      <c r="F4197" s="17">
        <v>6</v>
      </c>
      <c r="G4197" s="55" t="s">
        <v>539</v>
      </c>
      <c r="H4197" s="66" t="str">
        <f>VLOOKUP(G4197,'Benthic Codes'!$A$1:$C$15,2,0)</f>
        <v>TA</v>
      </c>
      <c r="I4197" s="66" t="str">
        <f>VLOOKUP(G4197,'Benthic Codes'!$A$1:$C$15,3,0)</f>
        <v>turf algae</v>
      </c>
    </row>
    <row r="4198" spans="1:11">
      <c r="A4198" s="2">
        <v>42973</v>
      </c>
      <c r="B4198" t="s">
        <v>526</v>
      </c>
      <c r="C4198" t="s">
        <v>10</v>
      </c>
      <c r="D4198">
        <v>4</v>
      </c>
      <c r="E4198">
        <v>10</v>
      </c>
      <c r="F4198" s="17">
        <v>7</v>
      </c>
      <c r="G4198" s="55" t="s">
        <v>539</v>
      </c>
      <c r="H4198" s="66" t="str">
        <f>VLOOKUP(G4198,'Benthic Codes'!$A$1:$C$15,2,0)</f>
        <v>TA</v>
      </c>
      <c r="I4198" s="66" t="str">
        <f>VLOOKUP(G4198,'Benthic Codes'!$A$1:$C$15,3,0)</f>
        <v>turf algae</v>
      </c>
    </row>
    <row r="4199" spans="1:11">
      <c r="A4199" s="2">
        <v>42973</v>
      </c>
      <c r="B4199" t="s">
        <v>526</v>
      </c>
      <c r="C4199" t="s">
        <v>10</v>
      </c>
      <c r="D4199">
        <v>4</v>
      </c>
      <c r="E4199">
        <v>10</v>
      </c>
      <c r="F4199" s="17">
        <v>8</v>
      </c>
      <c r="G4199" s="62" t="s">
        <v>483</v>
      </c>
      <c r="H4199" s="68" t="str">
        <f>VLOOKUP(G4199,'Benthic Codes'!$A$1:$C$15,2,0)</f>
        <v>AINV</v>
      </c>
      <c r="I4199" s="68" t="str">
        <f>VLOOKUP(G4199,'Benthic Codes'!$A$1:$C$15,3,0)</f>
        <v>aggressive invert</v>
      </c>
      <c r="J4199" s="17"/>
      <c r="K4199" s="17" t="s">
        <v>484</v>
      </c>
    </row>
    <row r="4200" spans="1:11">
      <c r="A4200" s="2">
        <v>42973</v>
      </c>
      <c r="B4200" t="s">
        <v>526</v>
      </c>
      <c r="C4200" t="s">
        <v>10</v>
      </c>
      <c r="D4200">
        <v>4</v>
      </c>
      <c r="E4200">
        <v>10</v>
      </c>
      <c r="F4200" s="17">
        <v>9</v>
      </c>
      <c r="G4200" s="55" t="s">
        <v>474</v>
      </c>
      <c r="H4200" s="66" t="str">
        <f>VLOOKUP(G4200,'Benthic Codes'!$A$1:$C$15,2,0)</f>
        <v>CY</v>
      </c>
      <c r="I4200" s="66" t="str">
        <f>VLOOKUP(G4200,'Benthic Codes'!$A$1:$C$15,3,0)</f>
        <v>cyanobacteria</v>
      </c>
    </row>
    <row r="4201" spans="1:11">
      <c r="A4201" s="2">
        <v>42973</v>
      </c>
      <c r="B4201" t="s">
        <v>526</v>
      </c>
      <c r="C4201" t="s">
        <v>10</v>
      </c>
      <c r="D4201">
        <v>4</v>
      </c>
      <c r="E4201">
        <v>10</v>
      </c>
      <c r="F4201" s="17">
        <v>10</v>
      </c>
      <c r="G4201" s="62" t="s">
        <v>483</v>
      </c>
      <c r="H4201" s="68" t="str">
        <f>VLOOKUP(G4201,'Benthic Codes'!$A$1:$C$15,2,0)</f>
        <v>AINV</v>
      </c>
      <c r="I4201" s="68" t="str">
        <f>VLOOKUP(G4201,'Benthic Codes'!$A$1:$C$15,3,0)</f>
        <v>aggressive invert</v>
      </c>
      <c r="J4201" s="17"/>
      <c r="K4201" s="17" t="s">
        <v>484</v>
      </c>
    </row>
  </sheetData>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14" sqref="B14"/>
    </sheetView>
  </sheetViews>
  <sheetFormatPr baseColWidth="10" defaultRowHeight="15" x14ac:dyDescent="0"/>
  <sheetData>
    <row r="1" spans="1:3">
      <c r="A1" t="s">
        <v>476</v>
      </c>
      <c r="B1" t="s">
        <v>476</v>
      </c>
      <c r="C1" t="s">
        <v>569</v>
      </c>
    </row>
    <row r="2" spans="1:3">
      <c r="A2" t="s">
        <v>492</v>
      </c>
      <c r="B2" t="s">
        <v>581</v>
      </c>
      <c r="C2" t="s">
        <v>561</v>
      </c>
    </row>
    <row r="3" spans="1:3">
      <c r="A3" t="s">
        <v>481</v>
      </c>
      <c r="B3" t="s">
        <v>481</v>
      </c>
      <c r="C3" t="s">
        <v>481</v>
      </c>
    </row>
    <row r="4" spans="1:3">
      <c r="A4" t="s">
        <v>488</v>
      </c>
      <c r="B4" t="s">
        <v>488</v>
      </c>
      <c r="C4" t="s">
        <v>562</v>
      </c>
    </row>
    <row r="5" spans="1:3">
      <c r="A5" t="s">
        <v>560</v>
      </c>
      <c r="B5" t="s">
        <v>488</v>
      </c>
      <c r="C5" t="s">
        <v>562</v>
      </c>
    </row>
    <row r="6" spans="1:3">
      <c r="A6" t="s">
        <v>539</v>
      </c>
      <c r="B6" t="s">
        <v>488</v>
      </c>
      <c r="C6" t="s">
        <v>562</v>
      </c>
    </row>
    <row r="7" spans="1:3">
      <c r="A7" t="s">
        <v>478</v>
      </c>
      <c r="B7" t="s">
        <v>478</v>
      </c>
      <c r="C7" t="s">
        <v>563</v>
      </c>
    </row>
    <row r="8" spans="1:3">
      <c r="A8" t="s">
        <v>474</v>
      </c>
      <c r="B8" t="s">
        <v>582</v>
      </c>
      <c r="C8" t="s">
        <v>564</v>
      </c>
    </row>
    <row r="9" spans="1:3">
      <c r="A9" t="s">
        <v>483</v>
      </c>
      <c r="B9" t="s">
        <v>483</v>
      </c>
      <c r="C9" t="s">
        <v>565</v>
      </c>
    </row>
    <row r="10" spans="1:3">
      <c r="A10" t="s">
        <v>480</v>
      </c>
      <c r="B10" t="s">
        <v>480</v>
      </c>
      <c r="C10" t="s">
        <v>566</v>
      </c>
    </row>
    <row r="11" spans="1:3">
      <c r="A11" t="s">
        <v>490</v>
      </c>
      <c r="B11" t="s">
        <v>490</v>
      </c>
      <c r="C11" t="s">
        <v>567</v>
      </c>
    </row>
    <row r="12" spans="1:3">
      <c r="A12" t="s">
        <v>493</v>
      </c>
      <c r="B12" t="s">
        <v>488</v>
      </c>
      <c r="C12" t="s">
        <v>562</v>
      </c>
    </row>
    <row r="13" spans="1:3">
      <c r="A13" t="s">
        <v>489</v>
      </c>
      <c r="B13" t="s">
        <v>568</v>
      </c>
      <c r="C13" t="s">
        <v>568</v>
      </c>
    </row>
    <row r="14" spans="1:3">
      <c r="A14" t="s">
        <v>477</v>
      </c>
      <c r="B14" t="s">
        <v>476</v>
      </c>
      <c r="C14" t="s">
        <v>569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abSelected="1" workbookViewId="0">
      <selection activeCell="E1" sqref="E1:E1048576"/>
    </sheetView>
  </sheetViews>
  <sheetFormatPr baseColWidth="10" defaultRowHeight="15" x14ac:dyDescent="0"/>
  <cols>
    <col min="8" max="8" width="17" customWidth="1"/>
  </cols>
  <sheetData>
    <row r="1" spans="1:13" s="58" customFormat="1">
      <c r="A1" s="58" t="s">
        <v>1</v>
      </c>
      <c r="B1" s="58" t="s">
        <v>507</v>
      </c>
      <c r="C1" s="58" t="s">
        <v>508</v>
      </c>
      <c r="D1" s="58" t="s">
        <v>0</v>
      </c>
      <c r="E1" s="58" t="s">
        <v>497</v>
      </c>
      <c r="F1" s="58" t="s">
        <v>498</v>
      </c>
      <c r="G1" s="58" t="s">
        <v>499</v>
      </c>
      <c r="H1" s="58" t="s">
        <v>500</v>
      </c>
      <c r="I1" s="58" t="s">
        <v>501</v>
      </c>
      <c r="J1" s="58" t="s">
        <v>502</v>
      </c>
      <c r="K1" s="58" t="s">
        <v>503</v>
      </c>
      <c r="L1" s="58" t="s">
        <v>504</v>
      </c>
      <c r="M1" s="58" t="s">
        <v>505</v>
      </c>
    </row>
    <row r="2" spans="1:13">
      <c r="A2" t="s">
        <v>439</v>
      </c>
      <c r="B2" t="s">
        <v>510</v>
      </c>
      <c r="C2" t="s">
        <v>511</v>
      </c>
      <c r="D2" s="2">
        <v>42955</v>
      </c>
      <c r="E2">
        <v>25</v>
      </c>
      <c r="F2">
        <v>52</v>
      </c>
      <c r="G2">
        <v>3</v>
      </c>
      <c r="H2">
        <f>F2*12+G2</f>
        <v>627</v>
      </c>
      <c r="I2">
        <f>H2*0.0254</f>
        <v>15.925799999999999</v>
      </c>
    </row>
    <row r="3" spans="1:13">
      <c r="A3" t="s">
        <v>7</v>
      </c>
      <c r="B3" t="s">
        <v>506</v>
      </c>
      <c r="C3" t="s">
        <v>509</v>
      </c>
      <c r="D3" s="2">
        <v>42953</v>
      </c>
      <c r="E3">
        <v>25</v>
      </c>
      <c r="F3">
        <v>40</v>
      </c>
      <c r="G3">
        <v>1</v>
      </c>
      <c r="H3">
        <f>F3*12+G3</f>
        <v>481</v>
      </c>
      <c r="I3">
        <f>H3*0.0254</f>
        <v>12.2174</v>
      </c>
    </row>
    <row r="4" spans="1:13">
      <c r="A4" t="s">
        <v>526</v>
      </c>
      <c r="D4" s="2">
        <v>42973</v>
      </c>
      <c r="E4">
        <v>25</v>
      </c>
      <c r="F4">
        <v>19</v>
      </c>
      <c r="G4">
        <v>6</v>
      </c>
      <c r="H4">
        <f>F4*12+G4</f>
        <v>234</v>
      </c>
      <c r="I4">
        <f>H4*0.0254</f>
        <v>5.9436</v>
      </c>
    </row>
    <row r="5" spans="1:13">
      <c r="A5" t="s">
        <v>288</v>
      </c>
      <c r="B5" t="s">
        <v>512</v>
      </c>
      <c r="C5" t="s">
        <v>513</v>
      </c>
      <c r="D5" s="2">
        <v>42953</v>
      </c>
      <c r="E5">
        <v>18</v>
      </c>
      <c r="F5">
        <v>33</v>
      </c>
      <c r="G5">
        <v>5</v>
      </c>
      <c r="H5">
        <f t="shared" ref="H5:H10" si="0">F5*12+G5</f>
        <v>401</v>
      </c>
      <c r="I5">
        <f t="shared" ref="I5:I10" si="1">H5*0.0254</f>
        <v>10.1854</v>
      </c>
    </row>
    <row r="6" spans="1:13">
      <c r="A6" t="s">
        <v>429</v>
      </c>
      <c r="B6" t="s">
        <v>514</v>
      </c>
      <c r="C6" s="17" t="s">
        <v>515</v>
      </c>
      <c r="D6" s="2">
        <v>42954</v>
      </c>
      <c r="E6">
        <v>18</v>
      </c>
      <c r="H6">
        <f t="shared" si="0"/>
        <v>0</v>
      </c>
      <c r="I6">
        <f t="shared" si="1"/>
        <v>0</v>
      </c>
    </row>
    <row r="7" spans="1:13">
      <c r="A7" t="s">
        <v>411</v>
      </c>
      <c r="B7" t="s">
        <v>523</v>
      </c>
      <c r="C7" t="s">
        <v>520</v>
      </c>
      <c r="D7" s="2">
        <v>42954</v>
      </c>
      <c r="E7">
        <v>25</v>
      </c>
      <c r="F7">
        <v>39</v>
      </c>
      <c r="G7">
        <v>1</v>
      </c>
      <c r="H7">
        <f t="shared" si="0"/>
        <v>469</v>
      </c>
      <c r="I7">
        <f t="shared" si="1"/>
        <v>11.912599999999999</v>
      </c>
    </row>
    <row r="8" spans="1:13">
      <c r="A8" t="s">
        <v>451</v>
      </c>
      <c r="B8" t="s">
        <v>521</v>
      </c>
      <c r="C8" t="s">
        <v>522</v>
      </c>
      <c r="D8" s="2">
        <v>42959</v>
      </c>
      <c r="E8" s="61">
        <v>25</v>
      </c>
      <c r="F8">
        <v>77</v>
      </c>
      <c r="G8">
        <v>2</v>
      </c>
      <c r="H8">
        <f t="shared" si="0"/>
        <v>926</v>
      </c>
      <c r="I8">
        <f t="shared" si="1"/>
        <v>23.520399999999999</v>
      </c>
    </row>
    <row r="9" spans="1:13">
      <c r="A9" t="s">
        <v>456</v>
      </c>
      <c r="B9" t="s">
        <v>516</v>
      </c>
      <c r="C9" t="s">
        <v>517</v>
      </c>
      <c r="D9" s="2">
        <v>42959</v>
      </c>
      <c r="E9" s="61">
        <v>25</v>
      </c>
      <c r="F9">
        <v>90</v>
      </c>
      <c r="G9">
        <v>1</v>
      </c>
      <c r="H9">
        <f t="shared" si="0"/>
        <v>1081</v>
      </c>
      <c r="I9">
        <f t="shared" si="1"/>
        <v>27.4574</v>
      </c>
    </row>
    <row r="10" spans="1:13">
      <c r="A10" t="s">
        <v>454</v>
      </c>
      <c r="B10" t="s">
        <v>518</v>
      </c>
      <c r="C10" t="s">
        <v>519</v>
      </c>
      <c r="D10" s="2">
        <v>42959</v>
      </c>
      <c r="E10" s="61">
        <v>25</v>
      </c>
      <c r="F10">
        <v>63</v>
      </c>
      <c r="G10">
        <v>1</v>
      </c>
      <c r="H10">
        <f t="shared" si="0"/>
        <v>757</v>
      </c>
      <c r="I10">
        <f t="shared" si="1"/>
        <v>19.227799999999998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1"/>
  <sheetViews>
    <sheetView workbookViewId="0">
      <pane ySplit="560" activePane="bottomLeft"/>
      <selection activeCell="B1" sqref="B1:B1048576"/>
      <selection pane="bottomLeft" activeCell="C5" sqref="C5"/>
    </sheetView>
  </sheetViews>
  <sheetFormatPr baseColWidth="10" defaultRowHeight="15" x14ac:dyDescent="0"/>
  <sheetData>
    <row r="1" spans="1:6" s="1" customFormat="1">
      <c r="A1" s="1" t="s">
        <v>0</v>
      </c>
      <c r="B1" s="1" t="s">
        <v>1</v>
      </c>
      <c r="C1" s="1" t="s">
        <v>2</v>
      </c>
      <c r="D1" s="1" t="s">
        <v>3</v>
      </c>
      <c r="E1" s="1" t="s">
        <v>430</v>
      </c>
      <c r="F1" s="1" t="s">
        <v>431</v>
      </c>
    </row>
    <row r="2" spans="1:6">
      <c r="A2" s="2">
        <v>42954</v>
      </c>
      <c r="B2" t="s">
        <v>429</v>
      </c>
      <c r="C2" t="s">
        <v>432</v>
      </c>
      <c r="D2">
        <v>1</v>
      </c>
      <c r="E2">
        <v>1</v>
      </c>
      <c r="F2">
        <v>117</v>
      </c>
    </row>
    <row r="3" spans="1:6">
      <c r="A3" s="2">
        <v>42954</v>
      </c>
      <c r="B3" t="s">
        <v>429</v>
      </c>
      <c r="C3" t="s">
        <v>432</v>
      </c>
      <c r="D3">
        <f t="shared" ref="D3:D11" si="0">D2</f>
        <v>1</v>
      </c>
      <c r="E3">
        <v>2</v>
      </c>
      <c r="F3">
        <v>115</v>
      </c>
    </row>
    <row r="4" spans="1:6">
      <c r="A4" s="2">
        <v>42954</v>
      </c>
      <c r="B4" t="s">
        <v>429</v>
      </c>
      <c r="C4" t="s">
        <v>432</v>
      </c>
      <c r="D4">
        <f t="shared" si="0"/>
        <v>1</v>
      </c>
      <c r="E4">
        <v>3</v>
      </c>
      <c r="F4">
        <v>122</v>
      </c>
    </row>
    <row r="5" spans="1:6">
      <c r="A5" s="2">
        <v>42954</v>
      </c>
      <c r="B5" t="s">
        <v>429</v>
      </c>
      <c r="C5" t="s">
        <v>432</v>
      </c>
      <c r="D5">
        <f t="shared" si="0"/>
        <v>1</v>
      </c>
      <c r="E5">
        <v>4</v>
      </c>
      <c r="F5">
        <v>130</v>
      </c>
    </row>
    <row r="6" spans="1:6">
      <c r="A6" s="2">
        <v>42954</v>
      </c>
      <c r="B6" t="s">
        <v>429</v>
      </c>
      <c r="C6" t="s">
        <v>432</v>
      </c>
      <c r="D6">
        <f t="shared" si="0"/>
        <v>1</v>
      </c>
      <c r="E6">
        <v>5</v>
      </c>
      <c r="F6">
        <v>116</v>
      </c>
    </row>
    <row r="7" spans="1:6">
      <c r="A7" s="2">
        <v>42954</v>
      </c>
      <c r="B7" t="s">
        <v>429</v>
      </c>
      <c r="C7" t="s">
        <v>432</v>
      </c>
      <c r="D7">
        <f t="shared" si="0"/>
        <v>1</v>
      </c>
      <c r="E7">
        <v>6</v>
      </c>
      <c r="F7">
        <v>134</v>
      </c>
    </row>
    <row r="8" spans="1:6">
      <c r="A8" s="2">
        <v>42954</v>
      </c>
      <c r="B8" t="s">
        <v>429</v>
      </c>
      <c r="C8" t="s">
        <v>432</v>
      </c>
      <c r="D8">
        <f t="shared" si="0"/>
        <v>1</v>
      </c>
      <c r="E8">
        <v>7</v>
      </c>
      <c r="F8">
        <v>135</v>
      </c>
    </row>
    <row r="9" spans="1:6">
      <c r="A9" s="2">
        <v>42954</v>
      </c>
      <c r="B9" t="s">
        <v>429</v>
      </c>
      <c r="C9" t="s">
        <v>432</v>
      </c>
      <c r="D9">
        <f t="shared" si="0"/>
        <v>1</v>
      </c>
      <c r="E9">
        <v>8</v>
      </c>
      <c r="F9">
        <v>135</v>
      </c>
    </row>
    <row r="10" spans="1:6">
      <c r="A10" s="2">
        <v>42954</v>
      </c>
      <c r="B10" t="s">
        <v>429</v>
      </c>
      <c r="C10" t="s">
        <v>432</v>
      </c>
      <c r="D10">
        <f t="shared" si="0"/>
        <v>1</v>
      </c>
      <c r="E10">
        <v>9</v>
      </c>
      <c r="F10">
        <v>126</v>
      </c>
    </row>
    <row r="11" spans="1:6">
      <c r="A11" s="2">
        <v>42954</v>
      </c>
      <c r="B11" t="s">
        <v>429</v>
      </c>
      <c r="C11" t="s">
        <v>432</v>
      </c>
      <c r="D11">
        <f t="shared" si="0"/>
        <v>1</v>
      </c>
      <c r="E11">
        <v>10</v>
      </c>
      <c r="F11">
        <v>109</v>
      </c>
    </row>
    <row r="12" spans="1:6">
      <c r="A12" s="2">
        <v>42954</v>
      </c>
      <c r="B12" t="s">
        <v>429</v>
      </c>
      <c r="C12" t="s">
        <v>432</v>
      </c>
      <c r="D12">
        <v>2</v>
      </c>
      <c r="E12">
        <v>1</v>
      </c>
      <c r="F12">
        <v>127</v>
      </c>
    </row>
    <row r="13" spans="1:6">
      <c r="A13" s="2">
        <v>42954</v>
      </c>
      <c r="B13" t="s">
        <v>429</v>
      </c>
      <c r="C13" t="s">
        <v>432</v>
      </c>
      <c r="D13">
        <f t="shared" ref="D13:D21" si="1">D12</f>
        <v>2</v>
      </c>
      <c r="E13">
        <v>2</v>
      </c>
      <c r="F13">
        <v>120</v>
      </c>
    </row>
    <row r="14" spans="1:6">
      <c r="A14" s="2">
        <v>42954</v>
      </c>
      <c r="B14" t="s">
        <v>429</v>
      </c>
      <c r="C14" t="s">
        <v>432</v>
      </c>
      <c r="D14">
        <f t="shared" si="1"/>
        <v>2</v>
      </c>
      <c r="E14">
        <v>3</v>
      </c>
      <c r="F14">
        <v>104</v>
      </c>
    </row>
    <row r="15" spans="1:6">
      <c r="A15" s="2">
        <v>42954</v>
      </c>
      <c r="B15" t="s">
        <v>429</v>
      </c>
      <c r="C15" t="s">
        <v>432</v>
      </c>
      <c r="D15">
        <f t="shared" si="1"/>
        <v>2</v>
      </c>
      <c r="E15">
        <v>4</v>
      </c>
      <c r="F15">
        <v>125</v>
      </c>
    </row>
    <row r="16" spans="1:6">
      <c r="A16" s="2">
        <v>42954</v>
      </c>
      <c r="B16" t="s">
        <v>429</v>
      </c>
      <c r="C16" t="s">
        <v>432</v>
      </c>
      <c r="D16">
        <f t="shared" si="1"/>
        <v>2</v>
      </c>
      <c r="E16">
        <v>5</v>
      </c>
      <c r="F16">
        <v>147</v>
      </c>
    </row>
    <row r="17" spans="1:6">
      <c r="A17" s="2">
        <v>42954</v>
      </c>
      <c r="B17" t="s">
        <v>429</v>
      </c>
      <c r="C17" t="s">
        <v>432</v>
      </c>
      <c r="D17">
        <f t="shared" si="1"/>
        <v>2</v>
      </c>
      <c r="E17">
        <v>6</v>
      </c>
      <c r="F17">
        <v>120</v>
      </c>
    </row>
    <row r="18" spans="1:6">
      <c r="A18" s="2">
        <v>42954</v>
      </c>
      <c r="B18" t="s">
        <v>429</v>
      </c>
      <c r="C18" t="s">
        <v>432</v>
      </c>
      <c r="D18">
        <f t="shared" si="1"/>
        <v>2</v>
      </c>
      <c r="E18">
        <v>7</v>
      </c>
      <c r="F18">
        <v>139</v>
      </c>
    </row>
    <row r="19" spans="1:6">
      <c r="A19" s="2">
        <v>42954</v>
      </c>
      <c r="B19" t="s">
        <v>429</v>
      </c>
      <c r="C19" t="s">
        <v>432</v>
      </c>
      <c r="D19">
        <f t="shared" si="1"/>
        <v>2</v>
      </c>
      <c r="E19">
        <v>8</v>
      </c>
      <c r="F19">
        <v>100</v>
      </c>
    </row>
    <row r="20" spans="1:6">
      <c r="A20" s="2">
        <v>42954</v>
      </c>
      <c r="B20" t="s">
        <v>429</v>
      </c>
      <c r="C20" t="s">
        <v>432</v>
      </c>
      <c r="D20">
        <f t="shared" si="1"/>
        <v>2</v>
      </c>
      <c r="E20">
        <v>9</v>
      </c>
      <c r="F20">
        <v>105</v>
      </c>
    </row>
    <row r="21" spans="1:6">
      <c r="A21" s="2">
        <v>42954</v>
      </c>
      <c r="B21" t="s">
        <v>429</v>
      </c>
      <c r="C21" t="s">
        <v>432</v>
      </c>
      <c r="D21">
        <f t="shared" si="1"/>
        <v>2</v>
      </c>
      <c r="E21">
        <v>10</v>
      </c>
      <c r="F21">
        <v>102</v>
      </c>
    </row>
    <row r="22" spans="1:6">
      <c r="A22" s="2">
        <v>42954</v>
      </c>
      <c r="B22" t="s">
        <v>429</v>
      </c>
      <c r="C22" t="s">
        <v>432</v>
      </c>
      <c r="D22">
        <v>3</v>
      </c>
      <c r="E22">
        <v>1</v>
      </c>
      <c r="F22">
        <v>111</v>
      </c>
    </row>
    <row r="23" spans="1:6">
      <c r="A23" s="2">
        <v>42954</v>
      </c>
      <c r="B23" t="s">
        <v>429</v>
      </c>
      <c r="C23" t="s">
        <v>432</v>
      </c>
      <c r="D23">
        <v>3</v>
      </c>
      <c r="E23">
        <v>2</v>
      </c>
      <c r="F23">
        <v>140</v>
      </c>
    </row>
    <row r="24" spans="1:6">
      <c r="A24" s="2">
        <v>42954</v>
      </c>
      <c r="B24" t="s">
        <v>429</v>
      </c>
      <c r="C24" t="s">
        <v>432</v>
      </c>
      <c r="D24">
        <f t="shared" ref="D24:D31" si="2">D23</f>
        <v>3</v>
      </c>
      <c r="E24">
        <v>3</v>
      </c>
      <c r="F24">
        <v>120</v>
      </c>
    </row>
    <row r="25" spans="1:6">
      <c r="A25" s="2">
        <v>42954</v>
      </c>
      <c r="B25" t="s">
        <v>429</v>
      </c>
      <c r="C25" t="s">
        <v>432</v>
      </c>
      <c r="D25">
        <f t="shared" si="2"/>
        <v>3</v>
      </c>
      <c r="E25">
        <v>4</v>
      </c>
      <c r="F25">
        <v>100</v>
      </c>
    </row>
    <row r="26" spans="1:6">
      <c r="A26" s="2">
        <v>42954</v>
      </c>
      <c r="B26" t="s">
        <v>429</v>
      </c>
      <c r="C26" t="s">
        <v>432</v>
      </c>
      <c r="D26">
        <f t="shared" si="2"/>
        <v>3</v>
      </c>
      <c r="E26">
        <v>5</v>
      </c>
      <c r="F26">
        <v>131</v>
      </c>
    </row>
    <row r="27" spans="1:6">
      <c r="A27" s="2">
        <v>42954</v>
      </c>
      <c r="B27" t="s">
        <v>429</v>
      </c>
      <c r="C27" t="s">
        <v>432</v>
      </c>
      <c r="D27">
        <f t="shared" si="2"/>
        <v>3</v>
      </c>
      <c r="E27">
        <v>6</v>
      </c>
      <c r="F27">
        <v>118</v>
      </c>
    </row>
    <row r="28" spans="1:6">
      <c r="A28" s="2">
        <v>42954</v>
      </c>
      <c r="B28" t="s">
        <v>429</v>
      </c>
      <c r="C28" t="s">
        <v>432</v>
      </c>
      <c r="D28">
        <f t="shared" si="2"/>
        <v>3</v>
      </c>
      <c r="E28">
        <v>7</v>
      </c>
      <c r="F28">
        <v>120</v>
      </c>
    </row>
    <row r="29" spans="1:6">
      <c r="A29" s="2">
        <v>42954</v>
      </c>
      <c r="B29" t="s">
        <v>429</v>
      </c>
      <c r="C29" t="s">
        <v>432</v>
      </c>
      <c r="D29">
        <f t="shared" si="2"/>
        <v>3</v>
      </c>
      <c r="E29">
        <v>8</v>
      </c>
      <c r="F29">
        <v>136</v>
      </c>
    </row>
    <row r="30" spans="1:6">
      <c r="A30" s="2">
        <v>42954</v>
      </c>
      <c r="B30" t="s">
        <v>429</v>
      </c>
      <c r="C30" t="s">
        <v>432</v>
      </c>
      <c r="D30">
        <f t="shared" si="2"/>
        <v>3</v>
      </c>
      <c r="E30">
        <v>9</v>
      </c>
      <c r="F30">
        <v>130</v>
      </c>
    </row>
    <row r="31" spans="1:6">
      <c r="A31" s="2">
        <v>42954</v>
      </c>
      <c r="B31" t="s">
        <v>429</v>
      </c>
      <c r="C31" t="s">
        <v>432</v>
      </c>
      <c r="D31">
        <f t="shared" si="2"/>
        <v>3</v>
      </c>
      <c r="E31">
        <v>10</v>
      </c>
      <c r="F31">
        <v>111</v>
      </c>
    </row>
    <row r="32" spans="1:6">
      <c r="A32" s="2">
        <v>42954</v>
      </c>
      <c r="B32" t="s">
        <v>429</v>
      </c>
      <c r="C32" t="s">
        <v>432</v>
      </c>
      <c r="D32">
        <v>4</v>
      </c>
      <c r="E32">
        <v>1</v>
      </c>
      <c r="F32">
        <v>100</v>
      </c>
    </row>
    <row r="33" spans="1:6">
      <c r="A33" s="2">
        <v>42954</v>
      </c>
      <c r="B33" t="s">
        <v>429</v>
      </c>
      <c r="C33" t="s">
        <v>432</v>
      </c>
      <c r="D33">
        <f t="shared" ref="D33:D41" si="3">D32</f>
        <v>4</v>
      </c>
      <c r="E33">
        <v>2</v>
      </c>
      <c r="F33">
        <v>143</v>
      </c>
    </row>
    <row r="34" spans="1:6">
      <c r="A34" s="2">
        <v>42954</v>
      </c>
      <c r="B34" t="s">
        <v>429</v>
      </c>
      <c r="C34" t="s">
        <v>432</v>
      </c>
      <c r="D34">
        <f t="shared" si="3"/>
        <v>4</v>
      </c>
      <c r="E34">
        <v>3</v>
      </c>
      <c r="F34">
        <v>137</v>
      </c>
    </row>
    <row r="35" spans="1:6">
      <c r="A35" s="2">
        <v>42954</v>
      </c>
      <c r="B35" t="s">
        <v>429</v>
      </c>
      <c r="C35" t="s">
        <v>432</v>
      </c>
      <c r="D35">
        <f t="shared" si="3"/>
        <v>4</v>
      </c>
      <c r="E35">
        <v>4</v>
      </c>
      <c r="F35">
        <v>167</v>
      </c>
    </row>
    <row r="36" spans="1:6">
      <c r="A36" s="2">
        <v>42954</v>
      </c>
      <c r="B36" t="s">
        <v>429</v>
      </c>
      <c r="C36" t="s">
        <v>432</v>
      </c>
      <c r="D36">
        <f t="shared" si="3"/>
        <v>4</v>
      </c>
      <c r="E36">
        <v>5</v>
      </c>
      <c r="F36">
        <v>176</v>
      </c>
    </row>
    <row r="37" spans="1:6">
      <c r="A37" s="2">
        <v>42954</v>
      </c>
      <c r="B37" t="s">
        <v>429</v>
      </c>
      <c r="C37" t="s">
        <v>432</v>
      </c>
      <c r="D37">
        <f t="shared" si="3"/>
        <v>4</v>
      </c>
      <c r="E37">
        <v>6</v>
      </c>
      <c r="F37">
        <v>152</v>
      </c>
    </row>
    <row r="38" spans="1:6">
      <c r="A38" s="2">
        <v>42954</v>
      </c>
      <c r="B38" t="s">
        <v>429</v>
      </c>
      <c r="C38" t="s">
        <v>432</v>
      </c>
      <c r="D38">
        <f t="shared" si="3"/>
        <v>4</v>
      </c>
      <c r="E38">
        <v>7</v>
      </c>
      <c r="F38">
        <v>143</v>
      </c>
    </row>
    <row r="39" spans="1:6">
      <c r="A39" s="2">
        <v>42954</v>
      </c>
      <c r="B39" t="s">
        <v>429</v>
      </c>
      <c r="C39" t="s">
        <v>432</v>
      </c>
      <c r="D39">
        <f t="shared" si="3"/>
        <v>4</v>
      </c>
      <c r="E39">
        <v>8</v>
      </c>
      <c r="F39">
        <v>121</v>
      </c>
    </row>
    <row r="40" spans="1:6">
      <c r="A40" s="2">
        <v>42954</v>
      </c>
      <c r="B40" t="s">
        <v>429</v>
      </c>
      <c r="C40" t="s">
        <v>432</v>
      </c>
      <c r="D40">
        <f t="shared" si="3"/>
        <v>4</v>
      </c>
      <c r="E40">
        <v>9</v>
      </c>
      <c r="F40">
        <v>128</v>
      </c>
    </row>
    <row r="41" spans="1:6">
      <c r="A41" s="2">
        <v>42954</v>
      </c>
      <c r="B41" t="s">
        <v>429</v>
      </c>
      <c r="C41" t="s">
        <v>432</v>
      </c>
      <c r="D41">
        <f t="shared" si="3"/>
        <v>4</v>
      </c>
      <c r="E41">
        <v>10</v>
      </c>
      <c r="F41">
        <v>175</v>
      </c>
    </row>
    <row r="42" spans="1:6">
      <c r="A42" s="2">
        <v>42954</v>
      </c>
      <c r="B42" t="s">
        <v>429</v>
      </c>
      <c r="C42" t="s">
        <v>432</v>
      </c>
      <c r="D42">
        <v>5</v>
      </c>
      <c r="E42">
        <v>1</v>
      </c>
      <c r="F42">
        <v>126</v>
      </c>
    </row>
    <row r="43" spans="1:6">
      <c r="A43" s="2">
        <v>42954</v>
      </c>
      <c r="B43" t="s">
        <v>429</v>
      </c>
      <c r="C43" t="s">
        <v>432</v>
      </c>
      <c r="D43">
        <f t="shared" ref="D43:D51" si="4">D42</f>
        <v>5</v>
      </c>
      <c r="E43">
        <v>2</v>
      </c>
      <c r="F43">
        <v>129</v>
      </c>
    </row>
    <row r="44" spans="1:6">
      <c r="A44" s="2">
        <v>42954</v>
      </c>
      <c r="B44" t="s">
        <v>429</v>
      </c>
      <c r="C44" t="s">
        <v>432</v>
      </c>
      <c r="D44">
        <f t="shared" si="4"/>
        <v>5</v>
      </c>
      <c r="E44">
        <v>3</v>
      </c>
      <c r="F44">
        <v>105</v>
      </c>
    </row>
    <row r="45" spans="1:6">
      <c r="A45" s="2">
        <v>42954</v>
      </c>
      <c r="B45" t="s">
        <v>429</v>
      </c>
      <c r="C45" t="s">
        <v>432</v>
      </c>
      <c r="D45">
        <f t="shared" si="4"/>
        <v>5</v>
      </c>
      <c r="E45">
        <v>4</v>
      </c>
      <c r="F45">
        <v>103</v>
      </c>
    </row>
    <row r="46" spans="1:6">
      <c r="A46" s="2">
        <v>42954</v>
      </c>
      <c r="B46" t="s">
        <v>429</v>
      </c>
      <c r="C46" t="s">
        <v>432</v>
      </c>
      <c r="D46">
        <f t="shared" si="4"/>
        <v>5</v>
      </c>
      <c r="E46">
        <v>5</v>
      </c>
      <c r="F46">
        <v>127</v>
      </c>
    </row>
    <row r="47" spans="1:6">
      <c r="A47" s="2">
        <v>42954</v>
      </c>
      <c r="B47" t="s">
        <v>429</v>
      </c>
      <c r="C47" t="s">
        <v>432</v>
      </c>
      <c r="D47">
        <f t="shared" si="4"/>
        <v>5</v>
      </c>
      <c r="E47">
        <v>6</v>
      </c>
      <c r="F47">
        <v>120</v>
      </c>
    </row>
    <row r="48" spans="1:6">
      <c r="A48" s="2">
        <v>42954</v>
      </c>
      <c r="B48" t="s">
        <v>429</v>
      </c>
      <c r="C48" t="s">
        <v>432</v>
      </c>
      <c r="D48">
        <f t="shared" si="4"/>
        <v>5</v>
      </c>
      <c r="E48">
        <v>7</v>
      </c>
      <c r="F48">
        <v>118</v>
      </c>
    </row>
    <row r="49" spans="1:6">
      <c r="A49" s="2">
        <v>42954</v>
      </c>
      <c r="B49" t="s">
        <v>429</v>
      </c>
      <c r="C49" t="s">
        <v>432</v>
      </c>
      <c r="D49">
        <f t="shared" si="4"/>
        <v>5</v>
      </c>
      <c r="E49">
        <v>8</v>
      </c>
      <c r="F49">
        <v>144</v>
      </c>
    </row>
    <row r="50" spans="1:6">
      <c r="A50" s="2">
        <v>42954</v>
      </c>
      <c r="B50" t="s">
        <v>429</v>
      </c>
      <c r="C50" t="s">
        <v>432</v>
      </c>
      <c r="D50">
        <f t="shared" si="4"/>
        <v>5</v>
      </c>
      <c r="E50">
        <v>9</v>
      </c>
      <c r="F50">
        <v>114</v>
      </c>
    </row>
    <row r="51" spans="1:6">
      <c r="A51" s="2">
        <v>42954</v>
      </c>
      <c r="B51" t="s">
        <v>429</v>
      </c>
      <c r="C51" t="s">
        <v>432</v>
      </c>
      <c r="D51">
        <f t="shared" si="4"/>
        <v>5</v>
      </c>
      <c r="E51">
        <v>10</v>
      </c>
      <c r="F51">
        <v>106</v>
      </c>
    </row>
    <row r="52" spans="1:6">
      <c r="A52" s="2">
        <v>42954</v>
      </c>
      <c r="B52" t="s">
        <v>411</v>
      </c>
      <c r="C52" t="s">
        <v>432</v>
      </c>
      <c r="D52">
        <v>1</v>
      </c>
      <c r="E52">
        <v>1</v>
      </c>
      <c r="F52">
        <v>145</v>
      </c>
    </row>
    <row r="53" spans="1:6">
      <c r="A53" s="2">
        <v>42954</v>
      </c>
      <c r="B53" t="s">
        <v>411</v>
      </c>
      <c r="C53" t="s">
        <v>432</v>
      </c>
      <c r="D53">
        <f t="shared" ref="D53:D61" si="5">D52</f>
        <v>1</v>
      </c>
      <c r="E53">
        <v>2</v>
      </c>
      <c r="F53">
        <v>154</v>
      </c>
    </row>
    <row r="54" spans="1:6">
      <c r="A54" s="2">
        <v>42954</v>
      </c>
      <c r="B54" t="s">
        <v>411</v>
      </c>
      <c r="C54" t="s">
        <v>432</v>
      </c>
      <c r="D54">
        <f t="shared" si="5"/>
        <v>1</v>
      </c>
      <c r="E54">
        <v>3</v>
      </c>
      <c r="F54">
        <v>167</v>
      </c>
    </row>
    <row r="55" spans="1:6">
      <c r="A55" s="2">
        <v>42954</v>
      </c>
      <c r="B55" t="s">
        <v>411</v>
      </c>
      <c r="C55" t="s">
        <v>432</v>
      </c>
      <c r="D55">
        <f t="shared" si="5"/>
        <v>1</v>
      </c>
      <c r="E55">
        <v>4</v>
      </c>
      <c r="F55">
        <v>116</v>
      </c>
    </row>
    <row r="56" spans="1:6">
      <c r="A56" s="2">
        <v>42954</v>
      </c>
      <c r="B56" t="s">
        <v>411</v>
      </c>
      <c r="C56" t="s">
        <v>432</v>
      </c>
      <c r="D56">
        <f t="shared" si="5"/>
        <v>1</v>
      </c>
      <c r="E56">
        <v>5</v>
      </c>
      <c r="F56">
        <v>136</v>
      </c>
    </row>
    <row r="57" spans="1:6">
      <c r="A57" s="2">
        <v>42954</v>
      </c>
      <c r="B57" t="s">
        <v>411</v>
      </c>
      <c r="C57" t="s">
        <v>432</v>
      </c>
      <c r="D57">
        <f t="shared" si="5"/>
        <v>1</v>
      </c>
      <c r="E57">
        <v>6</v>
      </c>
      <c r="F57">
        <v>124</v>
      </c>
    </row>
    <row r="58" spans="1:6">
      <c r="A58" s="2">
        <v>42954</v>
      </c>
      <c r="B58" t="s">
        <v>411</v>
      </c>
      <c r="C58" t="s">
        <v>432</v>
      </c>
      <c r="D58">
        <f t="shared" si="5"/>
        <v>1</v>
      </c>
      <c r="E58">
        <v>7</v>
      </c>
      <c r="F58">
        <v>107</v>
      </c>
    </row>
    <row r="59" spans="1:6">
      <c r="A59" s="2">
        <v>42954</v>
      </c>
      <c r="B59" t="s">
        <v>411</v>
      </c>
      <c r="C59" t="s">
        <v>432</v>
      </c>
      <c r="D59">
        <f t="shared" si="5"/>
        <v>1</v>
      </c>
      <c r="E59">
        <v>8</v>
      </c>
      <c r="F59">
        <v>130</v>
      </c>
    </row>
    <row r="60" spans="1:6">
      <c r="A60" s="2">
        <v>42954</v>
      </c>
      <c r="B60" t="s">
        <v>411</v>
      </c>
      <c r="C60" t="s">
        <v>432</v>
      </c>
      <c r="D60">
        <f t="shared" si="5"/>
        <v>1</v>
      </c>
      <c r="E60">
        <v>9</v>
      </c>
      <c r="F60">
        <v>150</v>
      </c>
    </row>
    <row r="61" spans="1:6">
      <c r="A61" s="2">
        <v>42954</v>
      </c>
      <c r="B61" t="s">
        <v>411</v>
      </c>
      <c r="C61" t="s">
        <v>432</v>
      </c>
      <c r="D61">
        <f t="shared" si="5"/>
        <v>1</v>
      </c>
      <c r="E61">
        <v>10</v>
      </c>
      <c r="F61">
        <v>120</v>
      </c>
    </row>
    <row r="62" spans="1:6">
      <c r="A62" s="2">
        <v>42954</v>
      </c>
      <c r="B62" t="s">
        <v>411</v>
      </c>
      <c r="C62" t="s">
        <v>432</v>
      </c>
      <c r="D62">
        <v>2</v>
      </c>
      <c r="E62">
        <v>1</v>
      </c>
      <c r="F62">
        <v>124</v>
      </c>
    </row>
    <row r="63" spans="1:6">
      <c r="A63" s="2">
        <v>42954</v>
      </c>
      <c r="B63" t="s">
        <v>411</v>
      </c>
      <c r="C63" t="s">
        <v>432</v>
      </c>
      <c r="D63">
        <f t="shared" ref="D63:D71" si="6">D62</f>
        <v>2</v>
      </c>
      <c r="E63">
        <v>2</v>
      </c>
      <c r="F63">
        <v>144</v>
      </c>
    </row>
    <row r="64" spans="1:6">
      <c r="A64" s="2">
        <v>42954</v>
      </c>
      <c r="B64" t="s">
        <v>411</v>
      </c>
      <c r="C64" t="s">
        <v>432</v>
      </c>
      <c r="D64">
        <f t="shared" si="6"/>
        <v>2</v>
      </c>
      <c r="E64">
        <v>3</v>
      </c>
      <c r="F64">
        <v>160</v>
      </c>
    </row>
    <row r="65" spans="1:6">
      <c r="A65" s="2">
        <v>42954</v>
      </c>
      <c r="B65" t="s">
        <v>411</v>
      </c>
      <c r="C65" t="s">
        <v>432</v>
      </c>
      <c r="D65">
        <f t="shared" si="6"/>
        <v>2</v>
      </c>
      <c r="E65">
        <v>4</v>
      </c>
      <c r="F65">
        <v>171</v>
      </c>
    </row>
    <row r="66" spans="1:6">
      <c r="A66" s="2">
        <v>42954</v>
      </c>
      <c r="B66" t="s">
        <v>411</v>
      </c>
      <c r="C66" t="s">
        <v>432</v>
      </c>
      <c r="D66">
        <f t="shared" si="6"/>
        <v>2</v>
      </c>
      <c r="E66">
        <v>5</v>
      </c>
      <c r="F66">
        <v>103</v>
      </c>
    </row>
    <row r="67" spans="1:6">
      <c r="A67" s="2">
        <v>42954</v>
      </c>
      <c r="B67" t="s">
        <v>411</v>
      </c>
      <c r="C67" t="s">
        <v>432</v>
      </c>
      <c r="D67">
        <f t="shared" si="6"/>
        <v>2</v>
      </c>
      <c r="E67">
        <v>6</v>
      </c>
      <c r="F67">
        <v>280</v>
      </c>
    </row>
    <row r="68" spans="1:6">
      <c r="A68" s="2">
        <v>42954</v>
      </c>
      <c r="B68" t="s">
        <v>411</v>
      </c>
      <c r="C68" t="s">
        <v>432</v>
      </c>
      <c r="D68">
        <f t="shared" si="6"/>
        <v>2</v>
      </c>
      <c r="E68">
        <v>7</v>
      </c>
      <c r="F68">
        <v>158</v>
      </c>
    </row>
    <row r="69" spans="1:6">
      <c r="A69" s="2">
        <v>42954</v>
      </c>
      <c r="B69" t="s">
        <v>411</v>
      </c>
      <c r="C69" t="s">
        <v>432</v>
      </c>
      <c r="D69">
        <f t="shared" si="6"/>
        <v>2</v>
      </c>
      <c r="E69">
        <v>8</v>
      </c>
      <c r="F69">
        <v>130</v>
      </c>
    </row>
    <row r="70" spans="1:6">
      <c r="A70" s="2">
        <v>42954</v>
      </c>
      <c r="B70" t="s">
        <v>411</v>
      </c>
      <c r="C70" t="s">
        <v>432</v>
      </c>
      <c r="D70">
        <f t="shared" si="6"/>
        <v>2</v>
      </c>
      <c r="E70">
        <v>9</v>
      </c>
      <c r="F70">
        <v>200</v>
      </c>
    </row>
    <row r="71" spans="1:6">
      <c r="A71" s="2">
        <v>42954</v>
      </c>
      <c r="B71" t="s">
        <v>411</v>
      </c>
      <c r="C71" t="s">
        <v>432</v>
      </c>
      <c r="D71">
        <f t="shared" si="6"/>
        <v>2</v>
      </c>
      <c r="E71">
        <v>10</v>
      </c>
      <c r="F71">
        <v>122</v>
      </c>
    </row>
    <row r="72" spans="1:6">
      <c r="A72" s="2">
        <v>42954</v>
      </c>
      <c r="B72" t="s">
        <v>411</v>
      </c>
      <c r="C72" t="s">
        <v>432</v>
      </c>
      <c r="D72">
        <v>3</v>
      </c>
      <c r="E72">
        <v>1</v>
      </c>
      <c r="F72">
        <v>120</v>
      </c>
    </row>
    <row r="73" spans="1:6">
      <c r="A73" s="2">
        <v>42954</v>
      </c>
      <c r="B73" t="s">
        <v>411</v>
      </c>
      <c r="C73" t="s">
        <v>432</v>
      </c>
      <c r="D73">
        <f t="shared" ref="D73:D81" si="7">D72</f>
        <v>3</v>
      </c>
      <c r="E73">
        <v>2</v>
      </c>
      <c r="F73">
        <v>134</v>
      </c>
    </row>
    <row r="74" spans="1:6">
      <c r="A74" s="2">
        <v>42954</v>
      </c>
      <c r="B74" t="s">
        <v>411</v>
      </c>
      <c r="C74" t="s">
        <v>432</v>
      </c>
      <c r="D74">
        <f t="shared" si="7"/>
        <v>3</v>
      </c>
      <c r="E74">
        <v>3</v>
      </c>
      <c r="F74">
        <v>137</v>
      </c>
    </row>
    <row r="75" spans="1:6">
      <c r="A75" s="2">
        <v>42954</v>
      </c>
      <c r="B75" t="s">
        <v>411</v>
      </c>
      <c r="C75" t="s">
        <v>432</v>
      </c>
      <c r="D75">
        <f t="shared" si="7"/>
        <v>3</v>
      </c>
      <c r="E75">
        <v>4</v>
      </c>
      <c r="F75">
        <v>140</v>
      </c>
    </row>
    <row r="76" spans="1:6">
      <c r="A76" s="2">
        <v>42954</v>
      </c>
      <c r="B76" t="s">
        <v>411</v>
      </c>
      <c r="C76" t="s">
        <v>432</v>
      </c>
      <c r="D76">
        <f t="shared" si="7"/>
        <v>3</v>
      </c>
      <c r="E76">
        <v>5</v>
      </c>
      <c r="F76">
        <v>128</v>
      </c>
    </row>
    <row r="77" spans="1:6">
      <c r="A77" s="2">
        <v>42954</v>
      </c>
      <c r="B77" t="s">
        <v>411</v>
      </c>
      <c r="C77" t="s">
        <v>432</v>
      </c>
      <c r="D77">
        <f t="shared" si="7"/>
        <v>3</v>
      </c>
      <c r="E77">
        <v>6</v>
      </c>
      <c r="F77">
        <v>140</v>
      </c>
    </row>
    <row r="78" spans="1:6">
      <c r="A78" s="2">
        <v>42954</v>
      </c>
      <c r="B78" t="s">
        <v>411</v>
      </c>
      <c r="C78" t="s">
        <v>432</v>
      </c>
      <c r="D78">
        <f t="shared" si="7"/>
        <v>3</v>
      </c>
      <c r="E78">
        <v>7</v>
      </c>
      <c r="F78">
        <v>126</v>
      </c>
    </row>
    <row r="79" spans="1:6">
      <c r="A79" s="2">
        <v>42954</v>
      </c>
      <c r="B79" t="s">
        <v>411</v>
      </c>
      <c r="C79" t="s">
        <v>432</v>
      </c>
      <c r="D79">
        <f t="shared" si="7"/>
        <v>3</v>
      </c>
      <c r="E79">
        <v>8</v>
      </c>
      <c r="F79">
        <v>115</v>
      </c>
    </row>
    <row r="80" spans="1:6">
      <c r="A80" s="2">
        <v>42954</v>
      </c>
      <c r="B80" t="s">
        <v>411</v>
      </c>
      <c r="C80" t="s">
        <v>432</v>
      </c>
      <c r="D80">
        <f t="shared" si="7"/>
        <v>3</v>
      </c>
      <c r="E80">
        <v>9</v>
      </c>
      <c r="F80">
        <v>124</v>
      </c>
    </row>
    <row r="81" spans="1:6">
      <c r="A81" s="2">
        <v>42954</v>
      </c>
      <c r="B81" t="s">
        <v>411</v>
      </c>
      <c r="C81" t="s">
        <v>432</v>
      </c>
      <c r="D81">
        <f t="shared" si="7"/>
        <v>3</v>
      </c>
      <c r="E81">
        <v>10</v>
      </c>
      <c r="F81">
        <v>100</v>
      </c>
    </row>
    <row r="82" spans="1:6">
      <c r="A82" s="2">
        <v>42954</v>
      </c>
      <c r="B82" t="s">
        <v>411</v>
      </c>
      <c r="C82" t="s">
        <v>432</v>
      </c>
      <c r="D82">
        <v>4</v>
      </c>
      <c r="E82">
        <v>1</v>
      </c>
      <c r="F82">
        <v>150</v>
      </c>
    </row>
    <row r="83" spans="1:6">
      <c r="A83" s="2">
        <v>42954</v>
      </c>
      <c r="B83" t="s">
        <v>411</v>
      </c>
      <c r="C83" t="s">
        <v>432</v>
      </c>
      <c r="D83">
        <f t="shared" ref="D83:D91" si="8">D82</f>
        <v>4</v>
      </c>
      <c r="E83">
        <v>2</v>
      </c>
      <c r="F83">
        <v>200</v>
      </c>
    </row>
    <row r="84" spans="1:6">
      <c r="A84" s="2">
        <v>42954</v>
      </c>
      <c r="B84" t="s">
        <v>411</v>
      </c>
      <c r="C84" t="s">
        <v>432</v>
      </c>
      <c r="D84">
        <f t="shared" si="8"/>
        <v>4</v>
      </c>
      <c r="E84">
        <v>3</v>
      </c>
      <c r="F84">
        <v>133</v>
      </c>
    </row>
    <row r="85" spans="1:6">
      <c r="A85" s="2">
        <v>42954</v>
      </c>
      <c r="B85" t="s">
        <v>411</v>
      </c>
      <c r="C85" t="s">
        <v>432</v>
      </c>
      <c r="D85">
        <f t="shared" si="8"/>
        <v>4</v>
      </c>
      <c r="E85">
        <v>4</v>
      </c>
      <c r="F85">
        <v>112</v>
      </c>
    </row>
    <row r="86" spans="1:6">
      <c r="A86" s="2">
        <v>42954</v>
      </c>
      <c r="B86" t="s">
        <v>411</v>
      </c>
      <c r="C86" t="s">
        <v>432</v>
      </c>
      <c r="D86">
        <f t="shared" si="8"/>
        <v>4</v>
      </c>
      <c r="E86">
        <v>5</v>
      </c>
      <c r="F86">
        <v>114</v>
      </c>
    </row>
    <row r="87" spans="1:6">
      <c r="A87" s="2">
        <v>42954</v>
      </c>
      <c r="B87" t="s">
        <v>411</v>
      </c>
      <c r="C87" t="s">
        <v>432</v>
      </c>
      <c r="D87">
        <f t="shared" si="8"/>
        <v>4</v>
      </c>
      <c r="E87">
        <v>6</v>
      </c>
      <c r="F87">
        <v>120</v>
      </c>
    </row>
    <row r="88" spans="1:6">
      <c r="A88" s="2">
        <v>42954</v>
      </c>
      <c r="B88" t="s">
        <v>411</v>
      </c>
      <c r="C88" t="s">
        <v>432</v>
      </c>
      <c r="D88">
        <f t="shared" si="8"/>
        <v>4</v>
      </c>
      <c r="E88">
        <v>7</v>
      </c>
      <c r="F88">
        <v>104</v>
      </c>
    </row>
    <row r="89" spans="1:6">
      <c r="A89" s="2">
        <v>42954</v>
      </c>
      <c r="B89" t="s">
        <v>411</v>
      </c>
      <c r="C89" t="s">
        <v>432</v>
      </c>
      <c r="D89">
        <f t="shared" si="8"/>
        <v>4</v>
      </c>
      <c r="E89">
        <v>8</v>
      </c>
      <c r="F89">
        <v>105</v>
      </c>
    </row>
    <row r="90" spans="1:6">
      <c r="A90" s="2">
        <v>42954</v>
      </c>
      <c r="B90" t="s">
        <v>411</v>
      </c>
      <c r="C90" t="s">
        <v>432</v>
      </c>
      <c r="D90">
        <f t="shared" si="8"/>
        <v>4</v>
      </c>
      <c r="E90">
        <v>9</v>
      </c>
      <c r="F90">
        <v>118</v>
      </c>
    </row>
    <row r="91" spans="1:6">
      <c r="A91" s="2">
        <v>42954</v>
      </c>
      <c r="B91" t="s">
        <v>411</v>
      </c>
      <c r="C91" t="s">
        <v>432</v>
      </c>
      <c r="D91">
        <f t="shared" si="8"/>
        <v>4</v>
      </c>
      <c r="E91">
        <v>10</v>
      </c>
      <c r="F91">
        <v>112</v>
      </c>
    </row>
    <row r="92" spans="1:6">
      <c r="A92" s="2">
        <v>42954</v>
      </c>
      <c r="B92" t="s">
        <v>411</v>
      </c>
      <c r="C92" t="s">
        <v>432</v>
      </c>
      <c r="D92">
        <v>5</v>
      </c>
      <c r="E92">
        <v>1</v>
      </c>
      <c r="F92">
        <v>100</v>
      </c>
    </row>
    <row r="93" spans="1:6">
      <c r="A93" s="2">
        <v>42954</v>
      </c>
      <c r="B93" t="s">
        <v>411</v>
      </c>
      <c r="C93" t="s">
        <v>432</v>
      </c>
      <c r="D93">
        <f t="shared" ref="D93:D101" si="9">D92</f>
        <v>5</v>
      </c>
      <c r="E93">
        <v>2</v>
      </c>
      <c r="F93">
        <v>100</v>
      </c>
    </row>
    <row r="94" spans="1:6">
      <c r="A94" s="2">
        <v>42954</v>
      </c>
      <c r="B94" t="s">
        <v>411</v>
      </c>
      <c r="C94" t="s">
        <v>432</v>
      </c>
      <c r="D94">
        <f t="shared" si="9"/>
        <v>5</v>
      </c>
      <c r="E94">
        <v>3</v>
      </c>
      <c r="F94">
        <v>100</v>
      </c>
    </row>
    <row r="95" spans="1:6">
      <c r="A95" s="2">
        <v>42954</v>
      </c>
      <c r="B95" t="s">
        <v>411</v>
      </c>
      <c r="C95" t="s">
        <v>432</v>
      </c>
      <c r="D95">
        <f t="shared" si="9"/>
        <v>5</v>
      </c>
      <c r="E95">
        <v>4</v>
      </c>
      <c r="F95">
        <v>116</v>
      </c>
    </row>
    <row r="96" spans="1:6">
      <c r="A96" s="2">
        <v>42954</v>
      </c>
      <c r="B96" t="s">
        <v>411</v>
      </c>
      <c r="C96" t="s">
        <v>432</v>
      </c>
      <c r="D96">
        <f t="shared" si="9"/>
        <v>5</v>
      </c>
      <c r="E96">
        <v>5</v>
      </c>
      <c r="F96">
        <v>114</v>
      </c>
    </row>
    <row r="97" spans="1:6">
      <c r="A97" s="2">
        <v>42954</v>
      </c>
      <c r="B97" t="s">
        <v>411</v>
      </c>
      <c r="C97" t="s">
        <v>432</v>
      </c>
      <c r="D97">
        <f t="shared" si="9"/>
        <v>5</v>
      </c>
      <c r="E97">
        <v>6</v>
      </c>
      <c r="F97">
        <v>105</v>
      </c>
    </row>
    <row r="98" spans="1:6">
      <c r="A98" s="2">
        <v>42954</v>
      </c>
      <c r="B98" t="s">
        <v>411</v>
      </c>
      <c r="C98" t="s">
        <v>432</v>
      </c>
      <c r="D98">
        <f t="shared" si="9"/>
        <v>5</v>
      </c>
      <c r="E98">
        <v>7</v>
      </c>
      <c r="F98">
        <v>127</v>
      </c>
    </row>
    <row r="99" spans="1:6">
      <c r="A99" s="2">
        <v>42954</v>
      </c>
      <c r="B99" t="s">
        <v>411</v>
      </c>
      <c r="C99" t="s">
        <v>432</v>
      </c>
      <c r="D99">
        <f t="shared" si="9"/>
        <v>5</v>
      </c>
      <c r="E99">
        <v>8</v>
      </c>
      <c r="F99">
        <v>108</v>
      </c>
    </row>
    <row r="100" spans="1:6">
      <c r="A100" s="2">
        <v>42954</v>
      </c>
      <c r="B100" t="s">
        <v>411</v>
      </c>
      <c r="C100" t="s">
        <v>432</v>
      </c>
      <c r="D100">
        <f t="shared" si="9"/>
        <v>5</v>
      </c>
      <c r="E100">
        <v>9</v>
      </c>
      <c r="F100">
        <v>128</v>
      </c>
    </row>
    <row r="101" spans="1:6">
      <c r="A101" s="2">
        <v>42954</v>
      </c>
      <c r="B101" t="s">
        <v>411</v>
      </c>
      <c r="C101" t="s">
        <v>432</v>
      </c>
      <c r="D101">
        <f t="shared" si="9"/>
        <v>5</v>
      </c>
      <c r="E101">
        <v>10</v>
      </c>
      <c r="F101">
        <v>125</v>
      </c>
    </row>
    <row r="102" spans="1:6">
      <c r="A102" s="2">
        <v>42953</v>
      </c>
      <c r="B102" t="s">
        <v>7</v>
      </c>
      <c r="C102" t="s">
        <v>432</v>
      </c>
      <c r="D102">
        <v>1</v>
      </c>
      <c r="E102">
        <v>1</v>
      </c>
      <c r="F102">
        <v>110</v>
      </c>
    </row>
    <row r="103" spans="1:6">
      <c r="A103" s="2">
        <v>42953</v>
      </c>
      <c r="B103" t="s">
        <v>7</v>
      </c>
      <c r="C103" t="s">
        <v>432</v>
      </c>
      <c r="D103">
        <f t="shared" ref="D103:D111" si="10">D102</f>
        <v>1</v>
      </c>
      <c r="E103">
        <v>2</v>
      </c>
      <c r="F103">
        <v>140</v>
      </c>
    </row>
    <row r="104" spans="1:6">
      <c r="A104" s="2">
        <v>42953</v>
      </c>
      <c r="B104" t="s">
        <v>7</v>
      </c>
      <c r="C104" t="s">
        <v>432</v>
      </c>
      <c r="D104">
        <f t="shared" si="10"/>
        <v>1</v>
      </c>
      <c r="E104">
        <v>3</v>
      </c>
      <c r="F104">
        <v>115</v>
      </c>
    </row>
    <row r="105" spans="1:6">
      <c r="A105" s="2">
        <v>42953</v>
      </c>
      <c r="B105" t="s">
        <v>7</v>
      </c>
      <c r="C105" t="s">
        <v>432</v>
      </c>
      <c r="D105">
        <f t="shared" si="10"/>
        <v>1</v>
      </c>
      <c r="E105">
        <v>4</v>
      </c>
      <c r="F105">
        <v>121</v>
      </c>
    </row>
    <row r="106" spans="1:6">
      <c r="A106" s="2">
        <v>42953</v>
      </c>
      <c r="B106" t="s">
        <v>7</v>
      </c>
      <c r="C106" t="s">
        <v>432</v>
      </c>
      <c r="D106">
        <f t="shared" si="10"/>
        <v>1</v>
      </c>
      <c r="E106">
        <v>5</v>
      </c>
      <c r="F106">
        <v>110</v>
      </c>
    </row>
    <row r="107" spans="1:6">
      <c r="A107" s="2">
        <v>42953</v>
      </c>
      <c r="B107" t="s">
        <v>7</v>
      </c>
      <c r="C107" t="s">
        <v>432</v>
      </c>
      <c r="D107">
        <f t="shared" si="10"/>
        <v>1</v>
      </c>
      <c r="E107">
        <v>6</v>
      </c>
      <c r="F107">
        <v>110</v>
      </c>
    </row>
    <row r="108" spans="1:6">
      <c r="A108" s="2">
        <v>42953</v>
      </c>
      <c r="B108" t="s">
        <v>7</v>
      </c>
      <c r="C108" t="s">
        <v>432</v>
      </c>
      <c r="D108">
        <f t="shared" si="10"/>
        <v>1</v>
      </c>
      <c r="E108">
        <v>7</v>
      </c>
      <c r="F108">
        <v>100</v>
      </c>
    </row>
    <row r="109" spans="1:6">
      <c r="A109" s="2">
        <v>42953</v>
      </c>
      <c r="B109" t="s">
        <v>7</v>
      </c>
      <c r="C109" t="s">
        <v>432</v>
      </c>
      <c r="D109">
        <f t="shared" si="10"/>
        <v>1</v>
      </c>
      <c r="E109">
        <v>8</v>
      </c>
      <c r="F109">
        <v>100</v>
      </c>
    </row>
    <row r="110" spans="1:6">
      <c r="A110" s="2">
        <v>42953</v>
      </c>
      <c r="B110" t="s">
        <v>7</v>
      </c>
      <c r="C110" t="s">
        <v>432</v>
      </c>
      <c r="D110">
        <f t="shared" si="10"/>
        <v>1</v>
      </c>
      <c r="E110">
        <v>9</v>
      </c>
      <c r="F110">
        <v>100</v>
      </c>
    </row>
    <row r="111" spans="1:6">
      <c r="A111" s="2">
        <v>42953</v>
      </c>
      <c r="B111" t="s">
        <v>7</v>
      </c>
      <c r="C111" t="s">
        <v>432</v>
      </c>
      <c r="D111">
        <f t="shared" si="10"/>
        <v>1</v>
      </c>
      <c r="E111">
        <v>10</v>
      </c>
      <c r="F111">
        <v>105</v>
      </c>
    </row>
    <row r="112" spans="1:6">
      <c r="A112" s="2">
        <v>42953</v>
      </c>
      <c r="B112" t="s">
        <v>7</v>
      </c>
      <c r="C112" t="s">
        <v>432</v>
      </c>
      <c r="D112">
        <v>2</v>
      </c>
      <c r="E112">
        <v>1</v>
      </c>
      <c r="F112">
        <v>100</v>
      </c>
    </row>
    <row r="113" spans="1:6">
      <c r="A113" s="2">
        <v>42953</v>
      </c>
      <c r="B113" t="s">
        <v>7</v>
      </c>
      <c r="C113" t="s">
        <v>432</v>
      </c>
      <c r="D113">
        <f t="shared" ref="D113:D121" si="11">D112</f>
        <v>2</v>
      </c>
      <c r="E113">
        <v>2</v>
      </c>
      <c r="F113">
        <v>133</v>
      </c>
    </row>
    <row r="114" spans="1:6">
      <c r="A114" s="2">
        <v>42953</v>
      </c>
      <c r="B114" t="s">
        <v>7</v>
      </c>
      <c r="C114" t="s">
        <v>432</v>
      </c>
      <c r="D114">
        <f t="shared" si="11"/>
        <v>2</v>
      </c>
      <c r="E114">
        <v>3</v>
      </c>
      <c r="F114">
        <v>146</v>
      </c>
    </row>
    <row r="115" spans="1:6">
      <c r="A115" s="2">
        <v>42953</v>
      </c>
      <c r="B115" t="s">
        <v>7</v>
      </c>
      <c r="C115" t="s">
        <v>432</v>
      </c>
      <c r="D115">
        <f t="shared" si="11"/>
        <v>2</v>
      </c>
      <c r="E115">
        <v>4</v>
      </c>
      <c r="F115">
        <v>109</v>
      </c>
    </row>
    <row r="116" spans="1:6">
      <c r="A116" s="2">
        <v>42953</v>
      </c>
      <c r="B116" t="s">
        <v>7</v>
      </c>
      <c r="C116" t="s">
        <v>432</v>
      </c>
      <c r="D116">
        <f t="shared" si="11"/>
        <v>2</v>
      </c>
      <c r="E116">
        <v>5</v>
      </c>
      <c r="F116">
        <v>167</v>
      </c>
    </row>
    <row r="117" spans="1:6">
      <c r="A117" s="2">
        <v>42953</v>
      </c>
      <c r="B117" t="s">
        <v>7</v>
      </c>
      <c r="C117" t="s">
        <v>432</v>
      </c>
      <c r="D117">
        <f t="shared" si="11"/>
        <v>2</v>
      </c>
      <c r="E117">
        <v>6</v>
      </c>
      <c r="F117">
        <v>116</v>
      </c>
    </row>
    <row r="118" spans="1:6">
      <c r="A118" s="2">
        <v>42953</v>
      </c>
      <c r="B118" t="s">
        <v>7</v>
      </c>
      <c r="C118" t="s">
        <v>432</v>
      </c>
      <c r="D118">
        <f t="shared" si="11"/>
        <v>2</v>
      </c>
      <c r="E118">
        <v>7</v>
      </c>
      <c r="F118">
        <v>143</v>
      </c>
    </row>
    <row r="119" spans="1:6">
      <c r="A119" s="2">
        <v>42953</v>
      </c>
      <c r="B119" t="s">
        <v>7</v>
      </c>
      <c r="C119" t="s">
        <v>432</v>
      </c>
      <c r="D119">
        <f t="shared" si="11"/>
        <v>2</v>
      </c>
      <c r="E119">
        <v>8</v>
      </c>
      <c r="F119">
        <v>100</v>
      </c>
    </row>
    <row r="120" spans="1:6">
      <c r="A120" s="2">
        <v>42953</v>
      </c>
      <c r="B120" t="s">
        <v>7</v>
      </c>
      <c r="C120" t="s">
        <v>432</v>
      </c>
      <c r="D120">
        <f t="shared" si="11"/>
        <v>2</v>
      </c>
      <c r="E120">
        <v>9</v>
      </c>
      <c r="F120">
        <v>100</v>
      </c>
    </row>
    <row r="121" spans="1:6">
      <c r="A121" s="2">
        <v>42953</v>
      </c>
      <c r="B121" t="s">
        <v>7</v>
      </c>
      <c r="C121" t="s">
        <v>432</v>
      </c>
      <c r="D121">
        <f t="shared" si="11"/>
        <v>2</v>
      </c>
      <c r="E121">
        <v>10</v>
      </c>
      <c r="F121">
        <v>100</v>
      </c>
    </row>
    <row r="122" spans="1:6">
      <c r="A122" s="2">
        <v>42953</v>
      </c>
      <c r="B122" t="s">
        <v>7</v>
      </c>
      <c r="C122" t="s">
        <v>432</v>
      </c>
      <c r="D122">
        <v>3</v>
      </c>
      <c r="E122">
        <v>1</v>
      </c>
      <c r="F122">
        <v>104</v>
      </c>
    </row>
    <row r="123" spans="1:6">
      <c r="A123" s="2">
        <v>42953</v>
      </c>
      <c r="B123" t="s">
        <v>7</v>
      </c>
      <c r="C123" t="s">
        <v>432</v>
      </c>
      <c r="D123">
        <f t="shared" ref="D123:D131" si="12">D122</f>
        <v>3</v>
      </c>
      <c r="E123">
        <v>2</v>
      </c>
      <c r="F123">
        <v>159</v>
      </c>
    </row>
    <row r="124" spans="1:6">
      <c r="A124" s="2">
        <v>42953</v>
      </c>
      <c r="B124" t="s">
        <v>7</v>
      </c>
      <c r="C124" t="s">
        <v>432</v>
      </c>
      <c r="D124">
        <f t="shared" si="12"/>
        <v>3</v>
      </c>
      <c r="E124">
        <v>3</v>
      </c>
      <c r="F124">
        <v>158</v>
      </c>
    </row>
    <row r="125" spans="1:6">
      <c r="A125" s="2">
        <v>42953</v>
      </c>
      <c r="B125" t="s">
        <v>7</v>
      </c>
      <c r="C125" t="s">
        <v>432</v>
      </c>
      <c r="D125">
        <f t="shared" si="12"/>
        <v>3</v>
      </c>
      <c r="E125">
        <v>4</v>
      </c>
      <c r="F125">
        <v>115</v>
      </c>
    </row>
    <row r="126" spans="1:6">
      <c r="A126" s="2">
        <v>42953</v>
      </c>
      <c r="B126" t="s">
        <v>7</v>
      </c>
      <c r="C126" t="s">
        <v>432</v>
      </c>
      <c r="D126">
        <f t="shared" si="12"/>
        <v>3</v>
      </c>
      <c r="E126">
        <v>5</v>
      </c>
      <c r="F126">
        <v>124</v>
      </c>
    </row>
    <row r="127" spans="1:6">
      <c r="A127" s="2">
        <v>42953</v>
      </c>
      <c r="B127" t="s">
        <v>7</v>
      </c>
      <c r="C127" t="s">
        <v>432</v>
      </c>
      <c r="D127">
        <f t="shared" si="12"/>
        <v>3</v>
      </c>
      <c r="E127">
        <v>6</v>
      </c>
      <c r="F127">
        <v>164</v>
      </c>
    </row>
    <row r="128" spans="1:6">
      <c r="A128" s="2">
        <v>42953</v>
      </c>
      <c r="B128" t="s">
        <v>7</v>
      </c>
      <c r="C128" t="s">
        <v>432</v>
      </c>
      <c r="D128">
        <f t="shared" si="12"/>
        <v>3</v>
      </c>
      <c r="E128">
        <v>7</v>
      </c>
      <c r="F128">
        <v>137</v>
      </c>
    </row>
    <row r="129" spans="1:6">
      <c r="A129" s="2">
        <v>42953</v>
      </c>
      <c r="B129" t="s">
        <v>7</v>
      </c>
      <c r="C129" t="s">
        <v>432</v>
      </c>
      <c r="D129">
        <f t="shared" si="12"/>
        <v>3</v>
      </c>
      <c r="E129">
        <v>8</v>
      </c>
      <c r="F129">
        <v>170</v>
      </c>
    </row>
    <row r="130" spans="1:6">
      <c r="A130" s="2">
        <v>42953</v>
      </c>
      <c r="B130" t="s">
        <v>7</v>
      </c>
      <c r="C130" t="s">
        <v>432</v>
      </c>
      <c r="D130">
        <f t="shared" si="12"/>
        <v>3</v>
      </c>
      <c r="E130">
        <v>9</v>
      </c>
      <c r="F130">
        <v>100</v>
      </c>
    </row>
    <row r="131" spans="1:6">
      <c r="A131" s="2">
        <v>42953</v>
      </c>
      <c r="B131" t="s">
        <v>7</v>
      </c>
      <c r="C131" t="s">
        <v>432</v>
      </c>
      <c r="D131">
        <f t="shared" si="12"/>
        <v>3</v>
      </c>
      <c r="E131">
        <v>10</v>
      </c>
      <c r="F131">
        <v>118</v>
      </c>
    </row>
    <row r="132" spans="1:6">
      <c r="A132" s="2">
        <v>42953</v>
      </c>
      <c r="B132" t="s">
        <v>7</v>
      </c>
      <c r="C132" t="s">
        <v>432</v>
      </c>
      <c r="D132">
        <v>4</v>
      </c>
      <c r="E132">
        <v>1</v>
      </c>
      <c r="F132">
        <v>100</v>
      </c>
    </row>
    <row r="133" spans="1:6">
      <c r="A133" s="2">
        <v>42953</v>
      </c>
      <c r="B133" t="s">
        <v>7</v>
      </c>
      <c r="C133" t="s">
        <v>432</v>
      </c>
      <c r="D133">
        <f t="shared" ref="D133:D141" si="13">D132</f>
        <v>4</v>
      </c>
      <c r="E133">
        <v>2</v>
      </c>
      <c r="F133">
        <v>137</v>
      </c>
    </row>
    <row r="134" spans="1:6">
      <c r="A134" s="2">
        <v>42953</v>
      </c>
      <c r="B134" t="s">
        <v>7</v>
      </c>
      <c r="C134" t="s">
        <v>432</v>
      </c>
      <c r="D134">
        <f t="shared" si="13"/>
        <v>4</v>
      </c>
      <c r="E134">
        <v>3</v>
      </c>
      <c r="F134">
        <v>126</v>
      </c>
    </row>
    <row r="135" spans="1:6">
      <c r="A135" s="2">
        <v>42953</v>
      </c>
      <c r="B135" t="s">
        <v>7</v>
      </c>
      <c r="C135" t="s">
        <v>432</v>
      </c>
      <c r="D135">
        <f t="shared" si="13"/>
        <v>4</v>
      </c>
      <c r="E135">
        <v>4</v>
      </c>
      <c r="F135">
        <v>100</v>
      </c>
    </row>
    <row r="136" spans="1:6">
      <c r="A136" s="2">
        <v>42953</v>
      </c>
      <c r="B136" t="s">
        <v>7</v>
      </c>
      <c r="C136" t="s">
        <v>432</v>
      </c>
      <c r="D136">
        <f t="shared" si="13"/>
        <v>4</v>
      </c>
      <c r="E136">
        <v>5</v>
      </c>
      <c r="F136">
        <v>120</v>
      </c>
    </row>
    <row r="137" spans="1:6">
      <c r="A137" s="2">
        <v>42953</v>
      </c>
      <c r="B137" t="s">
        <v>7</v>
      </c>
      <c r="C137" t="s">
        <v>432</v>
      </c>
      <c r="D137">
        <f t="shared" si="13"/>
        <v>4</v>
      </c>
      <c r="E137">
        <v>6</v>
      </c>
      <c r="F137">
        <v>110</v>
      </c>
    </row>
    <row r="138" spans="1:6">
      <c r="A138" s="2">
        <v>42953</v>
      </c>
      <c r="B138" t="s">
        <v>7</v>
      </c>
      <c r="C138" t="s">
        <v>432</v>
      </c>
      <c r="D138">
        <f t="shared" si="13"/>
        <v>4</v>
      </c>
      <c r="E138">
        <v>7</v>
      </c>
      <c r="F138">
        <v>100</v>
      </c>
    </row>
    <row r="139" spans="1:6">
      <c r="A139" s="2">
        <v>42953</v>
      </c>
      <c r="B139" t="s">
        <v>7</v>
      </c>
      <c r="C139" t="s">
        <v>432</v>
      </c>
      <c r="D139">
        <f t="shared" si="13"/>
        <v>4</v>
      </c>
      <c r="E139">
        <v>8</v>
      </c>
      <c r="F139">
        <v>110</v>
      </c>
    </row>
    <row r="140" spans="1:6">
      <c r="A140" s="2">
        <v>42953</v>
      </c>
      <c r="B140" t="s">
        <v>7</v>
      </c>
      <c r="C140" t="s">
        <v>432</v>
      </c>
      <c r="D140">
        <f t="shared" si="13"/>
        <v>4</v>
      </c>
      <c r="E140">
        <v>9</v>
      </c>
      <c r="F140">
        <v>125</v>
      </c>
    </row>
    <row r="141" spans="1:6">
      <c r="A141" s="2">
        <v>42953</v>
      </c>
      <c r="B141" t="s">
        <v>7</v>
      </c>
      <c r="C141" t="s">
        <v>432</v>
      </c>
      <c r="D141">
        <f t="shared" si="13"/>
        <v>4</v>
      </c>
      <c r="E141">
        <v>10</v>
      </c>
      <c r="F141">
        <v>120</v>
      </c>
    </row>
    <row r="142" spans="1:6">
      <c r="A142" s="2">
        <v>42953</v>
      </c>
      <c r="B142" t="s">
        <v>288</v>
      </c>
      <c r="C142" t="s">
        <v>432</v>
      </c>
      <c r="D142">
        <v>2</v>
      </c>
      <c r="E142">
        <v>1</v>
      </c>
      <c r="F142">
        <v>100</v>
      </c>
    </row>
    <row r="143" spans="1:6">
      <c r="A143" s="2">
        <v>42953</v>
      </c>
      <c r="B143" t="s">
        <v>288</v>
      </c>
      <c r="C143" t="s">
        <v>432</v>
      </c>
      <c r="D143">
        <f t="shared" ref="D143:D151" si="14">D142</f>
        <v>2</v>
      </c>
      <c r="E143">
        <v>2</v>
      </c>
      <c r="F143">
        <v>123</v>
      </c>
    </row>
    <row r="144" spans="1:6">
      <c r="A144" s="2">
        <v>42953</v>
      </c>
      <c r="B144" t="s">
        <v>288</v>
      </c>
      <c r="C144" t="s">
        <v>432</v>
      </c>
      <c r="D144">
        <f t="shared" si="14"/>
        <v>2</v>
      </c>
      <c r="E144">
        <v>3</v>
      </c>
      <c r="F144">
        <v>131</v>
      </c>
    </row>
    <row r="145" spans="1:6">
      <c r="A145" s="2">
        <v>42953</v>
      </c>
      <c r="B145" t="s">
        <v>288</v>
      </c>
      <c r="C145" t="s">
        <v>432</v>
      </c>
      <c r="D145">
        <f t="shared" si="14"/>
        <v>2</v>
      </c>
      <c r="E145">
        <v>4</v>
      </c>
      <c r="F145">
        <v>162</v>
      </c>
    </row>
    <row r="146" spans="1:6">
      <c r="A146" s="2">
        <v>42953</v>
      </c>
      <c r="B146" t="s">
        <v>288</v>
      </c>
      <c r="C146" t="s">
        <v>432</v>
      </c>
      <c r="D146">
        <f t="shared" si="14"/>
        <v>2</v>
      </c>
      <c r="E146">
        <v>5</v>
      </c>
      <c r="F146">
        <v>100</v>
      </c>
    </row>
    <row r="147" spans="1:6">
      <c r="A147" s="2">
        <v>42953</v>
      </c>
      <c r="B147" t="s">
        <v>288</v>
      </c>
      <c r="C147" t="s">
        <v>432</v>
      </c>
      <c r="D147">
        <f t="shared" si="14"/>
        <v>2</v>
      </c>
      <c r="E147">
        <v>6</v>
      </c>
      <c r="F147">
        <v>180</v>
      </c>
    </row>
    <row r="148" spans="1:6">
      <c r="A148" s="2">
        <v>42953</v>
      </c>
      <c r="B148" t="s">
        <v>288</v>
      </c>
      <c r="C148" t="s">
        <v>432</v>
      </c>
      <c r="D148">
        <f t="shared" si="14"/>
        <v>2</v>
      </c>
      <c r="E148">
        <v>7</v>
      </c>
      <c r="F148">
        <v>130</v>
      </c>
    </row>
    <row r="149" spans="1:6">
      <c r="A149" s="2">
        <v>42953</v>
      </c>
      <c r="B149" t="s">
        <v>288</v>
      </c>
      <c r="C149" t="s">
        <v>432</v>
      </c>
      <c r="D149">
        <f t="shared" si="14"/>
        <v>2</v>
      </c>
      <c r="E149">
        <v>8</v>
      </c>
      <c r="F149">
        <v>129</v>
      </c>
    </row>
    <row r="150" spans="1:6">
      <c r="A150" s="2">
        <v>42953</v>
      </c>
      <c r="B150" t="s">
        <v>288</v>
      </c>
      <c r="C150" t="s">
        <v>432</v>
      </c>
      <c r="D150">
        <f t="shared" si="14"/>
        <v>2</v>
      </c>
      <c r="E150">
        <v>9</v>
      </c>
      <c r="F150">
        <v>117</v>
      </c>
    </row>
    <row r="151" spans="1:6">
      <c r="A151" s="2">
        <v>42953</v>
      </c>
      <c r="B151" t="s">
        <v>288</v>
      </c>
      <c r="C151" t="s">
        <v>432</v>
      </c>
      <c r="D151">
        <f t="shared" si="14"/>
        <v>2</v>
      </c>
      <c r="E151">
        <v>10</v>
      </c>
      <c r="F151">
        <v>113</v>
      </c>
    </row>
    <row r="152" spans="1:6">
      <c r="A152" s="2">
        <v>42953</v>
      </c>
      <c r="B152" t="s">
        <v>288</v>
      </c>
      <c r="C152" t="s">
        <v>432</v>
      </c>
      <c r="D152">
        <v>3</v>
      </c>
      <c r="E152">
        <v>1</v>
      </c>
      <c r="F152">
        <v>100</v>
      </c>
    </row>
    <row r="153" spans="1:6">
      <c r="A153" s="2">
        <v>42953</v>
      </c>
      <c r="B153" t="s">
        <v>288</v>
      </c>
      <c r="C153" t="s">
        <v>432</v>
      </c>
      <c r="D153">
        <f t="shared" ref="D153:D161" si="15">D152</f>
        <v>3</v>
      </c>
      <c r="E153">
        <v>2</v>
      </c>
      <c r="F153">
        <v>143</v>
      </c>
    </row>
    <row r="154" spans="1:6">
      <c r="A154" s="2">
        <v>42953</v>
      </c>
      <c r="B154" t="s">
        <v>288</v>
      </c>
      <c r="C154" t="s">
        <v>432</v>
      </c>
      <c r="D154">
        <f t="shared" si="15"/>
        <v>3</v>
      </c>
      <c r="E154">
        <v>3</v>
      </c>
      <c r="F154">
        <v>122</v>
      </c>
    </row>
    <row r="155" spans="1:6">
      <c r="A155" s="2">
        <v>42953</v>
      </c>
      <c r="B155" t="s">
        <v>288</v>
      </c>
      <c r="C155" t="s">
        <v>432</v>
      </c>
      <c r="D155">
        <f t="shared" si="15"/>
        <v>3</v>
      </c>
      <c r="E155">
        <v>4</v>
      </c>
      <c r="F155">
        <v>145</v>
      </c>
    </row>
    <row r="156" spans="1:6">
      <c r="A156" s="2">
        <v>42953</v>
      </c>
      <c r="B156" t="s">
        <v>288</v>
      </c>
      <c r="C156" t="s">
        <v>432</v>
      </c>
      <c r="D156">
        <f t="shared" si="15"/>
        <v>3</v>
      </c>
      <c r="E156">
        <v>5</v>
      </c>
      <c r="F156">
        <v>100</v>
      </c>
    </row>
    <row r="157" spans="1:6">
      <c r="A157" s="2">
        <v>42953</v>
      </c>
      <c r="B157" t="s">
        <v>288</v>
      </c>
      <c r="C157" t="s">
        <v>432</v>
      </c>
      <c r="D157">
        <f t="shared" si="15"/>
        <v>3</v>
      </c>
      <c r="E157">
        <v>6</v>
      </c>
      <c r="F157">
        <v>171</v>
      </c>
    </row>
    <row r="158" spans="1:6">
      <c r="A158" s="2">
        <v>42953</v>
      </c>
      <c r="B158" t="s">
        <v>288</v>
      </c>
      <c r="C158" t="s">
        <v>432</v>
      </c>
      <c r="D158">
        <f t="shared" si="15"/>
        <v>3</v>
      </c>
      <c r="E158">
        <v>7</v>
      </c>
      <c r="F158">
        <v>107</v>
      </c>
    </row>
    <row r="159" spans="1:6">
      <c r="A159" s="2">
        <v>42953</v>
      </c>
      <c r="B159" t="s">
        <v>288</v>
      </c>
      <c r="C159" t="s">
        <v>432</v>
      </c>
      <c r="D159">
        <f t="shared" si="15"/>
        <v>3</v>
      </c>
      <c r="E159">
        <v>8</v>
      </c>
      <c r="F159">
        <v>125</v>
      </c>
    </row>
    <row r="160" spans="1:6">
      <c r="A160" s="2">
        <v>42953</v>
      </c>
      <c r="B160" t="s">
        <v>288</v>
      </c>
      <c r="C160" t="s">
        <v>432</v>
      </c>
      <c r="D160">
        <f t="shared" si="15"/>
        <v>3</v>
      </c>
      <c r="E160">
        <v>9</v>
      </c>
      <c r="F160">
        <v>130</v>
      </c>
    </row>
    <row r="161" spans="1:6">
      <c r="A161" s="2">
        <v>42953</v>
      </c>
      <c r="B161" t="s">
        <v>288</v>
      </c>
      <c r="C161" t="s">
        <v>432</v>
      </c>
      <c r="D161">
        <f t="shared" si="15"/>
        <v>3</v>
      </c>
      <c r="E161">
        <v>10</v>
      </c>
      <c r="F161">
        <v>106</v>
      </c>
    </row>
    <row r="162" spans="1:6">
      <c r="A162" s="2">
        <v>42953</v>
      </c>
      <c r="B162" t="s">
        <v>288</v>
      </c>
      <c r="C162" t="s">
        <v>432</v>
      </c>
      <c r="D162">
        <v>4</v>
      </c>
      <c r="E162">
        <v>1</v>
      </c>
      <c r="F162">
        <v>120</v>
      </c>
    </row>
    <row r="163" spans="1:6">
      <c r="A163" s="2">
        <v>42953</v>
      </c>
      <c r="B163" t="s">
        <v>288</v>
      </c>
      <c r="C163" t="s">
        <v>432</v>
      </c>
      <c r="D163">
        <f t="shared" ref="D163:D171" si="16">D162</f>
        <v>4</v>
      </c>
      <c r="E163">
        <v>2</v>
      </c>
      <c r="F163">
        <v>112</v>
      </c>
    </row>
    <row r="164" spans="1:6">
      <c r="A164" s="2">
        <v>42953</v>
      </c>
      <c r="B164" t="s">
        <v>288</v>
      </c>
      <c r="C164" t="s">
        <v>432</v>
      </c>
      <c r="D164">
        <f t="shared" si="16"/>
        <v>4</v>
      </c>
      <c r="E164">
        <v>3</v>
      </c>
      <c r="F164">
        <v>111</v>
      </c>
    </row>
    <row r="165" spans="1:6">
      <c r="A165" s="2">
        <v>42953</v>
      </c>
      <c r="B165" t="s">
        <v>288</v>
      </c>
      <c r="C165" t="s">
        <v>432</v>
      </c>
      <c r="D165">
        <f t="shared" si="16"/>
        <v>4</v>
      </c>
      <c r="E165">
        <v>4</v>
      </c>
      <c r="F165">
        <v>110</v>
      </c>
    </row>
    <row r="166" spans="1:6">
      <c r="A166" s="2">
        <v>42953</v>
      </c>
      <c r="B166" t="s">
        <v>288</v>
      </c>
      <c r="C166" t="s">
        <v>432</v>
      </c>
      <c r="D166">
        <f t="shared" si="16"/>
        <v>4</v>
      </c>
      <c r="E166">
        <v>5</v>
      </c>
      <c r="F166">
        <v>118</v>
      </c>
    </row>
    <row r="167" spans="1:6">
      <c r="A167" s="2">
        <v>42953</v>
      </c>
      <c r="B167" t="s">
        <v>288</v>
      </c>
      <c r="C167" t="s">
        <v>432</v>
      </c>
      <c r="D167">
        <f t="shared" si="16"/>
        <v>4</v>
      </c>
      <c r="E167">
        <v>6</v>
      </c>
      <c r="F167">
        <v>112</v>
      </c>
    </row>
    <row r="168" spans="1:6">
      <c r="A168" s="2">
        <v>42953</v>
      </c>
      <c r="B168" t="s">
        <v>288</v>
      </c>
      <c r="C168" t="s">
        <v>432</v>
      </c>
      <c r="D168">
        <f t="shared" si="16"/>
        <v>4</v>
      </c>
      <c r="E168">
        <v>7</v>
      </c>
      <c r="F168">
        <v>100</v>
      </c>
    </row>
    <row r="169" spans="1:6">
      <c r="A169" s="2">
        <v>42953</v>
      </c>
      <c r="B169" t="s">
        <v>288</v>
      </c>
      <c r="C169" t="s">
        <v>432</v>
      </c>
      <c r="D169">
        <f t="shared" si="16"/>
        <v>4</v>
      </c>
      <c r="E169">
        <v>8</v>
      </c>
      <c r="F169">
        <v>122</v>
      </c>
    </row>
    <row r="170" spans="1:6">
      <c r="A170" s="2">
        <v>42953</v>
      </c>
      <c r="B170" t="s">
        <v>288</v>
      </c>
      <c r="C170" t="s">
        <v>432</v>
      </c>
      <c r="D170">
        <f t="shared" si="16"/>
        <v>4</v>
      </c>
      <c r="E170">
        <v>9</v>
      </c>
      <c r="F170">
        <v>125</v>
      </c>
    </row>
    <row r="171" spans="1:6">
      <c r="A171" s="2">
        <v>42953</v>
      </c>
      <c r="B171" t="s">
        <v>288</v>
      </c>
      <c r="C171" t="s">
        <v>432</v>
      </c>
      <c r="D171">
        <f t="shared" si="16"/>
        <v>4</v>
      </c>
      <c r="E171">
        <v>10</v>
      </c>
      <c r="F171">
        <v>100</v>
      </c>
    </row>
    <row r="172" spans="1:6">
      <c r="A172" s="2">
        <v>42953</v>
      </c>
      <c r="B172" t="s">
        <v>288</v>
      </c>
      <c r="C172" t="s">
        <v>432</v>
      </c>
      <c r="D172">
        <v>5</v>
      </c>
      <c r="E172">
        <v>1</v>
      </c>
      <c r="F172">
        <v>120</v>
      </c>
    </row>
    <row r="173" spans="1:6">
      <c r="A173" s="2">
        <v>42953</v>
      </c>
      <c r="B173" t="s">
        <v>288</v>
      </c>
      <c r="C173" t="s">
        <v>432</v>
      </c>
      <c r="D173">
        <f t="shared" ref="D173:D181" si="17">D172</f>
        <v>5</v>
      </c>
      <c r="E173">
        <v>2</v>
      </c>
      <c r="F173">
        <v>112</v>
      </c>
    </row>
    <row r="174" spans="1:6">
      <c r="A174" s="2">
        <v>42953</v>
      </c>
      <c r="B174" t="s">
        <v>288</v>
      </c>
      <c r="C174" t="s">
        <v>432</v>
      </c>
      <c r="D174">
        <f t="shared" si="17"/>
        <v>5</v>
      </c>
      <c r="E174">
        <v>3</v>
      </c>
      <c r="F174">
        <v>119</v>
      </c>
    </row>
    <row r="175" spans="1:6">
      <c r="A175" s="2">
        <v>42953</v>
      </c>
      <c r="B175" t="s">
        <v>288</v>
      </c>
      <c r="C175" t="s">
        <v>432</v>
      </c>
      <c r="D175">
        <f t="shared" si="17"/>
        <v>5</v>
      </c>
      <c r="E175">
        <v>4</v>
      </c>
      <c r="F175">
        <v>125</v>
      </c>
    </row>
    <row r="176" spans="1:6">
      <c r="A176" s="2">
        <v>42953</v>
      </c>
      <c r="B176" t="s">
        <v>288</v>
      </c>
      <c r="C176" t="s">
        <v>432</v>
      </c>
      <c r="D176">
        <f t="shared" si="17"/>
        <v>5</v>
      </c>
      <c r="E176">
        <v>5</v>
      </c>
      <c r="F176">
        <v>114</v>
      </c>
    </row>
    <row r="177" spans="1:6">
      <c r="A177" s="2">
        <v>42953</v>
      </c>
      <c r="B177" t="s">
        <v>288</v>
      </c>
      <c r="C177" t="s">
        <v>432</v>
      </c>
      <c r="D177">
        <f t="shared" si="17"/>
        <v>5</v>
      </c>
      <c r="E177">
        <v>6</v>
      </c>
      <c r="F177">
        <v>100</v>
      </c>
    </row>
    <row r="178" spans="1:6">
      <c r="A178" s="2">
        <v>42953</v>
      </c>
      <c r="B178" t="s">
        <v>288</v>
      </c>
      <c r="C178" t="s">
        <v>432</v>
      </c>
      <c r="D178">
        <f t="shared" si="17"/>
        <v>5</v>
      </c>
      <c r="E178">
        <v>7</v>
      </c>
      <c r="F178">
        <v>114</v>
      </c>
    </row>
    <row r="179" spans="1:6">
      <c r="A179" s="2">
        <v>42953</v>
      </c>
      <c r="B179" t="s">
        <v>288</v>
      </c>
      <c r="C179" t="s">
        <v>432</v>
      </c>
      <c r="D179">
        <f t="shared" si="17"/>
        <v>5</v>
      </c>
      <c r="E179">
        <v>8</v>
      </c>
      <c r="F179">
        <v>148</v>
      </c>
    </row>
    <row r="180" spans="1:6">
      <c r="A180" s="2">
        <v>42953</v>
      </c>
      <c r="B180" t="s">
        <v>288</v>
      </c>
      <c r="C180" t="s">
        <v>432</v>
      </c>
      <c r="D180">
        <f t="shared" si="17"/>
        <v>5</v>
      </c>
      <c r="E180">
        <v>9</v>
      </c>
      <c r="F180">
        <v>100</v>
      </c>
    </row>
    <row r="181" spans="1:6">
      <c r="A181" s="2">
        <v>42953</v>
      </c>
      <c r="B181" t="s">
        <v>288</v>
      </c>
      <c r="C181" t="s">
        <v>432</v>
      </c>
      <c r="D181">
        <f t="shared" si="17"/>
        <v>5</v>
      </c>
      <c r="E181">
        <v>10</v>
      </c>
      <c r="F181">
        <v>103</v>
      </c>
    </row>
    <row r="182" spans="1:6">
      <c r="A182" s="2">
        <v>42955</v>
      </c>
      <c r="B182" t="s">
        <v>557</v>
      </c>
      <c r="C182" t="s">
        <v>432</v>
      </c>
      <c r="D182">
        <v>1</v>
      </c>
      <c r="E182">
        <v>1</v>
      </c>
      <c r="F182">
        <v>282</v>
      </c>
    </row>
    <row r="183" spans="1:6">
      <c r="A183" s="2">
        <v>42955</v>
      </c>
      <c r="B183" t="s">
        <v>557</v>
      </c>
      <c r="C183" t="s">
        <v>432</v>
      </c>
      <c r="D183">
        <f t="shared" ref="D183:D191" si="18">D182</f>
        <v>1</v>
      </c>
      <c r="E183">
        <v>2</v>
      </c>
      <c r="F183">
        <v>120</v>
      </c>
    </row>
    <row r="184" spans="1:6">
      <c r="A184" s="2">
        <v>42955</v>
      </c>
      <c r="B184" t="s">
        <v>557</v>
      </c>
      <c r="C184" t="s">
        <v>432</v>
      </c>
      <c r="D184">
        <f t="shared" si="18"/>
        <v>1</v>
      </c>
      <c r="E184">
        <v>3</v>
      </c>
      <c r="F184">
        <v>240</v>
      </c>
    </row>
    <row r="185" spans="1:6">
      <c r="A185" s="2">
        <v>42955</v>
      </c>
      <c r="B185" t="s">
        <v>557</v>
      </c>
      <c r="C185" t="s">
        <v>432</v>
      </c>
      <c r="D185">
        <f t="shared" si="18"/>
        <v>1</v>
      </c>
      <c r="E185">
        <v>4</v>
      </c>
      <c r="F185">
        <v>213</v>
      </c>
    </row>
    <row r="186" spans="1:6">
      <c r="A186" s="2">
        <v>42955</v>
      </c>
      <c r="B186" t="s">
        <v>557</v>
      </c>
      <c r="C186" t="s">
        <v>432</v>
      </c>
      <c r="D186">
        <f t="shared" si="18"/>
        <v>1</v>
      </c>
      <c r="E186">
        <v>5</v>
      </c>
      <c r="F186">
        <v>118</v>
      </c>
    </row>
    <row r="187" spans="1:6">
      <c r="A187" s="2">
        <v>42955</v>
      </c>
      <c r="B187" t="s">
        <v>557</v>
      </c>
      <c r="C187" t="s">
        <v>432</v>
      </c>
      <c r="D187">
        <f t="shared" si="18"/>
        <v>1</v>
      </c>
      <c r="E187">
        <v>6</v>
      </c>
      <c r="F187">
        <v>125</v>
      </c>
    </row>
    <row r="188" spans="1:6">
      <c r="A188" s="2">
        <v>42955</v>
      </c>
      <c r="B188" t="s">
        <v>557</v>
      </c>
      <c r="C188" t="s">
        <v>432</v>
      </c>
      <c r="D188">
        <f t="shared" si="18"/>
        <v>1</v>
      </c>
      <c r="E188">
        <v>7</v>
      </c>
      <c r="F188">
        <v>122</v>
      </c>
    </row>
    <row r="189" spans="1:6">
      <c r="A189" s="2">
        <v>42955</v>
      </c>
      <c r="B189" t="s">
        <v>557</v>
      </c>
      <c r="C189" t="s">
        <v>432</v>
      </c>
      <c r="D189">
        <f t="shared" si="18"/>
        <v>1</v>
      </c>
      <c r="E189">
        <v>8</v>
      </c>
      <c r="F189">
        <v>100</v>
      </c>
    </row>
    <row r="190" spans="1:6">
      <c r="A190" s="2">
        <v>42955</v>
      </c>
      <c r="B190" t="s">
        <v>557</v>
      </c>
      <c r="C190" t="s">
        <v>432</v>
      </c>
      <c r="D190">
        <f t="shared" si="18"/>
        <v>1</v>
      </c>
      <c r="E190">
        <v>9</v>
      </c>
      <c r="F190">
        <v>114</v>
      </c>
    </row>
    <row r="191" spans="1:6">
      <c r="A191" s="2">
        <v>42955</v>
      </c>
      <c r="B191" t="s">
        <v>557</v>
      </c>
      <c r="C191" t="s">
        <v>432</v>
      </c>
      <c r="D191">
        <f t="shared" si="18"/>
        <v>1</v>
      </c>
      <c r="E191">
        <v>10</v>
      </c>
      <c r="F191">
        <v>100</v>
      </c>
    </row>
    <row r="192" spans="1:6">
      <c r="A192" s="2">
        <v>42955</v>
      </c>
      <c r="B192" t="s">
        <v>557</v>
      </c>
      <c r="C192" t="s">
        <v>432</v>
      </c>
      <c r="D192">
        <v>2</v>
      </c>
      <c r="E192">
        <v>1</v>
      </c>
      <c r="F192">
        <v>115</v>
      </c>
    </row>
    <row r="193" spans="1:6">
      <c r="A193" s="2">
        <v>42955</v>
      </c>
      <c r="B193" t="s">
        <v>557</v>
      </c>
      <c r="C193" t="s">
        <v>432</v>
      </c>
      <c r="D193">
        <f t="shared" ref="D193:D201" si="19">D192</f>
        <v>2</v>
      </c>
      <c r="E193">
        <v>2</v>
      </c>
      <c r="F193">
        <v>107</v>
      </c>
    </row>
    <row r="194" spans="1:6">
      <c r="A194" s="2">
        <v>42955</v>
      </c>
      <c r="B194" t="s">
        <v>557</v>
      </c>
      <c r="C194" t="s">
        <v>432</v>
      </c>
      <c r="D194">
        <f t="shared" si="19"/>
        <v>2</v>
      </c>
      <c r="E194">
        <v>3</v>
      </c>
      <c r="F194">
        <v>110</v>
      </c>
    </row>
    <row r="195" spans="1:6">
      <c r="A195" s="2">
        <v>42955</v>
      </c>
      <c r="B195" t="s">
        <v>557</v>
      </c>
      <c r="C195" t="s">
        <v>432</v>
      </c>
      <c r="D195">
        <f t="shared" si="19"/>
        <v>2</v>
      </c>
      <c r="E195">
        <v>4</v>
      </c>
      <c r="F195">
        <v>125</v>
      </c>
    </row>
    <row r="196" spans="1:6">
      <c r="A196" s="2">
        <v>42955</v>
      </c>
      <c r="B196" t="s">
        <v>557</v>
      </c>
      <c r="C196" t="s">
        <v>432</v>
      </c>
      <c r="D196">
        <f t="shared" si="19"/>
        <v>2</v>
      </c>
      <c r="E196">
        <v>5</v>
      </c>
      <c r="F196">
        <v>140</v>
      </c>
    </row>
    <row r="197" spans="1:6">
      <c r="A197" s="2">
        <v>42955</v>
      </c>
      <c r="B197" t="s">
        <v>557</v>
      </c>
      <c r="C197" t="s">
        <v>432</v>
      </c>
      <c r="D197">
        <f t="shared" si="19"/>
        <v>2</v>
      </c>
      <c r="E197">
        <v>6</v>
      </c>
      <c r="F197">
        <v>132</v>
      </c>
    </row>
    <row r="198" spans="1:6">
      <c r="A198" s="2">
        <v>42955</v>
      </c>
      <c r="B198" t="s">
        <v>557</v>
      </c>
      <c r="C198" t="s">
        <v>432</v>
      </c>
      <c r="D198">
        <f t="shared" si="19"/>
        <v>2</v>
      </c>
      <c r="E198">
        <v>7</v>
      </c>
      <c r="F198">
        <v>116</v>
      </c>
    </row>
    <row r="199" spans="1:6">
      <c r="A199" s="2">
        <v>42955</v>
      </c>
      <c r="B199" t="s">
        <v>557</v>
      </c>
      <c r="C199" t="s">
        <v>432</v>
      </c>
      <c r="D199">
        <f t="shared" si="19"/>
        <v>2</v>
      </c>
      <c r="E199">
        <v>8</v>
      </c>
      <c r="F199">
        <v>125</v>
      </c>
    </row>
    <row r="200" spans="1:6">
      <c r="A200" s="2">
        <v>42955</v>
      </c>
      <c r="B200" t="s">
        <v>557</v>
      </c>
      <c r="C200" t="s">
        <v>432</v>
      </c>
      <c r="D200">
        <f t="shared" si="19"/>
        <v>2</v>
      </c>
      <c r="E200">
        <v>9</v>
      </c>
      <c r="F200">
        <v>106</v>
      </c>
    </row>
    <row r="201" spans="1:6">
      <c r="A201" s="2">
        <v>42955</v>
      </c>
      <c r="B201" t="s">
        <v>557</v>
      </c>
      <c r="C201" t="s">
        <v>432</v>
      </c>
      <c r="D201">
        <f t="shared" si="19"/>
        <v>2</v>
      </c>
      <c r="E201">
        <v>10</v>
      </c>
      <c r="F201">
        <v>108</v>
      </c>
    </row>
    <row r="202" spans="1:6">
      <c r="A202" s="2">
        <v>42955</v>
      </c>
      <c r="B202" t="s">
        <v>557</v>
      </c>
      <c r="C202" t="s">
        <v>432</v>
      </c>
      <c r="D202">
        <v>3</v>
      </c>
      <c r="E202">
        <v>1</v>
      </c>
      <c r="F202">
        <v>137</v>
      </c>
    </row>
    <row r="203" spans="1:6">
      <c r="A203" s="2">
        <v>42955</v>
      </c>
      <c r="B203" t="s">
        <v>557</v>
      </c>
      <c r="C203" t="s">
        <v>432</v>
      </c>
      <c r="D203">
        <f t="shared" ref="D203:D211" si="20">D202</f>
        <v>3</v>
      </c>
      <c r="E203">
        <v>2</v>
      </c>
      <c r="F203">
        <v>133</v>
      </c>
    </row>
    <row r="204" spans="1:6">
      <c r="A204" s="2">
        <v>42955</v>
      </c>
      <c r="B204" t="s">
        <v>557</v>
      </c>
      <c r="C204" t="s">
        <v>432</v>
      </c>
      <c r="D204">
        <f t="shared" si="20"/>
        <v>3</v>
      </c>
      <c r="E204">
        <v>3</v>
      </c>
      <c r="F204">
        <v>124</v>
      </c>
    </row>
    <row r="205" spans="1:6">
      <c r="A205" s="2">
        <v>42955</v>
      </c>
      <c r="B205" t="s">
        <v>557</v>
      </c>
      <c r="C205" t="s">
        <v>432</v>
      </c>
      <c r="D205">
        <f t="shared" si="20"/>
        <v>3</v>
      </c>
      <c r="E205">
        <v>4</v>
      </c>
      <c r="F205">
        <v>130</v>
      </c>
    </row>
    <row r="206" spans="1:6">
      <c r="A206" s="2">
        <v>42955</v>
      </c>
      <c r="B206" t="s">
        <v>557</v>
      </c>
      <c r="C206" t="s">
        <v>432</v>
      </c>
      <c r="D206">
        <f t="shared" si="20"/>
        <v>3</v>
      </c>
      <c r="E206">
        <v>5</v>
      </c>
      <c r="F206">
        <v>100</v>
      </c>
    </row>
    <row r="207" spans="1:6">
      <c r="A207" s="2">
        <v>42955</v>
      </c>
      <c r="B207" t="s">
        <v>557</v>
      </c>
      <c r="C207" t="s">
        <v>432</v>
      </c>
      <c r="D207">
        <f t="shared" si="20"/>
        <v>3</v>
      </c>
      <c r="E207">
        <v>6</v>
      </c>
      <c r="F207">
        <v>106</v>
      </c>
    </row>
    <row r="208" spans="1:6">
      <c r="A208" s="2">
        <v>42955</v>
      </c>
      <c r="B208" t="s">
        <v>557</v>
      </c>
      <c r="C208" t="s">
        <v>432</v>
      </c>
      <c r="D208">
        <f t="shared" si="20"/>
        <v>3</v>
      </c>
      <c r="E208">
        <v>7</v>
      </c>
      <c r="F208">
        <v>128</v>
      </c>
    </row>
    <row r="209" spans="1:6">
      <c r="A209" s="2">
        <v>42955</v>
      </c>
      <c r="B209" t="s">
        <v>557</v>
      </c>
      <c r="C209" t="s">
        <v>432</v>
      </c>
      <c r="D209">
        <f t="shared" si="20"/>
        <v>3</v>
      </c>
      <c r="E209">
        <v>8</v>
      </c>
      <c r="F209">
        <v>100</v>
      </c>
    </row>
    <row r="210" spans="1:6">
      <c r="A210" s="2">
        <v>42955</v>
      </c>
      <c r="B210" t="s">
        <v>557</v>
      </c>
      <c r="C210" t="s">
        <v>432</v>
      </c>
      <c r="D210">
        <f t="shared" si="20"/>
        <v>3</v>
      </c>
      <c r="E210">
        <v>9</v>
      </c>
      <c r="F210">
        <v>120</v>
      </c>
    </row>
    <row r="211" spans="1:6">
      <c r="A211" s="2">
        <v>42955</v>
      </c>
      <c r="B211" t="s">
        <v>557</v>
      </c>
      <c r="C211" t="s">
        <v>432</v>
      </c>
      <c r="D211">
        <f t="shared" si="20"/>
        <v>3</v>
      </c>
      <c r="E211">
        <v>10</v>
      </c>
      <c r="F211">
        <v>100</v>
      </c>
    </row>
    <row r="212" spans="1:6">
      <c r="A212" s="2">
        <v>42955</v>
      </c>
      <c r="B212" t="s">
        <v>557</v>
      </c>
      <c r="C212" t="s">
        <v>432</v>
      </c>
      <c r="D212">
        <v>4</v>
      </c>
      <c r="E212">
        <v>1</v>
      </c>
      <c r="F212">
        <v>116</v>
      </c>
    </row>
    <row r="213" spans="1:6">
      <c r="A213" s="2">
        <v>42955</v>
      </c>
      <c r="B213" t="s">
        <v>557</v>
      </c>
      <c r="C213" t="s">
        <v>432</v>
      </c>
      <c r="D213">
        <f t="shared" ref="D213:D221" si="21">D212</f>
        <v>4</v>
      </c>
      <c r="E213">
        <v>2</v>
      </c>
      <c r="F213">
        <v>114</v>
      </c>
    </row>
    <row r="214" spans="1:6">
      <c r="A214" s="2">
        <v>42955</v>
      </c>
      <c r="B214" t="s">
        <v>557</v>
      </c>
      <c r="C214" t="s">
        <v>432</v>
      </c>
      <c r="D214">
        <f t="shared" si="21"/>
        <v>4</v>
      </c>
      <c r="E214">
        <v>3</v>
      </c>
      <c r="F214">
        <v>126</v>
      </c>
    </row>
    <row r="215" spans="1:6">
      <c r="A215" s="2">
        <v>42955</v>
      </c>
      <c r="B215" t="s">
        <v>557</v>
      </c>
      <c r="C215" t="s">
        <v>432</v>
      </c>
      <c r="D215">
        <f t="shared" si="21"/>
        <v>4</v>
      </c>
      <c r="E215">
        <v>4</v>
      </c>
      <c r="F215">
        <v>122</v>
      </c>
    </row>
    <row r="216" spans="1:6">
      <c r="A216" s="2">
        <v>42955</v>
      </c>
      <c r="B216" t="s">
        <v>557</v>
      </c>
      <c r="C216" t="s">
        <v>432</v>
      </c>
      <c r="D216">
        <f t="shared" si="21"/>
        <v>4</v>
      </c>
      <c r="E216">
        <v>5</v>
      </c>
      <c r="F216">
        <v>161</v>
      </c>
    </row>
    <row r="217" spans="1:6">
      <c r="A217" s="2">
        <v>42955</v>
      </c>
      <c r="B217" t="s">
        <v>557</v>
      </c>
      <c r="C217" t="s">
        <v>432</v>
      </c>
      <c r="D217">
        <f t="shared" si="21"/>
        <v>4</v>
      </c>
      <c r="E217">
        <v>6</v>
      </c>
      <c r="F217">
        <v>129</v>
      </c>
    </row>
    <row r="218" spans="1:6">
      <c r="A218" s="2">
        <v>42955</v>
      </c>
      <c r="B218" t="s">
        <v>557</v>
      </c>
      <c r="C218" t="s">
        <v>432</v>
      </c>
      <c r="D218">
        <f t="shared" si="21"/>
        <v>4</v>
      </c>
      <c r="E218">
        <v>7</v>
      </c>
      <c r="F218">
        <v>185</v>
      </c>
    </row>
    <row r="219" spans="1:6">
      <c r="A219" s="2">
        <v>42955</v>
      </c>
      <c r="B219" t="s">
        <v>557</v>
      </c>
      <c r="C219" t="s">
        <v>432</v>
      </c>
      <c r="D219">
        <f t="shared" si="21"/>
        <v>4</v>
      </c>
      <c r="E219">
        <v>8</v>
      </c>
      <c r="F219">
        <v>105</v>
      </c>
    </row>
    <row r="220" spans="1:6">
      <c r="A220" s="2">
        <v>42955</v>
      </c>
      <c r="B220" t="s">
        <v>557</v>
      </c>
      <c r="C220" t="s">
        <v>432</v>
      </c>
      <c r="D220">
        <f t="shared" si="21"/>
        <v>4</v>
      </c>
      <c r="E220">
        <v>9</v>
      </c>
      <c r="F220">
        <v>105</v>
      </c>
    </row>
    <row r="221" spans="1:6">
      <c r="A221" s="2">
        <v>42955</v>
      </c>
      <c r="B221" t="s">
        <v>557</v>
      </c>
      <c r="C221" t="s">
        <v>432</v>
      </c>
      <c r="D221">
        <f t="shared" si="21"/>
        <v>4</v>
      </c>
      <c r="E221">
        <v>10</v>
      </c>
      <c r="F221">
        <v>192</v>
      </c>
    </row>
    <row r="222" spans="1:6">
      <c r="A222" s="2">
        <v>42955</v>
      </c>
      <c r="B222" t="s">
        <v>557</v>
      </c>
      <c r="C222" t="s">
        <v>432</v>
      </c>
      <c r="D222">
        <v>5</v>
      </c>
      <c r="E222">
        <v>1</v>
      </c>
      <c r="F222">
        <v>121</v>
      </c>
    </row>
    <row r="223" spans="1:6">
      <c r="A223" s="2">
        <v>42955</v>
      </c>
      <c r="B223" t="s">
        <v>557</v>
      </c>
      <c r="C223" t="s">
        <v>432</v>
      </c>
      <c r="D223">
        <f t="shared" ref="D223:D231" si="22">D222</f>
        <v>5</v>
      </c>
      <c r="E223">
        <v>2</v>
      </c>
      <c r="F223">
        <v>120</v>
      </c>
    </row>
    <row r="224" spans="1:6">
      <c r="A224" s="2">
        <v>42955</v>
      </c>
      <c r="B224" t="s">
        <v>557</v>
      </c>
      <c r="C224" t="s">
        <v>432</v>
      </c>
      <c r="D224">
        <f t="shared" si="22"/>
        <v>5</v>
      </c>
      <c r="E224">
        <v>3</v>
      </c>
      <c r="F224">
        <v>122</v>
      </c>
    </row>
    <row r="225" spans="1:6">
      <c r="A225" s="2">
        <v>42955</v>
      </c>
      <c r="B225" t="s">
        <v>557</v>
      </c>
      <c r="C225" t="s">
        <v>432</v>
      </c>
      <c r="D225">
        <f t="shared" si="22"/>
        <v>5</v>
      </c>
      <c r="E225">
        <v>4</v>
      </c>
      <c r="F225">
        <v>220</v>
      </c>
    </row>
    <row r="226" spans="1:6">
      <c r="A226" s="2">
        <v>42955</v>
      </c>
      <c r="B226" t="s">
        <v>557</v>
      </c>
      <c r="C226" t="s">
        <v>432</v>
      </c>
      <c r="D226">
        <f t="shared" si="22"/>
        <v>5</v>
      </c>
      <c r="E226">
        <v>5</v>
      </c>
      <c r="F226">
        <v>138</v>
      </c>
    </row>
    <row r="227" spans="1:6">
      <c r="A227" s="2">
        <v>42955</v>
      </c>
      <c r="B227" t="s">
        <v>557</v>
      </c>
      <c r="C227" t="s">
        <v>432</v>
      </c>
      <c r="D227">
        <f t="shared" si="22"/>
        <v>5</v>
      </c>
      <c r="E227">
        <v>6</v>
      </c>
      <c r="F227">
        <v>202</v>
      </c>
    </row>
    <row r="228" spans="1:6">
      <c r="A228" s="2">
        <v>42955</v>
      </c>
      <c r="B228" t="s">
        <v>557</v>
      </c>
      <c r="C228" t="s">
        <v>432</v>
      </c>
      <c r="D228">
        <f t="shared" si="22"/>
        <v>5</v>
      </c>
      <c r="E228">
        <v>7</v>
      </c>
      <c r="F228">
        <v>150</v>
      </c>
    </row>
    <row r="229" spans="1:6">
      <c r="A229" s="2">
        <v>42955</v>
      </c>
      <c r="B229" t="s">
        <v>557</v>
      </c>
      <c r="C229" t="s">
        <v>432</v>
      </c>
      <c r="D229">
        <f t="shared" si="22"/>
        <v>5</v>
      </c>
      <c r="E229">
        <v>8</v>
      </c>
      <c r="F229">
        <v>160</v>
      </c>
    </row>
    <row r="230" spans="1:6">
      <c r="A230" s="2">
        <v>42955</v>
      </c>
      <c r="B230" t="s">
        <v>557</v>
      </c>
      <c r="C230" t="s">
        <v>432</v>
      </c>
      <c r="D230">
        <f t="shared" si="22"/>
        <v>5</v>
      </c>
      <c r="E230">
        <v>9</v>
      </c>
      <c r="F230">
        <v>166</v>
      </c>
    </row>
    <row r="231" spans="1:6">
      <c r="A231" s="2">
        <v>42955</v>
      </c>
      <c r="B231" t="s">
        <v>557</v>
      </c>
      <c r="C231" t="s">
        <v>432</v>
      </c>
      <c r="D231">
        <f t="shared" si="22"/>
        <v>5</v>
      </c>
      <c r="E231">
        <v>10</v>
      </c>
      <c r="F231">
        <v>126</v>
      </c>
    </row>
    <row r="232" spans="1:6">
      <c r="A232" s="2">
        <v>42959</v>
      </c>
      <c r="B232" t="s">
        <v>454</v>
      </c>
      <c r="C232" t="s">
        <v>432</v>
      </c>
      <c r="D232" s="17">
        <v>1</v>
      </c>
      <c r="E232" s="17">
        <v>1</v>
      </c>
      <c r="F232">
        <v>290</v>
      </c>
    </row>
    <row r="233" spans="1:6">
      <c r="A233" s="2">
        <v>42959</v>
      </c>
      <c r="B233" t="s">
        <v>454</v>
      </c>
      <c r="C233" t="s">
        <v>432</v>
      </c>
      <c r="D233" s="17">
        <f t="shared" ref="D233:D241" si="23">D232</f>
        <v>1</v>
      </c>
      <c r="E233" s="17">
        <v>2</v>
      </c>
      <c r="F233">
        <v>157</v>
      </c>
    </row>
    <row r="234" spans="1:6">
      <c r="A234" s="2">
        <v>42959</v>
      </c>
      <c r="B234" t="s">
        <v>454</v>
      </c>
      <c r="C234" t="s">
        <v>432</v>
      </c>
      <c r="D234" s="17">
        <f t="shared" si="23"/>
        <v>1</v>
      </c>
      <c r="E234" s="17">
        <v>3</v>
      </c>
      <c r="F234">
        <v>203</v>
      </c>
    </row>
    <row r="235" spans="1:6">
      <c r="A235" s="2">
        <v>42959</v>
      </c>
      <c r="B235" t="s">
        <v>454</v>
      </c>
      <c r="C235" t="s">
        <v>432</v>
      </c>
      <c r="D235" s="17">
        <f t="shared" si="23"/>
        <v>1</v>
      </c>
      <c r="E235" s="17">
        <v>4</v>
      </c>
      <c r="F235">
        <v>155</v>
      </c>
    </row>
    <row r="236" spans="1:6">
      <c r="A236" s="2">
        <v>42959</v>
      </c>
      <c r="B236" t="s">
        <v>454</v>
      </c>
      <c r="C236" t="s">
        <v>432</v>
      </c>
      <c r="D236" s="17">
        <f t="shared" si="23"/>
        <v>1</v>
      </c>
      <c r="E236" s="17">
        <v>5</v>
      </c>
      <c r="F236">
        <v>145</v>
      </c>
    </row>
    <row r="237" spans="1:6">
      <c r="A237" s="2">
        <v>42959</v>
      </c>
      <c r="B237" t="s">
        <v>454</v>
      </c>
      <c r="C237" t="s">
        <v>432</v>
      </c>
      <c r="D237" s="17">
        <f t="shared" si="23"/>
        <v>1</v>
      </c>
      <c r="E237" s="17">
        <v>6</v>
      </c>
      <c r="F237">
        <v>130</v>
      </c>
    </row>
    <row r="238" spans="1:6">
      <c r="A238" s="2">
        <v>42959</v>
      </c>
      <c r="B238" t="s">
        <v>454</v>
      </c>
      <c r="C238" t="s">
        <v>432</v>
      </c>
      <c r="D238" s="17">
        <f t="shared" si="23"/>
        <v>1</v>
      </c>
      <c r="E238" s="17">
        <v>7</v>
      </c>
      <c r="F238">
        <v>130</v>
      </c>
    </row>
    <row r="239" spans="1:6">
      <c r="A239" s="2">
        <v>42959</v>
      </c>
      <c r="B239" t="s">
        <v>454</v>
      </c>
      <c r="C239" t="s">
        <v>432</v>
      </c>
      <c r="D239" s="17">
        <f t="shared" si="23"/>
        <v>1</v>
      </c>
      <c r="E239" s="17">
        <v>8</v>
      </c>
      <c r="F239">
        <v>116</v>
      </c>
    </row>
    <row r="240" spans="1:6">
      <c r="A240" s="2">
        <v>42959</v>
      </c>
      <c r="B240" t="s">
        <v>454</v>
      </c>
      <c r="C240" t="s">
        <v>432</v>
      </c>
      <c r="D240" s="17">
        <f t="shared" si="23"/>
        <v>1</v>
      </c>
      <c r="E240" s="17">
        <v>9</v>
      </c>
      <c r="F240">
        <v>150</v>
      </c>
    </row>
    <row r="241" spans="1:6">
      <c r="A241" s="2">
        <v>42959</v>
      </c>
      <c r="B241" t="s">
        <v>454</v>
      </c>
      <c r="C241" t="s">
        <v>432</v>
      </c>
      <c r="D241" s="17">
        <f t="shared" si="23"/>
        <v>1</v>
      </c>
      <c r="E241" s="17">
        <v>10</v>
      </c>
      <c r="F241">
        <v>100</v>
      </c>
    </row>
    <row r="242" spans="1:6">
      <c r="A242" s="2">
        <v>42959</v>
      </c>
      <c r="B242" t="s">
        <v>454</v>
      </c>
      <c r="C242" t="s">
        <v>432</v>
      </c>
      <c r="D242" s="17">
        <v>2</v>
      </c>
      <c r="E242" s="17">
        <v>1</v>
      </c>
      <c r="F242">
        <v>198</v>
      </c>
    </row>
    <row r="243" spans="1:6">
      <c r="A243" s="2">
        <v>42959</v>
      </c>
      <c r="B243" t="s">
        <v>454</v>
      </c>
      <c r="C243" t="s">
        <v>432</v>
      </c>
      <c r="D243" s="17">
        <f t="shared" ref="D243:D251" si="24">D242</f>
        <v>2</v>
      </c>
      <c r="E243" s="17">
        <v>2</v>
      </c>
      <c r="F243">
        <v>195</v>
      </c>
    </row>
    <row r="244" spans="1:6">
      <c r="A244" s="2">
        <v>42959</v>
      </c>
      <c r="B244" t="s">
        <v>454</v>
      </c>
      <c r="C244" t="s">
        <v>432</v>
      </c>
      <c r="D244" s="17">
        <f t="shared" si="24"/>
        <v>2</v>
      </c>
      <c r="E244" s="17">
        <v>3</v>
      </c>
      <c r="F244">
        <v>130</v>
      </c>
    </row>
    <row r="245" spans="1:6">
      <c r="A245" s="2">
        <v>42959</v>
      </c>
      <c r="B245" t="s">
        <v>454</v>
      </c>
      <c r="C245" t="s">
        <v>432</v>
      </c>
      <c r="D245" s="17">
        <f t="shared" si="24"/>
        <v>2</v>
      </c>
      <c r="E245" s="17">
        <v>4</v>
      </c>
      <c r="F245">
        <v>151</v>
      </c>
    </row>
    <row r="246" spans="1:6">
      <c r="A246" s="2">
        <v>42959</v>
      </c>
      <c r="B246" t="s">
        <v>454</v>
      </c>
      <c r="C246" t="s">
        <v>432</v>
      </c>
      <c r="D246" s="17">
        <f t="shared" si="24"/>
        <v>2</v>
      </c>
      <c r="E246" s="17">
        <v>5</v>
      </c>
      <c r="F246">
        <v>205</v>
      </c>
    </row>
    <row r="247" spans="1:6">
      <c r="A247" s="2">
        <v>42959</v>
      </c>
      <c r="B247" t="s">
        <v>454</v>
      </c>
      <c r="C247" t="s">
        <v>432</v>
      </c>
      <c r="D247" s="17">
        <f t="shared" si="24"/>
        <v>2</v>
      </c>
      <c r="E247" s="17">
        <v>6</v>
      </c>
      <c r="F247">
        <v>103</v>
      </c>
    </row>
    <row r="248" spans="1:6">
      <c r="A248" s="2">
        <v>42959</v>
      </c>
      <c r="B248" t="s">
        <v>454</v>
      </c>
      <c r="C248" t="s">
        <v>432</v>
      </c>
      <c r="D248" s="17">
        <f t="shared" si="24"/>
        <v>2</v>
      </c>
      <c r="E248" s="17">
        <v>7</v>
      </c>
      <c r="F248">
        <v>136</v>
      </c>
    </row>
    <row r="249" spans="1:6">
      <c r="A249" s="2">
        <v>42959</v>
      </c>
      <c r="B249" t="s">
        <v>454</v>
      </c>
      <c r="C249" t="s">
        <v>432</v>
      </c>
      <c r="D249" s="17">
        <f t="shared" si="24"/>
        <v>2</v>
      </c>
      <c r="E249" s="17">
        <v>8</v>
      </c>
      <c r="F249">
        <v>196</v>
      </c>
    </row>
    <row r="250" spans="1:6">
      <c r="A250" s="2">
        <v>42959</v>
      </c>
      <c r="B250" t="s">
        <v>454</v>
      </c>
      <c r="C250" t="s">
        <v>432</v>
      </c>
      <c r="D250" s="17">
        <f t="shared" si="24"/>
        <v>2</v>
      </c>
      <c r="E250" s="17">
        <v>9</v>
      </c>
      <c r="F250">
        <v>135</v>
      </c>
    </row>
    <row r="251" spans="1:6">
      <c r="A251" s="2">
        <v>42959</v>
      </c>
      <c r="B251" t="s">
        <v>454</v>
      </c>
      <c r="C251" t="s">
        <v>432</v>
      </c>
      <c r="D251" s="17">
        <f t="shared" si="24"/>
        <v>2</v>
      </c>
      <c r="E251" s="17">
        <v>10</v>
      </c>
      <c r="F251">
        <v>156</v>
      </c>
    </row>
    <row r="252" spans="1:6">
      <c r="A252" s="2">
        <v>42959</v>
      </c>
      <c r="B252" t="s">
        <v>454</v>
      </c>
      <c r="C252" t="s">
        <v>432</v>
      </c>
      <c r="D252" s="17">
        <v>3</v>
      </c>
      <c r="E252" s="17">
        <v>1</v>
      </c>
      <c r="F252">
        <v>127</v>
      </c>
    </row>
    <row r="253" spans="1:6">
      <c r="A253" s="2">
        <v>42959</v>
      </c>
      <c r="B253" t="s">
        <v>454</v>
      </c>
      <c r="C253" t="s">
        <v>432</v>
      </c>
      <c r="D253" s="17">
        <f t="shared" ref="D253:D261" si="25">D252</f>
        <v>3</v>
      </c>
      <c r="E253" s="17">
        <v>2</v>
      </c>
      <c r="F253">
        <v>103</v>
      </c>
    </row>
    <row r="254" spans="1:6">
      <c r="A254" s="2">
        <v>42959</v>
      </c>
      <c r="B254" t="s">
        <v>454</v>
      </c>
      <c r="C254" t="s">
        <v>432</v>
      </c>
      <c r="D254" s="17">
        <f t="shared" si="25"/>
        <v>3</v>
      </c>
      <c r="E254" s="17">
        <v>3</v>
      </c>
      <c r="F254">
        <v>135</v>
      </c>
    </row>
    <row r="255" spans="1:6">
      <c r="A255" s="2">
        <v>42959</v>
      </c>
      <c r="B255" t="s">
        <v>454</v>
      </c>
      <c r="C255" t="s">
        <v>432</v>
      </c>
      <c r="D255" s="17">
        <f t="shared" si="25"/>
        <v>3</v>
      </c>
      <c r="E255" s="17">
        <v>4</v>
      </c>
      <c r="F255">
        <v>130</v>
      </c>
    </row>
    <row r="256" spans="1:6">
      <c r="A256" s="2">
        <v>42959</v>
      </c>
      <c r="B256" t="s">
        <v>454</v>
      </c>
      <c r="C256" t="s">
        <v>432</v>
      </c>
      <c r="D256" s="17">
        <f t="shared" si="25"/>
        <v>3</v>
      </c>
      <c r="E256" s="17">
        <v>5</v>
      </c>
      <c r="F256">
        <v>192</v>
      </c>
    </row>
    <row r="257" spans="1:6">
      <c r="A257" s="2">
        <v>42959</v>
      </c>
      <c r="B257" t="s">
        <v>454</v>
      </c>
      <c r="C257" t="s">
        <v>432</v>
      </c>
      <c r="D257" s="17">
        <f t="shared" si="25"/>
        <v>3</v>
      </c>
      <c r="E257" s="17">
        <v>6</v>
      </c>
      <c r="F257">
        <v>106</v>
      </c>
    </row>
    <row r="258" spans="1:6">
      <c r="A258" s="2">
        <v>42959</v>
      </c>
      <c r="B258" t="s">
        <v>454</v>
      </c>
      <c r="C258" t="s">
        <v>432</v>
      </c>
      <c r="D258" s="17">
        <f t="shared" si="25"/>
        <v>3</v>
      </c>
      <c r="E258" s="17">
        <v>7</v>
      </c>
      <c r="F258">
        <v>121</v>
      </c>
    </row>
    <row r="259" spans="1:6">
      <c r="A259" s="2">
        <v>42959</v>
      </c>
      <c r="B259" t="s">
        <v>454</v>
      </c>
      <c r="C259" t="s">
        <v>432</v>
      </c>
      <c r="D259" s="17">
        <f t="shared" si="25"/>
        <v>3</v>
      </c>
      <c r="E259" s="17">
        <v>8</v>
      </c>
      <c r="F259">
        <v>144</v>
      </c>
    </row>
    <row r="260" spans="1:6">
      <c r="A260" s="2">
        <v>42959</v>
      </c>
      <c r="B260" t="s">
        <v>454</v>
      </c>
      <c r="C260" t="s">
        <v>432</v>
      </c>
      <c r="D260" s="17">
        <f t="shared" si="25"/>
        <v>3</v>
      </c>
      <c r="E260" s="17">
        <v>9</v>
      </c>
      <c r="F260">
        <v>128</v>
      </c>
    </row>
    <row r="261" spans="1:6">
      <c r="A261" s="2">
        <v>42959</v>
      </c>
      <c r="B261" t="s">
        <v>454</v>
      </c>
      <c r="C261" t="s">
        <v>432</v>
      </c>
      <c r="D261" s="17">
        <f t="shared" si="25"/>
        <v>3</v>
      </c>
      <c r="E261" s="17">
        <v>10</v>
      </c>
      <c r="F261">
        <v>100</v>
      </c>
    </row>
    <row r="262" spans="1:6">
      <c r="A262" s="2">
        <v>42959</v>
      </c>
      <c r="B262" t="s">
        <v>454</v>
      </c>
      <c r="C262" t="s">
        <v>432</v>
      </c>
      <c r="D262" s="17">
        <v>4</v>
      </c>
      <c r="E262" s="17">
        <v>1</v>
      </c>
      <c r="F262">
        <v>307</v>
      </c>
    </row>
    <row r="263" spans="1:6">
      <c r="A263" s="2">
        <v>42959</v>
      </c>
      <c r="B263" t="s">
        <v>454</v>
      </c>
      <c r="C263" t="s">
        <v>432</v>
      </c>
      <c r="D263" s="17">
        <f t="shared" ref="D263:D271" si="26">D262</f>
        <v>4</v>
      </c>
      <c r="E263" s="17">
        <v>2</v>
      </c>
      <c r="F263">
        <v>234</v>
      </c>
    </row>
    <row r="264" spans="1:6">
      <c r="A264" s="2">
        <v>42959</v>
      </c>
      <c r="B264" t="s">
        <v>454</v>
      </c>
      <c r="C264" t="s">
        <v>432</v>
      </c>
      <c r="D264" s="17">
        <f t="shared" si="26"/>
        <v>4</v>
      </c>
      <c r="E264" s="17">
        <v>3</v>
      </c>
      <c r="F264">
        <v>190</v>
      </c>
    </row>
    <row r="265" spans="1:6">
      <c r="A265" s="2">
        <v>42959</v>
      </c>
      <c r="B265" t="s">
        <v>454</v>
      </c>
      <c r="C265" t="s">
        <v>432</v>
      </c>
      <c r="D265" s="17">
        <f t="shared" si="26"/>
        <v>4</v>
      </c>
      <c r="E265" s="17">
        <v>4</v>
      </c>
      <c r="F265">
        <v>195</v>
      </c>
    </row>
    <row r="266" spans="1:6">
      <c r="A266" s="2">
        <v>42959</v>
      </c>
      <c r="B266" t="s">
        <v>454</v>
      </c>
      <c r="C266" t="s">
        <v>432</v>
      </c>
      <c r="D266" s="17">
        <f t="shared" si="26"/>
        <v>4</v>
      </c>
      <c r="E266" s="17">
        <v>5</v>
      </c>
      <c r="F266">
        <v>165</v>
      </c>
    </row>
    <row r="267" spans="1:6">
      <c r="A267" s="2">
        <v>42959</v>
      </c>
      <c r="B267" t="s">
        <v>454</v>
      </c>
      <c r="C267" t="s">
        <v>432</v>
      </c>
      <c r="D267" s="17">
        <f t="shared" si="26"/>
        <v>4</v>
      </c>
      <c r="E267" s="17">
        <v>6</v>
      </c>
      <c r="F267">
        <v>301</v>
      </c>
    </row>
    <row r="268" spans="1:6">
      <c r="A268" s="2">
        <v>42959</v>
      </c>
      <c r="B268" t="s">
        <v>454</v>
      </c>
      <c r="C268" t="s">
        <v>432</v>
      </c>
      <c r="D268" s="17">
        <f t="shared" si="26"/>
        <v>4</v>
      </c>
      <c r="E268" s="17">
        <v>7</v>
      </c>
      <c r="F268">
        <v>256</v>
      </c>
    </row>
    <row r="269" spans="1:6">
      <c r="A269" s="2">
        <v>42959</v>
      </c>
      <c r="B269" t="s">
        <v>454</v>
      </c>
      <c r="C269" t="s">
        <v>432</v>
      </c>
      <c r="D269" s="17">
        <f t="shared" si="26"/>
        <v>4</v>
      </c>
      <c r="E269" s="17">
        <v>8</v>
      </c>
      <c r="F269">
        <v>150</v>
      </c>
    </row>
    <row r="270" spans="1:6">
      <c r="A270" s="2">
        <v>42959</v>
      </c>
      <c r="B270" t="s">
        <v>454</v>
      </c>
      <c r="C270" t="s">
        <v>432</v>
      </c>
      <c r="D270" s="17">
        <f t="shared" si="26"/>
        <v>4</v>
      </c>
      <c r="E270" s="17">
        <v>9</v>
      </c>
      <c r="F270">
        <v>115</v>
      </c>
    </row>
    <row r="271" spans="1:6">
      <c r="A271" s="2">
        <v>42959</v>
      </c>
      <c r="B271" t="s">
        <v>454</v>
      </c>
      <c r="C271" t="s">
        <v>432</v>
      </c>
      <c r="D271" s="17">
        <f t="shared" si="26"/>
        <v>4</v>
      </c>
      <c r="E271" s="17">
        <v>10</v>
      </c>
      <c r="F271">
        <v>116</v>
      </c>
    </row>
    <row r="272" spans="1:6">
      <c r="A272" s="2">
        <v>42959</v>
      </c>
      <c r="B272" t="s">
        <v>454</v>
      </c>
      <c r="C272" t="s">
        <v>432</v>
      </c>
      <c r="D272" s="17">
        <v>5</v>
      </c>
      <c r="E272" s="17">
        <v>1</v>
      </c>
      <c r="F272">
        <v>152</v>
      </c>
    </row>
    <row r="273" spans="1:6">
      <c r="A273" s="2">
        <v>42959</v>
      </c>
      <c r="B273" t="s">
        <v>454</v>
      </c>
      <c r="C273" t="s">
        <v>432</v>
      </c>
      <c r="D273" s="17">
        <f t="shared" ref="D273:D281" si="27">D272</f>
        <v>5</v>
      </c>
      <c r="E273" s="17">
        <v>2</v>
      </c>
      <c r="F273">
        <v>210</v>
      </c>
    </row>
    <row r="274" spans="1:6">
      <c r="A274" s="2">
        <v>42959</v>
      </c>
      <c r="B274" t="s">
        <v>454</v>
      </c>
      <c r="C274" t="s">
        <v>432</v>
      </c>
      <c r="D274" s="17">
        <f t="shared" si="27"/>
        <v>5</v>
      </c>
      <c r="E274" s="17">
        <v>3</v>
      </c>
      <c r="F274">
        <v>175</v>
      </c>
    </row>
    <row r="275" spans="1:6">
      <c r="A275" s="2">
        <v>42959</v>
      </c>
      <c r="B275" t="s">
        <v>454</v>
      </c>
      <c r="C275" t="s">
        <v>432</v>
      </c>
      <c r="D275" s="17">
        <f t="shared" si="27"/>
        <v>5</v>
      </c>
      <c r="E275" s="17">
        <v>4</v>
      </c>
      <c r="F275">
        <v>201</v>
      </c>
    </row>
    <row r="276" spans="1:6">
      <c r="A276" s="2">
        <v>42959</v>
      </c>
      <c r="B276" t="s">
        <v>454</v>
      </c>
      <c r="C276" t="s">
        <v>432</v>
      </c>
      <c r="D276" s="17">
        <f t="shared" si="27"/>
        <v>5</v>
      </c>
      <c r="E276" s="17">
        <v>5</v>
      </c>
      <c r="F276">
        <v>212</v>
      </c>
    </row>
    <row r="277" spans="1:6">
      <c r="A277" s="2">
        <v>42959</v>
      </c>
      <c r="B277" t="s">
        <v>454</v>
      </c>
      <c r="C277" t="s">
        <v>432</v>
      </c>
      <c r="D277" s="17">
        <f t="shared" si="27"/>
        <v>5</v>
      </c>
      <c r="E277" s="17">
        <v>6</v>
      </c>
      <c r="F277">
        <v>170</v>
      </c>
    </row>
    <row r="278" spans="1:6">
      <c r="A278" s="2">
        <v>42959</v>
      </c>
      <c r="B278" t="s">
        <v>454</v>
      </c>
      <c r="C278" t="s">
        <v>432</v>
      </c>
      <c r="D278" s="17">
        <f t="shared" si="27"/>
        <v>5</v>
      </c>
      <c r="E278" s="17">
        <v>7</v>
      </c>
      <c r="F278">
        <v>132</v>
      </c>
    </row>
    <row r="279" spans="1:6">
      <c r="A279" s="2">
        <v>42959</v>
      </c>
      <c r="B279" t="s">
        <v>454</v>
      </c>
      <c r="C279" t="s">
        <v>432</v>
      </c>
      <c r="D279" s="17">
        <f t="shared" si="27"/>
        <v>5</v>
      </c>
      <c r="E279" s="17">
        <v>8</v>
      </c>
      <c r="F279">
        <v>175</v>
      </c>
    </row>
    <row r="280" spans="1:6">
      <c r="A280" s="2">
        <v>42959</v>
      </c>
      <c r="B280" t="s">
        <v>454</v>
      </c>
      <c r="C280" t="s">
        <v>432</v>
      </c>
      <c r="D280" s="17">
        <f t="shared" si="27"/>
        <v>5</v>
      </c>
      <c r="E280" s="17">
        <v>9</v>
      </c>
      <c r="F280">
        <v>156</v>
      </c>
    </row>
    <row r="281" spans="1:6">
      <c r="A281" s="2">
        <v>42959</v>
      </c>
      <c r="B281" t="s">
        <v>454</v>
      </c>
      <c r="C281" t="s">
        <v>432</v>
      </c>
      <c r="D281" s="17">
        <f t="shared" si="27"/>
        <v>5</v>
      </c>
      <c r="E281" s="17">
        <v>10</v>
      </c>
      <c r="F281">
        <v>190</v>
      </c>
    </row>
    <row r="282" spans="1:6">
      <c r="A282" s="2">
        <v>42959</v>
      </c>
      <c r="B282" t="s">
        <v>457</v>
      </c>
      <c r="C282" t="s">
        <v>432</v>
      </c>
      <c r="D282" s="17">
        <v>1</v>
      </c>
      <c r="E282" s="17">
        <v>1</v>
      </c>
      <c r="F282">
        <v>100</v>
      </c>
    </row>
    <row r="283" spans="1:6">
      <c r="A283" s="2">
        <v>42959</v>
      </c>
      <c r="B283" t="s">
        <v>457</v>
      </c>
      <c r="C283" t="s">
        <v>432</v>
      </c>
      <c r="D283" s="17">
        <f t="shared" ref="D283:D291" si="28">D282</f>
        <v>1</v>
      </c>
      <c r="E283" s="17">
        <v>2</v>
      </c>
      <c r="F283">
        <v>110</v>
      </c>
    </row>
    <row r="284" spans="1:6">
      <c r="A284" s="2">
        <v>42959</v>
      </c>
      <c r="B284" t="s">
        <v>457</v>
      </c>
      <c r="C284" t="s">
        <v>432</v>
      </c>
      <c r="D284" s="17">
        <f t="shared" si="28"/>
        <v>1</v>
      </c>
      <c r="E284" s="17">
        <v>3</v>
      </c>
      <c r="F284">
        <v>102</v>
      </c>
    </row>
    <row r="285" spans="1:6">
      <c r="A285" s="2">
        <v>42959</v>
      </c>
      <c r="B285" t="s">
        <v>457</v>
      </c>
      <c r="C285" t="s">
        <v>432</v>
      </c>
      <c r="D285" s="17">
        <f t="shared" si="28"/>
        <v>1</v>
      </c>
      <c r="E285" s="17">
        <v>4</v>
      </c>
      <c r="F285">
        <v>105</v>
      </c>
    </row>
    <row r="286" spans="1:6">
      <c r="A286" s="2">
        <v>42959</v>
      </c>
      <c r="B286" t="s">
        <v>457</v>
      </c>
      <c r="C286" t="s">
        <v>432</v>
      </c>
      <c r="D286" s="17">
        <f t="shared" si="28"/>
        <v>1</v>
      </c>
      <c r="E286" s="17">
        <v>5</v>
      </c>
      <c r="F286">
        <v>118</v>
      </c>
    </row>
    <row r="287" spans="1:6">
      <c r="A287" s="2">
        <v>42959</v>
      </c>
      <c r="B287" t="s">
        <v>457</v>
      </c>
      <c r="C287" t="s">
        <v>432</v>
      </c>
      <c r="D287" s="17">
        <f t="shared" si="28"/>
        <v>1</v>
      </c>
      <c r="E287" s="17">
        <v>6</v>
      </c>
      <c r="F287">
        <v>180</v>
      </c>
    </row>
    <row r="288" spans="1:6">
      <c r="A288" s="2">
        <v>42959</v>
      </c>
      <c r="B288" t="s">
        <v>457</v>
      </c>
      <c r="C288" t="s">
        <v>432</v>
      </c>
      <c r="D288" s="17">
        <f t="shared" si="28"/>
        <v>1</v>
      </c>
      <c r="E288" s="17">
        <v>7</v>
      </c>
      <c r="F288">
        <v>215</v>
      </c>
    </row>
    <row r="289" spans="1:6">
      <c r="A289" s="2">
        <v>42959</v>
      </c>
      <c r="B289" t="s">
        <v>457</v>
      </c>
      <c r="C289" t="s">
        <v>432</v>
      </c>
      <c r="D289" s="17">
        <f t="shared" si="28"/>
        <v>1</v>
      </c>
      <c r="E289" s="17">
        <v>8</v>
      </c>
      <c r="F289">
        <v>280</v>
      </c>
    </row>
    <row r="290" spans="1:6">
      <c r="A290" s="2">
        <v>42959</v>
      </c>
      <c r="B290" t="s">
        <v>457</v>
      </c>
      <c r="C290" t="s">
        <v>432</v>
      </c>
      <c r="D290" s="17">
        <f t="shared" si="28"/>
        <v>1</v>
      </c>
      <c r="E290" s="17">
        <v>9</v>
      </c>
      <c r="F290">
        <v>140</v>
      </c>
    </row>
    <row r="291" spans="1:6">
      <c r="A291" s="2">
        <v>42959</v>
      </c>
      <c r="B291" t="s">
        <v>457</v>
      </c>
      <c r="C291" t="s">
        <v>432</v>
      </c>
      <c r="D291" s="17">
        <f t="shared" si="28"/>
        <v>1</v>
      </c>
      <c r="E291" s="17">
        <v>10</v>
      </c>
      <c r="F291">
        <v>190</v>
      </c>
    </row>
    <row r="292" spans="1:6">
      <c r="A292" s="2">
        <v>42959</v>
      </c>
      <c r="B292" t="s">
        <v>457</v>
      </c>
      <c r="C292" t="s">
        <v>432</v>
      </c>
      <c r="D292" s="17">
        <v>2</v>
      </c>
      <c r="E292" s="17">
        <v>1</v>
      </c>
      <c r="F292">
        <v>275</v>
      </c>
    </row>
    <row r="293" spans="1:6">
      <c r="A293" s="2">
        <v>42959</v>
      </c>
      <c r="B293" t="s">
        <v>457</v>
      </c>
      <c r="C293" t="s">
        <v>432</v>
      </c>
      <c r="D293" s="17">
        <f t="shared" ref="D293:D301" si="29">D292</f>
        <v>2</v>
      </c>
      <c r="E293" s="17">
        <v>2</v>
      </c>
      <c r="F293">
        <v>210</v>
      </c>
    </row>
    <row r="294" spans="1:6">
      <c r="A294" s="2">
        <v>42959</v>
      </c>
      <c r="B294" t="s">
        <v>457</v>
      </c>
      <c r="C294" t="s">
        <v>432</v>
      </c>
      <c r="D294" s="17">
        <f t="shared" si="29"/>
        <v>2</v>
      </c>
      <c r="E294" s="17">
        <v>3</v>
      </c>
      <c r="F294">
        <v>238</v>
      </c>
    </row>
    <row r="295" spans="1:6">
      <c r="A295" s="2">
        <v>42959</v>
      </c>
      <c r="B295" t="s">
        <v>457</v>
      </c>
      <c r="C295" t="s">
        <v>432</v>
      </c>
      <c r="D295" s="17">
        <f t="shared" si="29"/>
        <v>2</v>
      </c>
      <c r="E295" s="17">
        <v>4</v>
      </c>
      <c r="F295">
        <v>195</v>
      </c>
    </row>
    <row r="296" spans="1:6">
      <c r="A296" s="2">
        <v>42959</v>
      </c>
      <c r="B296" t="s">
        <v>457</v>
      </c>
      <c r="C296" t="s">
        <v>432</v>
      </c>
      <c r="D296" s="17">
        <f t="shared" si="29"/>
        <v>2</v>
      </c>
      <c r="E296" s="17">
        <v>5</v>
      </c>
      <c r="F296">
        <v>230</v>
      </c>
    </row>
    <row r="297" spans="1:6">
      <c r="A297" s="2">
        <v>42959</v>
      </c>
      <c r="B297" t="s">
        <v>457</v>
      </c>
      <c r="C297" t="s">
        <v>432</v>
      </c>
      <c r="D297" s="17">
        <f t="shared" si="29"/>
        <v>2</v>
      </c>
      <c r="E297" s="17">
        <v>6</v>
      </c>
      <c r="F297">
        <v>227</v>
      </c>
    </row>
    <row r="298" spans="1:6">
      <c r="A298" s="2">
        <v>42959</v>
      </c>
      <c r="B298" t="s">
        <v>457</v>
      </c>
      <c r="C298" t="s">
        <v>432</v>
      </c>
      <c r="D298" s="17">
        <f t="shared" si="29"/>
        <v>2</v>
      </c>
      <c r="E298" s="17">
        <v>7</v>
      </c>
      <c r="F298">
        <v>168</v>
      </c>
    </row>
    <row r="299" spans="1:6">
      <c r="A299" s="2">
        <v>42959</v>
      </c>
      <c r="B299" t="s">
        <v>457</v>
      </c>
      <c r="C299" t="s">
        <v>432</v>
      </c>
      <c r="D299" s="17">
        <f t="shared" si="29"/>
        <v>2</v>
      </c>
      <c r="E299" s="17">
        <v>8</v>
      </c>
      <c r="F299">
        <v>247</v>
      </c>
    </row>
    <row r="300" spans="1:6">
      <c r="A300" s="2">
        <v>42959</v>
      </c>
      <c r="B300" t="s">
        <v>457</v>
      </c>
      <c r="C300" t="s">
        <v>432</v>
      </c>
      <c r="D300" s="17">
        <f t="shared" si="29"/>
        <v>2</v>
      </c>
      <c r="E300" s="17">
        <v>9</v>
      </c>
      <c r="F300">
        <v>210</v>
      </c>
    </row>
    <row r="301" spans="1:6">
      <c r="A301" s="2">
        <v>42959</v>
      </c>
      <c r="B301" t="s">
        <v>457</v>
      </c>
      <c r="C301" t="s">
        <v>432</v>
      </c>
      <c r="D301" s="17">
        <f t="shared" si="29"/>
        <v>2</v>
      </c>
      <c r="E301" s="17">
        <v>10</v>
      </c>
      <c r="F301">
        <v>187</v>
      </c>
    </row>
    <row r="302" spans="1:6">
      <c r="A302" s="2">
        <v>42959</v>
      </c>
      <c r="B302" t="s">
        <v>457</v>
      </c>
      <c r="C302" t="s">
        <v>432</v>
      </c>
      <c r="D302" s="17">
        <v>3</v>
      </c>
      <c r="E302" s="17">
        <v>1</v>
      </c>
      <c r="F302">
        <v>210</v>
      </c>
    </row>
    <row r="303" spans="1:6">
      <c r="A303" s="2">
        <v>42959</v>
      </c>
      <c r="B303" t="s">
        <v>457</v>
      </c>
      <c r="C303" t="s">
        <v>432</v>
      </c>
      <c r="D303" s="17">
        <f t="shared" ref="D303:D311" si="30">D302</f>
        <v>3</v>
      </c>
      <c r="E303" s="17">
        <v>2</v>
      </c>
      <c r="F303">
        <v>185</v>
      </c>
    </row>
    <row r="304" spans="1:6">
      <c r="A304" s="2">
        <v>42959</v>
      </c>
      <c r="B304" t="s">
        <v>457</v>
      </c>
      <c r="C304" t="s">
        <v>432</v>
      </c>
      <c r="D304" s="17">
        <f t="shared" si="30"/>
        <v>3</v>
      </c>
      <c r="E304" s="17">
        <v>3</v>
      </c>
      <c r="F304">
        <v>175</v>
      </c>
    </row>
    <row r="305" spans="1:6">
      <c r="A305" s="2">
        <v>42959</v>
      </c>
      <c r="B305" t="s">
        <v>457</v>
      </c>
      <c r="C305" t="s">
        <v>432</v>
      </c>
      <c r="D305" s="17">
        <f t="shared" si="30"/>
        <v>3</v>
      </c>
      <c r="E305" s="17">
        <v>4</v>
      </c>
      <c r="F305">
        <v>156</v>
      </c>
    </row>
    <row r="306" spans="1:6">
      <c r="A306" s="2">
        <v>42959</v>
      </c>
      <c r="B306" t="s">
        <v>457</v>
      </c>
      <c r="C306" t="s">
        <v>432</v>
      </c>
      <c r="D306" s="17">
        <f t="shared" si="30"/>
        <v>3</v>
      </c>
      <c r="E306" s="17">
        <v>5</v>
      </c>
      <c r="F306">
        <v>180</v>
      </c>
    </row>
    <row r="307" spans="1:6">
      <c r="A307" s="2">
        <v>42959</v>
      </c>
      <c r="B307" t="s">
        <v>457</v>
      </c>
      <c r="C307" t="s">
        <v>432</v>
      </c>
      <c r="D307" s="17">
        <f t="shared" si="30"/>
        <v>3</v>
      </c>
      <c r="E307" s="17">
        <v>6</v>
      </c>
      <c r="F307">
        <v>147</v>
      </c>
    </row>
    <row r="308" spans="1:6">
      <c r="A308" s="2">
        <v>42959</v>
      </c>
      <c r="B308" t="s">
        <v>457</v>
      </c>
      <c r="C308" t="s">
        <v>432</v>
      </c>
      <c r="D308" s="17">
        <f t="shared" si="30"/>
        <v>3</v>
      </c>
      <c r="E308" s="17">
        <v>7</v>
      </c>
      <c r="F308">
        <v>190</v>
      </c>
    </row>
    <row r="309" spans="1:6">
      <c r="A309" s="2">
        <v>42959</v>
      </c>
      <c r="B309" t="s">
        <v>457</v>
      </c>
      <c r="C309" t="s">
        <v>432</v>
      </c>
      <c r="D309" s="17">
        <f t="shared" si="30"/>
        <v>3</v>
      </c>
      <c r="E309" s="17">
        <v>8</v>
      </c>
      <c r="F309">
        <v>210</v>
      </c>
    </row>
    <row r="310" spans="1:6">
      <c r="A310" s="2">
        <v>42959</v>
      </c>
      <c r="B310" t="s">
        <v>457</v>
      </c>
      <c r="C310" t="s">
        <v>432</v>
      </c>
      <c r="D310" s="17">
        <f t="shared" si="30"/>
        <v>3</v>
      </c>
      <c r="E310" s="17">
        <v>9</v>
      </c>
      <c r="F310">
        <v>215</v>
      </c>
    </row>
    <row r="311" spans="1:6">
      <c r="A311" s="2">
        <v>42959</v>
      </c>
      <c r="B311" t="s">
        <v>457</v>
      </c>
      <c r="C311" t="s">
        <v>432</v>
      </c>
      <c r="D311" s="17">
        <f t="shared" si="30"/>
        <v>3</v>
      </c>
      <c r="E311" s="17">
        <v>10</v>
      </c>
      <c r="F311">
        <v>202</v>
      </c>
    </row>
    <row r="312" spans="1:6">
      <c r="A312" s="2">
        <v>42959</v>
      </c>
      <c r="B312" t="s">
        <v>457</v>
      </c>
      <c r="C312" t="s">
        <v>432</v>
      </c>
      <c r="D312" s="17">
        <v>4</v>
      </c>
      <c r="E312" s="17">
        <v>1</v>
      </c>
      <c r="F312">
        <v>202</v>
      </c>
    </row>
    <row r="313" spans="1:6">
      <c r="A313" s="2">
        <v>42959</v>
      </c>
      <c r="B313" t="s">
        <v>457</v>
      </c>
      <c r="C313" t="s">
        <v>432</v>
      </c>
      <c r="D313" s="17">
        <f t="shared" ref="D313:D321" si="31">D312</f>
        <v>4</v>
      </c>
      <c r="E313" s="17">
        <v>2</v>
      </c>
      <c r="F313">
        <v>194</v>
      </c>
    </row>
    <row r="314" spans="1:6">
      <c r="A314" s="2">
        <v>42959</v>
      </c>
      <c r="B314" t="s">
        <v>457</v>
      </c>
      <c r="C314" t="s">
        <v>432</v>
      </c>
      <c r="D314" s="17">
        <f t="shared" si="31"/>
        <v>4</v>
      </c>
      <c r="E314" s="17">
        <v>3</v>
      </c>
      <c r="F314">
        <v>210</v>
      </c>
    </row>
    <row r="315" spans="1:6">
      <c r="A315" s="2">
        <v>42959</v>
      </c>
      <c r="B315" t="s">
        <v>457</v>
      </c>
      <c r="C315" t="s">
        <v>432</v>
      </c>
      <c r="D315" s="17">
        <f t="shared" si="31"/>
        <v>4</v>
      </c>
      <c r="E315" s="17">
        <v>4</v>
      </c>
      <c r="F315">
        <v>140</v>
      </c>
    </row>
    <row r="316" spans="1:6">
      <c r="A316" s="2">
        <v>42959</v>
      </c>
      <c r="B316" t="s">
        <v>457</v>
      </c>
      <c r="C316" t="s">
        <v>432</v>
      </c>
      <c r="D316" s="17">
        <f t="shared" si="31"/>
        <v>4</v>
      </c>
      <c r="E316" s="17">
        <v>5</v>
      </c>
      <c r="F316">
        <v>187</v>
      </c>
    </row>
    <row r="317" spans="1:6">
      <c r="A317" s="2">
        <v>42959</v>
      </c>
      <c r="B317" t="s">
        <v>457</v>
      </c>
      <c r="C317" t="s">
        <v>432</v>
      </c>
      <c r="D317" s="17">
        <f t="shared" si="31"/>
        <v>4</v>
      </c>
      <c r="E317" s="17">
        <v>6</v>
      </c>
      <c r="F317">
        <v>105</v>
      </c>
    </row>
    <row r="318" spans="1:6">
      <c r="A318" s="2">
        <v>42959</v>
      </c>
      <c r="B318" t="s">
        <v>457</v>
      </c>
      <c r="C318" t="s">
        <v>432</v>
      </c>
      <c r="D318" s="17">
        <f t="shared" si="31"/>
        <v>4</v>
      </c>
      <c r="E318" s="17">
        <v>7</v>
      </c>
      <c r="F318">
        <v>157</v>
      </c>
    </row>
    <row r="319" spans="1:6">
      <c r="A319" s="2">
        <v>42959</v>
      </c>
      <c r="B319" t="s">
        <v>457</v>
      </c>
      <c r="C319" t="s">
        <v>432</v>
      </c>
      <c r="D319" s="17">
        <f t="shared" si="31"/>
        <v>4</v>
      </c>
      <c r="E319" s="17">
        <v>8</v>
      </c>
      <c r="F319">
        <v>116</v>
      </c>
    </row>
    <row r="320" spans="1:6">
      <c r="A320" s="2">
        <v>42959</v>
      </c>
      <c r="B320" t="s">
        <v>457</v>
      </c>
      <c r="C320" t="s">
        <v>432</v>
      </c>
      <c r="D320" s="17">
        <f t="shared" si="31"/>
        <v>4</v>
      </c>
      <c r="E320" s="17">
        <v>9</v>
      </c>
      <c r="F320">
        <v>106</v>
      </c>
    </row>
    <row r="321" spans="1:6">
      <c r="A321" s="2">
        <v>42959</v>
      </c>
      <c r="B321" t="s">
        <v>457</v>
      </c>
      <c r="C321" t="s">
        <v>432</v>
      </c>
      <c r="D321" s="17">
        <f t="shared" si="31"/>
        <v>4</v>
      </c>
      <c r="E321" s="17">
        <v>10</v>
      </c>
      <c r="F321">
        <v>108</v>
      </c>
    </row>
    <row r="322" spans="1:6">
      <c r="A322" s="2">
        <v>42959</v>
      </c>
      <c r="B322" t="s">
        <v>457</v>
      </c>
      <c r="C322" t="s">
        <v>432</v>
      </c>
      <c r="D322" s="17">
        <v>5</v>
      </c>
      <c r="E322" s="17">
        <v>1</v>
      </c>
      <c r="F322">
        <v>198</v>
      </c>
    </row>
    <row r="323" spans="1:6">
      <c r="A323" s="2">
        <v>42959</v>
      </c>
      <c r="B323" t="s">
        <v>457</v>
      </c>
      <c r="C323" t="s">
        <v>432</v>
      </c>
      <c r="D323" s="17">
        <f t="shared" ref="D323:D331" si="32">D322</f>
        <v>5</v>
      </c>
      <c r="E323" s="17">
        <v>2</v>
      </c>
      <c r="F323">
        <v>152</v>
      </c>
    </row>
    <row r="324" spans="1:6">
      <c r="A324" s="2">
        <v>42959</v>
      </c>
      <c r="B324" t="s">
        <v>457</v>
      </c>
      <c r="C324" t="s">
        <v>432</v>
      </c>
      <c r="D324" s="17">
        <f t="shared" si="32"/>
        <v>5</v>
      </c>
      <c r="E324" s="17">
        <v>3</v>
      </c>
      <c r="F324">
        <v>166</v>
      </c>
    </row>
    <row r="325" spans="1:6">
      <c r="A325" s="2">
        <v>42959</v>
      </c>
      <c r="B325" t="s">
        <v>457</v>
      </c>
      <c r="C325" t="s">
        <v>432</v>
      </c>
      <c r="D325" s="17">
        <f t="shared" si="32"/>
        <v>5</v>
      </c>
      <c r="E325" s="17">
        <v>4</v>
      </c>
      <c r="F325">
        <v>146</v>
      </c>
    </row>
    <row r="326" spans="1:6">
      <c r="A326" s="2">
        <v>42959</v>
      </c>
      <c r="B326" t="s">
        <v>457</v>
      </c>
      <c r="C326" t="s">
        <v>432</v>
      </c>
      <c r="D326" s="17">
        <f t="shared" si="32"/>
        <v>5</v>
      </c>
      <c r="E326" s="17">
        <v>5</v>
      </c>
      <c r="F326">
        <v>140</v>
      </c>
    </row>
    <row r="327" spans="1:6">
      <c r="A327" s="2">
        <v>42959</v>
      </c>
      <c r="B327" t="s">
        <v>457</v>
      </c>
      <c r="C327" t="s">
        <v>432</v>
      </c>
      <c r="D327" s="17">
        <f t="shared" si="32"/>
        <v>5</v>
      </c>
      <c r="E327" s="17">
        <v>6</v>
      </c>
      <c r="F327">
        <v>166</v>
      </c>
    </row>
    <row r="328" spans="1:6">
      <c r="A328" s="2">
        <v>42959</v>
      </c>
      <c r="B328" t="s">
        <v>457</v>
      </c>
      <c r="C328" t="s">
        <v>432</v>
      </c>
      <c r="D328" s="17">
        <f t="shared" si="32"/>
        <v>5</v>
      </c>
      <c r="E328" s="17">
        <v>7</v>
      </c>
      <c r="F328">
        <v>171</v>
      </c>
    </row>
    <row r="329" spans="1:6">
      <c r="A329" s="2">
        <v>42959</v>
      </c>
      <c r="B329" t="s">
        <v>457</v>
      </c>
      <c r="C329" t="s">
        <v>432</v>
      </c>
      <c r="D329" s="17">
        <f t="shared" si="32"/>
        <v>5</v>
      </c>
      <c r="E329" s="17">
        <v>8</v>
      </c>
      <c r="F329">
        <v>155</v>
      </c>
    </row>
    <row r="330" spans="1:6">
      <c r="A330" s="2">
        <v>42959</v>
      </c>
      <c r="B330" t="s">
        <v>457</v>
      </c>
      <c r="C330" t="s">
        <v>432</v>
      </c>
      <c r="D330" s="17">
        <f t="shared" si="32"/>
        <v>5</v>
      </c>
      <c r="E330" s="17">
        <v>9</v>
      </c>
      <c r="F330">
        <v>143</v>
      </c>
    </row>
    <row r="331" spans="1:6">
      <c r="A331" s="2">
        <v>42959</v>
      </c>
      <c r="B331" t="s">
        <v>457</v>
      </c>
      <c r="C331" t="s">
        <v>432</v>
      </c>
      <c r="D331" s="17">
        <f t="shared" si="32"/>
        <v>5</v>
      </c>
      <c r="E331" s="17">
        <v>10</v>
      </c>
      <c r="F331">
        <v>178</v>
      </c>
    </row>
    <row r="332" spans="1:6">
      <c r="A332" s="2">
        <v>42973</v>
      </c>
      <c r="B332" t="s">
        <v>526</v>
      </c>
      <c r="C332" t="s">
        <v>432</v>
      </c>
      <c r="D332" s="17">
        <v>1</v>
      </c>
      <c r="E332" s="17">
        <v>1</v>
      </c>
      <c r="F332">
        <v>104</v>
      </c>
    </row>
    <row r="333" spans="1:6">
      <c r="A333" s="2">
        <v>42973</v>
      </c>
      <c r="B333" t="s">
        <v>526</v>
      </c>
      <c r="C333" t="s">
        <v>432</v>
      </c>
      <c r="D333" s="17">
        <f t="shared" ref="D333:D341" si="33">D332</f>
        <v>1</v>
      </c>
      <c r="E333" s="17">
        <v>2</v>
      </c>
      <c r="F333">
        <v>180</v>
      </c>
    </row>
    <row r="334" spans="1:6">
      <c r="A334" s="2">
        <v>42973</v>
      </c>
      <c r="B334" t="s">
        <v>526</v>
      </c>
      <c r="C334" t="s">
        <v>432</v>
      </c>
      <c r="D334" s="17">
        <f t="shared" si="33"/>
        <v>1</v>
      </c>
      <c r="E334" s="17">
        <v>3</v>
      </c>
      <c r="F334">
        <v>130</v>
      </c>
    </row>
    <row r="335" spans="1:6">
      <c r="A335" s="2">
        <v>42973</v>
      </c>
      <c r="B335" t="s">
        <v>526</v>
      </c>
      <c r="C335" t="s">
        <v>432</v>
      </c>
      <c r="D335" s="17">
        <f t="shared" si="33"/>
        <v>1</v>
      </c>
      <c r="E335" s="17">
        <v>4</v>
      </c>
      <c r="F335">
        <v>118</v>
      </c>
    </row>
    <row r="336" spans="1:6">
      <c r="A336" s="2">
        <v>42973</v>
      </c>
      <c r="B336" t="s">
        <v>526</v>
      </c>
      <c r="C336" t="s">
        <v>432</v>
      </c>
      <c r="D336" s="17">
        <f t="shared" si="33"/>
        <v>1</v>
      </c>
      <c r="E336" s="17">
        <v>5</v>
      </c>
      <c r="F336">
        <v>119</v>
      </c>
    </row>
    <row r="337" spans="1:6">
      <c r="A337" s="2">
        <v>42973</v>
      </c>
      <c r="B337" t="s">
        <v>526</v>
      </c>
      <c r="C337" t="s">
        <v>432</v>
      </c>
      <c r="D337" s="17">
        <f t="shared" si="33"/>
        <v>1</v>
      </c>
      <c r="E337" s="17">
        <v>6</v>
      </c>
      <c r="F337">
        <v>164</v>
      </c>
    </row>
    <row r="338" spans="1:6">
      <c r="A338" s="2">
        <v>42973</v>
      </c>
      <c r="B338" t="s">
        <v>526</v>
      </c>
      <c r="C338" t="s">
        <v>432</v>
      </c>
      <c r="D338" s="17">
        <f t="shared" si="33"/>
        <v>1</v>
      </c>
      <c r="E338" s="17">
        <v>7</v>
      </c>
      <c r="F338">
        <v>183</v>
      </c>
    </row>
    <row r="339" spans="1:6">
      <c r="A339" s="2">
        <v>42973</v>
      </c>
      <c r="B339" t="s">
        <v>526</v>
      </c>
      <c r="C339" t="s">
        <v>432</v>
      </c>
      <c r="D339" s="17">
        <f t="shared" si="33"/>
        <v>1</v>
      </c>
      <c r="E339" s="17">
        <v>8</v>
      </c>
      <c r="F339">
        <v>145</v>
      </c>
    </row>
    <row r="340" spans="1:6">
      <c r="A340" s="2">
        <v>42973</v>
      </c>
      <c r="B340" t="s">
        <v>526</v>
      </c>
      <c r="C340" t="s">
        <v>432</v>
      </c>
      <c r="D340" s="17">
        <f t="shared" si="33"/>
        <v>1</v>
      </c>
      <c r="E340" s="17">
        <v>9</v>
      </c>
      <c r="F340">
        <v>114</v>
      </c>
    </row>
    <row r="341" spans="1:6">
      <c r="A341" s="2">
        <v>42973</v>
      </c>
      <c r="B341" t="s">
        <v>526</v>
      </c>
      <c r="C341" t="s">
        <v>432</v>
      </c>
      <c r="D341" s="17">
        <f t="shared" si="33"/>
        <v>1</v>
      </c>
      <c r="E341" s="17">
        <v>10</v>
      </c>
      <c r="F341">
        <v>138</v>
      </c>
    </row>
    <row r="342" spans="1:6">
      <c r="A342" s="2">
        <v>42973</v>
      </c>
      <c r="B342" t="s">
        <v>526</v>
      </c>
      <c r="C342" t="s">
        <v>432</v>
      </c>
      <c r="D342" s="17">
        <v>2</v>
      </c>
      <c r="E342" s="17">
        <v>1</v>
      </c>
      <c r="F342">
        <v>156</v>
      </c>
    </row>
    <row r="343" spans="1:6">
      <c r="A343" s="2">
        <v>42973</v>
      </c>
      <c r="B343" t="s">
        <v>526</v>
      </c>
      <c r="C343" t="s">
        <v>432</v>
      </c>
      <c r="D343" s="17">
        <f t="shared" ref="D343:D351" si="34">D342</f>
        <v>2</v>
      </c>
      <c r="E343" s="17">
        <v>2</v>
      </c>
      <c r="F343">
        <v>150</v>
      </c>
    </row>
    <row r="344" spans="1:6">
      <c r="A344" s="2">
        <v>42973</v>
      </c>
      <c r="B344" t="s">
        <v>526</v>
      </c>
      <c r="C344" t="s">
        <v>432</v>
      </c>
      <c r="D344" s="17">
        <f t="shared" si="34"/>
        <v>2</v>
      </c>
      <c r="E344" s="17">
        <v>3</v>
      </c>
      <c r="F344">
        <v>143</v>
      </c>
    </row>
    <row r="345" spans="1:6">
      <c r="A345" s="2">
        <v>42973</v>
      </c>
      <c r="B345" t="s">
        <v>526</v>
      </c>
      <c r="C345" t="s">
        <v>432</v>
      </c>
      <c r="D345" s="17">
        <f t="shared" si="34"/>
        <v>2</v>
      </c>
      <c r="E345" s="17">
        <v>4</v>
      </c>
      <c r="F345">
        <v>116</v>
      </c>
    </row>
    <row r="346" spans="1:6">
      <c r="A346" s="2">
        <v>42973</v>
      </c>
      <c r="B346" t="s">
        <v>526</v>
      </c>
      <c r="C346" t="s">
        <v>432</v>
      </c>
      <c r="D346" s="17">
        <f t="shared" si="34"/>
        <v>2</v>
      </c>
      <c r="E346" s="17">
        <v>5</v>
      </c>
      <c r="F346">
        <v>134</v>
      </c>
    </row>
    <row r="347" spans="1:6">
      <c r="A347" s="2">
        <v>42973</v>
      </c>
      <c r="B347" t="s">
        <v>526</v>
      </c>
      <c r="C347" t="s">
        <v>432</v>
      </c>
      <c r="D347" s="17">
        <f t="shared" si="34"/>
        <v>2</v>
      </c>
      <c r="E347" s="17">
        <v>6</v>
      </c>
      <c r="F347">
        <v>155</v>
      </c>
    </row>
    <row r="348" spans="1:6">
      <c r="A348" s="2">
        <v>42973</v>
      </c>
      <c r="B348" t="s">
        <v>526</v>
      </c>
      <c r="C348" t="s">
        <v>432</v>
      </c>
      <c r="D348" s="17">
        <f t="shared" si="34"/>
        <v>2</v>
      </c>
      <c r="E348" s="17">
        <v>7</v>
      </c>
      <c r="F348">
        <v>138</v>
      </c>
    </row>
    <row r="349" spans="1:6">
      <c r="A349" s="2">
        <v>42973</v>
      </c>
      <c r="B349" t="s">
        <v>526</v>
      </c>
      <c r="C349" t="s">
        <v>432</v>
      </c>
      <c r="D349" s="17">
        <f t="shared" si="34"/>
        <v>2</v>
      </c>
      <c r="E349" s="17">
        <v>8</v>
      </c>
      <c r="F349">
        <v>165</v>
      </c>
    </row>
    <row r="350" spans="1:6">
      <c r="A350" s="2">
        <v>42973</v>
      </c>
      <c r="B350" t="s">
        <v>526</v>
      </c>
      <c r="C350" t="s">
        <v>432</v>
      </c>
      <c r="D350" s="17">
        <f t="shared" si="34"/>
        <v>2</v>
      </c>
      <c r="E350" s="17">
        <v>9</v>
      </c>
      <c r="F350">
        <v>103</v>
      </c>
    </row>
    <row r="351" spans="1:6">
      <c r="A351" s="2">
        <v>42973</v>
      </c>
      <c r="B351" t="s">
        <v>526</v>
      </c>
      <c r="C351" t="s">
        <v>432</v>
      </c>
      <c r="D351" s="17">
        <f t="shared" si="34"/>
        <v>2</v>
      </c>
      <c r="E351" s="17">
        <v>10</v>
      </c>
      <c r="F351">
        <v>110</v>
      </c>
    </row>
    <row r="352" spans="1:6">
      <c r="A352" s="2">
        <v>42973</v>
      </c>
      <c r="B352" t="s">
        <v>526</v>
      </c>
      <c r="C352" t="s">
        <v>432</v>
      </c>
      <c r="D352" s="17">
        <v>3</v>
      </c>
      <c r="E352" s="17">
        <v>1</v>
      </c>
      <c r="F352">
        <v>135</v>
      </c>
    </row>
    <row r="353" spans="1:6">
      <c r="A353" s="2">
        <v>42973</v>
      </c>
      <c r="B353" t="s">
        <v>526</v>
      </c>
      <c r="C353" t="s">
        <v>432</v>
      </c>
      <c r="D353" s="17">
        <f t="shared" ref="D353:D361" si="35">D352</f>
        <v>3</v>
      </c>
      <c r="E353" s="17">
        <v>2</v>
      </c>
      <c r="F353">
        <v>108</v>
      </c>
    </row>
    <row r="354" spans="1:6">
      <c r="A354" s="2">
        <v>42973</v>
      </c>
      <c r="B354" t="s">
        <v>526</v>
      </c>
      <c r="C354" t="s">
        <v>432</v>
      </c>
      <c r="D354" s="17">
        <f t="shared" si="35"/>
        <v>3</v>
      </c>
      <c r="E354" s="17">
        <v>3</v>
      </c>
      <c r="F354">
        <v>114</v>
      </c>
    </row>
    <row r="355" spans="1:6">
      <c r="A355" s="2">
        <v>42973</v>
      </c>
      <c r="B355" t="s">
        <v>526</v>
      </c>
      <c r="C355" t="s">
        <v>432</v>
      </c>
      <c r="D355" s="17">
        <f t="shared" si="35"/>
        <v>3</v>
      </c>
      <c r="E355" s="17">
        <v>4</v>
      </c>
      <c r="F355">
        <v>143</v>
      </c>
    </row>
    <row r="356" spans="1:6">
      <c r="A356" s="2">
        <v>42973</v>
      </c>
      <c r="B356" t="s">
        <v>526</v>
      </c>
      <c r="C356" t="s">
        <v>432</v>
      </c>
      <c r="D356" s="17">
        <f t="shared" si="35"/>
        <v>3</v>
      </c>
      <c r="E356" s="17">
        <v>5</v>
      </c>
      <c r="F356">
        <v>125</v>
      </c>
    </row>
    <row r="357" spans="1:6">
      <c r="A357" s="2">
        <v>42973</v>
      </c>
      <c r="B357" t="s">
        <v>526</v>
      </c>
      <c r="C357" t="s">
        <v>432</v>
      </c>
      <c r="D357" s="17">
        <f t="shared" si="35"/>
        <v>3</v>
      </c>
      <c r="E357" s="17">
        <v>6</v>
      </c>
      <c r="F357">
        <v>139</v>
      </c>
    </row>
    <row r="358" spans="1:6">
      <c r="A358" s="2">
        <v>42973</v>
      </c>
      <c r="B358" t="s">
        <v>526</v>
      </c>
      <c r="C358" t="s">
        <v>432</v>
      </c>
      <c r="D358" s="17">
        <f t="shared" si="35"/>
        <v>3</v>
      </c>
      <c r="E358" s="17">
        <v>7</v>
      </c>
      <c r="F358">
        <v>197</v>
      </c>
    </row>
    <row r="359" spans="1:6">
      <c r="A359" s="2">
        <v>42973</v>
      </c>
      <c r="B359" t="s">
        <v>526</v>
      </c>
      <c r="C359" t="s">
        <v>432</v>
      </c>
      <c r="D359" s="17">
        <f t="shared" si="35"/>
        <v>3</v>
      </c>
      <c r="E359" s="17">
        <v>8</v>
      </c>
      <c r="F359">
        <v>117</v>
      </c>
    </row>
    <row r="360" spans="1:6">
      <c r="A360" s="2">
        <v>42973</v>
      </c>
      <c r="B360" t="s">
        <v>526</v>
      </c>
      <c r="C360" t="s">
        <v>432</v>
      </c>
      <c r="D360" s="17">
        <f t="shared" si="35"/>
        <v>3</v>
      </c>
      <c r="E360" s="17">
        <v>9</v>
      </c>
      <c r="F360">
        <v>109</v>
      </c>
    </row>
    <row r="361" spans="1:6">
      <c r="A361" s="2">
        <v>42973</v>
      </c>
      <c r="B361" t="s">
        <v>526</v>
      </c>
      <c r="C361" t="s">
        <v>432</v>
      </c>
      <c r="D361" s="17">
        <f t="shared" si="35"/>
        <v>3</v>
      </c>
      <c r="E361" s="17">
        <v>10</v>
      </c>
      <c r="F361">
        <v>106</v>
      </c>
    </row>
    <row r="362" spans="1:6">
      <c r="A362" s="2">
        <v>42973</v>
      </c>
      <c r="B362" t="s">
        <v>526</v>
      </c>
      <c r="C362" t="s">
        <v>432</v>
      </c>
      <c r="D362" s="17">
        <v>4</v>
      </c>
      <c r="E362" s="17">
        <v>1</v>
      </c>
      <c r="F362">
        <v>220</v>
      </c>
    </row>
    <row r="363" spans="1:6">
      <c r="A363" s="2">
        <v>42973</v>
      </c>
      <c r="B363" t="s">
        <v>526</v>
      </c>
      <c r="C363" t="s">
        <v>432</v>
      </c>
      <c r="D363" s="17">
        <f t="shared" ref="D363:D371" si="36">D362</f>
        <v>4</v>
      </c>
      <c r="E363" s="17">
        <v>2</v>
      </c>
      <c r="F363">
        <v>130</v>
      </c>
    </row>
    <row r="364" spans="1:6">
      <c r="A364" s="2">
        <v>42973</v>
      </c>
      <c r="B364" t="s">
        <v>526</v>
      </c>
      <c r="C364" t="s">
        <v>432</v>
      </c>
      <c r="D364" s="17">
        <f t="shared" si="36"/>
        <v>4</v>
      </c>
      <c r="E364" s="17">
        <v>3</v>
      </c>
      <c r="F364">
        <v>142</v>
      </c>
    </row>
    <row r="365" spans="1:6">
      <c r="A365" s="2">
        <v>42973</v>
      </c>
      <c r="B365" t="s">
        <v>526</v>
      </c>
      <c r="C365" t="s">
        <v>432</v>
      </c>
      <c r="D365" s="17">
        <f t="shared" si="36"/>
        <v>4</v>
      </c>
      <c r="E365" s="17">
        <v>4</v>
      </c>
      <c r="F365">
        <v>122</v>
      </c>
    </row>
    <row r="366" spans="1:6">
      <c r="A366" s="2">
        <v>42973</v>
      </c>
      <c r="B366" t="s">
        <v>526</v>
      </c>
      <c r="C366" t="s">
        <v>432</v>
      </c>
      <c r="D366" s="17">
        <f t="shared" si="36"/>
        <v>4</v>
      </c>
      <c r="E366" s="17">
        <v>5</v>
      </c>
      <c r="F366">
        <v>113</v>
      </c>
    </row>
    <row r="367" spans="1:6">
      <c r="A367" s="2">
        <v>42973</v>
      </c>
      <c r="B367" t="s">
        <v>526</v>
      </c>
      <c r="C367" t="s">
        <v>432</v>
      </c>
      <c r="D367" s="17">
        <f t="shared" si="36"/>
        <v>4</v>
      </c>
      <c r="E367" s="17">
        <v>6</v>
      </c>
      <c r="F367">
        <v>124</v>
      </c>
    </row>
    <row r="368" spans="1:6">
      <c r="A368" s="2">
        <v>42973</v>
      </c>
      <c r="B368" t="s">
        <v>526</v>
      </c>
      <c r="C368" t="s">
        <v>432</v>
      </c>
      <c r="D368" s="17">
        <f t="shared" si="36"/>
        <v>4</v>
      </c>
      <c r="E368" s="17">
        <v>7</v>
      </c>
      <c r="F368">
        <v>136</v>
      </c>
    </row>
    <row r="369" spans="1:6">
      <c r="A369" s="2">
        <v>42973</v>
      </c>
      <c r="B369" t="s">
        <v>526</v>
      </c>
      <c r="C369" t="s">
        <v>432</v>
      </c>
      <c r="D369" s="17">
        <f t="shared" si="36"/>
        <v>4</v>
      </c>
      <c r="E369" s="17">
        <v>8</v>
      </c>
      <c r="F369">
        <v>128</v>
      </c>
    </row>
    <row r="370" spans="1:6">
      <c r="A370" s="2">
        <v>42973</v>
      </c>
      <c r="B370" t="s">
        <v>526</v>
      </c>
      <c r="C370" t="s">
        <v>432</v>
      </c>
      <c r="D370" s="17">
        <f t="shared" si="36"/>
        <v>4</v>
      </c>
      <c r="E370" s="17">
        <v>9</v>
      </c>
      <c r="F370">
        <v>187</v>
      </c>
    </row>
    <row r="371" spans="1:6">
      <c r="A371" s="2">
        <v>42973</v>
      </c>
      <c r="B371" t="s">
        <v>526</v>
      </c>
      <c r="C371" t="s">
        <v>432</v>
      </c>
      <c r="D371" s="17">
        <f t="shared" si="36"/>
        <v>4</v>
      </c>
      <c r="E371" s="17">
        <v>10</v>
      </c>
      <c r="F371">
        <v>134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C37" sqref="C37"/>
    </sheetView>
  </sheetViews>
  <sheetFormatPr baseColWidth="10" defaultRowHeight="15" x14ac:dyDescent="0"/>
  <sheetData>
    <row r="1" spans="1:6">
      <c r="A1" t="s">
        <v>0</v>
      </c>
      <c r="B1" t="s">
        <v>1</v>
      </c>
      <c r="C1" t="s">
        <v>2</v>
      </c>
      <c r="D1" t="s">
        <v>3</v>
      </c>
      <c r="E1" t="s">
        <v>433</v>
      </c>
      <c r="F1" t="s">
        <v>434</v>
      </c>
    </row>
    <row r="2" spans="1:6">
      <c r="A2" s="2">
        <v>42953</v>
      </c>
      <c r="B2" t="s">
        <v>7</v>
      </c>
      <c r="C2" t="s">
        <v>432</v>
      </c>
      <c r="D2">
        <v>1</v>
      </c>
      <c r="E2">
        <v>0</v>
      </c>
      <c r="F2">
        <v>0</v>
      </c>
    </row>
    <row r="3" spans="1:6">
      <c r="A3" s="2">
        <v>42953</v>
      </c>
      <c r="B3" t="s">
        <v>7</v>
      </c>
      <c r="C3" t="s">
        <v>432</v>
      </c>
      <c r="D3">
        <v>2</v>
      </c>
      <c r="E3">
        <v>3</v>
      </c>
      <c r="F3">
        <v>0</v>
      </c>
    </row>
    <row r="4" spans="1:6">
      <c r="A4" s="2">
        <v>42953</v>
      </c>
      <c r="B4" t="s">
        <v>7</v>
      </c>
      <c r="C4" t="s">
        <v>432</v>
      </c>
      <c r="D4">
        <v>3</v>
      </c>
      <c r="E4">
        <v>1</v>
      </c>
      <c r="F4">
        <v>0</v>
      </c>
    </row>
    <row r="5" spans="1:6">
      <c r="A5" s="2">
        <v>42953</v>
      </c>
      <c r="B5" t="s">
        <v>7</v>
      </c>
      <c r="C5" t="s">
        <v>432</v>
      </c>
      <c r="D5">
        <v>4</v>
      </c>
      <c r="E5">
        <v>0</v>
      </c>
      <c r="F5">
        <v>0</v>
      </c>
    </row>
    <row r="6" spans="1:6">
      <c r="A6" s="2">
        <v>42953</v>
      </c>
      <c r="B6" t="s">
        <v>288</v>
      </c>
      <c r="C6" t="s">
        <v>432</v>
      </c>
      <c r="D6">
        <v>2</v>
      </c>
      <c r="E6">
        <v>0</v>
      </c>
      <c r="F6">
        <v>0</v>
      </c>
    </row>
    <row r="7" spans="1:6">
      <c r="A7" s="2">
        <v>42953</v>
      </c>
      <c r="B7" t="s">
        <v>288</v>
      </c>
      <c r="C7" t="s">
        <v>432</v>
      </c>
      <c r="D7">
        <v>3</v>
      </c>
      <c r="E7">
        <v>0</v>
      </c>
      <c r="F7">
        <v>0</v>
      </c>
    </row>
    <row r="8" spans="1:6">
      <c r="A8" s="2">
        <v>42953</v>
      </c>
      <c r="B8" t="s">
        <v>288</v>
      </c>
      <c r="C8" t="s">
        <v>432</v>
      </c>
      <c r="D8">
        <v>4</v>
      </c>
      <c r="E8">
        <v>0</v>
      </c>
      <c r="F8">
        <v>0</v>
      </c>
    </row>
    <row r="9" spans="1:6">
      <c r="A9" s="2">
        <v>42953</v>
      </c>
      <c r="B9" t="s">
        <v>288</v>
      </c>
      <c r="C9" t="s">
        <v>432</v>
      </c>
      <c r="D9">
        <v>5</v>
      </c>
      <c r="E9">
        <v>0</v>
      </c>
      <c r="F9">
        <v>0</v>
      </c>
    </row>
    <row r="10" spans="1:6">
      <c r="A10" s="2">
        <v>42955</v>
      </c>
      <c r="B10" t="s">
        <v>429</v>
      </c>
      <c r="C10" t="s">
        <v>432</v>
      </c>
      <c r="D10">
        <v>1</v>
      </c>
      <c r="E10">
        <v>0</v>
      </c>
      <c r="F10">
        <v>0</v>
      </c>
    </row>
    <row r="11" spans="1:6">
      <c r="A11" s="2">
        <v>42955</v>
      </c>
      <c r="B11" t="s">
        <v>429</v>
      </c>
      <c r="C11" t="s">
        <v>432</v>
      </c>
      <c r="D11">
        <v>2</v>
      </c>
      <c r="E11">
        <v>0</v>
      </c>
      <c r="F11">
        <v>0</v>
      </c>
    </row>
    <row r="12" spans="1:6">
      <c r="A12" s="2">
        <v>42955</v>
      </c>
      <c r="B12" t="s">
        <v>429</v>
      </c>
      <c r="C12" t="s">
        <v>432</v>
      </c>
      <c r="D12">
        <v>3</v>
      </c>
      <c r="E12">
        <v>0</v>
      </c>
      <c r="F12">
        <v>1</v>
      </c>
    </row>
    <row r="13" spans="1:6">
      <c r="A13" s="2">
        <v>42955</v>
      </c>
      <c r="B13" t="s">
        <v>429</v>
      </c>
      <c r="C13" t="s">
        <v>432</v>
      </c>
      <c r="D13">
        <v>4</v>
      </c>
      <c r="E13">
        <v>0</v>
      </c>
      <c r="F13">
        <v>0</v>
      </c>
    </row>
    <row r="14" spans="1:6">
      <c r="A14" s="2">
        <v>42955</v>
      </c>
      <c r="B14" t="s">
        <v>429</v>
      </c>
      <c r="C14" t="s">
        <v>432</v>
      </c>
      <c r="D14">
        <v>5</v>
      </c>
      <c r="E14">
        <v>0</v>
      </c>
      <c r="F14">
        <v>0</v>
      </c>
    </row>
    <row r="15" spans="1:6">
      <c r="A15" s="2">
        <v>42955</v>
      </c>
      <c r="B15" t="s">
        <v>411</v>
      </c>
      <c r="C15" t="s">
        <v>432</v>
      </c>
      <c r="D15">
        <v>1</v>
      </c>
      <c r="E15">
        <v>0</v>
      </c>
      <c r="F15">
        <v>0</v>
      </c>
    </row>
    <row r="16" spans="1:6">
      <c r="A16" s="2">
        <v>42955</v>
      </c>
      <c r="B16" t="s">
        <v>411</v>
      </c>
      <c r="C16" t="s">
        <v>432</v>
      </c>
      <c r="D16">
        <v>2</v>
      </c>
      <c r="E16">
        <v>0</v>
      </c>
      <c r="F16">
        <v>0</v>
      </c>
    </row>
    <row r="17" spans="1:6">
      <c r="A17" s="2">
        <v>42955</v>
      </c>
      <c r="B17" t="s">
        <v>411</v>
      </c>
      <c r="C17" t="s">
        <v>432</v>
      </c>
      <c r="D17">
        <v>3</v>
      </c>
      <c r="E17">
        <v>0</v>
      </c>
      <c r="F17">
        <v>0</v>
      </c>
    </row>
    <row r="18" spans="1:6">
      <c r="A18" s="2">
        <v>42955</v>
      </c>
      <c r="B18" t="s">
        <v>411</v>
      </c>
      <c r="C18" t="s">
        <v>432</v>
      </c>
      <c r="D18">
        <v>4</v>
      </c>
      <c r="E18">
        <v>0</v>
      </c>
      <c r="F18">
        <v>0</v>
      </c>
    </row>
    <row r="19" spans="1:6">
      <c r="A19" s="2">
        <v>42955</v>
      </c>
      <c r="B19" t="s">
        <v>411</v>
      </c>
      <c r="C19" t="s">
        <v>432</v>
      </c>
      <c r="D19">
        <v>5</v>
      </c>
      <c r="E19">
        <v>0</v>
      </c>
      <c r="F19">
        <v>0</v>
      </c>
    </row>
    <row r="20" spans="1:6">
      <c r="A20" s="2">
        <v>42956</v>
      </c>
      <c r="B20" t="s">
        <v>439</v>
      </c>
      <c r="C20" t="s">
        <v>432</v>
      </c>
      <c r="D20">
        <v>1</v>
      </c>
      <c r="E20">
        <v>0</v>
      </c>
      <c r="F20">
        <v>0</v>
      </c>
    </row>
    <row r="21" spans="1:6">
      <c r="A21" s="2">
        <v>42956</v>
      </c>
      <c r="B21" t="s">
        <v>439</v>
      </c>
      <c r="C21" t="s">
        <v>432</v>
      </c>
      <c r="D21">
        <v>2</v>
      </c>
      <c r="E21">
        <v>1</v>
      </c>
      <c r="F21">
        <v>0</v>
      </c>
    </row>
    <row r="22" spans="1:6">
      <c r="A22" s="2">
        <v>42956</v>
      </c>
      <c r="B22" t="s">
        <v>439</v>
      </c>
      <c r="C22" t="s">
        <v>432</v>
      </c>
      <c r="D22">
        <v>3</v>
      </c>
      <c r="E22">
        <v>0</v>
      </c>
      <c r="F22">
        <v>0</v>
      </c>
    </row>
    <row r="23" spans="1:6">
      <c r="A23" s="2">
        <v>42956</v>
      </c>
      <c r="B23" t="s">
        <v>439</v>
      </c>
      <c r="C23" t="s">
        <v>432</v>
      </c>
      <c r="D23">
        <v>4</v>
      </c>
      <c r="E23">
        <v>0</v>
      </c>
      <c r="F23">
        <v>0</v>
      </c>
    </row>
    <row r="24" spans="1:6">
      <c r="A24" s="2">
        <v>42956</v>
      </c>
      <c r="B24" t="s">
        <v>439</v>
      </c>
      <c r="C24" t="s">
        <v>432</v>
      </c>
      <c r="D24">
        <v>5</v>
      </c>
      <c r="E24">
        <v>0</v>
      </c>
      <c r="F24">
        <v>0</v>
      </c>
    </row>
    <row r="25" spans="1:6">
      <c r="A25" s="2">
        <v>42959</v>
      </c>
      <c r="B25" t="s">
        <v>454</v>
      </c>
      <c r="C25" t="s">
        <v>432</v>
      </c>
      <c r="D25">
        <v>1</v>
      </c>
      <c r="E25">
        <v>0</v>
      </c>
      <c r="F25">
        <v>0</v>
      </c>
    </row>
    <row r="26" spans="1:6">
      <c r="A26" s="2">
        <v>42959</v>
      </c>
      <c r="B26" t="s">
        <v>454</v>
      </c>
      <c r="C26" t="s">
        <v>432</v>
      </c>
      <c r="D26">
        <v>2</v>
      </c>
      <c r="E26">
        <v>0</v>
      </c>
      <c r="F26">
        <v>0</v>
      </c>
    </row>
    <row r="27" spans="1:6">
      <c r="A27" s="2">
        <v>42959</v>
      </c>
      <c r="B27" t="s">
        <v>454</v>
      </c>
      <c r="C27" t="s">
        <v>432</v>
      </c>
      <c r="D27">
        <v>3</v>
      </c>
      <c r="E27">
        <v>0</v>
      </c>
      <c r="F27">
        <v>0</v>
      </c>
    </row>
    <row r="28" spans="1:6">
      <c r="A28" s="2">
        <v>42959</v>
      </c>
      <c r="B28" t="s">
        <v>454</v>
      </c>
      <c r="C28" t="s">
        <v>432</v>
      </c>
      <c r="D28">
        <v>4</v>
      </c>
      <c r="E28">
        <v>1</v>
      </c>
      <c r="F28">
        <v>0</v>
      </c>
    </row>
    <row r="29" spans="1:6">
      <c r="A29" s="2">
        <v>42959</v>
      </c>
      <c r="B29" t="s">
        <v>454</v>
      </c>
      <c r="C29" t="s">
        <v>432</v>
      </c>
      <c r="D29">
        <v>5</v>
      </c>
      <c r="E29">
        <v>0</v>
      </c>
      <c r="F29">
        <v>0</v>
      </c>
    </row>
    <row r="30" spans="1:6">
      <c r="A30" s="2">
        <v>42959</v>
      </c>
      <c r="B30" t="s">
        <v>457</v>
      </c>
      <c r="C30" t="s">
        <v>432</v>
      </c>
      <c r="D30">
        <v>1</v>
      </c>
      <c r="E30">
        <v>0</v>
      </c>
      <c r="F30">
        <v>0</v>
      </c>
    </row>
    <row r="31" spans="1:6">
      <c r="A31" s="2">
        <v>42959</v>
      </c>
      <c r="B31" t="s">
        <v>457</v>
      </c>
      <c r="C31" t="s">
        <v>432</v>
      </c>
      <c r="D31">
        <v>2</v>
      </c>
      <c r="E31">
        <v>0</v>
      </c>
      <c r="F31">
        <v>0</v>
      </c>
    </row>
    <row r="32" spans="1:6">
      <c r="A32" s="2">
        <v>42959</v>
      </c>
      <c r="B32" t="s">
        <v>457</v>
      </c>
      <c r="C32" t="s">
        <v>432</v>
      </c>
      <c r="D32">
        <v>3</v>
      </c>
      <c r="E32">
        <v>0</v>
      </c>
      <c r="F32">
        <v>0</v>
      </c>
    </row>
    <row r="33" spans="1:6">
      <c r="A33" s="2">
        <v>42959</v>
      </c>
      <c r="B33" t="s">
        <v>457</v>
      </c>
      <c r="C33" t="s">
        <v>432</v>
      </c>
      <c r="D33">
        <v>4</v>
      </c>
      <c r="E33">
        <v>0</v>
      </c>
      <c r="F33">
        <v>0</v>
      </c>
    </row>
    <row r="34" spans="1:6">
      <c r="A34" s="2">
        <v>42959</v>
      </c>
      <c r="B34" t="s">
        <v>457</v>
      </c>
      <c r="C34" t="s">
        <v>432</v>
      </c>
      <c r="D34">
        <v>5</v>
      </c>
      <c r="E34">
        <v>0</v>
      </c>
      <c r="F34">
        <v>0</v>
      </c>
    </row>
    <row r="35" spans="1:6">
      <c r="A35" s="2">
        <v>42973</v>
      </c>
      <c r="B35" t="s">
        <v>526</v>
      </c>
      <c r="C35" t="s">
        <v>432</v>
      </c>
      <c r="D35">
        <v>1</v>
      </c>
      <c r="E35">
        <v>0</v>
      </c>
      <c r="F35">
        <v>0</v>
      </c>
    </row>
    <row r="36" spans="1:6">
      <c r="A36" s="2">
        <v>42973</v>
      </c>
      <c r="B36" t="s">
        <v>526</v>
      </c>
      <c r="C36" t="s">
        <v>432</v>
      </c>
      <c r="D36">
        <v>2</v>
      </c>
      <c r="E36">
        <v>0</v>
      </c>
      <c r="F36">
        <v>1</v>
      </c>
    </row>
    <row r="37" spans="1:6">
      <c r="A37" s="2">
        <v>42973</v>
      </c>
      <c r="B37" t="s">
        <v>526</v>
      </c>
      <c r="C37" t="s">
        <v>432</v>
      </c>
      <c r="D37">
        <v>3</v>
      </c>
      <c r="E37">
        <v>0</v>
      </c>
      <c r="F37">
        <v>0</v>
      </c>
    </row>
    <row r="38" spans="1:6">
      <c r="A38" s="2">
        <v>42973</v>
      </c>
      <c r="B38" t="s">
        <v>526</v>
      </c>
      <c r="C38" t="s">
        <v>432</v>
      </c>
      <c r="D38">
        <v>4</v>
      </c>
      <c r="E38">
        <v>0</v>
      </c>
      <c r="F38">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Metadata</vt:lpstr>
      <vt:lpstr>Site Details</vt:lpstr>
      <vt:lpstr>Fish Data</vt:lpstr>
      <vt:lpstr>Fish Species List</vt:lpstr>
      <vt:lpstr>Benthic.csv</vt:lpstr>
      <vt:lpstr>Benthic Codes</vt:lpstr>
      <vt:lpstr>Secchi + WQ</vt:lpstr>
      <vt:lpstr>Rugosity.csv</vt:lpstr>
      <vt:lpstr>Urchins</vt:lpstr>
      <vt:lpstr>Windward for analysis check</vt:lpstr>
      <vt:lpstr>Analysis check</vt:lpstr>
      <vt:lpstr>Site.human.csv</vt:lpstr>
    </vt:vector>
  </TitlesOfParts>
  <Company>Dartmouth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Margaret Wilson</dc:creator>
  <cp:lastModifiedBy>Margaret Wilson</cp:lastModifiedBy>
  <dcterms:created xsi:type="dcterms:W3CDTF">2017-08-06T21:56:47Z</dcterms:created>
  <dcterms:modified xsi:type="dcterms:W3CDTF">2018-01-07T20:51:41Z</dcterms:modified>
</cp:coreProperties>
</file>