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240" yWindow="105" windowWidth="14805" windowHeight="8010"/>
  </bookViews>
  <sheets>
    <sheet name="June-21" sheetId="14" r:id="rId1"/>
  </sheets>
  <definedNames>
    <definedName name="_xlnm._FilterDatabase" localSheetId="0" hidden="1">'June-21'!$A$5:$J$43</definedName>
  </definedNames>
  <calcPr calcId="124519"/>
</workbook>
</file>

<file path=xl/calcChain.xml><?xml version="1.0" encoding="utf-8"?>
<calcChain xmlns="http://schemas.openxmlformats.org/spreadsheetml/2006/main">
  <c r="K36" i="14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F50"/>
  <c r="F70" s="1"/>
  <c r="N96"/>
  <c r="N97"/>
  <c r="O97" s="1"/>
  <c r="N98"/>
  <c r="O98" s="1"/>
  <c r="N99"/>
  <c r="O99" s="1"/>
  <c r="N100"/>
  <c r="O100" s="1"/>
  <c r="N101"/>
  <c r="O101" s="1"/>
  <c r="N82"/>
  <c r="O82" s="1"/>
  <c r="N83"/>
  <c r="O83" s="1"/>
  <c r="N84"/>
  <c r="O84" s="1"/>
  <c r="N85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81"/>
  <c r="M103"/>
  <c r="N102"/>
  <c r="O102" s="1"/>
  <c r="O96"/>
  <c r="O85"/>
  <c r="G68"/>
  <c r="H68" s="1"/>
  <c r="G67"/>
  <c r="H67" s="1"/>
  <c r="G66"/>
  <c r="H66" s="1"/>
  <c r="G65"/>
  <c r="H65" s="1"/>
  <c r="G64"/>
  <c r="H64" s="1"/>
  <c r="G63"/>
  <c r="H63" s="1"/>
  <c r="G62"/>
  <c r="H62" s="1"/>
  <c r="G61"/>
  <c r="H61" s="1"/>
  <c r="G60"/>
  <c r="H60" s="1"/>
  <c r="G59"/>
  <c r="H59" s="1"/>
  <c r="G58"/>
  <c r="H58" s="1"/>
  <c r="G57"/>
  <c r="H57" s="1"/>
  <c r="G56"/>
  <c r="H56" s="1"/>
  <c r="G55"/>
  <c r="H55" s="1"/>
  <c r="G54"/>
  <c r="H54" s="1"/>
  <c r="G53"/>
  <c r="H53" s="1"/>
  <c r="G52"/>
  <c r="H52" s="1"/>
  <c r="G51"/>
  <c r="H51" s="1"/>
  <c r="G36"/>
  <c r="H36" s="1"/>
  <c r="G43"/>
  <c r="H43" s="1"/>
  <c r="G42"/>
  <c r="H42" s="1"/>
  <c r="G39"/>
  <c r="H39" s="1"/>
  <c r="E50"/>
  <c r="E70" s="1"/>
  <c r="D50"/>
  <c r="D70" s="1"/>
  <c r="G38"/>
  <c r="H38" s="1"/>
  <c r="G35"/>
  <c r="H35" s="1"/>
  <c r="G34"/>
  <c r="H34" s="1"/>
  <c r="G37"/>
  <c r="H37" s="1"/>
  <c r="G33"/>
  <c r="H33" s="1"/>
  <c r="G41"/>
  <c r="H41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40"/>
  <c r="H40" s="1"/>
  <c r="G9"/>
  <c r="H9" s="1"/>
  <c r="G8"/>
  <c r="H8" s="1"/>
  <c r="G7"/>
  <c r="H7" s="1"/>
  <c r="G6"/>
  <c r="H6" s="1"/>
  <c r="N103" l="1"/>
  <c r="H50"/>
  <c r="H70" s="1"/>
  <c r="O81"/>
  <c r="O103" s="1"/>
  <c r="G50" l="1"/>
  <c r="G70" s="1"/>
</calcChain>
</file>

<file path=xl/sharedStrings.xml><?xml version="1.0" encoding="utf-8"?>
<sst xmlns="http://schemas.openxmlformats.org/spreadsheetml/2006/main" count="116" uniqueCount="32">
  <si>
    <t>nwj j¨vÛ K‡jR</t>
  </si>
  <si>
    <t>w`bvRcyi|</t>
  </si>
  <si>
    <t>µ bs</t>
  </si>
  <si>
    <t>ZvwiL</t>
  </si>
  <si>
    <t>wUDkb wd</t>
  </si>
  <si>
    <t>‡gvU UvKv</t>
  </si>
  <si>
    <t>AvBwW bv¤^vi</t>
  </si>
  <si>
    <t>‡nv‡÷j wd</t>
  </si>
  <si>
    <t>aiY</t>
  </si>
  <si>
    <t>QvÎ</t>
  </si>
  <si>
    <t>QvÎx</t>
  </si>
  <si>
    <t>‡kÖwY</t>
  </si>
  <si>
    <t>weKvk LiP</t>
  </si>
  <si>
    <t>e¨vsK Rgv</t>
  </si>
  <si>
    <t xml:space="preserve">Date </t>
  </si>
  <si>
    <t>Commission</t>
  </si>
  <si>
    <t>Total tk</t>
  </si>
  <si>
    <t xml:space="preserve"> Bank  Deposit       </t>
  </si>
  <si>
    <t>2q el©</t>
  </si>
  <si>
    <t>Ó</t>
  </si>
  <si>
    <t xml:space="preserve">               B kash Statement     (Day wise)</t>
  </si>
  <si>
    <t>‡Ri</t>
  </si>
  <si>
    <t>MZ 01/06/21 n‡Z 0/06/2021 ZvwiL ch©šÍ weKv‡k QvÎ-QvÎx‡`i wUDkb I ‡nv‡÷j wd MÖnY</t>
  </si>
  <si>
    <t>MZ 0/06/21 n‡Z /06/2021 ZvwiL ch©šÍ weKv‡k QvÎ-QvÎx‡`i wUDkb I ‡nv‡÷j wd MÖnY</t>
  </si>
  <si>
    <t>AvBwW bv¤^vi †`qwb|</t>
  </si>
  <si>
    <t>15/6/2021</t>
  </si>
  <si>
    <t>9g ‡kÖYx</t>
  </si>
  <si>
    <t>15/06/21</t>
  </si>
  <si>
    <t>17/6/2021</t>
  </si>
  <si>
    <t>17/06/21</t>
  </si>
  <si>
    <t>02190008</t>
  </si>
  <si>
    <t>11k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</si>
</sst>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SutonnyMJ"/>
    </font>
    <font>
      <sz val="14"/>
      <color theme="1"/>
      <name val="SutonnyMJ"/>
    </font>
    <font>
      <sz val="15"/>
      <color theme="1"/>
      <name val="SutonnyMJ"/>
    </font>
    <font>
      <sz val="15"/>
      <color rgb="FFFF0000"/>
      <name val="SutonnyMJ"/>
    </font>
    <font>
      <b/>
      <sz val="14"/>
      <color theme="1"/>
      <name val="SutonnyMJ"/>
    </font>
    <font>
      <b/>
      <sz val="16"/>
      <color theme="1"/>
      <name val="SutonnyMJ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theme="1"/>
      <name val="SutonnyMJ"/>
    </font>
    <font>
      <sz val="14"/>
      <name val="SutonnyMJ"/>
    </font>
    <font>
      <b/>
      <sz val="14"/>
      <color rgb="FFFF0000"/>
      <name val="SutonnyMJ"/>
    </font>
    <font>
      <b/>
      <sz val="15"/>
      <name val="SutonnyMJ"/>
    </font>
    <font>
      <sz val="12"/>
      <color theme="1"/>
      <name val="SutonnyMJ"/>
    </font>
    <font>
      <sz val="15"/>
      <name val="SutonnyMJ"/>
    </font>
    <font>
      <sz val="14"/>
      <color theme="1"/>
      <name val="SutonnySushreeMJ"/>
    </font>
    <font>
      <sz val="16"/>
      <name val="SutonnyMJ"/>
    </font>
    <font>
      <sz val="11"/>
      <color rgb="FFFF0000"/>
      <name val="Calibri"/>
      <family val="2"/>
      <scheme val="minor"/>
    </font>
    <font>
      <sz val="12"/>
      <color rgb="FFFF0000"/>
      <name val="SutonnyMJ"/>
    </font>
    <font>
      <b/>
      <sz val="14"/>
      <color rgb="FFFF0000"/>
      <name val="Calibri"/>
      <family val="2"/>
      <scheme val="minor"/>
    </font>
    <font>
      <i/>
      <sz val="16"/>
      <color theme="1"/>
      <name val="SutonnyMJ"/>
    </font>
    <font>
      <b/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3" fillId="0" borderId="1" xfId="1" applyNumberFormat="1" applyFont="1" applyBorder="1"/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/>
    <xf numFmtId="43" fontId="8" fillId="0" borderId="1" xfId="1" applyFont="1" applyBorder="1"/>
    <xf numFmtId="0" fontId="3" fillId="0" borderId="1" xfId="1" applyNumberFormat="1" applyFont="1" applyBorder="1"/>
    <xf numFmtId="0" fontId="10" fillId="0" borderId="5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 wrapText="1"/>
    </xf>
    <xf numFmtId="43" fontId="3" fillId="0" borderId="1" xfId="1" applyFont="1" applyBorder="1"/>
    <xf numFmtId="0" fontId="7" fillId="0" borderId="1" xfId="0" applyFont="1" applyBorder="1" applyAlignment="1">
      <alignment horizontal="center"/>
    </xf>
    <xf numFmtId="164" fontId="11" fillId="0" borderId="1" xfId="1" applyNumberFormat="1" applyFont="1" applyFill="1" applyBorder="1"/>
    <xf numFmtId="164" fontId="11" fillId="0" borderId="1" xfId="1" applyNumberFormat="1" applyFont="1" applyBorder="1"/>
    <xf numFmtId="164" fontId="8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43" fontId="3" fillId="0" borderId="1" xfId="1" applyFont="1" applyBorder="1" applyAlignment="1"/>
    <xf numFmtId="0" fontId="13" fillId="0" borderId="1" xfId="0" applyFont="1" applyBorder="1" applyAlignment="1">
      <alignment horizontal="center"/>
    </xf>
    <xf numFmtId="164" fontId="13" fillId="0" borderId="1" xfId="1" applyNumberFormat="1" applyFont="1" applyBorder="1"/>
    <xf numFmtId="164" fontId="13" fillId="0" borderId="1" xfId="1" applyNumberFormat="1" applyFont="1" applyFill="1" applyBorder="1"/>
    <xf numFmtId="0" fontId="3" fillId="0" borderId="1" xfId="0" applyFont="1" applyFill="1" applyBorder="1"/>
    <xf numFmtId="43" fontId="3" fillId="0" borderId="1" xfId="1" applyFont="1" applyFill="1" applyBorder="1" applyAlignment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/>
    <xf numFmtId="165" fontId="8" fillId="0" borderId="1" xfId="2" applyNumberFormat="1" applyFont="1" applyBorder="1" applyAlignment="1">
      <alignment horizontal="left"/>
    </xf>
    <xf numFmtId="0" fontId="19" fillId="0" borderId="1" xfId="0" applyFont="1" applyFill="1" applyBorder="1" applyAlignment="1">
      <alignment horizontal="center"/>
    </xf>
    <xf numFmtId="43" fontId="17" fillId="0" borderId="1" xfId="0" applyNumberFormat="1" applyFont="1" applyBorder="1" applyAlignment="1">
      <alignment horizontal="center"/>
    </xf>
    <xf numFmtId="0" fontId="18" fillId="0" borderId="0" xfId="0" applyFont="1" applyFill="1" applyBorder="1" applyAlignment="1"/>
    <xf numFmtId="43" fontId="3" fillId="0" borderId="1" xfId="1" applyFont="1" applyFill="1" applyBorder="1"/>
    <xf numFmtId="43" fontId="17" fillId="0" borderId="1" xfId="0" applyNumberFormat="1" applyFont="1" applyFill="1" applyBorder="1" applyAlignment="1">
      <alignment horizontal="center"/>
    </xf>
    <xf numFmtId="43" fontId="13" fillId="0" borderId="1" xfId="1" applyFont="1" applyBorder="1" applyAlignment="1"/>
    <xf numFmtId="164" fontId="11" fillId="0" borderId="1" xfId="1" applyNumberFormat="1" applyFont="1" applyBorder="1" applyAlignment="1">
      <alignment horizontal="right"/>
    </xf>
    <xf numFmtId="0" fontId="16" fillId="0" borderId="7" xfId="0" applyFont="1" applyBorder="1" applyAlignment="1"/>
    <xf numFmtId="0" fontId="0" fillId="0" borderId="0" xfId="0" applyAlignment="1"/>
    <xf numFmtId="43" fontId="11" fillId="0" borderId="1" xfId="1" applyFont="1" applyBorder="1"/>
    <xf numFmtId="0" fontId="2" fillId="0" borderId="0" xfId="0" applyFont="1" applyBorder="1"/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21" fillId="0" borderId="7" xfId="0" applyFont="1" applyBorder="1" applyAlignment="1"/>
    <xf numFmtId="0" fontId="20" fillId="0" borderId="0" xfId="0" applyFont="1" applyAlignment="1"/>
    <xf numFmtId="2" fontId="0" fillId="0" borderId="0" xfId="0" applyNumberFormat="1"/>
    <xf numFmtId="0" fontId="3" fillId="0" borderId="1" xfId="1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24" fillId="0" borderId="1" xfId="1" applyFont="1" applyBorder="1"/>
    <xf numFmtId="0" fontId="2" fillId="0" borderId="1" xfId="0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164" fontId="3" fillId="0" borderId="1" xfId="1" applyNumberFormat="1" applyFont="1" applyBorder="1" applyAlignment="1">
      <alignment vertical="top"/>
    </xf>
    <xf numFmtId="43" fontId="3" fillId="0" borderId="1" xfId="1" applyFont="1" applyBorder="1" applyAlignment="1">
      <alignment vertical="top"/>
    </xf>
    <xf numFmtId="43" fontId="17" fillId="0" borderId="1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1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3" fillId="0" borderId="1" xfId="0" quotePrefix="1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colors>
    <mruColors>
      <color rgb="FF99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03"/>
  <sheetViews>
    <sheetView tabSelected="1" zoomScale="90" zoomScaleNormal="90" workbookViewId="0">
      <selection activeCell="M8" sqref="M8"/>
    </sheetView>
  </sheetViews>
  <sheetFormatPr defaultRowHeight="15"/>
  <cols>
    <col min="1" max="1" width="6.7109375" customWidth="1"/>
    <col min="2" max="2" width="13.140625" customWidth="1"/>
    <col min="3" max="3" width="13.42578125" customWidth="1"/>
    <col min="4" max="4" width="13.28515625" customWidth="1"/>
    <col min="5" max="5" width="12.28515625" customWidth="1"/>
    <col min="6" max="6" width="13.7109375" customWidth="1"/>
    <col min="7" max="7" width="14.7109375" customWidth="1"/>
    <col min="8" max="8" width="15.7109375" customWidth="1"/>
    <col min="9" max="9" width="8.140625" customWidth="1"/>
    <col min="10" max="11" width="9.28515625" customWidth="1"/>
    <col min="12" max="12" width="12.85546875" customWidth="1"/>
    <col min="13" max="13" width="17.85546875" customWidth="1"/>
    <col min="14" max="14" width="15.7109375" customWidth="1"/>
    <col min="15" max="15" width="16.42578125" customWidth="1"/>
  </cols>
  <sheetData>
    <row r="1" spans="1:13" ht="21.7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51"/>
      <c r="K1" s="51"/>
    </row>
    <row r="2" spans="1:13" ht="21.7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1"/>
      <c r="K2" s="1"/>
    </row>
    <row r="3" spans="1:13" ht="30" customHeight="1">
      <c r="A3" s="67" t="s">
        <v>22</v>
      </c>
      <c r="B3" s="68"/>
      <c r="C3" s="68"/>
      <c r="D3" s="68"/>
      <c r="E3" s="68"/>
      <c r="F3" s="68"/>
      <c r="G3" s="68"/>
      <c r="H3" s="68"/>
      <c r="I3" s="68"/>
      <c r="J3" s="69"/>
      <c r="K3" s="80"/>
    </row>
    <row r="4" spans="1:13" ht="30" customHeight="1">
      <c r="A4" s="63"/>
      <c r="B4" s="64"/>
      <c r="C4" s="64"/>
      <c r="D4" s="64"/>
      <c r="E4" s="64"/>
      <c r="F4" s="64"/>
      <c r="G4" s="64"/>
      <c r="H4" s="64"/>
      <c r="I4" s="64"/>
      <c r="J4" s="65"/>
      <c r="K4" s="80"/>
    </row>
    <row r="5" spans="1:13" ht="21.75">
      <c r="A5" s="9" t="s">
        <v>2</v>
      </c>
      <c r="B5" s="9" t="s">
        <v>3</v>
      </c>
      <c r="C5" s="9" t="s">
        <v>6</v>
      </c>
      <c r="D5" s="9" t="s">
        <v>4</v>
      </c>
      <c r="E5" s="9" t="s">
        <v>7</v>
      </c>
      <c r="F5" s="9" t="s">
        <v>5</v>
      </c>
      <c r="G5" s="9" t="s">
        <v>12</v>
      </c>
      <c r="H5" s="9" t="s">
        <v>13</v>
      </c>
      <c r="I5" s="9" t="s">
        <v>8</v>
      </c>
      <c r="J5" s="9" t="s">
        <v>11</v>
      </c>
      <c r="K5" s="81"/>
    </row>
    <row r="6" spans="1:13" ht="21.75">
      <c r="A6" s="2">
        <v>1</v>
      </c>
      <c r="B6" s="47">
        <v>44202</v>
      </c>
      <c r="C6" s="25">
        <v>2200010</v>
      </c>
      <c r="D6" s="26">
        <v>1540</v>
      </c>
      <c r="E6" s="13">
        <v>2160</v>
      </c>
      <c r="F6" s="26">
        <v>3700</v>
      </c>
      <c r="G6" s="24">
        <f>F6/100*1.5</f>
        <v>55.5</v>
      </c>
      <c r="H6" s="24">
        <f>F6-G6</f>
        <v>3644.5</v>
      </c>
      <c r="I6" s="5" t="s">
        <v>10</v>
      </c>
      <c r="J6" s="2" t="s">
        <v>31</v>
      </c>
      <c r="K6" s="54" t="str">
        <f>CONCATENATE(0,C6)</f>
        <v>02200010</v>
      </c>
    </row>
    <row r="7" spans="1:13" ht="21.75">
      <c r="A7" s="2">
        <v>2</v>
      </c>
      <c r="B7" s="47">
        <v>44202</v>
      </c>
      <c r="C7" s="25">
        <v>2200156</v>
      </c>
      <c r="D7" s="26">
        <v>15740</v>
      </c>
      <c r="E7" s="13">
        <v>4240</v>
      </c>
      <c r="F7" s="26">
        <v>19980</v>
      </c>
      <c r="G7" s="24">
        <f>F7/100*1.5</f>
        <v>299.70000000000005</v>
      </c>
      <c r="H7" s="24">
        <f>F7-G7</f>
        <v>19680.3</v>
      </c>
      <c r="I7" s="8" t="s">
        <v>9</v>
      </c>
      <c r="J7" s="2" t="s">
        <v>31</v>
      </c>
      <c r="K7" s="54" t="str">
        <f t="shared" ref="K7:K36" si="0">CONCATENATE(0,C7)</f>
        <v>02200156</v>
      </c>
    </row>
    <row r="8" spans="1:13" ht="21.75">
      <c r="A8" s="2">
        <v>3</v>
      </c>
      <c r="B8" s="47">
        <v>44202</v>
      </c>
      <c r="C8" s="25">
        <v>2200237</v>
      </c>
      <c r="D8" s="26">
        <v>8680</v>
      </c>
      <c r="E8" s="13">
        <v>0</v>
      </c>
      <c r="F8" s="26">
        <v>8680</v>
      </c>
      <c r="G8" s="24">
        <f>F8/100*1.5</f>
        <v>130.19999999999999</v>
      </c>
      <c r="H8" s="24">
        <f>F8-G8</f>
        <v>8549.7999999999993</v>
      </c>
      <c r="I8" s="2" t="s">
        <v>19</v>
      </c>
      <c r="J8" s="2" t="s">
        <v>31</v>
      </c>
      <c r="K8" s="54" t="str">
        <f t="shared" si="0"/>
        <v>02200237</v>
      </c>
    </row>
    <row r="9" spans="1:13" ht="21.75">
      <c r="A9" s="2">
        <v>4</v>
      </c>
      <c r="B9" s="47">
        <v>44233</v>
      </c>
      <c r="C9" s="25">
        <v>2200244</v>
      </c>
      <c r="D9" s="26">
        <v>8680</v>
      </c>
      <c r="E9" s="13">
        <v>0</v>
      </c>
      <c r="F9" s="26">
        <v>8680</v>
      </c>
      <c r="G9" s="24">
        <f>F9/100*1.5</f>
        <v>130.19999999999999</v>
      </c>
      <c r="H9" s="24">
        <f>F9-G9</f>
        <v>8549.7999999999993</v>
      </c>
      <c r="I9" s="2" t="s">
        <v>19</v>
      </c>
      <c r="J9" s="2" t="s">
        <v>31</v>
      </c>
      <c r="K9" s="54" t="str">
        <f t="shared" si="0"/>
        <v>02200244</v>
      </c>
    </row>
    <row r="10" spans="1:13" ht="21.75">
      <c r="A10" s="2">
        <v>6</v>
      </c>
      <c r="B10" s="47">
        <v>44233</v>
      </c>
      <c r="C10" s="25">
        <v>2200121</v>
      </c>
      <c r="D10" s="27">
        <v>4620</v>
      </c>
      <c r="E10" s="13">
        <v>2160</v>
      </c>
      <c r="F10" s="26">
        <v>6780</v>
      </c>
      <c r="G10" s="24">
        <f>F10/100*1.5</f>
        <v>101.69999999999999</v>
      </c>
      <c r="H10" s="24">
        <f>F10-G10</f>
        <v>6678.3</v>
      </c>
      <c r="I10" s="2" t="s">
        <v>19</v>
      </c>
      <c r="J10" s="2" t="s">
        <v>31</v>
      </c>
      <c r="K10" s="54" t="str">
        <f t="shared" si="0"/>
        <v>02200121</v>
      </c>
    </row>
    <row r="11" spans="1:13" ht="21.75">
      <c r="A11" s="2">
        <v>7</v>
      </c>
      <c r="B11" s="47">
        <v>44233</v>
      </c>
      <c r="C11" s="25">
        <v>2200135</v>
      </c>
      <c r="D11" s="26">
        <v>4620</v>
      </c>
      <c r="E11" s="13">
        <v>0</v>
      </c>
      <c r="F11" s="26">
        <v>4620</v>
      </c>
      <c r="G11" s="24">
        <f>F11/100*1.5</f>
        <v>69.300000000000011</v>
      </c>
      <c r="H11" s="24">
        <f>F11-G11</f>
        <v>4550.7</v>
      </c>
      <c r="I11" s="8" t="s">
        <v>9</v>
      </c>
      <c r="J11" s="2" t="s">
        <v>31</v>
      </c>
      <c r="K11" s="54" t="str">
        <f t="shared" si="0"/>
        <v>02200135</v>
      </c>
    </row>
    <row r="12" spans="1:13" ht="21.75">
      <c r="A12" s="34">
        <v>8</v>
      </c>
      <c r="B12" s="47">
        <v>44233</v>
      </c>
      <c r="C12" s="25">
        <v>2200145</v>
      </c>
      <c r="D12" s="26">
        <v>4620</v>
      </c>
      <c r="E12" s="13">
        <v>1650</v>
      </c>
      <c r="F12" s="26">
        <v>6270</v>
      </c>
      <c r="G12" s="39">
        <f>F12/100*1.5</f>
        <v>94.050000000000011</v>
      </c>
      <c r="H12" s="39">
        <f>F12-G12</f>
        <v>6175.95</v>
      </c>
      <c r="I12" s="2" t="s">
        <v>19</v>
      </c>
      <c r="J12" s="2" t="s">
        <v>31</v>
      </c>
      <c r="K12" s="54" t="str">
        <f t="shared" si="0"/>
        <v>02200145</v>
      </c>
    </row>
    <row r="13" spans="1:13" ht="21.75">
      <c r="A13" s="2">
        <v>9</v>
      </c>
      <c r="B13" s="47">
        <v>44233</v>
      </c>
      <c r="C13" s="25">
        <v>2200111</v>
      </c>
      <c r="D13" s="26">
        <v>4620</v>
      </c>
      <c r="E13" s="13">
        <v>2160</v>
      </c>
      <c r="F13" s="7">
        <v>6780</v>
      </c>
      <c r="G13" s="24">
        <f>F13/100*1.5</f>
        <v>101.69999999999999</v>
      </c>
      <c r="H13" s="24">
        <f>F13-G13</f>
        <v>6678.3</v>
      </c>
      <c r="I13" s="2" t="s">
        <v>19</v>
      </c>
      <c r="J13" s="2" t="s">
        <v>31</v>
      </c>
      <c r="K13" s="54" t="str">
        <f t="shared" si="0"/>
        <v>02200111</v>
      </c>
      <c r="L13" s="74" t="s">
        <v>24</v>
      </c>
      <c r="M13" s="75"/>
    </row>
    <row r="14" spans="1:13" ht="20.25" customHeight="1">
      <c r="A14" s="2">
        <v>10</v>
      </c>
      <c r="B14" s="47">
        <v>44233</v>
      </c>
      <c r="C14" s="25">
        <v>2200026</v>
      </c>
      <c r="D14" s="26">
        <v>4340</v>
      </c>
      <c r="E14" s="13">
        <v>2160</v>
      </c>
      <c r="F14" s="26">
        <v>6500</v>
      </c>
      <c r="G14" s="24">
        <f>F14/100*1.5</f>
        <v>97.5</v>
      </c>
      <c r="H14" s="24">
        <f>F14-G14</f>
        <v>6402.5</v>
      </c>
      <c r="I14" s="2" t="s">
        <v>19</v>
      </c>
      <c r="J14" s="2" t="s">
        <v>31</v>
      </c>
      <c r="K14" s="54" t="str">
        <f t="shared" si="0"/>
        <v>02200026</v>
      </c>
      <c r="L14" s="41"/>
      <c r="M14" s="42"/>
    </row>
    <row r="15" spans="1:13" ht="21.75">
      <c r="A15" s="2">
        <v>11</v>
      </c>
      <c r="B15" s="47">
        <v>44233</v>
      </c>
      <c r="C15" s="25">
        <v>2200124</v>
      </c>
      <c r="D15" s="26">
        <v>4340</v>
      </c>
      <c r="E15" s="13">
        <v>1510</v>
      </c>
      <c r="F15" s="26">
        <v>5850</v>
      </c>
      <c r="G15" s="24">
        <f>F15/100*1.5</f>
        <v>87.75</v>
      </c>
      <c r="H15" s="24">
        <f>F15-G15</f>
        <v>5762.25</v>
      </c>
      <c r="I15" s="5" t="s">
        <v>10</v>
      </c>
      <c r="J15" s="2" t="s">
        <v>31</v>
      </c>
      <c r="K15" s="54" t="str">
        <f t="shared" si="0"/>
        <v>02200124</v>
      </c>
      <c r="L15" s="49"/>
      <c r="M15" s="50"/>
    </row>
    <row r="16" spans="1:13" ht="21.75">
      <c r="A16" s="2">
        <v>12</v>
      </c>
      <c r="B16" s="47">
        <v>44261</v>
      </c>
      <c r="C16" s="25">
        <v>2200057</v>
      </c>
      <c r="D16" s="26">
        <v>8000</v>
      </c>
      <c r="E16" s="13">
        <v>0</v>
      </c>
      <c r="F16" s="26">
        <v>8000</v>
      </c>
      <c r="G16" s="24">
        <f>F16/100*1.5</f>
        <v>120</v>
      </c>
      <c r="H16" s="24">
        <f>F16-G16</f>
        <v>7880</v>
      </c>
      <c r="I16" s="2" t="s">
        <v>19</v>
      </c>
      <c r="J16" s="2" t="s">
        <v>31</v>
      </c>
      <c r="K16" s="54" t="str">
        <f t="shared" si="0"/>
        <v>02200057</v>
      </c>
    </row>
    <row r="17" spans="1:13" ht="21" customHeight="1">
      <c r="A17" s="2">
        <v>13</v>
      </c>
      <c r="B17" s="47">
        <v>44261</v>
      </c>
      <c r="C17" s="25">
        <v>2200152</v>
      </c>
      <c r="D17" s="26">
        <v>18480</v>
      </c>
      <c r="E17" s="13">
        <v>0</v>
      </c>
      <c r="F17" s="26">
        <v>18480</v>
      </c>
      <c r="G17" s="24">
        <f>F17/100*1.5</f>
        <v>277.20000000000005</v>
      </c>
      <c r="H17" s="24">
        <f>F17-G17</f>
        <v>18202.8</v>
      </c>
      <c r="I17" s="2" t="s">
        <v>19</v>
      </c>
      <c r="J17" s="2" t="s">
        <v>31</v>
      </c>
      <c r="K17" s="54" t="str">
        <f t="shared" si="0"/>
        <v>02200152</v>
      </c>
    </row>
    <row r="18" spans="1:13" ht="21.75">
      <c r="A18" s="2">
        <v>14</v>
      </c>
      <c r="B18" s="47">
        <v>44261</v>
      </c>
      <c r="C18" s="25">
        <v>3200029</v>
      </c>
      <c r="D18" s="26">
        <v>3750</v>
      </c>
      <c r="E18" s="13">
        <v>0</v>
      </c>
      <c r="F18" s="26">
        <v>3750</v>
      </c>
      <c r="G18" s="24">
        <f>F18/100*1.5</f>
        <v>56.25</v>
      </c>
      <c r="H18" s="24">
        <f>F18-G18</f>
        <v>3693.75</v>
      </c>
      <c r="I18" s="2" t="s">
        <v>19</v>
      </c>
      <c r="J18" s="2" t="s">
        <v>31</v>
      </c>
      <c r="K18" s="54" t="str">
        <f t="shared" si="0"/>
        <v>03200029</v>
      </c>
    </row>
    <row r="19" spans="1:13" ht="21.75">
      <c r="A19" s="2">
        <v>15</v>
      </c>
      <c r="B19" s="47">
        <v>44261</v>
      </c>
      <c r="C19" s="25">
        <v>2200121</v>
      </c>
      <c r="D19" s="26">
        <v>4620</v>
      </c>
      <c r="E19" s="13">
        <v>2160</v>
      </c>
      <c r="F19" s="26">
        <v>6780</v>
      </c>
      <c r="G19" s="24">
        <f>F19/100*1.5</f>
        <v>101.69999999999999</v>
      </c>
      <c r="H19" s="24">
        <f>F19-G19</f>
        <v>6678.3</v>
      </c>
      <c r="I19" s="2" t="s">
        <v>19</v>
      </c>
      <c r="J19" s="2" t="s">
        <v>31</v>
      </c>
      <c r="K19" s="54" t="str">
        <f t="shared" si="0"/>
        <v>02200121</v>
      </c>
    </row>
    <row r="20" spans="1:13" ht="21.75">
      <c r="A20" s="2">
        <v>16</v>
      </c>
      <c r="B20" s="47">
        <v>44261</v>
      </c>
      <c r="C20" s="25">
        <v>3200029</v>
      </c>
      <c r="D20" s="27">
        <v>3751</v>
      </c>
      <c r="E20" s="13">
        <v>0</v>
      </c>
      <c r="F20" s="7">
        <v>3751</v>
      </c>
      <c r="G20" s="24">
        <f>F20/100*1.5</f>
        <v>56.265000000000001</v>
      </c>
      <c r="H20" s="24">
        <f>F20-G20</f>
        <v>3694.7350000000001</v>
      </c>
      <c r="I20" s="2" t="s">
        <v>19</v>
      </c>
      <c r="J20" s="2" t="s">
        <v>31</v>
      </c>
      <c r="K20" s="54" t="str">
        <f t="shared" si="0"/>
        <v>03200029</v>
      </c>
    </row>
    <row r="21" spans="1:13" ht="22.5" customHeight="1">
      <c r="A21" s="2">
        <v>17</v>
      </c>
      <c r="B21" s="47">
        <v>44261</v>
      </c>
      <c r="C21" s="25">
        <v>3200005</v>
      </c>
      <c r="D21" s="26">
        <v>8680</v>
      </c>
      <c r="E21" s="13">
        <v>8640</v>
      </c>
      <c r="F21" s="26">
        <v>17320</v>
      </c>
      <c r="G21" s="24">
        <f>F21/100*1.5</f>
        <v>259.79999999999995</v>
      </c>
      <c r="H21" s="24">
        <f>F21-G21</f>
        <v>17060.2</v>
      </c>
      <c r="I21" s="8" t="s">
        <v>9</v>
      </c>
      <c r="J21" s="2" t="s">
        <v>31</v>
      </c>
      <c r="K21" s="54" t="str">
        <f t="shared" si="0"/>
        <v>03200005</v>
      </c>
      <c r="L21" s="70"/>
      <c r="M21" s="71"/>
    </row>
    <row r="22" spans="1:13" ht="21.75">
      <c r="A22" s="2">
        <v>18</v>
      </c>
      <c r="B22" s="47">
        <v>44261</v>
      </c>
      <c r="C22" s="25">
        <v>2200126</v>
      </c>
      <c r="D22" s="32">
        <v>18660</v>
      </c>
      <c r="E22" s="52">
        <v>9760</v>
      </c>
      <c r="F22" s="32">
        <v>28420</v>
      </c>
      <c r="G22" s="24">
        <f>F22/100*1.5</f>
        <v>426.29999999999995</v>
      </c>
      <c r="H22" s="24">
        <f>F22-G22</f>
        <v>27993.7</v>
      </c>
      <c r="I22" s="2" t="s">
        <v>19</v>
      </c>
      <c r="J22" s="2" t="s">
        <v>31</v>
      </c>
      <c r="K22" s="54" t="str">
        <f t="shared" si="0"/>
        <v>02200126</v>
      </c>
    </row>
    <row r="23" spans="1:13" ht="21.75">
      <c r="A23" s="2">
        <v>19</v>
      </c>
      <c r="B23" s="47">
        <v>44292</v>
      </c>
      <c r="C23" s="25">
        <v>2200228</v>
      </c>
      <c r="D23" s="26">
        <v>9240</v>
      </c>
      <c r="E23" s="13">
        <v>0</v>
      </c>
      <c r="F23" s="26">
        <v>9240</v>
      </c>
      <c r="G23" s="24">
        <f>F23/100*1.5</f>
        <v>138.60000000000002</v>
      </c>
      <c r="H23" s="24">
        <f>F23-G23</f>
        <v>9101.4</v>
      </c>
      <c r="I23" s="2" t="s">
        <v>19</v>
      </c>
      <c r="J23" s="2" t="s">
        <v>31</v>
      </c>
      <c r="K23" s="54" t="str">
        <f t="shared" si="0"/>
        <v>02200228</v>
      </c>
    </row>
    <row r="24" spans="1:13" ht="21.75">
      <c r="A24" s="2">
        <v>20</v>
      </c>
      <c r="B24" s="47">
        <v>44292</v>
      </c>
      <c r="C24" s="25">
        <v>2200100</v>
      </c>
      <c r="D24" s="26">
        <v>9240</v>
      </c>
      <c r="E24" s="13">
        <v>4080</v>
      </c>
      <c r="F24" s="26">
        <v>13320</v>
      </c>
      <c r="G24" s="24">
        <f>F24/100*1.5</f>
        <v>199.79999999999998</v>
      </c>
      <c r="H24" s="24">
        <f>F24-G24</f>
        <v>13120.2</v>
      </c>
      <c r="I24" s="2" t="s">
        <v>19</v>
      </c>
      <c r="J24" s="2" t="s">
        <v>31</v>
      </c>
      <c r="K24" s="54" t="str">
        <f t="shared" si="0"/>
        <v>02200100</v>
      </c>
    </row>
    <row r="25" spans="1:13" ht="21.75">
      <c r="A25" s="2">
        <v>21</v>
      </c>
      <c r="B25" s="47">
        <v>44322</v>
      </c>
      <c r="C25" s="25">
        <v>2200118</v>
      </c>
      <c r="D25" s="26">
        <v>13100</v>
      </c>
      <c r="E25" s="13">
        <v>0</v>
      </c>
      <c r="F25" s="26">
        <v>13100</v>
      </c>
      <c r="G25" s="24">
        <f>F25/100*1.5</f>
        <v>196.5</v>
      </c>
      <c r="H25" s="24">
        <f>F25-G25</f>
        <v>12903.5</v>
      </c>
      <c r="I25" s="2" t="s">
        <v>19</v>
      </c>
      <c r="J25" s="2" t="s">
        <v>31</v>
      </c>
      <c r="K25" s="54" t="str">
        <f t="shared" si="0"/>
        <v>02200118</v>
      </c>
    </row>
    <row r="26" spans="1:13" ht="21.75">
      <c r="A26" s="2">
        <v>22</v>
      </c>
      <c r="B26" s="47">
        <v>44322</v>
      </c>
      <c r="C26" s="25">
        <v>2200207</v>
      </c>
      <c r="D26" s="26">
        <v>9240</v>
      </c>
      <c r="E26" s="13">
        <v>3900</v>
      </c>
      <c r="F26" s="26">
        <v>13140</v>
      </c>
      <c r="G26" s="24">
        <f>F26/100*1.5</f>
        <v>197.10000000000002</v>
      </c>
      <c r="H26" s="24">
        <f>F26-G26</f>
        <v>12942.9</v>
      </c>
      <c r="I26" s="5" t="s">
        <v>10</v>
      </c>
      <c r="J26" s="2" t="s">
        <v>31</v>
      </c>
      <c r="K26" s="54" t="str">
        <f t="shared" si="0"/>
        <v>02200207</v>
      </c>
    </row>
    <row r="27" spans="1:13" ht="21.75">
      <c r="A27" s="2">
        <v>23</v>
      </c>
      <c r="B27" s="47">
        <v>44322</v>
      </c>
      <c r="C27" s="25">
        <v>2200122</v>
      </c>
      <c r="D27" s="26">
        <v>4340</v>
      </c>
      <c r="E27" s="13">
        <v>0</v>
      </c>
      <c r="F27" s="26">
        <v>4340</v>
      </c>
      <c r="G27" s="24">
        <f>F27/100*1.5</f>
        <v>65.099999999999994</v>
      </c>
      <c r="H27" s="24">
        <f>F27-G27</f>
        <v>4274.8999999999996</v>
      </c>
      <c r="I27" s="2" t="s">
        <v>19</v>
      </c>
      <c r="J27" s="2" t="s">
        <v>31</v>
      </c>
      <c r="K27" s="54" t="str">
        <f t="shared" si="0"/>
        <v>02200122</v>
      </c>
    </row>
    <row r="28" spans="1:13" ht="21.75">
      <c r="A28" s="2">
        <v>24</v>
      </c>
      <c r="B28" s="47">
        <v>44322</v>
      </c>
      <c r="C28" s="25">
        <v>2200092</v>
      </c>
      <c r="D28" s="26">
        <v>3220</v>
      </c>
      <c r="E28" s="13">
        <v>2160</v>
      </c>
      <c r="F28" s="26">
        <v>5380</v>
      </c>
      <c r="G28" s="24">
        <f>F28/100*1.5</f>
        <v>80.699999999999989</v>
      </c>
      <c r="H28" s="24">
        <f>F28-G28</f>
        <v>5299.3</v>
      </c>
      <c r="I28" s="2" t="s">
        <v>19</v>
      </c>
      <c r="J28" s="2" t="s">
        <v>31</v>
      </c>
      <c r="K28" s="54" t="str">
        <f t="shared" si="0"/>
        <v>02200092</v>
      </c>
    </row>
    <row r="29" spans="1:13" ht="21.75">
      <c r="A29" s="2">
        <v>25</v>
      </c>
      <c r="B29" s="47">
        <v>44322</v>
      </c>
      <c r="C29" s="25">
        <v>2200277</v>
      </c>
      <c r="D29" s="26">
        <v>23100</v>
      </c>
      <c r="E29" s="13"/>
      <c r="F29" s="26">
        <v>23100</v>
      </c>
      <c r="G29" s="24">
        <f>F29/100*1.5</f>
        <v>346.5</v>
      </c>
      <c r="H29" s="24">
        <f>F29-G29</f>
        <v>22753.5</v>
      </c>
      <c r="I29" s="8" t="s">
        <v>9</v>
      </c>
      <c r="J29" s="2" t="s">
        <v>31</v>
      </c>
      <c r="K29" s="54" t="str">
        <f t="shared" si="0"/>
        <v>02200277</v>
      </c>
    </row>
    <row r="30" spans="1:13" ht="21.75">
      <c r="A30" s="2">
        <v>26</v>
      </c>
      <c r="B30" s="47">
        <v>44322</v>
      </c>
      <c r="C30" s="25">
        <v>2200019</v>
      </c>
      <c r="D30" s="26">
        <v>4340</v>
      </c>
      <c r="E30" s="13">
        <v>1950</v>
      </c>
      <c r="F30" s="26">
        <v>6290</v>
      </c>
      <c r="G30" s="24">
        <f>F30/100*1.5</f>
        <v>94.35</v>
      </c>
      <c r="H30" s="24">
        <f>F30-G30</f>
        <v>6195.65</v>
      </c>
      <c r="I30" s="5" t="s">
        <v>10</v>
      </c>
      <c r="J30" s="2" t="s">
        <v>31</v>
      </c>
      <c r="K30" s="54" t="str">
        <f t="shared" si="0"/>
        <v>02200019</v>
      </c>
    </row>
    <row r="31" spans="1:13" ht="21.75">
      <c r="A31" s="2">
        <v>27</v>
      </c>
      <c r="B31" s="47">
        <v>44353</v>
      </c>
      <c r="C31" s="25">
        <v>2200138</v>
      </c>
      <c r="D31" s="27">
        <v>9240</v>
      </c>
      <c r="E31" s="52">
        <v>3900</v>
      </c>
      <c r="F31" s="26">
        <v>13140</v>
      </c>
      <c r="G31" s="29">
        <f>F31/100*1.5</f>
        <v>197.10000000000002</v>
      </c>
      <c r="H31" s="29">
        <f>F31-G31</f>
        <v>12942.9</v>
      </c>
      <c r="I31" s="2" t="s">
        <v>19</v>
      </c>
      <c r="J31" s="2" t="s">
        <v>31</v>
      </c>
      <c r="K31" s="54" t="str">
        <f t="shared" si="0"/>
        <v>02200138</v>
      </c>
    </row>
    <row r="32" spans="1:13" ht="21.75">
      <c r="A32" s="2">
        <v>28</v>
      </c>
      <c r="B32" s="47">
        <v>44353</v>
      </c>
      <c r="C32" s="25">
        <v>2200270</v>
      </c>
      <c r="D32" s="7">
        <v>4650</v>
      </c>
      <c r="E32" s="13">
        <v>0</v>
      </c>
      <c r="F32" s="26">
        <v>4650</v>
      </c>
      <c r="G32" s="24">
        <f>F32/100*1.5</f>
        <v>69.75</v>
      </c>
      <c r="H32" s="24">
        <f>F32-G32</f>
        <v>4580.25</v>
      </c>
      <c r="I32" s="2" t="s">
        <v>19</v>
      </c>
      <c r="J32" s="2" t="s">
        <v>31</v>
      </c>
      <c r="K32" s="54" t="str">
        <f t="shared" si="0"/>
        <v>02200270</v>
      </c>
    </row>
    <row r="33" spans="1:13" ht="21.75">
      <c r="A33" s="2">
        <v>30</v>
      </c>
      <c r="B33" s="47">
        <v>44445</v>
      </c>
      <c r="C33" s="25">
        <v>2200079</v>
      </c>
      <c r="D33" s="13">
        <v>4620</v>
      </c>
      <c r="E33" s="13">
        <v>1950</v>
      </c>
      <c r="F33" s="26">
        <v>6570</v>
      </c>
      <c r="G33" s="24">
        <f>F33/100*1.5</f>
        <v>98.550000000000011</v>
      </c>
      <c r="H33" s="24">
        <f>F33-G33</f>
        <v>6471.45</v>
      </c>
      <c r="I33" s="5" t="s">
        <v>10</v>
      </c>
      <c r="J33" s="2" t="s">
        <v>31</v>
      </c>
      <c r="K33" s="54" t="str">
        <f t="shared" si="0"/>
        <v>02200079</v>
      </c>
    </row>
    <row r="34" spans="1:13" ht="21.75">
      <c r="A34" s="30">
        <v>32</v>
      </c>
      <c r="B34" s="47">
        <v>44475</v>
      </c>
      <c r="C34" s="25">
        <v>2200197</v>
      </c>
      <c r="D34" s="26">
        <v>4620</v>
      </c>
      <c r="E34" s="13">
        <v>2160</v>
      </c>
      <c r="F34" s="27">
        <v>6780</v>
      </c>
      <c r="G34" s="29">
        <f>F34/100*1.5</f>
        <v>101.69999999999999</v>
      </c>
      <c r="H34" s="29">
        <f>F34-G34</f>
        <v>6678.3</v>
      </c>
      <c r="I34" s="2" t="s">
        <v>19</v>
      </c>
      <c r="J34" s="2" t="s">
        <v>31</v>
      </c>
      <c r="K34" s="54" t="str">
        <f t="shared" si="0"/>
        <v>02200197</v>
      </c>
    </row>
    <row r="35" spans="1:13" ht="21.75">
      <c r="A35" s="30">
        <v>33</v>
      </c>
      <c r="B35" s="47">
        <v>44475</v>
      </c>
      <c r="C35" s="25">
        <v>2200085</v>
      </c>
      <c r="D35" s="32">
        <v>4340</v>
      </c>
      <c r="E35" s="52">
        <v>2040</v>
      </c>
      <c r="F35" s="26">
        <v>6380</v>
      </c>
      <c r="G35" s="29">
        <f>F35/100*1.5</f>
        <v>95.699999999999989</v>
      </c>
      <c r="H35" s="29">
        <f>F35-G35</f>
        <v>6284.3</v>
      </c>
      <c r="I35" s="2" t="s">
        <v>19</v>
      </c>
      <c r="J35" s="2" t="s">
        <v>31</v>
      </c>
      <c r="K35" s="54" t="str">
        <f t="shared" si="0"/>
        <v>02200085</v>
      </c>
    </row>
    <row r="36" spans="1:13" ht="21.75">
      <c r="A36" s="2">
        <v>38</v>
      </c>
      <c r="B36" s="57" t="s">
        <v>28</v>
      </c>
      <c r="C36" s="25">
        <v>1190109</v>
      </c>
      <c r="D36" s="3">
        <v>0</v>
      </c>
      <c r="E36" s="3">
        <v>14400</v>
      </c>
      <c r="F36" s="7">
        <v>14400</v>
      </c>
      <c r="G36" s="16">
        <f>F36*1.5%</f>
        <v>216</v>
      </c>
      <c r="H36" s="35">
        <f>F36-G36</f>
        <v>14184</v>
      </c>
      <c r="I36" s="2" t="s">
        <v>19</v>
      </c>
      <c r="J36" s="2" t="s">
        <v>31</v>
      </c>
      <c r="K36" s="54" t="str">
        <f t="shared" si="0"/>
        <v>01190109</v>
      </c>
    </row>
    <row r="37" spans="1:13" ht="21.75" hidden="1">
      <c r="A37" s="30">
        <v>31</v>
      </c>
      <c r="B37" s="47">
        <v>44445</v>
      </c>
      <c r="C37" s="31">
        <v>1190259</v>
      </c>
      <c r="D37" s="32">
        <v>4340</v>
      </c>
      <c r="E37" s="52">
        <v>0</v>
      </c>
      <c r="F37" s="26">
        <v>4340</v>
      </c>
      <c r="G37" s="29">
        <f>F37/100*1.5</f>
        <v>65.099999999999994</v>
      </c>
      <c r="H37" s="29">
        <f>F37-G37</f>
        <v>4274.8999999999996</v>
      </c>
      <c r="I37" s="8" t="s">
        <v>9</v>
      </c>
      <c r="J37" s="10" t="s">
        <v>18</v>
      </c>
      <c r="K37" s="54"/>
      <c r="L37" s="36"/>
      <c r="M37" s="36"/>
    </row>
    <row r="38" spans="1:13" ht="21.75" hidden="1">
      <c r="A38" s="30">
        <v>34</v>
      </c>
      <c r="B38" s="47">
        <v>44536</v>
      </c>
      <c r="C38" s="31">
        <v>1190085</v>
      </c>
      <c r="D38" s="32">
        <v>0</v>
      </c>
      <c r="E38" s="52">
        <v>8000</v>
      </c>
      <c r="F38" s="27">
        <v>8000</v>
      </c>
      <c r="G38" s="29">
        <f>F38/100*1.5</f>
        <v>120</v>
      </c>
      <c r="H38" s="29">
        <f>F38-G38</f>
        <v>7880</v>
      </c>
      <c r="I38" s="5" t="s">
        <v>10</v>
      </c>
      <c r="J38" s="10" t="s">
        <v>18</v>
      </c>
      <c r="K38" s="44"/>
    </row>
    <row r="39" spans="1:13" ht="21.75" hidden="1">
      <c r="A39" s="2">
        <v>35</v>
      </c>
      <c r="B39" s="47" t="s">
        <v>25</v>
      </c>
      <c r="C39" s="25">
        <v>1190036</v>
      </c>
      <c r="D39" s="3">
        <v>3220</v>
      </c>
      <c r="E39" s="3">
        <v>0</v>
      </c>
      <c r="F39" s="7">
        <v>3220</v>
      </c>
      <c r="G39" s="16">
        <f>F39*1.5%</f>
        <v>48.3</v>
      </c>
      <c r="H39" s="35">
        <f>F39-G39</f>
        <v>3171.7</v>
      </c>
      <c r="I39" s="8" t="s">
        <v>9</v>
      </c>
      <c r="J39" s="10" t="s">
        <v>18</v>
      </c>
      <c r="K39" s="44"/>
    </row>
    <row r="40" spans="1:13" ht="21.75" hidden="1">
      <c r="A40" s="2">
        <v>5</v>
      </c>
      <c r="B40" s="47">
        <v>44233</v>
      </c>
      <c r="C40" s="25">
        <v>1219044</v>
      </c>
      <c r="D40" s="26">
        <v>3500</v>
      </c>
      <c r="E40" s="13">
        <v>1950</v>
      </c>
      <c r="F40" s="26">
        <v>5450</v>
      </c>
      <c r="G40" s="24">
        <f>F40/100*1.5</f>
        <v>81.75</v>
      </c>
      <c r="H40" s="24">
        <f>F40-G40</f>
        <v>5368.25</v>
      </c>
      <c r="I40" s="5" t="s">
        <v>10</v>
      </c>
      <c r="J40" s="2" t="s">
        <v>26</v>
      </c>
      <c r="K40" s="44"/>
    </row>
    <row r="41" spans="1:13" ht="21.75" hidden="1">
      <c r="A41" s="2">
        <v>29</v>
      </c>
      <c r="B41" s="47">
        <v>44383</v>
      </c>
      <c r="C41" s="25">
        <v>1219029</v>
      </c>
      <c r="D41" s="13">
        <v>3500</v>
      </c>
      <c r="E41" s="13"/>
      <c r="F41" s="26">
        <v>3500</v>
      </c>
      <c r="G41" s="24">
        <f>F41/100*1.5</f>
        <v>52.5</v>
      </c>
      <c r="H41" s="24">
        <f>F41-G41</f>
        <v>3447.5</v>
      </c>
      <c r="I41" s="8" t="s">
        <v>9</v>
      </c>
      <c r="J41" s="2" t="s">
        <v>26</v>
      </c>
      <c r="K41" s="54"/>
    </row>
    <row r="42" spans="1:13" ht="24.75" hidden="1">
      <c r="A42" s="2">
        <v>36</v>
      </c>
      <c r="B42" s="47" t="s">
        <v>25</v>
      </c>
      <c r="C42" s="79" t="s">
        <v>30</v>
      </c>
      <c r="D42" s="3">
        <v>1470</v>
      </c>
      <c r="E42" s="3">
        <v>0</v>
      </c>
      <c r="F42" s="7">
        <v>1470</v>
      </c>
      <c r="G42" s="16">
        <f>F42*1.5%</f>
        <v>22.05</v>
      </c>
      <c r="H42" s="35">
        <f>F42-G42</f>
        <v>1447.95</v>
      </c>
      <c r="I42" s="2" t="s">
        <v>19</v>
      </c>
      <c r="J42" s="2" t="s">
        <v>26</v>
      </c>
      <c r="K42" s="82"/>
    </row>
    <row r="43" spans="1:13" ht="21.75" hidden="1">
      <c r="A43" s="56">
        <v>37</v>
      </c>
      <c r="B43" s="57" t="s">
        <v>28</v>
      </c>
      <c r="C43" s="58">
        <v>1219043</v>
      </c>
      <c r="D43" s="59">
        <v>3500</v>
      </c>
      <c r="E43" s="59">
        <v>0</v>
      </c>
      <c r="F43" s="60">
        <v>3500</v>
      </c>
      <c r="G43" s="61">
        <f>F43*1.5%</f>
        <v>52.5</v>
      </c>
      <c r="H43" s="62">
        <f>F43-G43</f>
        <v>3447.5</v>
      </c>
      <c r="I43" s="2" t="s">
        <v>19</v>
      </c>
      <c r="J43" s="2" t="s">
        <v>26</v>
      </c>
      <c r="K43" s="44"/>
    </row>
    <row r="44" spans="1:13" ht="19.5">
      <c r="B44" s="22"/>
    </row>
    <row r="45" spans="1:13" ht="19.5">
      <c r="B45" s="22"/>
    </row>
    <row r="46" spans="1:13" ht="21.75">
      <c r="A46" s="66" t="s">
        <v>0</v>
      </c>
      <c r="B46" s="66"/>
      <c r="C46" s="66"/>
      <c r="D46" s="66"/>
      <c r="E46" s="66"/>
      <c r="F46" s="66"/>
      <c r="G46" s="66"/>
      <c r="H46" s="66"/>
      <c r="I46" s="66"/>
    </row>
    <row r="47" spans="1:13" ht="21.75">
      <c r="A47" s="66" t="s">
        <v>1</v>
      </c>
      <c r="B47" s="66"/>
      <c r="C47" s="66"/>
      <c r="D47" s="66"/>
      <c r="E47" s="66"/>
      <c r="F47" s="66"/>
      <c r="G47" s="66"/>
      <c r="H47" s="66"/>
      <c r="I47" s="66"/>
      <c r="J47" s="1"/>
      <c r="K47" s="1"/>
    </row>
    <row r="48" spans="1:13" ht="21.75">
      <c r="A48" s="67" t="s">
        <v>23</v>
      </c>
      <c r="B48" s="68"/>
      <c r="C48" s="68"/>
      <c r="D48" s="68"/>
      <c r="E48" s="68"/>
      <c r="F48" s="68"/>
      <c r="G48" s="68"/>
      <c r="H48" s="68"/>
      <c r="I48" s="68"/>
      <c r="J48" s="69"/>
      <c r="K48" s="80"/>
    </row>
    <row r="49" spans="1:11" ht="21.75">
      <c r="A49" s="9" t="s">
        <v>2</v>
      </c>
      <c r="B49" s="9" t="s">
        <v>3</v>
      </c>
      <c r="C49" s="9" t="s">
        <v>6</v>
      </c>
      <c r="D49" s="9" t="s">
        <v>4</v>
      </c>
      <c r="E49" s="9" t="s">
        <v>7</v>
      </c>
      <c r="F49" s="9" t="s">
        <v>5</v>
      </c>
      <c r="G49" s="9" t="s">
        <v>12</v>
      </c>
      <c r="H49" s="9" t="s">
        <v>13</v>
      </c>
      <c r="I49" s="9" t="s">
        <v>8</v>
      </c>
      <c r="J49" s="9" t="s">
        <v>11</v>
      </c>
      <c r="K49" s="81"/>
    </row>
    <row r="50" spans="1:11" ht="21.75">
      <c r="A50" s="2"/>
      <c r="B50" s="72" t="s">
        <v>21</v>
      </c>
      <c r="C50" s="73"/>
      <c r="D50" s="7" t="e">
        <f>#REF!</f>
        <v>#REF!</v>
      </c>
      <c r="E50" s="7" t="e">
        <f>#REF!</f>
        <v>#REF!</v>
      </c>
      <c r="F50" s="7" t="e">
        <f>#REF!</f>
        <v>#REF!</v>
      </c>
      <c r="G50" s="16" t="e">
        <f>#REF!</f>
        <v>#REF!</v>
      </c>
      <c r="H50" s="16" t="e">
        <f>#REF!</f>
        <v>#REF!</v>
      </c>
      <c r="I50" s="8"/>
      <c r="J50" s="10"/>
      <c r="K50" s="44"/>
    </row>
    <row r="51" spans="1:11" ht="21.75">
      <c r="A51" s="2">
        <v>68</v>
      </c>
      <c r="B51" s="47"/>
      <c r="C51" s="25"/>
      <c r="D51" s="3"/>
      <c r="E51" s="3"/>
      <c r="F51" s="7"/>
      <c r="G51" s="16">
        <f>F51*1.5%</f>
        <v>0</v>
      </c>
      <c r="H51" s="35">
        <f>F51-G51</f>
        <v>0</v>
      </c>
      <c r="I51" s="5"/>
      <c r="J51" s="2"/>
      <c r="K51" s="54"/>
    </row>
    <row r="52" spans="1:11" ht="21.75">
      <c r="A52" s="2">
        <v>36</v>
      </c>
      <c r="B52" s="47"/>
      <c r="C52" s="25"/>
      <c r="D52" s="3"/>
      <c r="E52" s="3"/>
      <c r="F52" s="7"/>
      <c r="G52" s="16">
        <f t="shared" ref="G52:G60" si="1">F52*1.5%</f>
        <v>0</v>
      </c>
      <c r="H52" s="35">
        <f t="shared" ref="H52:H68" si="2">F52-G52</f>
        <v>0</v>
      </c>
      <c r="I52" s="8"/>
      <c r="J52" s="10"/>
      <c r="K52" s="44"/>
    </row>
    <row r="53" spans="1:11" ht="21.75">
      <c r="A53" s="2">
        <v>37</v>
      </c>
      <c r="B53" s="47"/>
      <c r="C53" s="25"/>
      <c r="D53" s="3"/>
      <c r="E53" s="3"/>
      <c r="F53" s="7"/>
      <c r="G53" s="16">
        <f t="shared" si="1"/>
        <v>0</v>
      </c>
      <c r="H53" s="35">
        <f t="shared" si="2"/>
        <v>0</v>
      </c>
      <c r="I53" s="5"/>
      <c r="J53" s="10"/>
      <c r="K53" s="44"/>
    </row>
    <row r="54" spans="1:11" ht="21.75">
      <c r="A54" s="2">
        <v>38</v>
      </c>
      <c r="B54" s="47"/>
      <c r="C54" s="25"/>
      <c r="D54" s="3"/>
      <c r="E54" s="3"/>
      <c r="F54" s="7"/>
      <c r="G54" s="16">
        <f t="shared" si="1"/>
        <v>0</v>
      </c>
      <c r="H54" s="35">
        <f t="shared" si="2"/>
        <v>0</v>
      </c>
      <c r="I54" s="8"/>
      <c r="J54" s="10"/>
      <c r="K54" s="44"/>
    </row>
    <row r="55" spans="1:11" ht="21.75">
      <c r="A55" s="2">
        <v>39</v>
      </c>
      <c r="B55" s="47"/>
      <c r="C55" s="25"/>
      <c r="D55" s="3"/>
      <c r="E55" s="3"/>
      <c r="F55" s="7"/>
      <c r="G55" s="16">
        <f t="shared" si="1"/>
        <v>0</v>
      </c>
      <c r="H55" s="35">
        <f t="shared" si="2"/>
        <v>0</v>
      </c>
      <c r="I55" s="5"/>
      <c r="J55" s="2"/>
      <c r="K55" s="54"/>
    </row>
    <row r="56" spans="1:11" ht="21.75">
      <c r="A56" s="30">
        <v>40</v>
      </c>
      <c r="B56" s="47"/>
      <c r="C56" s="25"/>
      <c r="D56" s="28"/>
      <c r="E56" s="28"/>
      <c r="F56" s="32"/>
      <c r="G56" s="37">
        <f t="shared" si="1"/>
        <v>0</v>
      </c>
      <c r="H56" s="38">
        <f t="shared" si="2"/>
        <v>0</v>
      </c>
      <c r="I56" s="8"/>
      <c r="J56" s="17"/>
      <c r="K56" s="83"/>
    </row>
    <row r="57" spans="1:11" ht="21.75">
      <c r="A57" s="30">
        <v>41</v>
      </c>
      <c r="B57" s="47"/>
      <c r="C57" s="25"/>
      <c r="D57" s="28"/>
      <c r="E57" s="28"/>
      <c r="F57" s="32"/>
      <c r="G57" s="37">
        <f t="shared" si="1"/>
        <v>0</v>
      </c>
      <c r="H57" s="38">
        <f t="shared" si="2"/>
        <v>0</v>
      </c>
      <c r="I57" s="2"/>
      <c r="J57" s="17"/>
      <c r="K57" s="83"/>
    </row>
    <row r="58" spans="1:11" ht="21.75">
      <c r="A58" s="30">
        <v>42</v>
      </c>
      <c r="B58" s="47"/>
      <c r="C58" s="25"/>
      <c r="D58" s="3"/>
      <c r="E58" s="3"/>
      <c r="F58" s="7"/>
      <c r="G58" s="16">
        <f t="shared" si="1"/>
        <v>0</v>
      </c>
      <c r="H58" s="35">
        <f t="shared" si="2"/>
        <v>0</v>
      </c>
      <c r="I58" s="5"/>
      <c r="J58" s="10"/>
      <c r="K58" s="44"/>
    </row>
    <row r="59" spans="1:11" ht="21.75">
      <c r="A59" s="30">
        <v>43</v>
      </c>
      <c r="B59" s="47"/>
      <c r="C59" s="25"/>
      <c r="D59" s="3"/>
      <c r="E59" s="3"/>
      <c r="F59" s="7"/>
      <c r="G59" s="16">
        <f t="shared" si="1"/>
        <v>0</v>
      </c>
      <c r="H59" s="35">
        <f t="shared" si="2"/>
        <v>0</v>
      </c>
      <c r="I59" s="8"/>
      <c r="J59" s="10"/>
      <c r="K59" s="44"/>
    </row>
    <row r="60" spans="1:11" ht="21.75">
      <c r="A60" s="30">
        <v>44</v>
      </c>
      <c r="B60" s="47"/>
      <c r="C60" s="25"/>
      <c r="D60" s="3"/>
      <c r="E60" s="3"/>
      <c r="F60" s="7"/>
      <c r="G60" s="16">
        <f t="shared" si="1"/>
        <v>0</v>
      </c>
      <c r="H60" s="35">
        <f t="shared" si="2"/>
        <v>0</v>
      </c>
      <c r="I60" s="2"/>
      <c r="J60" s="10"/>
      <c r="K60" s="44"/>
    </row>
    <row r="61" spans="1:11" ht="21.75">
      <c r="A61" s="30">
        <v>45</v>
      </c>
      <c r="B61" s="47"/>
      <c r="C61" s="25"/>
      <c r="D61" s="3"/>
      <c r="E61" s="3"/>
      <c r="F61" s="7"/>
      <c r="G61" s="16">
        <f>F61*1.5%</f>
        <v>0</v>
      </c>
      <c r="H61" s="16">
        <f t="shared" si="2"/>
        <v>0</v>
      </c>
      <c r="I61" s="5"/>
      <c r="J61" s="10"/>
      <c r="K61" s="44"/>
    </row>
    <row r="62" spans="1:11" ht="21.75">
      <c r="A62" s="30">
        <v>46</v>
      </c>
      <c r="B62" s="47"/>
      <c r="C62" s="25"/>
      <c r="D62" s="3"/>
      <c r="E62" s="3"/>
      <c r="F62" s="7"/>
      <c r="G62" s="16">
        <f t="shared" ref="G62:G68" si="3">F62*1.5%</f>
        <v>0</v>
      </c>
      <c r="H62" s="16">
        <f t="shared" si="2"/>
        <v>0</v>
      </c>
      <c r="I62" s="2"/>
      <c r="J62" s="10"/>
      <c r="K62" s="44"/>
    </row>
    <row r="63" spans="1:11" ht="21.75">
      <c r="A63" s="30">
        <v>61</v>
      </c>
      <c r="B63" s="47"/>
      <c r="C63" s="25"/>
      <c r="D63" s="3"/>
      <c r="E63" s="3"/>
      <c r="F63" s="7"/>
      <c r="G63" s="16">
        <f t="shared" si="3"/>
        <v>0</v>
      </c>
      <c r="H63" s="16">
        <f t="shared" si="2"/>
        <v>0</v>
      </c>
      <c r="I63" s="5"/>
      <c r="J63" s="46"/>
      <c r="K63" s="84"/>
    </row>
    <row r="64" spans="1:11" ht="21.75">
      <c r="A64" s="30">
        <v>62</v>
      </c>
      <c r="B64" s="47"/>
      <c r="C64" s="4"/>
      <c r="D64" s="3"/>
      <c r="E64" s="3"/>
      <c r="F64" s="7"/>
      <c r="G64" s="16">
        <f t="shared" si="3"/>
        <v>0</v>
      </c>
      <c r="H64" s="16">
        <f t="shared" si="2"/>
        <v>0</v>
      </c>
      <c r="I64" s="8"/>
      <c r="J64" s="10"/>
      <c r="K64" s="44"/>
    </row>
    <row r="65" spans="1:15" ht="21.75">
      <c r="A65" s="30">
        <v>63</v>
      </c>
      <c r="B65" s="47"/>
      <c r="C65" s="25"/>
      <c r="D65" s="3"/>
      <c r="E65" s="3"/>
      <c r="F65" s="7"/>
      <c r="G65" s="16">
        <f t="shared" si="3"/>
        <v>0</v>
      </c>
      <c r="H65" s="16">
        <f t="shared" si="2"/>
        <v>0</v>
      </c>
      <c r="I65" s="5"/>
      <c r="J65" s="46"/>
      <c r="K65" s="84"/>
    </row>
    <row r="66" spans="1:15" ht="21.75">
      <c r="A66" s="30">
        <v>64</v>
      </c>
      <c r="B66" s="47"/>
      <c r="C66" s="25"/>
      <c r="D66" s="3"/>
      <c r="E66" s="3"/>
      <c r="F66" s="7"/>
      <c r="G66" s="16">
        <f t="shared" si="3"/>
        <v>0</v>
      </c>
      <c r="H66" s="16">
        <f t="shared" si="2"/>
        <v>0</v>
      </c>
      <c r="I66" s="23"/>
      <c r="J66" s="46"/>
      <c r="K66" s="84"/>
    </row>
    <row r="67" spans="1:15" ht="21.75">
      <c r="A67" s="30">
        <v>65</v>
      </c>
      <c r="B67" s="47"/>
      <c r="C67" s="4"/>
      <c r="D67" s="3"/>
      <c r="E67" s="3"/>
      <c r="F67" s="7"/>
      <c r="G67" s="16">
        <f t="shared" si="3"/>
        <v>0</v>
      </c>
      <c r="H67" s="16">
        <f t="shared" si="2"/>
        <v>0</v>
      </c>
      <c r="I67" s="8"/>
      <c r="J67" s="46"/>
      <c r="K67" s="84"/>
    </row>
    <row r="68" spans="1:15" ht="21.75">
      <c r="A68" s="30">
        <v>66</v>
      </c>
      <c r="B68" s="48"/>
      <c r="C68" s="25"/>
      <c r="D68" s="3"/>
      <c r="E68" s="3"/>
      <c r="F68" s="7"/>
      <c r="G68" s="16">
        <f t="shared" si="3"/>
        <v>0</v>
      </c>
      <c r="H68" s="16">
        <f t="shared" si="2"/>
        <v>0</v>
      </c>
      <c r="I68" s="8"/>
      <c r="J68" s="46"/>
      <c r="K68" s="84"/>
    </row>
    <row r="69" spans="1:15" ht="21.75">
      <c r="A69" s="30">
        <v>67</v>
      </c>
      <c r="B69" s="21"/>
      <c r="C69" s="4"/>
      <c r="D69" s="3"/>
      <c r="E69" s="7"/>
      <c r="F69" s="7"/>
      <c r="G69" s="7"/>
      <c r="H69" s="7"/>
      <c r="I69" s="8"/>
      <c r="J69" s="45"/>
      <c r="K69" s="85"/>
    </row>
    <row r="70" spans="1:15" ht="21.75">
      <c r="A70" s="53"/>
      <c r="B70" s="21"/>
      <c r="C70" s="3"/>
      <c r="D70" s="7" t="e">
        <f>D50+D51+D52+D53+D54+D55+D56+D57+D58+D59+D60+D61+D62+D63+D64+D65+D66+D67+D68</f>
        <v>#REF!</v>
      </c>
      <c r="E70" s="7" t="e">
        <f t="shared" ref="E70:H70" si="4">E50+E51+E52+E53+E54+E55+E56+E57+E58+E59+E60+E61+E62+E63+E64+E65+E66+E67+E68</f>
        <v>#REF!</v>
      </c>
      <c r="F70" s="7" t="e">
        <f t="shared" si="4"/>
        <v>#REF!</v>
      </c>
      <c r="G70" s="16" t="e">
        <f t="shared" si="4"/>
        <v>#REF!</v>
      </c>
      <c r="H70" s="16" t="e">
        <f t="shared" si="4"/>
        <v>#REF!</v>
      </c>
      <c r="I70" s="6"/>
      <c r="J70" s="10"/>
      <c r="K70" s="44"/>
    </row>
    <row r="78" spans="1:15" ht="18.75">
      <c r="L78" s="76" t="s">
        <v>20</v>
      </c>
      <c r="M78" s="76"/>
      <c r="N78" s="76"/>
      <c r="O78" s="76"/>
    </row>
    <row r="79" spans="1:15" ht="18.75">
      <c r="L79" s="77">
        <v>44317</v>
      </c>
      <c r="M79" s="78"/>
      <c r="N79" s="78"/>
      <c r="O79" s="78"/>
    </row>
    <row r="80" spans="1:15" ht="42">
      <c r="L80" s="14" t="s">
        <v>14</v>
      </c>
      <c r="M80" s="14" t="s">
        <v>16</v>
      </c>
      <c r="N80" s="14" t="s">
        <v>15</v>
      </c>
      <c r="O80" s="15" t="s">
        <v>17</v>
      </c>
    </row>
    <row r="81" spans="12:15" ht="18.75">
      <c r="L81" s="33">
        <v>44202</v>
      </c>
      <c r="M81" s="18">
        <v>32360</v>
      </c>
      <c r="N81" s="12">
        <f>M81*1.5%</f>
        <v>485.4</v>
      </c>
      <c r="O81" s="43">
        <f>M81-N81</f>
        <v>31874.6</v>
      </c>
    </row>
    <row r="82" spans="12:15" ht="18.75">
      <c r="L82" s="33">
        <v>44233</v>
      </c>
      <c r="M82" s="18">
        <v>50930</v>
      </c>
      <c r="N82" s="12">
        <f t="shared" ref="N82:N101" si="5">M82*1.5%</f>
        <v>763.94999999999993</v>
      </c>
      <c r="O82" s="43">
        <f t="shared" ref="O82:O93" si="6">M82-N82</f>
        <v>50166.05</v>
      </c>
    </row>
    <row r="83" spans="12:15" ht="18.75">
      <c r="L83" s="33">
        <v>44261</v>
      </c>
      <c r="M83" s="18">
        <v>86501</v>
      </c>
      <c r="N83" s="12">
        <f t="shared" si="5"/>
        <v>1297.5149999999999</v>
      </c>
      <c r="O83" s="43">
        <f t="shared" si="6"/>
        <v>85203.485000000001</v>
      </c>
    </row>
    <row r="84" spans="12:15" ht="18.75">
      <c r="L84" s="33">
        <v>44292</v>
      </c>
      <c r="M84" s="19">
        <v>22560</v>
      </c>
      <c r="N84" s="12">
        <f t="shared" si="5"/>
        <v>338.4</v>
      </c>
      <c r="O84" s="43">
        <f t="shared" si="6"/>
        <v>22221.599999999999</v>
      </c>
    </row>
    <row r="85" spans="12:15" ht="18.75">
      <c r="L85" s="33">
        <v>44322</v>
      </c>
      <c r="M85" s="19">
        <v>65350</v>
      </c>
      <c r="N85" s="12">
        <f t="shared" si="5"/>
        <v>980.25</v>
      </c>
      <c r="O85" s="43">
        <f t="shared" si="6"/>
        <v>64369.75</v>
      </c>
    </row>
    <row r="86" spans="12:15" ht="18.75">
      <c r="L86" s="33">
        <v>44353</v>
      </c>
      <c r="M86" s="19">
        <v>17790</v>
      </c>
      <c r="N86" s="12">
        <f t="shared" si="5"/>
        <v>266.84999999999997</v>
      </c>
      <c r="O86" s="43">
        <f t="shared" si="6"/>
        <v>17523.150000000001</v>
      </c>
    </row>
    <row r="87" spans="12:15" ht="18.75">
      <c r="L87" s="33">
        <v>44383</v>
      </c>
      <c r="M87" s="40">
        <v>3500</v>
      </c>
      <c r="N87" s="12">
        <f t="shared" si="5"/>
        <v>52.5</v>
      </c>
      <c r="O87" s="43">
        <f t="shared" si="6"/>
        <v>3447.5</v>
      </c>
    </row>
    <row r="88" spans="12:15" ht="18.75">
      <c r="L88" s="33">
        <v>44445</v>
      </c>
      <c r="M88" s="40">
        <v>10910</v>
      </c>
      <c r="N88" s="12">
        <f t="shared" si="5"/>
        <v>163.65</v>
      </c>
      <c r="O88" s="43">
        <f t="shared" si="6"/>
        <v>10746.35</v>
      </c>
    </row>
    <row r="89" spans="12:15" ht="18.75">
      <c r="L89" s="33">
        <v>44475</v>
      </c>
      <c r="M89" s="40">
        <v>13160</v>
      </c>
      <c r="N89" s="12">
        <f t="shared" si="5"/>
        <v>197.4</v>
      </c>
      <c r="O89" s="43">
        <f t="shared" si="6"/>
        <v>12962.6</v>
      </c>
    </row>
    <row r="90" spans="12:15" ht="18.75">
      <c r="L90" s="33">
        <v>44536</v>
      </c>
      <c r="M90" s="40">
        <v>8000</v>
      </c>
      <c r="N90" s="12">
        <f t="shared" si="5"/>
        <v>120</v>
      </c>
      <c r="O90" s="43">
        <f t="shared" si="6"/>
        <v>7880</v>
      </c>
    </row>
    <row r="91" spans="12:15" ht="18.75">
      <c r="L91" s="33" t="s">
        <v>27</v>
      </c>
      <c r="M91" s="40">
        <v>4690</v>
      </c>
      <c r="N91" s="12">
        <f t="shared" si="5"/>
        <v>70.349999999999994</v>
      </c>
      <c r="O91" s="43">
        <f t="shared" si="6"/>
        <v>4619.6499999999996</v>
      </c>
    </row>
    <row r="92" spans="12:15" ht="18.75">
      <c r="L92" s="33" t="s">
        <v>29</v>
      </c>
      <c r="M92" s="40">
        <v>17900</v>
      </c>
      <c r="N92" s="12">
        <f t="shared" si="5"/>
        <v>268.5</v>
      </c>
      <c r="O92" s="12">
        <f t="shared" si="6"/>
        <v>17631.5</v>
      </c>
    </row>
    <row r="93" spans="12:15" ht="18.75">
      <c r="L93" s="33"/>
      <c r="M93" s="40"/>
      <c r="N93" s="12">
        <f t="shared" si="5"/>
        <v>0</v>
      </c>
      <c r="O93" s="12">
        <f t="shared" si="6"/>
        <v>0</v>
      </c>
    </row>
    <row r="94" spans="12:15" ht="18.75">
      <c r="L94" s="33"/>
      <c r="M94" s="40"/>
      <c r="N94" s="12">
        <f t="shared" si="5"/>
        <v>0</v>
      </c>
      <c r="O94" s="12">
        <f>M94-N94</f>
        <v>0</v>
      </c>
    </row>
    <row r="95" spans="12:15" ht="18.75">
      <c r="L95" s="33"/>
      <c r="M95" s="40"/>
      <c r="N95" s="12">
        <f t="shared" si="5"/>
        <v>0</v>
      </c>
      <c r="O95" s="12">
        <f>M95-N95</f>
        <v>0</v>
      </c>
    </row>
    <row r="96" spans="12:15" ht="18.75">
      <c r="L96" s="33"/>
      <c r="M96" s="40"/>
      <c r="N96" s="12">
        <f t="shared" si="5"/>
        <v>0</v>
      </c>
      <c r="O96" s="12">
        <f>M96-N96</f>
        <v>0</v>
      </c>
    </row>
    <row r="97" spans="12:15" ht="18.75">
      <c r="L97" s="33"/>
      <c r="M97" s="40"/>
      <c r="N97" s="12">
        <f t="shared" si="5"/>
        <v>0</v>
      </c>
      <c r="O97" s="12">
        <f t="shared" ref="O97:O102" si="7">M97-N97</f>
        <v>0</v>
      </c>
    </row>
    <row r="98" spans="12:15" ht="18.75">
      <c r="L98" s="33"/>
      <c r="M98" s="40"/>
      <c r="N98" s="12">
        <f t="shared" si="5"/>
        <v>0</v>
      </c>
      <c r="O98" s="12">
        <f t="shared" si="7"/>
        <v>0</v>
      </c>
    </row>
    <row r="99" spans="12:15" ht="18.75">
      <c r="L99" s="33"/>
      <c r="M99" s="40"/>
      <c r="N99" s="12">
        <f t="shared" si="5"/>
        <v>0</v>
      </c>
      <c r="O99" s="12">
        <f t="shared" si="7"/>
        <v>0</v>
      </c>
    </row>
    <row r="100" spans="12:15" ht="18.75">
      <c r="L100" s="33"/>
      <c r="M100" s="40"/>
      <c r="N100" s="12">
        <f t="shared" si="5"/>
        <v>0</v>
      </c>
      <c r="O100" s="12">
        <f t="shared" si="7"/>
        <v>0</v>
      </c>
    </row>
    <row r="101" spans="12:15" ht="18.75">
      <c r="L101" s="33"/>
      <c r="M101" s="40"/>
      <c r="N101" s="12">
        <f t="shared" si="5"/>
        <v>0</v>
      </c>
      <c r="O101" s="12">
        <f t="shared" si="7"/>
        <v>0</v>
      </c>
    </row>
    <row r="102" spans="12:15" ht="18.75">
      <c r="L102" s="33"/>
      <c r="M102" s="19"/>
      <c r="N102" s="12">
        <f t="shared" ref="N102" si="8">M102/100*1.5</f>
        <v>0</v>
      </c>
      <c r="O102" s="12">
        <f t="shared" si="7"/>
        <v>0</v>
      </c>
    </row>
    <row r="103" spans="12:15" ht="18.75">
      <c r="L103" s="11"/>
      <c r="M103" s="20">
        <f>M81+M82+M83+M84+M85+M86+M87+M88+M89+M90+M91+M92+M93+M94+M95+M96+M97+M98+M99+M100+M101+M102</f>
        <v>333651</v>
      </c>
      <c r="N103" s="12">
        <f>N81+N82+N83+N84+N85+N86+N87+N88+N89+N90+N91+N92+N93+N94+N95+N96+N97+N98+N99+N100+N101+N102</f>
        <v>5004.7649999999994</v>
      </c>
      <c r="O103" s="55">
        <f t="shared" ref="O103" si="9">O81+O82+O83+O84+O85+O86+O87+O88+O89+O90+O91+O92+O93+O94+O95+O96+O97+O98+O99+O100+O101+O102</f>
        <v>328646.23499999999</v>
      </c>
    </row>
  </sheetData>
  <autoFilter ref="A5:J43">
    <filterColumn colId="9">
      <filters>
        <filter val="11k"/>
      </filters>
    </filterColumn>
  </autoFilter>
  <sortState ref="A6:J43">
    <sortCondition ref="J6:J43"/>
    <sortCondition ref="B6:B43"/>
  </sortState>
  <mergeCells count="11">
    <mergeCell ref="A47:I47"/>
    <mergeCell ref="A48:J48"/>
    <mergeCell ref="B50:C50"/>
    <mergeCell ref="L78:O78"/>
    <mergeCell ref="L79:O79"/>
    <mergeCell ref="A46:I46"/>
    <mergeCell ref="A1:I1"/>
    <mergeCell ref="A2:I2"/>
    <mergeCell ref="A3:J3"/>
    <mergeCell ref="L21:M21"/>
    <mergeCell ref="L13:M13"/>
  </mergeCells>
  <pageMargins left="0.45" right="0.2" top="0.5" bottom="0.25" header="0.3" footer="0.3"/>
  <pageSetup scale="8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2021-06-20T08:19:36Z</dcterms:modified>
</cp:coreProperties>
</file>