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5150" windowHeight="7935" activeTab="2"/>
  </bookViews>
  <sheets>
    <sheet name="Sheet3" sheetId="3" r:id="rId1"/>
    <sheet name="2 Numeric" sheetId="1" r:id="rId2"/>
    <sheet name="2N1Ordinal" sheetId="4" r:id="rId3"/>
  </sheets>
  <calcPr calcId="144525"/>
</workbook>
</file>

<file path=xl/calcChain.xml><?xml version="1.0" encoding="utf-8"?>
<calcChain xmlns="http://schemas.openxmlformats.org/spreadsheetml/2006/main">
  <c r="G28" i="4" l="1"/>
  <c r="G29" i="4"/>
  <c r="G30" i="4"/>
  <c r="G31" i="4"/>
  <c r="G32" i="4"/>
  <c r="G33" i="4"/>
  <c r="G34" i="4"/>
  <c r="G35" i="4"/>
  <c r="G36" i="4"/>
  <c r="G37" i="4"/>
  <c r="G38" i="4"/>
  <c r="G39" i="4"/>
  <c r="G40" i="4"/>
  <c r="G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27" i="4"/>
  <c r="G4" i="4"/>
  <c r="F4" i="4"/>
  <c r="N4" i="4"/>
  <c r="O4" i="4"/>
  <c r="P4" i="4"/>
  <c r="F5" i="4"/>
  <c r="G5" i="4"/>
  <c r="N5" i="4"/>
  <c r="O5" i="4"/>
  <c r="P5" i="4"/>
  <c r="F6" i="4"/>
  <c r="G6" i="4"/>
  <c r="N6" i="4"/>
  <c r="O6" i="4"/>
  <c r="P6" i="4"/>
  <c r="F7" i="4"/>
  <c r="G7" i="4"/>
  <c r="N7" i="4"/>
  <c r="O7" i="4"/>
  <c r="P7" i="4"/>
  <c r="F8" i="4"/>
  <c r="G8" i="4"/>
  <c r="N8" i="4"/>
  <c r="O8" i="4"/>
  <c r="P8" i="4"/>
  <c r="F9" i="4"/>
  <c r="G9" i="4"/>
  <c r="N9" i="4"/>
  <c r="O9" i="4"/>
  <c r="P9" i="4"/>
  <c r="F10" i="4"/>
  <c r="G10" i="4"/>
  <c r="N10" i="4"/>
  <c r="O10" i="4"/>
  <c r="P10" i="4"/>
  <c r="F11" i="4"/>
  <c r="G11" i="4"/>
  <c r="N11" i="4"/>
  <c r="O11" i="4"/>
  <c r="P11" i="4"/>
  <c r="F12" i="4"/>
  <c r="G12" i="4"/>
  <c r="N12" i="4"/>
  <c r="O12" i="4"/>
  <c r="P12" i="4"/>
  <c r="F13" i="4"/>
  <c r="G13" i="4"/>
  <c r="N13" i="4"/>
  <c r="O13" i="4"/>
  <c r="P13" i="4"/>
  <c r="F14" i="4"/>
  <c r="G14" i="4"/>
  <c r="N14" i="4"/>
  <c r="O14" i="4"/>
  <c r="P14" i="4"/>
  <c r="F15" i="4"/>
  <c r="G15" i="4"/>
  <c r="N15" i="4"/>
  <c r="O15" i="4"/>
  <c r="P15" i="4"/>
  <c r="F16" i="4"/>
  <c r="G16" i="4"/>
  <c r="N16" i="4"/>
  <c r="O16" i="4"/>
  <c r="P16" i="4"/>
  <c r="F17" i="4"/>
  <c r="G17" i="4"/>
  <c r="N17" i="4"/>
  <c r="O17" i="4"/>
  <c r="P17" i="4"/>
  <c r="I20" i="4"/>
  <c r="J4" i="4" s="1"/>
  <c r="K20" i="4"/>
  <c r="I21" i="4"/>
  <c r="K21" i="4"/>
  <c r="L17" i="4" s="1"/>
  <c r="C50" i="1"/>
  <c r="L16" i="4" l="1"/>
  <c r="L15" i="4"/>
  <c r="L14" i="4"/>
  <c r="L13" i="4"/>
  <c r="L12" i="4"/>
  <c r="L11" i="4"/>
  <c r="L10" i="4"/>
  <c r="L9" i="4"/>
  <c r="L8" i="4"/>
  <c r="L7" i="4"/>
  <c r="L6" i="4"/>
  <c r="L5" i="4"/>
  <c r="L4" i="4"/>
  <c r="M4" i="4" s="1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B47" i="1"/>
  <c r="N57" i="1"/>
  <c r="M57" i="1"/>
  <c r="M56" i="1"/>
  <c r="L56" i="1"/>
  <c r="L57" i="1"/>
  <c r="L55" i="1"/>
  <c r="K55" i="1"/>
  <c r="K56" i="1"/>
  <c r="K57" i="1"/>
  <c r="K54" i="1"/>
  <c r="J54" i="1"/>
  <c r="J55" i="1"/>
  <c r="J56" i="1"/>
  <c r="J57" i="1"/>
  <c r="J53" i="1"/>
  <c r="I53" i="1"/>
  <c r="I54" i="1"/>
  <c r="I55" i="1"/>
  <c r="I56" i="1"/>
  <c r="I57" i="1"/>
  <c r="I52" i="1"/>
  <c r="H52" i="1"/>
  <c r="H53" i="1"/>
  <c r="H54" i="1"/>
  <c r="H55" i="1"/>
  <c r="H56" i="1"/>
  <c r="H57" i="1"/>
  <c r="H51" i="1"/>
  <c r="G51" i="1"/>
  <c r="G52" i="1"/>
  <c r="G53" i="1"/>
  <c r="G54" i="1"/>
  <c r="G55" i="1"/>
  <c r="G56" i="1"/>
  <c r="G57" i="1"/>
  <c r="G50" i="1"/>
  <c r="F50" i="1"/>
  <c r="F51" i="1"/>
  <c r="F52" i="1"/>
  <c r="F53" i="1"/>
  <c r="F54" i="1"/>
  <c r="F55" i="1"/>
  <c r="F56" i="1"/>
  <c r="F57" i="1"/>
  <c r="F49" i="1"/>
  <c r="E49" i="1"/>
  <c r="E50" i="1"/>
  <c r="E51" i="1"/>
  <c r="E52" i="1"/>
  <c r="E53" i="1"/>
  <c r="E54" i="1"/>
  <c r="E55" i="1"/>
  <c r="E56" i="1"/>
  <c r="E57" i="1"/>
  <c r="E48" i="1"/>
  <c r="D48" i="1"/>
  <c r="D49" i="1"/>
  <c r="D50" i="1"/>
  <c r="D51" i="1"/>
  <c r="D52" i="1"/>
  <c r="D53" i="1"/>
  <c r="D54" i="1"/>
  <c r="D55" i="1"/>
  <c r="D56" i="1"/>
  <c r="D57" i="1"/>
  <c r="D47" i="1"/>
  <c r="C46" i="1"/>
  <c r="C47" i="1"/>
  <c r="C48" i="1"/>
  <c r="C49" i="1"/>
  <c r="C51" i="1"/>
  <c r="C52" i="1"/>
  <c r="C53" i="1"/>
  <c r="C54" i="1"/>
  <c r="C55" i="1"/>
  <c r="C56" i="1"/>
  <c r="C57" i="1"/>
  <c r="B46" i="1"/>
  <c r="B48" i="1"/>
  <c r="B49" i="1"/>
  <c r="B50" i="1"/>
  <c r="B51" i="1"/>
  <c r="B52" i="1"/>
  <c r="B53" i="1"/>
  <c r="B54" i="1"/>
  <c r="B55" i="1"/>
  <c r="B56" i="1"/>
  <c r="B57" i="1"/>
  <c r="B45" i="1"/>
  <c r="D34" i="1"/>
  <c r="N39" i="1"/>
  <c r="M39" i="1"/>
  <c r="M38" i="1"/>
  <c r="L38" i="1"/>
  <c r="L39" i="1"/>
  <c r="L37" i="1"/>
  <c r="K37" i="1"/>
  <c r="K38" i="1"/>
  <c r="K39" i="1"/>
  <c r="K36" i="1"/>
  <c r="J36" i="1"/>
  <c r="J37" i="1"/>
  <c r="J38" i="1"/>
  <c r="J39" i="1"/>
  <c r="J35" i="1"/>
  <c r="I35" i="1"/>
  <c r="I36" i="1"/>
  <c r="I37" i="1"/>
  <c r="I38" i="1"/>
  <c r="I39" i="1"/>
  <c r="I34" i="1"/>
  <c r="H34" i="1"/>
  <c r="H35" i="1"/>
  <c r="H36" i="1"/>
  <c r="H37" i="1"/>
  <c r="H38" i="1"/>
  <c r="H39" i="1"/>
  <c r="H33" i="1"/>
  <c r="G33" i="1"/>
  <c r="G34" i="1"/>
  <c r="G35" i="1"/>
  <c r="G36" i="1"/>
  <c r="G37" i="1"/>
  <c r="G38" i="1"/>
  <c r="G39" i="1"/>
  <c r="G32" i="1"/>
  <c r="F32" i="1"/>
  <c r="F33" i="1"/>
  <c r="F34" i="1"/>
  <c r="F35" i="1"/>
  <c r="F36" i="1"/>
  <c r="F37" i="1"/>
  <c r="F38" i="1"/>
  <c r="F39" i="1"/>
  <c r="F31" i="1"/>
  <c r="E31" i="1"/>
  <c r="E32" i="1"/>
  <c r="E33" i="1"/>
  <c r="E34" i="1"/>
  <c r="E35" i="1"/>
  <c r="E36" i="1"/>
  <c r="E37" i="1"/>
  <c r="E38" i="1"/>
  <c r="E39" i="1"/>
  <c r="E30" i="1"/>
  <c r="D31" i="1"/>
  <c r="D32" i="1"/>
  <c r="D33" i="1"/>
  <c r="D35" i="1"/>
  <c r="D36" i="1"/>
  <c r="D37" i="1"/>
  <c r="D38" i="1"/>
  <c r="D39" i="1"/>
  <c r="D30" i="1"/>
  <c r="C29" i="1"/>
  <c r="C30" i="1"/>
  <c r="C31" i="1"/>
  <c r="C32" i="1"/>
  <c r="C33" i="1"/>
  <c r="C34" i="1"/>
  <c r="C35" i="1"/>
  <c r="C36" i="1"/>
  <c r="C37" i="1"/>
  <c r="C38" i="1"/>
  <c r="C39" i="1"/>
  <c r="C28" i="1"/>
  <c r="D5" i="1"/>
  <c r="M8" i="4" l="1"/>
  <c r="M12" i="4"/>
  <c r="M16" i="4"/>
  <c r="M5" i="4"/>
  <c r="M9" i="4"/>
  <c r="M13" i="4"/>
  <c r="M17" i="4"/>
  <c r="M6" i="4"/>
  <c r="M10" i="4"/>
  <c r="M14" i="4"/>
  <c r="M7" i="4"/>
  <c r="M11" i="4"/>
  <c r="M15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4" i="4"/>
  <c r="O4" i="1"/>
  <c r="L4" i="1"/>
  <c r="D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L17" i="1" l="1"/>
  <c r="L16" i="1"/>
  <c r="L15" i="1"/>
  <c r="L14" i="1"/>
  <c r="L13" i="1"/>
  <c r="L12" i="1"/>
  <c r="L11" i="1"/>
  <c r="L10" i="1"/>
  <c r="L9" i="1"/>
  <c r="L8" i="1"/>
  <c r="L7" i="1"/>
  <c r="L6" i="1"/>
  <c r="L5" i="1"/>
  <c r="M4" i="1"/>
  <c r="B26" i="1" s="1"/>
  <c r="M5" i="1"/>
  <c r="M17" i="1"/>
  <c r="M16" i="1"/>
  <c r="M15" i="1"/>
  <c r="M14" i="1"/>
  <c r="M13" i="1"/>
  <c r="M12" i="1"/>
  <c r="M11" i="1"/>
  <c r="M10" i="1"/>
  <c r="M9" i="1"/>
  <c r="M8" i="1"/>
  <c r="M7" i="1"/>
  <c r="M6" i="1"/>
  <c r="B27" i="1" l="1"/>
  <c r="B31" i="1"/>
  <c r="B35" i="1"/>
  <c r="B39" i="1"/>
  <c r="B28" i="1"/>
  <c r="B32" i="1"/>
  <c r="B36" i="1"/>
  <c r="D29" i="1"/>
  <c r="B29" i="1"/>
  <c r="B33" i="1"/>
  <c r="B37" i="1"/>
  <c r="B30" i="1"/>
  <c r="B34" i="1"/>
  <c r="B38" i="1"/>
  <c r="H20" i="1"/>
  <c r="H19" i="1"/>
  <c r="F20" i="1"/>
  <c r="F19" i="1"/>
  <c r="D14" i="1"/>
  <c r="D16" i="1"/>
  <c r="D15" i="1"/>
  <c r="D17" i="1"/>
  <c r="D13" i="1"/>
  <c r="D12" i="1"/>
  <c r="D10" i="1"/>
  <c r="D6" i="1"/>
  <c r="D8" i="1"/>
  <c r="D11" i="1"/>
  <c r="D7" i="1"/>
  <c r="D9" i="1"/>
  <c r="I14" i="1" l="1"/>
  <c r="G12" i="1"/>
  <c r="I12" i="1"/>
  <c r="I10" i="1"/>
  <c r="G6" i="1"/>
  <c r="G15" i="1"/>
  <c r="G13" i="1"/>
  <c r="I15" i="1"/>
  <c r="G7" i="1"/>
  <c r="G5" i="1"/>
  <c r="G16" i="1"/>
  <c r="G11" i="1"/>
  <c r="I7" i="1"/>
  <c r="I5" i="1"/>
  <c r="I16" i="1"/>
  <c r="I11" i="1"/>
  <c r="G8" i="1"/>
  <c r="G10" i="1"/>
  <c r="I8" i="1"/>
  <c r="I6" i="1"/>
  <c r="I13" i="1"/>
  <c r="G4" i="1"/>
  <c r="G17" i="1"/>
  <c r="G9" i="1"/>
  <c r="G14" i="1"/>
  <c r="I4" i="1"/>
  <c r="J4" i="1" s="1"/>
  <c r="I17" i="1"/>
  <c r="I9" i="1"/>
  <c r="J13" i="1" l="1"/>
  <c r="J7" i="1"/>
  <c r="J5" i="1"/>
  <c r="J12" i="1"/>
  <c r="J17" i="1"/>
  <c r="J8" i="1"/>
  <c r="J16" i="1"/>
  <c r="J14" i="1"/>
  <c r="J9" i="1"/>
  <c r="J6" i="1"/>
  <c r="J11" i="1"/>
  <c r="J15" i="1"/>
  <c r="J10" i="1"/>
</calcChain>
</file>

<file path=xl/sharedStrings.xml><?xml version="1.0" encoding="utf-8"?>
<sst xmlns="http://schemas.openxmlformats.org/spreadsheetml/2006/main" count="228" uniqueCount="58">
  <si>
    <t>Dependants</t>
  </si>
  <si>
    <t>Sal</t>
  </si>
  <si>
    <t>Id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</si>
  <si>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</si>
  <si>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</si>
  <si>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</si>
  <si>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</si>
  <si>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</si>
  <si>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</si>
  <si>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</si>
  <si>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</si>
  <si>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</si>
  <si>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</si>
  <si>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</si>
  <si>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</si>
  <si>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</si>
  <si>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</si>
  <si>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Salary</t>
  </si>
  <si>
    <t>Norm-Sal</t>
  </si>
  <si>
    <t>Norm-Dep</t>
  </si>
  <si>
    <t xml:space="preserve">Eucledean </t>
  </si>
  <si>
    <t>Eucledean</t>
  </si>
  <si>
    <t>Lecturer</t>
  </si>
  <si>
    <t xml:space="preserve">Assistant </t>
  </si>
  <si>
    <t>Prof</t>
  </si>
  <si>
    <t>Associate</t>
  </si>
  <si>
    <t>Position</t>
  </si>
  <si>
    <t>Rank</t>
  </si>
  <si>
    <t>Norm</t>
  </si>
  <si>
    <t>Norm-Dep(z)</t>
  </si>
  <si>
    <t>Norm-Sal(z)</t>
  </si>
  <si>
    <t>In "2 Numeric" sheet apply min-max and decimal scaling normalization and find out the Eucledean distance for each</t>
  </si>
  <si>
    <t>In "2N1Ordinal" sheet apply both types of normalization techniques on numerical data then find the Eucledean distance using the three attributes</t>
  </si>
  <si>
    <t>min</t>
  </si>
  <si>
    <t>max</t>
  </si>
  <si>
    <t>newmax</t>
  </si>
  <si>
    <t>newmin</t>
  </si>
  <si>
    <t>sal</t>
  </si>
  <si>
    <t>dependants</t>
  </si>
  <si>
    <t>for salary</t>
  </si>
  <si>
    <t>for dependents</t>
  </si>
  <si>
    <t>after min max normalizatin</t>
  </si>
  <si>
    <t>after z-score normalization</t>
  </si>
  <si>
    <t>decimal scaling</t>
  </si>
  <si>
    <t>Salary-Norm</t>
  </si>
  <si>
    <t>Dep-Norm</t>
  </si>
  <si>
    <t>Eucledian</t>
  </si>
  <si>
    <t>norm-dep</t>
  </si>
  <si>
    <t>norm-salary</t>
  </si>
  <si>
    <t>norm-rank</t>
  </si>
  <si>
    <t>for rank</t>
  </si>
  <si>
    <t>norm-sal</t>
  </si>
  <si>
    <t>min max normalization</t>
  </si>
  <si>
    <t>E11</t>
  </si>
  <si>
    <t>Similarity after min max normalization</t>
  </si>
  <si>
    <t>Similarity after decimal scaling normalization</t>
  </si>
  <si>
    <t>eucledian after min max normalization</t>
  </si>
  <si>
    <t>eucledian AFTER decimal scalling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</si>
</sst>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4" borderId="0" xfId="0" applyFont="1" applyFill="1"/>
    <xf numFmtId="0" fontId="0" fillId="0" borderId="0" xfId="0" applyAlignment="1">
      <alignment horizontal="center" wrapText="1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12"/>
  <sheetViews>
    <sheetView workbookViewId="0">
      <selection activeCell="D4" sqref="D4:K7"/>
    </sheetView>
  </sheetViews>
  <sheetFormatPr defaultRowHeight="15" x14ac:dyDescent="0.25"/>
  <sheetData>
    <row r="4" spans="4:12" x14ac:dyDescent="0.25">
      <c r="D4" s="13" t="s">
        <v>31</v>
      </c>
      <c r="E4" s="13"/>
      <c r="F4" s="13"/>
      <c r="G4" s="13"/>
      <c r="H4" s="13"/>
      <c r="I4" s="13"/>
      <c r="J4" s="13"/>
      <c r="K4" s="13"/>
    </row>
    <row r="5" spans="4:12" x14ac:dyDescent="0.25">
      <c r="D5" s="13"/>
      <c r="E5" s="13"/>
      <c r="F5" s="13"/>
      <c r="G5" s="13"/>
      <c r="H5" s="13"/>
      <c r="I5" s="13"/>
      <c r="J5" s="13"/>
      <c r="K5" s="13"/>
    </row>
    <row r="6" spans="4:12" x14ac:dyDescent="0.25">
      <c r="D6" s="13"/>
      <c r="E6" s="13"/>
      <c r="F6" s="13"/>
      <c r="G6" s="13"/>
      <c r="H6" s="13"/>
      <c r="I6" s="13"/>
      <c r="J6" s="13"/>
      <c r="K6" s="13"/>
    </row>
    <row r="7" spans="4:12" x14ac:dyDescent="0.25">
      <c r="D7" s="13"/>
      <c r="E7" s="13"/>
      <c r="F7" s="13"/>
      <c r="G7" s="13"/>
      <c r="H7" s="13"/>
      <c r="I7" s="13"/>
      <c r="J7" s="13"/>
      <c r="K7" s="13"/>
    </row>
    <row r="8" spans="4:12" x14ac:dyDescent="0.25">
      <c r="F8" s="1"/>
    </row>
    <row r="10" spans="4:12" x14ac:dyDescent="0.25">
      <c r="D10" s="13" t="s">
        <v>32</v>
      </c>
      <c r="E10" s="13"/>
      <c r="F10" s="13"/>
      <c r="G10" s="13"/>
      <c r="H10" s="13"/>
      <c r="I10" s="13"/>
      <c r="J10" s="13"/>
      <c r="K10" s="13"/>
      <c r="L10" s="13"/>
    </row>
    <row r="11" spans="4:12" x14ac:dyDescent="0.25">
      <c r="D11" s="13"/>
      <c r="E11" s="13"/>
      <c r="F11" s="13"/>
      <c r="G11" s="13"/>
      <c r="H11" s="13"/>
      <c r="I11" s="13"/>
      <c r="J11" s="13"/>
      <c r="K11" s="13"/>
      <c r="L11" s="13"/>
    </row>
    <row r="12" spans="4:12" x14ac:dyDescent="0.25">
      <c r="D12" s="13"/>
      <c r="E12" s="13"/>
      <c r="F12" s="13"/>
      <c r="G12" s="13"/>
      <c r="H12" s="13"/>
      <c r="I12" s="13"/>
      <c r="J12" s="13"/>
      <c r="K12" s="13"/>
      <c r="L12" s="13"/>
    </row>
  </sheetData>
  <mergeCells count="2">
    <mergeCell ref="D4:K7"/>
    <mergeCell ref="D10:L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topLeftCell="A22" zoomScale="77" zoomScaleNormal="77" workbookViewId="0">
      <selection activeCell="F63" sqref="F63"/>
    </sheetView>
  </sheetViews>
  <sheetFormatPr defaultRowHeight="15" x14ac:dyDescent="0.25"/>
  <cols>
    <col min="1" max="1" width="4.85546875" customWidth="1"/>
    <col min="2" max="3" width="7.42578125" customWidth="1"/>
    <col min="4" max="4" width="13.42578125" customWidth="1"/>
    <col min="5" max="5" width="5" customWidth="1"/>
    <col min="6" max="6" width="7.28515625" customWidth="1"/>
    <col min="7" max="7" width="11.5703125" customWidth="1"/>
    <col min="10" max="10" width="11.7109375" customWidth="1"/>
    <col min="11" max="11" width="5.28515625" customWidth="1"/>
    <col min="12" max="12" width="8.5703125" customWidth="1"/>
    <col min="13" max="13" width="7.42578125" customWidth="1"/>
    <col min="14" max="14" width="3.85546875" customWidth="1"/>
    <col min="15" max="15" width="9.85546875" customWidth="1"/>
    <col min="16" max="16" width="12.7109375" customWidth="1"/>
  </cols>
  <sheetData>
    <row r="2" spans="1:17" x14ac:dyDescent="0.25">
      <c r="F2" s="2" t="s">
        <v>42</v>
      </c>
      <c r="K2" s="2" t="s">
        <v>41</v>
      </c>
      <c r="L2" s="2"/>
      <c r="M2" s="2"/>
      <c r="O2" t="s">
        <v>43</v>
      </c>
    </row>
    <row r="3" spans="1:17" x14ac:dyDescent="0.25">
      <c r="A3" t="s">
        <v>2</v>
      </c>
      <c r="B3" t="s">
        <v>0</v>
      </c>
      <c r="C3" t="s">
        <v>1</v>
      </c>
      <c r="D3" t="s">
        <v>20</v>
      </c>
      <c r="E3" t="s">
        <v>2</v>
      </c>
      <c r="F3" s="3" t="s">
        <v>0</v>
      </c>
      <c r="G3" s="3" t="s">
        <v>19</v>
      </c>
      <c r="H3" s="3" t="s">
        <v>17</v>
      </c>
      <c r="I3" s="3" t="s">
        <v>18</v>
      </c>
      <c r="J3" s="3" t="s">
        <v>21</v>
      </c>
      <c r="K3" s="4" t="s">
        <v>2</v>
      </c>
      <c r="L3" s="4" t="s">
        <v>38</v>
      </c>
      <c r="M3" s="4" t="s">
        <v>37</v>
      </c>
      <c r="N3" s="4" t="s">
        <v>21</v>
      </c>
      <c r="O3" s="5" t="s">
        <v>45</v>
      </c>
      <c r="P3" s="5" t="s">
        <v>44</v>
      </c>
      <c r="Q3" s="5" t="s">
        <v>46</v>
      </c>
    </row>
    <row r="4" spans="1:17" x14ac:dyDescent="0.25">
      <c r="A4" t="s">
        <v>3</v>
      </c>
      <c r="B4">
        <v>3</v>
      </c>
      <c r="C4">
        <v>50000</v>
      </c>
      <c r="D4">
        <f t="shared" ref="D4:D17" si="0">SQRT(POWER((C4-$C$4),2)+POWER((B4-$B$4),2))</f>
        <v>0</v>
      </c>
      <c r="E4" t="s">
        <v>3</v>
      </c>
      <c r="F4" s="3">
        <v>3</v>
      </c>
      <c r="G4" s="3">
        <f t="shared" ref="G4:G17" si="1">(F4-$F$19)/$F$20</f>
        <v>-0.52877879126368266</v>
      </c>
      <c r="H4" s="3">
        <v>50000</v>
      </c>
      <c r="I4" s="3">
        <f t="shared" ref="I4:I17" si="2">(H4-$F$19)/$H$20</f>
        <v>4.295403217741673</v>
      </c>
      <c r="J4" s="3">
        <f t="shared" ref="J4:J17" si="3">SQRT(POWER((I4-$I$4),2)+POWER((G4-$G$4),2))</f>
        <v>0</v>
      </c>
      <c r="K4" s="4" t="s">
        <v>3</v>
      </c>
      <c r="L4" s="4">
        <f>(B4-B20)/(B21-B20)*1</f>
        <v>0.4</v>
      </c>
      <c r="M4" s="4">
        <f>(C4-C17)/(C16-C17)*1</f>
        <v>0.5</v>
      </c>
      <c r="N4" s="4"/>
      <c r="O4" s="5">
        <f>(B4/10)</f>
        <v>0.3</v>
      </c>
      <c r="P4" s="5">
        <f>(C4/100000)</f>
        <v>0.5</v>
      </c>
      <c r="Q4" s="5"/>
    </row>
    <row r="5" spans="1:17" x14ac:dyDescent="0.25">
      <c r="A5" t="s">
        <v>7</v>
      </c>
      <c r="B5">
        <v>5</v>
      </c>
      <c r="C5">
        <v>50000</v>
      </c>
      <c r="D5">
        <f>SQRT(POWER((C5-D30),2)+POWER((B5-$B$4),2))</f>
        <v>49999.373043190302</v>
      </c>
      <c r="E5" t="s">
        <v>12</v>
      </c>
      <c r="F5" s="3">
        <v>3</v>
      </c>
      <c r="G5" s="3">
        <f t="shared" si="1"/>
        <v>-0.52877879126368266</v>
      </c>
      <c r="H5" s="3">
        <v>45000</v>
      </c>
      <c r="I5" s="3">
        <f t="shared" si="2"/>
        <v>3.8658315986066834</v>
      </c>
      <c r="J5" s="3">
        <f t="shared" si="3"/>
        <v>0.42957161913498965</v>
      </c>
      <c r="K5" s="4" t="s">
        <v>7</v>
      </c>
      <c r="L5" s="4">
        <f>(B5-B20)/(B21-B20)*1</f>
        <v>0.8</v>
      </c>
      <c r="M5" s="4">
        <f>(C5-C17)/(C16-C17)*1</f>
        <v>0.5</v>
      </c>
      <c r="N5" s="4"/>
      <c r="O5" s="5">
        <f t="shared" ref="O5:O17" si="4">(B5/10)</f>
        <v>0.5</v>
      </c>
      <c r="P5" s="5">
        <f t="shared" ref="P5:P17" si="5">(C5/100000)</f>
        <v>0.5</v>
      </c>
      <c r="Q5" s="5"/>
    </row>
    <row r="6" spans="1:17" x14ac:dyDescent="0.25">
      <c r="A6" t="s">
        <v>12</v>
      </c>
      <c r="B6">
        <v>3</v>
      </c>
      <c r="C6">
        <v>45000</v>
      </c>
      <c r="D6">
        <f t="shared" si="0"/>
        <v>5000</v>
      </c>
      <c r="E6" t="s">
        <v>15</v>
      </c>
      <c r="F6" s="3">
        <v>3</v>
      </c>
      <c r="G6" s="3">
        <f t="shared" si="1"/>
        <v>-0.52877879126368266</v>
      </c>
      <c r="H6" s="3">
        <v>57000</v>
      </c>
      <c r="I6" s="3">
        <f t="shared" si="2"/>
        <v>4.8968034845306594</v>
      </c>
      <c r="J6" s="3">
        <f t="shared" si="3"/>
        <v>0.60140026678898639</v>
      </c>
      <c r="K6" s="4" t="s">
        <v>12</v>
      </c>
      <c r="L6" s="4">
        <f>(B6-B20)/(B21-B20)*1</f>
        <v>0.4</v>
      </c>
      <c r="M6" s="4">
        <f>(C6-C17)/(C16-C17)*1</f>
        <v>0.375</v>
      </c>
      <c r="N6" s="4"/>
      <c r="O6" s="5">
        <f t="shared" si="4"/>
        <v>0.3</v>
      </c>
      <c r="P6" s="5">
        <f t="shared" si="5"/>
        <v>0.45</v>
      </c>
      <c r="Q6" s="5"/>
    </row>
    <row r="7" spans="1:17" x14ac:dyDescent="0.25">
      <c r="A7" t="s">
        <v>15</v>
      </c>
      <c r="B7">
        <v>3</v>
      </c>
      <c r="C7">
        <v>57000</v>
      </c>
      <c r="D7">
        <f t="shared" si="0"/>
        <v>7000</v>
      </c>
      <c r="E7" t="s">
        <v>16</v>
      </c>
      <c r="F7" s="3">
        <v>3</v>
      </c>
      <c r="G7" s="3">
        <f t="shared" si="1"/>
        <v>-0.52877879126368266</v>
      </c>
      <c r="H7" s="3">
        <v>42000</v>
      </c>
      <c r="I7" s="3">
        <f t="shared" si="2"/>
        <v>3.6080886271256891</v>
      </c>
      <c r="J7" s="3">
        <f t="shared" si="3"/>
        <v>0.68731459061598388</v>
      </c>
      <c r="K7" s="4" t="s">
        <v>15</v>
      </c>
      <c r="L7" s="4">
        <f>(B7-B20)/(B21-B20)*1</f>
        <v>0.4</v>
      </c>
      <c r="M7" s="4">
        <f>(C7-C17)/(C16-C17)*1</f>
        <v>0.67500000000000004</v>
      </c>
      <c r="N7" s="4"/>
      <c r="O7" s="5">
        <f t="shared" si="4"/>
        <v>0.3</v>
      </c>
      <c r="P7" s="5">
        <f t="shared" si="5"/>
        <v>0.56999999999999995</v>
      </c>
      <c r="Q7" s="5"/>
    </row>
    <row r="8" spans="1:17" x14ac:dyDescent="0.25">
      <c r="A8" t="s">
        <v>13</v>
      </c>
      <c r="B8">
        <v>6</v>
      </c>
      <c r="C8">
        <v>43000</v>
      </c>
      <c r="D8">
        <f t="shared" si="0"/>
        <v>7000.0006428571132</v>
      </c>
      <c r="E8" t="s">
        <v>14</v>
      </c>
      <c r="F8" s="3">
        <v>4</v>
      </c>
      <c r="G8" s="3">
        <f t="shared" si="1"/>
        <v>0.29376599514649043</v>
      </c>
      <c r="H8" s="3">
        <v>39000</v>
      </c>
      <c r="I8" s="3">
        <f t="shared" si="2"/>
        <v>3.3503456556446953</v>
      </c>
      <c r="J8" s="3">
        <f t="shared" si="3"/>
        <v>1.252882165779065</v>
      </c>
      <c r="K8" s="4" t="s">
        <v>13</v>
      </c>
      <c r="L8" s="4">
        <f>(B8-B20)/(B21-B20)*1</f>
        <v>1</v>
      </c>
      <c r="M8" s="4">
        <f>(C8-C17)/(C16-C17)*1</f>
        <v>0.32500000000000001</v>
      </c>
      <c r="N8" s="4"/>
      <c r="O8" s="5">
        <f t="shared" si="4"/>
        <v>0.6</v>
      </c>
      <c r="P8" s="5">
        <f t="shared" si="5"/>
        <v>0.43</v>
      </c>
      <c r="Q8" s="5"/>
    </row>
    <row r="9" spans="1:17" x14ac:dyDescent="0.25">
      <c r="A9" t="s">
        <v>16</v>
      </c>
      <c r="B9">
        <v>3</v>
      </c>
      <c r="C9">
        <v>42000</v>
      </c>
      <c r="D9">
        <f t="shared" si="0"/>
        <v>8000</v>
      </c>
      <c r="E9" t="s">
        <v>9</v>
      </c>
      <c r="F9" s="3">
        <v>3</v>
      </c>
      <c r="G9" s="3">
        <f t="shared" si="1"/>
        <v>-0.52877879126368266</v>
      </c>
      <c r="H9" s="3">
        <v>35000</v>
      </c>
      <c r="I9" s="3">
        <f t="shared" si="2"/>
        <v>3.0066883603367032</v>
      </c>
      <c r="J9" s="3">
        <f t="shared" si="3"/>
        <v>1.2887148574049698</v>
      </c>
      <c r="K9" s="4" t="s">
        <v>16</v>
      </c>
      <c r="L9" s="4">
        <f>(B9-B20)/(B21-B20)*1</f>
        <v>0.4</v>
      </c>
      <c r="M9" s="4">
        <f>(C9-C17)/(C16-C17)*1</f>
        <v>0.3</v>
      </c>
      <c r="N9" s="4"/>
      <c r="O9" s="5">
        <f t="shared" si="4"/>
        <v>0.3</v>
      </c>
      <c r="P9" s="5">
        <f t="shared" si="5"/>
        <v>0.42</v>
      </c>
      <c r="Q9" s="5"/>
    </row>
    <row r="10" spans="1:17" x14ac:dyDescent="0.25">
      <c r="A10" t="s">
        <v>11</v>
      </c>
      <c r="B10">
        <v>5</v>
      </c>
      <c r="C10">
        <v>40000</v>
      </c>
      <c r="D10">
        <f t="shared" si="0"/>
        <v>10000.000199999999</v>
      </c>
      <c r="E10" t="s">
        <v>10</v>
      </c>
      <c r="F10" s="3">
        <v>4</v>
      </c>
      <c r="G10" s="3">
        <f t="shared" si="1"/>
        <v>0.29376599514649043</v>
      </c>
      <c r="H10" s="3">
        <v>38000</v>
      </c>
      <c r="I10" s="3">
        <f t="shared" si="2"/>
        <v>3.2644313318176974</v>
      </c>
      <c r="J10" s="3">
        <f t="shared" si="3"/>
        <v>1.3188945959462401</v>
      </c>
      <c r="K10" s="4" t="s">
        <v>11</v>
      </c>
      <c r="L10" s="4">
        <f>(B10-B20)/(B21-B20)*1</f>
        <v>0.8</v>
      </c>
      <c r="M10" s="4">
        <f>(C10-C17)/(C16-C17)*1</f>
        <v>0.25</v>
      </c>
      <c r="N10" s="4"/>
      <c r="O10" s="5">
        <f t="shared" si="4"/>
        <v>0.5</v>
      </c>
      <c r="P10" s="5">
        <f t="shared" si="5"/>
        <v>0.4</v>
      </c>
      <c r="Q10" s="5"/>
    </row>
    <row r="11" spans="1:17" x14ac:dyDescent="0.25">
      <c r="A11" t="s">
        <v>14</v>
      </c>
      <c r="B11">
        <v>4</v>
      </c>
      <c r="C11">
        <v>39000</v>
      </c>
      <c r="D11">
        <f t="shared" si="0"/>
        <v>11000.000045454546</v>
      </c>
      <c r="E11" t="s">
        <v>4</v>
      </c>
      <c r="F11" s="3">
        <v>4</v>
      </c>
      <c r="G11" s="3">
        <f t="shared" si="1"/>
        <v>0.29376599514649043</v>
      </c>
      <c r="H11" s="3">
        <v>65000</v>
      </c>
      <c r="I11" s="3">
        <f t="shared" si="2"/>
        <v>5.5841180751466428</v>
      </c>
      <c r="J11" s="3">
        <f t="shared" si="3"/>
        <v>1.5288446321804152</v>
      </c>
      <c r="K11" s="4" t="s">
        <v>14</v>
      </c>
      <c r="L11" s="4">
        <f>(B11-B20)/(B21-B20)*1</f>
        <v>0.6</v>
      </c>
      <c r="M11" s="4">
        <f>(C11-C17)/(C16-C17)*1</f>
        <v>0.22500000000000001</v>
      </c>
      <c r="N11" s="4"/>
      <c r="O11" s="5">
        <f t="shared" si="4"/>
        <v>0.4</v>
      </c>
      <c r="P11" s="5">
        <f t="shared" si="5"/>
        <v>0.39</v>
      </c>
      <c r="Q11" s="5"/>
    </row>
    <row r="12" spans="1:17" x14ac:dyDescent="0.25">
      <c r="A12" t="s">
        <v>10</v>
      </c>
      <c r="B12">
        <v>4</v>
      </c>
      <c r="C12">
        <v>38000</v>
      </c>
      <c r="D12">
        <f t="shared" si="0"/>
        <v>12000.000041666666</v>
      </c>
      <c r="E12" t="s">
        <v>6</v>
      </c>
      <c r="F12" s="3">
        <v>4</v>
      </c>
      <c r="G12" s="3">
        <f t="shared" si="1"/>
        <v>0.29376599514649043</v>
      </c>
      <c r="H12" s="3">
        <v>35000</v>
      </c>
      <c r="I12" s="3">
        <f t="shared" si="2"/>
        <v>3.0066883603367032</v>
      </c>
      <c r="J12" s="3">
        <f t="shared" si="3"/>
        <v>1.5288446321804152</v>
      </c>
      <c r="K12" s="4" t="s">
        <v>10</v>
      </c>
      <c r="L12" s="4">
        <f>(B12-B20)/(B21-B20)*1</f>
        <v>0.6</v>
      </c>
      <c r="M12" s="4">
        <f>(C12-C17)/(C16-C17)*1</f>
        <v>0.2</v>
      </c>
      <c r="N12" s="4"/>
      <c r="O12" s="5">
        <f t="shared" si="4"/>
        <v>0.4</v>
      </c>
      <c r="P12" s="5">
        <f t="shared" si="5"/>
        <v>0.38</v>
      </c>
      <c r="Q12" s="5"/>
    </row>
    <row r="13" spans="1:17" x14ac:dyDescent="0.25">
      <c r="A13" t="s">
        <v>9</v>
      </c>
      <c r="B13">
        <v>3</v>
      </c>
      <c r="C13">
        <v>35000</v>
      </c>
      <c r="D13">
        <f t="shared" si="0"/>
        <v>15000</v>
      </c>
      <c r="E13" t="s">
        <v>7</v>
      </c>
      <c r="F13" s="3">
        <v>5</v>
      </c>
      <c r="G13" s="3">
        <f t="shared" si="1"/>
        <v>1.1163107815566635</v>
      </c>
      <c r="H13" s="3">
        <v>50000</v>
      </c>
      <c r="I13" s="3">
        <f t="shared" si="2"/>
        <v>4.295403217741673</v>
      </c>
      <c r="J13" s="3">
        <f t="shared" si="3"/>
        <v>1.6450895728203463</v>
      </c>
      <c r="K13" s="4" t="s">
        <v>9</v>
      </c>
      <c r="L13" s="4">
        <f>(B13-B20)/(B21-B20)*1</f>
        <v>0.4</v>
      </c>
      <c r="M13" s="4">
        <f>(C13-C17)/(C16-C17)*1</f>
        <v>0.125</v>
      </c>
      <c r="N13" s="4"/>
      <c r="O13" s="5">
        <f t="shared" si="4"/>
        <v>0.3</v>
      </c>
      <c r="P13" s="5">
        <f t="shared" si="5"/>
        <v>0.35</v>
      </c>
      <c r="Q13" s="5"/>
    </row>
    <row r="14" spans="1:17" x14ac:dyDescent="0.25">
      <c r="A14" t="s">
        <v>4</v>
      </c>
      <c r="B14">
        <v>4</v>
      </c>
      <c r="C14">
        <v>65000</v>
      </c>
      <c r="D14">
        <f t="shared" si="0"/>
        <v>15000.000033333334</v>
      </c>
      <c r="E14" t="s">
        <v>5</v>
      </c>
      <c r="F14" s="3">
        <v>3</v>
      </c>
      <c r="G14" s="3">
        <f t="shared" si="1"/>
        <v>-0.52877879126368266</v>
      </c>
      <c r="H14" s="3">
        <v>70000</v>
      </c>
      <c r="I14" s="3">
        <f t="shared" si="2"/>
        <v>6.0136896942816334</v>
      </c>
      <c r="J14" s="3">
        <f t="shared" si="3"/>
        <v>1.7182864765399604</v>
      </c>
      <c r="K14" s="4" t="s">
        <v>4</v>
      </c>
      <c r="L14" s="4">
        <f>(B14-B20)/(B21-B20)*1</f>
        <v>0.6</v>
      </c>
      <c r="M14" s="4">
        <f>(C14-C17)/(C16-C17)*1</f>
        <v>0.875</v>
      </c>
      <c r="N14" s="4"/>
      <c r="O14" s="5">
        <f t="shared" si="4"/>
        <v>0.4</v>
      </c>
      <c r="P14" s="5">
        <f t="shared" si="5"/>
        <v>0.65</v>
      </c>
      <c r="Q14" s="5"/>
    </row>
    <row r="15" spans="1:17" x14ac:dyDescent="0.25">
      <c r="A15" t="s">
        <v>6</v>
      </c>
      <c r="B15">
        <v>4</v>
      </c>
      <c r="C15">
        <v>35000</v>
      </c>
      <c r="D15">
        <f t="shared" si="0"/>
        <v>15000.000033333334</v>
      </c>
      <c r="E15" t="s">
        <v>11</v>
      </c>
      <c r="F15" s="3">
        <v>5</v>
      </c>
      <c r="G15" s="3">
        <f t="shared" si="1"/>
        <v>1.1163107815566635</v>
      </c>
      <c r="H15" s="3">
        <v>40000</v>
      </c>
      <c r="I15" s="3">
        <f t="shared" si="2"/>
        <v>3.4362599794716933</v>
      </c>
      <c r="J15" s="3">
        <f t="shared" si="3"/>
        <v>1.8559220906242957</v>
      </c>
      <c r="K15" s="4" t="s">
        <v>6</v>
      </c>
      <c r="L15" s="4">
        <f>(B15-B20)/(B21-B20)*1</f>
        <v>0.6</v>
      </c>
      <c r="M15" s="4">
        <f>(C15-C17)/(C16-C17)*1</f>
        <v>0.125</v>
      </c>
      <c r="N15" s="4"/>
      <c r="O15" s="5">
        <f t="shared" si="4"/>
        <v>0.4</v>
      </c>
      <c r="P15" s="5">
        <f t="shared" si="5"/>
        <v>0.35</v>
      </c>
      <c r="Q15" s="5"/>
    </row>
    <row r="16" spans="1:17" x14ac:dyDescent="0.25">
      <c r="A16" t="s">
        <v>5</v>
      </c>
      <c r="B16">
        <v>3</v>
      </c>
      <c r="C16">
        <v>70000</v>
      </c>
      <c r="D16">
        <f t="shared" si="0"/>
        <v>20000</v>
      </c>
      <c r="E16" t="s">
        <v>8</v>
      </c>
      <c r="F16" s="3">
        <v>1</v>
      </c>
      <c r="G16" s="3">
        <f t="shared" si="1"/>
        <v>-2.1738683640840288</v>
      </c>
      <c r="H16" s="3">
        <v>30000</v>
      </c>
      <c r="I16" s="3">
        <f t="shared" si="2"/>
        <v>2.5771167412017131</v>
      </c>
      <c r="J16" s="3">
        <f t="shared" si="3"/>
        <v>2.3788291485649702</v>
      </c>
      <c r="K16" s="4" t="s">
        <v>5</v>
      </c>
      <c r="L16" s="4">
        <f>(B16-B20)/(B21-B20)*1</f>
        <v>0.4</v>
      </c>
      <c r="M16" s="4">
        <f>(C16-C17)/(C16-C17)*1</f>
        <v>1</v>
      </c>
      <c r="N16" s="4"/>
      <c r="O16" s="5">
        <f t="shared" si="4"/>
        <v>0.3</v>
      </c>
      <c r="P16" s="5">
        <f t="shared" si="5"/>
        <v>0.7</v>
      </c>
      <c r="Q16" s="5"/>
    </row>
    <row r="17" spans="1:17" x14ac:dyDescent="0.25">
      <c r="A17" t="s">
        <v>8</v>
      </c>
      <c r="B17">
        <v>1</v>
      </c>
      <c r="C17">
        <v>30000</v>
      </c>
      <c r="D17">
        <f t="shared" si="0"/>
        <v>20000.000100000001</v>
      </c>
      <c r="E17" t="s">
        <v>13</v>
      </c>
      <c r="F17" s="3">
        <v>6</v>
      </c>
      <c r="G17" s="3">
        <f t="shared" si="1"/>
        <v>1.9388555679668367</v>
      </c>
      <c r="H17" s="3">
        <v>43000</v>
      </c>
      <c r="I17" s="3">
        <f t="shared" si="2"/>
        <v>3.694002950952687</v>
      </c>
      <c r="J17" s="3">
        <f t="shared" si="3"/>
        <v>2.5398625182770975</v>
      </c>
      <c r="K17" s="4" t="s">
        <v>8</v>
      </c>
      <c r="L17" s="4">
        <f>(B17-B20)/(B21-B20)*1</f>
        <v>0</v>
      </c>
      <c r="M17" s="4">
        <f>(C17-C17)/(C16-C17)*1</f>
        <v>0</v>
      </c>
      <c r="N17" s="4"/>
      <c r="O17" s="5">
        <f t="shared" si="4"/>
        <v>0.1</v>
      </c>
      <c r="P17" s="5">
        <f t="shared" si="5"/>
        <v>0.3</v>
      </c>
      <c r="Q17" s="5"/>
    </row>
    <row r="19" spans="1:17" x14ac:dyDescent="0.25">
      <c r="A19" s="8" t="s">
        <v>40</v>
      </c>
      <c r="B19" s="8"/>
      <c r="C19" s="7" t="s">
        <v>39</v>
      </c>
      <c r="D19" s="7"/>
      <c r="F19">
        <f>AVERAGE(F4:F17)</f>
        <v>3.6428571428571428</v>
      </c>
      <c r="H19">
        <f>AVERAGE(H4:H17)</f>
        <v>45642.857142857145</v>
      </c>
    </row>
    <row r="20" spans="1:17" x14ac:dyDescent="0.25">
      <c r="A20" s="8" t="s">
        <v>33</v>
      </c>
      <c r="B20" s="8">
        <v>1</v>
      </c>
      <c r="C20" s="7" t="s">
        <v>33</v>
      </c>
      <c r="D20" s="7">
        <v>30000</v>
      </c>
      <c r="F20">
        <f>STDEV(F4:F17)</f>
        <v>1.21573927222163</v>
      </c>
      <c r="H20">
        <f>STDEV(H4:H17)</f>
        <v>11639.502651660941</v>
      </c>
    </row>
    <row r="21" spans="1:17" x14ac:dyDescent="0.25">
      <c r="A21" s="8" t="s">
        <v>34</v>
      </c>
      <c r="B21" s="8">
        <v>6</v>
      </c>
      <c r="C21" s="7" t="s">
        <v>34</v>
      </c>
      <c r="D21" s="7">
        <v>70000</v>
      </c>
    </row>
    <row r="22" spans="1:17" x14ac:dyDescent="0.25">
      <c r="A22" s="8" t="s">
        <v>35</v>
      </c>
      <c r="B22" s="8">
        <v>1</v>
      </c>
      <c r="C22" s="7" t="s">
        <v>35</v>
      </c>
      <c r="D22" s="7">
        <v>1</v>
      </c>
    </row>
    <row r="23" spans="1:17" x14ac:dyDescent="0.25">
      <c r="A23" s="8" t="s">
        <v>36</v>
      </c>
      <c r="B23" s="8">
        <v>0</v>
      </c>
      <c r="C23" s="7" t="s">
        <v>36</v>
      </c>
      <c r="D23" s="7">
        <v>0</v>
      </c>
    </row>
    <row r="24" spans="1:17" x14ac:dyDescent="0.25">
      <c r="A24" s="5"/>
      <c r="B24" s="5"/>
      <c r="C24" s="5"/>
      <c r="D24" s="5"/>
      <c r="E24" s="12"/>
      <c r="F24" s="12" t="s">
        <v>54</v>
      </c>
      <c r="G24" s="12"/>
      <c r="H24" s="12"/>
      <c r="I24" s="12"/>
      <c r="J24" s="5"/>
      <c r="K24" s="5"/>
      <c r="L24" s="5"/>
      <c r="M24" s="5"/>
      <c r="N24" s="5"/>
      <c r="O24" s="5"/>
      <c r="P24" s="5"/>
    </row>
    <row r="25" spans="1:17" x14ac:dyDescent="0.25">
      <c r="A25" s="5" t="s">
        <v>2</v>
      </c>
      <c r="B25" s="5" t="s">
        <v>3</v>
      </c>
      <c r="C25" s="5" t="s">
        <v>7</v>
      </c>
      <c r="D25" s="5" t="s">
        <v>12</v>
      </c>
      <c r="E25" s="5" t="s">
        <v>15</v>
      </c>
      <c r="F25" s="5" t="s">
        <v>53</v>
      </c>
      <c r="G25" s="5" t="s">
        <v>16</v>
      </c>
      <c r="H25" s="5" t="s">
        <v>11</v>
      </c>
      <c r="I25" s="5" t="s">
        <v>14</v>
      </c>
      <c r="J25" s="5" t="s">
        <v>10</v>
      </c>
      <c r="K25" s="5" t="s">
        <v>9</v>
      </c>
      <c r="L25" s="5" t="s">
        <v>4</v>
      </c>
      <c r="M25" s="5" t="s">
        <v>6</v>
      </c>
      <c r="N25" s="5" t="s">
        <v>5</v>
      </c>
      <c r="O25" s="5" t="s">
        <v>8</v>
      </c>
      <c r="P25" s="5"/>
    </row>
    <row r="26" spans="1:17" x14ac:dyDescent="0.25">
      <c r="A26" s="5" t="s">
        <v>3</v>
      </c>
      <c r="B26" s="5">
        <f>SQRT((L4-L4)^2+(M4-M4)^2)</f>
        <v>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7" x14ac:dyDescent="0.25">
      <c r="A27" s="5" t="s">
        <v>7</v>
      </c>
      <c r="B27" s="5">
        <f>SQRT((L5-L4)^2+(M5-M4)^2)</f>
        <v>0.4</v>
      </c>
      <c r="C27" s="5">
        <v>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7" x14ac:dyDescent="0.25">
      <c r="A28" s="5" t="s">
        <v>12</v>
      </c>
      <c r="B28" s="5">
        <f>SQRT((L4-L6)^2+(M4-M6)^2)</f>
        <v>0.125</v>
      </c>
      <c r="C28" s="5">
        <f>SQRT((L6-$M$5)^2+(M6-$M$5)^2)</f>
        <v>0.1600781059358212</v>
      </c>
      <c r="D28" s="5">
        <v>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7" x14ac:dyDescent="0.25">
      <c r="A29" s="5" t="s">
        <v>15</v>
      </c>
      <c r="B29" s="5">
        <f>SQRT((L4-L7)^2+(M4-M7)^2)</f>
        <v>0.17500000000000004</v>
      </c>
      <c r="C29" s="5">
        <f t="shared" ref="C29:C39" si="6">SQRT((L7-$M$5)^2+(M7-$M$5)^2)</f>
        <v>0.20155644370746376</v>
      </c>
      <c r="D29" s="5">
        <f>SQRT((L7-L6)^2+(M7-M6)^2)</f>
        <v>0.30000000000000004</v>
      </c>
      <c r="E29" s="5">
        <v>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7" x14ac:dyDescent="0.25">
      <c r="A30" s="5" t="s">
        <v>13</v>
      </c>
      <c r="B30" s="5">
        <f>SQRT((L4-L8)^2+(M4-M8)^2)</f>
        <v>0.625</v>
      </c>
      <c r="C30" s="5">
        <f t="shared" si="6"/>
        <v>0.52974050251042726</v>
      </c>
      <c r="D30" s="5">
        <f>SQRT((L8-$M$6)^2+(M8-$M$6)^2)</f>
        <v>0.6269968101992226</v>
      </c>
      <c r="E30" s="5">
        <f>SQRT((L8-$M$7)^2+(M8-$M$7)^2)</f>
        <v>0.47762432936357002</v>
      </c>
      <c r="F30" s="5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7" x14ac:dyDescent="0.25">
      <c r="A31" s="5" t="s">
        <v>16</v>
      </c>
      <c r="B31" s="5">
        <f>SQRT((L4-L9)^2+(M4-M9)^2)</f>
        <v>0.2</v>
      </c>
      <c r="C31" s="5">
        <f t="shared" si="6"/>
        <v>0.22360679774997896</v>
      </c>
      <c r="D31" s="5">
        <f t="shared" ref="D31:D39" si="7">SQRT((L9-$M$6)^2+(M9-$M$6)^2)</f>
        <v>7.9056941504209499E-2</v>
      </c>
      <c r="E31" s="5">
        <f t="shared" ref="E31:E39" si="8">SQRT((L9-$M$7)^2+(M9-$M$7)^2)</f>
        <v>0.4650268809434569</v>
      </c>
      <c r="F31" s="5">
        <f>SQRT((L9-$M$8)^2+(M9-$M$8)^2)</f>
        <v>7.9056941504209499E-2</v>
      </c>
      <c r="G31" s="5">
        <v>0</v>
      </c>
      <c r="H31" s="5"/>
      <c r="I31" s="5"/>
      <c r="J31" s="5"/>
      <c r="K31" s="5"/>
      <c r="L31" s="5"/>
      <c r="M31" s="5"/>
      <c r="N31" s="5"/>
      <c r="O31" s="5"/>
      <c r="P31" s="5"/>
    </row>
    <row r="32" spans="1:17" x14ac:dyDescent="0.25">
      <c r="A32" s="5" t="s">
        <v>11</v>
      </c>
      <c r="B32" s="5">
        <f>SQRT((L4-L10)^2+(M4-M10)^2)</f>
        <v>0.47169905660283024</v>
      </c>
      <c r="C32" s="5">
        <f t="shared" si="6"/>
        <v>0.39051248379533277</v>
      </c>
      <c r="D32" s="5">
        <f t="shared" si="7"/>
        <v>0.4430011286667338</v>
      </c>
      <c r="E32" s="5">
        <f t="shared" si="8"/>
        <v>0.4430011286667338</v>
      </c>
      <c r="F32" s="5">
        <f t="shared" ref="F32:F39" si="9">SQRT((L10-$M$8)^2+(M10-$M$8)^2)</f>
        <v>0.48088460154178364</v>
      </c>
      <c r="G32" s="5">
        <f>SQRT((L10-$M$9)^2+(M10-$M$9)^2)</f>
        <v>0.50249378105604448</v>
      </c>
      <c r="H32" s="5">
        <v>0</v>
      </c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 t="s">
        <v>14</v>
      </c>
      <c r="B33" s="5">
        <f>SQRT((L4-L11)^2+(M4-M11)^2)</f>
        <v>0.34003676271838607</v>
      </c>
      <c r="C33" s="5">
        <f t="shared" si="6"/>
        <v>0.29261749776799062</v>
      </c>
      <c r="D33" s="5">
        <f t="shared" si="7"/>
        <v>0.27041634565979916</v>
      </c>
      <c r="E33" s="5">
        <f t="shared" si="8"/>
        <v>0.45620718977236657</v>
      </c>
      <c r="F33" s="5">
        <f t="shared" si="9"/>
        <v>0.29261749776799056</v>
      </c>
      <c r="G33" s="5">
        <f t="shared" ref="G33:G39" si="10">SQRT((L11-$M$9)^2+(M11-$M$9)^2)</f>
        <v>0.30923292192132451</v>
      </c>
      <c r="H33" s="5">
        <f>SQRT((L11-$M$10)^2+(M11-$M$10)^2)</f>
        <v>0.35089172119045497</v>
      </c>
      <c r="I33" s="5">
        <v>0</v>
      </c>
      <c r="J33" s="5"/>
      <c r="K33" s="5"/>
      <c r="L33" s="5"/>
      <c r="M33" s="5"/>
      <c r="N33" s="5"/>
      <c r="O33" s="5"/>
      <c r="P33" s="5"/>
    </row>
    <row r="34" spans="1:16" x14ac:dyDescent="0.25">
      <c r="A34" s="5" t="s">
        <v>10</v>
      </c>
      <c r="B34" s="5">
        <f>SQRT((L4-L12)^2+(M4-M12)^2)</f>
        <v>0.3605551275463989</v>
      </c>
      <c r="C34" s="5">
        <f t="shared" si="6"/>
        <v>0.31622776601683794</v>
      </c>
      <c r="D34" s="5">
        <f>SQRT((L12-$M$6)^2+(M12-$M$6)^2)</f>
        <v>0.28504385627478446</v>
      </c>
      <c r="E34" s="5">
        <f t="shared" si="8"/>
        <v>0.48088460154178364</v>
      </c>
      <c r="F34" s="5">
        <f t="shared" si="9"/>
        <v>0.30207614933986426</v>
      </c>
      <c r="G34" s="5">
        <f t="shared" si="10"/>
        <v>0.31622776601683794</v>
      </c>
      <c r="H34" s="5">
        <f t="shared" ref="H34:H39" si="11">SQRT((L12-$M$10)^2+(M12-$M$10)^2)</f>
        <v>0.35355339059327373</v>
      </c>
      <c r="I34" s="5">
        <f>SQRT((L12-$M$11)^2+(M12-$M$11)^2)</f>
        <v>0.37583240945932267</v>
      </c>
      <c r="J34" s="5">
        <v>0</v>
      </c>
      <c r="K34" s="5"/>
      <c r="L34" s="5"/>
      <c r="M34" s="5"/>
      <c r="N34" s="5"/>
      <c r="O34" s="5"/>
      <c r="P34" s="5"/>
    </row>
    <row r="35" spans="1:16" x14ac:dyDescent="0.25">
      <c r="A35" s="5" t="s">
        <v>9</v>
      </c>
      <c r="B35" s="5">
        <f>SQRT((L4-L13)^2+(M4-M13)^2)</f>
        <v>0.375</v>
      </c>
      <c r="C35" s="5">
        <f t="shared" si="6"/>
        <v>0.38810436740650062</v>
      </c>
      <c r="D35" s="5">
        <f t="shared" si="7"/>
        <v>0.25124689052802224</v>
      </c>
      <c r="E35" s="5">
        <f t="shared" si="8"/>
        <v>0.61491869381244224</v>
      </c>
      <c r="F35" s="5">
        <f t="shared" si="9"/>
        <v>0.2136000936329383</v>
      </c>
      <c r="G35" s="5">
        <f t="shared" si="10"/>
        <v>0.20155644370746376</v>
      </c>
      <c r="H35" s="5">
        <f t="shared" si="11"/>
        <v>0.19525624189766638</v>
      </c>
      <c r="I35" s="5">
        <f>SQRT((L13-$M$11)^2+(M13-$M$11)^2)</f>
        <v>0.20155644370746376</v>
      </c>
      <c r="J35" s="5">
        <f>SQRT((L13-$M$12)^2+(M14-$M$12)^2)</f>
        <v>0.70400639201643622</v>
      </c>
      <c r="K35" s="5">
        <v>0</v>
      </c>
      <c r="L35" s="5"/>
      <c r="M35" s="5"/>
      <c r="N35" s="5"/>
      <c r="O35" s="5"/>
      <c r="P35" s="5"/>
    </row>
    <row r="36" spans="1:16" x14ac:dyDescent="0.25">
      <c r="A36" s="5" t="s">
        <v>4</v>
      </c>
      <c r="B36" s="5">
        <f>SQRT((L4-L14)^2+(M4-M14)^2)</f>
        <v>0.42499999999999999</v>
      </c>
      <c r="C36" s="5">
        <f t="shared" si="6"/>
        <v>0.38810436740650062</v>
      </c>
      <c r="D36" s="5">
        <f t="shared" si="7"/>
        <v>0.54829280498653266</v>
      </c>
      <c r="E36" s="5">
        <f t="shared" si="8"/>
        <v>0.21360009363293825</v>
      </c>
      <c r="F36" s="5">
        <f t="shared" si="9"/>
        <v>0.61491869381244224</v>
      </c>
      <c r="G36" s="5">
        <f t="shared" si="10"/>
        <v>0.64855608855364233</v>
      </c>
      <c r="H36" s="5">
        <f t="shared" si="11"/>
        <v>0.71632743909472008</v>
      </c>
      <c r="I36" s="5">
        <f t="shared" ref="I36:I39" si="12">SQRT((L14-$M$11)^2+(M14-$M$11)^2)</f>
        <v>0.75041655099018179</v>
      </c>
      <c r="J36" s="5">
        <f t="shared" ref="J36:J39" si="13">SQRT((L14-$M$12)^2+(M15-$M$12)^2)</f>
        <v>0.40697051490249264</v>
      </c>
      <c r="K36" s="5">
        <f>SQRT((L14-$M$13)^2+(M14-$M$13)^2)</f>
        <v>0.88776404522823515</v>
      </c>
      <c r="L36" s="5">
        <v>0</v>
      </c>
      <c r="M36" s="5"/>
      <c r="N36" s="5"/>
      <c r="O36" s="5"/>
      <c r="P36" s="5"/>
    </row>
    <row r="37" spans="1:16" x14ac:dyDescent="0.25">
      <c r="A37" s="5" t="s">
        <v>6</v>
      </c>
      <c r="B37" s="5">
        <f>SQRT((L4-L15)^2+(M4-M15)^2)</f>
        <v>0.42499999999999999</v>
      </c>
      <c r="C37" s="5">
        <f t="shared" si="6"/>
        <v>0.38810436740650062</v>
      </c>
      <c r="D37" s="5">
        <f t="shared" si="7"/>
        <v>0.33634060117684272</v>
      </c>
      <c r="E37" s="5">
        <f t="shared" si="8"/>
        <v>0.555090082779363</v>
      </c>
      <c r="F37" s="5">
        <f t="shared" si="9"/>
        <v>0.34003676271838607</v>
      </c>
      <c r="G37" s="5">
        <f t="shared" si="10"/>
        <v>0.34731109973624513</v>
      </c>
      <c r="H37" s="5">
        <f t="shared" si="11"/>
        <v>0.37165171868296265</v>
      </c>
      <c r="I37" s="5">
        <f t="shared" si="12"/>
        <v>0.38810436740650062</v>
      </c>
      <c r="J37" s="5">
        <f t="shared" si="13"/>
        <v>0.89442719099991586</v>
      </c>
      <c r="K37" s="5">
        <f>SQRT((L15-$M$13)^2+(M15-$M$13)^2)</f>
        <v>0.47499999999999998</v>
      </c>
      <c r="L37" s="5">
        <f>SQRT((L16-$M$14)^2+(M16-$M$14)^2)</f>
        <v>0.49117206760971249</v>
      </c>
      <c r="M37" s="5">
        <v>0</v>
      </c>
      <c r="N37" s="5"/>
      <c r="O37" s="5"/>
      <c r="P37" s="5"/>
    </row>
    <row r="38" spans="1:16" x14ac:dyDescent="0.25">
      <c r="A38" s="5" t="s">
        <v>5</v>
      </c>
      <c r="B38" s="5">
        <f>SQRT((L4-L16)^2+(M4-M16)^2)</f>
        <v>0.5</v>
      </c>
      <c r="C38" s="5">
        <f t="shared" si="6"/>
        <v>0.50990195135927852</v>
      </c>
      <c r="D38" s="5">
        <f t="shared" si="7"/>
        <v>0.62549980015984019</v>
      </c>
      <c r="E38" s="5">
        <f t="shared" si="8"/>
        <v>0.42573465914816</v>
      </c>
      <c r="F38" s="5">
        <f t="shared" si="9"/>
        <v>0.6791538853603063</v>
      </c>
      <c r="G38" s="5">
        <f t="shared" si="10"/>
        <v>0.70710678118654746</v>
      </c>
      <c r="H38" s="5">
        <f t="shared" si="11"/>
        <v>0.76485292703891772</v>
      </c>
      <c r="I38" s="5">
        <f t="shared" si="12"/>
        <v>0.79451242910353526</v>
      </c>
      <c r="J38" s="5">
        <f t="shared" si="13"/>
        <v>0.28284271247461906</v>
      </c>
      <c r="K38" s="5">
        <f t="shared" ref="K38:K39" si="14">SQRT((L16-$M$13)^2+(M16-$M$13)^2)</f>
        <v>0.91719681639220707</v>
      </c>
      <c r="L38" s="5">
        <f t="shared" ref="L38:L39" si="15">SQRT((L17-$M$14)^2+(M17-$M$14)^2)</f>
        <v>1.2374368670764582</v>
      </c>
      <c r="M38" s="5">
        <f>SQRT((L17-$M$15)^2+(M17-$M$15)^2)</f>
        <v>0.17677669529663689</v>
      </c>
      <c r="N38" s="5">
        <v>0</v>
      </c>
      <c r="O38" s="5"/>
      <c r="P38" s="5"/>
    </row>
    <row r="39" spans="1:16" x14ac:dyDescent="0.25">
      <c r="A39" s="5" t="s">
        <v>8</v>
      </c>
      <c r="B39" s="5">
        <f>SQRT((L4-L17)^2+(M4-M17)^2)</f>
        <v>0.6403124237432849</v>
      </c>
      <c r="C39" s="5">
        <f t="shared" si="6"/>
        <v>0.70710678118654757</v>
      </c>
      <c r="D39" s="5">
        <f t="shared" si="7"/>
        <v>0.5303300858899106</v>
      </c>
      <c r="E39" s="5">
        <f t="shared" si="8"/>
        <v>0.95459415460183927</v>
      </c>
      <c r="F39" s="5">
        <f t="shared" si="9"/>
        <v>0.45961940777125593</v>
      </c>
      <c r="G39" s="5">
        <f t="shared" si="10"/>
        <v>0.42426406871192851</v>
      </c>
      <c r="H39" s="5">
        <f t="shared" si="11"/>
        <v>0.35355339059327379</v>
      </c>
      <c r="I39" s="5">
        <f t="shared" si="12"/>
        <v>0.31819805153394637</v>
      </c>
      <c r="J39" s="5">
        <f t="shared" si="13"/>
        <v>0.28284271247461906</v>
      </c>
      <c r="K39" s="5">
        <f t="shared" si="14"/>
        <v>0.17677669529663689</v>
      </c>
      <c r="L39" s="5">
        <f t="shared" si="15"/>
        <v>1.2374368670764582</v>
      </c>
      <c r="M39" s="5">
        <f>SQRT((L18-$M$15)^2+(M18-$M$15)^2)</f>
        <v>0.17677669529663689</v>
      </c>
      <c r="N39" s="5">
        <f>SQRT((L18-$M$16)^2+(M18-$M$16)^2)</f>
        <v>1.4142135623730951</v>
      </c>
      <c r="O39" s="5">
        <v>0</v>
      </c>
      <c r="P39" s="5"/>
    </row>
    <row r="42" spans="1:16" x14ac:dyDescent="0.25">
      <c r="A42" s="5"/>
      <c r="B42" s="5"/>
      <c r="C42" s="5"/>
      <c r="D42" s="5"/>
      <c r="E42" s="12"/>
      <c r="F42" s="12" t="s">
        <v>55</v>
      </c>
      <c r="G42" s="12"/>
      <c r="H42" s="12"/>
      <c r="I42" s="12"/>
      <c r="J42" s="5"/>
      <c r="K42" s="5"/>
      <c r="L42" s="5"/>
      <c r="M42" s="5"/>
      <c r="N42" s="5"/>
      <c r="O42" s="5"/>
      <c r="P42" s="5"/>
    </row>
    <row r="43" spans="1:16" x14ac:dyDescent="0.25">
      <c r="A43" s="5" t="s">
        <v>2</v>
      </c>
      <c r="B43" s="5" t="s">
        <v>3</v>
      </c>
      <c r="C43" s="5" t="s">
        <v>7</v>
      </c>
      <c r="D43" s="5" t="s">
        <v>12</v>
      </c>
      <c r="E43" s="5" t="s">
        <v>15</v>
      </c>
      <c r="F43" s="5" t="s">
        <v>53</v>
      </c>
      <c r="G43" s="5" t="s">
        <v>16</v>
      </c>
      <c r="H43" s="5" t="s">
        <v>11</v>
      </c>
      <c r="I43" s="5" t="s">
        <v>14</v>
      </c>
      <c r="J43" s="5" t="s">
        <v>10</v>
      </c>
      <c r="K43" s="5" t="s">
        <v>9</v>
      </c>
      <c r="L43" s="5" t="s">
        <v>4</v>
      </c>
      <c r="M43" s="5" t="s">
        <v>6</v>
      </c>
      <c r="N43" s="5" t="s">
        <v>5</v>
      </c>
      <c r="O43" s="5" t="s">
        <v>8</v>
      </c>
      <c r="P43" s="5"/>
    </row>
    <row r="44" spans="1:16" x14ac:dyDescent="0.25">
      <c r="A44" s="5" t="s">
        <v>3</v>
      </c>
      <c r="B44" s="5">
        <v>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 t="s">
        <v>7</v>
      </c>
      <c r="B45" s="5">
        <f>SQRT((O5-$O$4)^2+(P5-$P$4)^2)</f>
        <v>0.2</v>
      </c>
      <c r="C45" s="5">
        <v>0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 t="s">
        <v>12</v>
      </c>
      <c r="B46" s="5">
        <f t="shared" ref="B46:B57" si="16">SQRT((O6-$O$4)^2+(P6-$P$4)^2)</f>
        <v>4.9999999999999989E-2</v>
      </c>
      <c r="C46" s="5">
        <f>SQRT((O6-$O$5)^2+(P6-$P$5)^2)</f>
        <v>0.20615528128088306</v>
      </c>
      <c r="D46" s="5">
        <v>0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 t="s">
        <v>15</v>
      </c>
      <c r="B47" s="5">
        <f t="shared" si="16"/>
        <v>6.9999999999999951E-2</v>
      </c>
      <c r="C47" s="5">
        <f t="shared" ref="C47:C57" si="17">SQRT((O7-$O$5)^2+(P7-$P$5)^2)</f>
        <v>0.21189620100417092</v>
      </c>
      <c r="D47" s="5">
        <f>SQRT((O7-$O$6)^2+(P7-$P$6)^2)</f>
        <v>0.11999999999999994</v>
      </c>
      <c r="E47" s="5">
        <v>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 t="s">
        <v>13</v>
      </c>
      <c r="B48" s="5">
        <f t="shared" si="16"/>
        <v>0.30805843601498728</v>
      </c>
      <c r="C48" s="5">
        <f t="shared" si="17"/>
        <v>0.12206555615733701</v>
      </c>
      <c r="D48" s="5">
        <f t="shared" ref="D48:D57" si="18">SQRT((O8-$O$6)^2+(P8-$P$6)^2)</f>
        <v>0.30066592756745814</v>
      </c>
      <c r="E48" s="5">
        <f>SQRT((O8-$O$7)^2+(P8-$P$7)^2)</f>
        <v>0.33105890714493696</v>
      </c>
      <c r="F48" s="5">
        <v>0</v>
      </c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 t="s">
        <v>16</v>
      </c>
      <c r="B49" s="5">
        <f t="shared" si="16"/>
        <v>8.0000000000000016E-2</v>
      </c>
      <c r="C49" s="5">
        <f t="shared" si="17"/>
        <v>0.2154065922853802</v>
      </c>
      <c r="D49" s="5">
        <f t="shared" si="18"/>
        <v>3.0000000000000027E-2</v>
      </c>
      <c r="E49" s="5">
        <f t="shared" ref="E49:E57" si="19">SQRT((O9-$O$7)^2+(P9-$P$7)^2)</f>
        <v>0.14999999999999997</v>
      </c>
      <c r="F49" s="5">
        <f>SQRT((O9-$O$8)^2+(P9-$P$8)^2)</f>
        <v>0.30016662039607267</v>
      </c>
      <c r="G49" s="5">
        <v>0</v>
      </c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 t="s">
        <v>11</v>
      </c>
      <c r="B50" s="5">
        <f t="shared" si="16"/>
        <v>0.22360679774997896</v>
      </c>
      <c r="C50" s="5">
        <f>SQRT((O10-$O$5)^2+(P10-$P$5)^2)</f>
        <v>9.9999999999999978E-2</v>
      </c>
      <c r="D50" s="5">
        <f t="shared" si="18"/>
        <v>0.20615528128088306</v>
      </c>
      <c r="E50" s="5">
        <f t="shared" si="19"/>
        <v>0.26248809496813374</v>
      </c>
      <c r="F50" s="5">
        <f t="shared" ref="F50:F57" si="20">SQRT((O10-$O$8)^2+(P10-$P$8)^2)</f>
        <v>0.10440306508910546</v>
      </c>
      <c r="G50" s="5">
        <f>SQRT((O10-$O$9)^2+(P10-$P$9)^2)</f>
        <v>0.20099751242241781</v>
      </c>
      <c r="H50" s="5">
        <v>0</v>
      </c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 t="s">
        <v>14</v>
      </c>
      <c r="B51" s="5">
        <f t="shared" si="16"/>
        <v>0.14866068747318506</v>
      </c>
      <c r="C51" s="5">
        <f t="shared" si="17"/>
        <v>0.14866068747318503</v>
      </c>
      <c r="D51" s="5">
        <f t="shared" si="18"/>
        <v>0.11661903789690604</v>
      </c>
      <c r="E51" s="5">
        <f t="shared" si="19"/>
        <v>0.20591260281973997</v>
      </c>
      <c r="F51" s="5">
        <f t="shared" si="20"/>
        <v>0.20396078054371133</v>
      </c>
      <c r="G51" s="5">
        <f t="shared" ref="G51:G57" si="21">SQRT((O11-$O$9)^2+(P11-$P$9)^2)</f>
        <v>0.10440306508910553</v>
      </c>
      <c r="H51" s="5">
        <f>SQRT((O11-$O$10)^2+(P11-$P$10)^2)</f>
        <v>0.10049875621120888</v>
      </c>
      <c r="I51" s="5">
        <v>0</v>
      </c>
      <c r="J51" s="5"/>
      <c r="K51" s="5"/>
      <c r="L51" s="5"/>
      <c r="M51" s="5"/>
      <c r="N51" s="5"/>
      <c r="O51" s="5"/>
      <c r="P51" s="5"/>
    </row>
    <row r="52" spans="1:16" x14ac:dyDescent="0.25">
      <c r="A52" s="5" t="s">
        <v>10</v>
      </c>
      <c r="B52" s="5">
        <f t="shared" si="16"/>
        <v>0.15620499351813311</v>
      </c>
      <c r="C52" s="5">
        <f t="shared" si="17"/>
        <v>0.15620499351813308</v>
      </c>
      <c r="D52" s="5">
        <f t="shared" si="18"/>
        <v>0.12206555615733705</v>
      </c>
      <c r="E52" s="5">
        <f t="shared" si="19"/>
        <v>0.21470910553583886</v>
      </c>
      <c r="F52" s="5">
        <f t="shared" si="20"/>
        <v>0.20615528128088298</v>
      </c>
      <c r="G52" s="5">
        <f t="shared" si="21"/>
        <v>0.10770329614269011</v>
      </c>
      <c r="H52" s="5">
        <f t="shared" ref="H52:H57" si="22">SQRT((O12-$O$10)^2+(P12-$P$10)^2)</f>
        <v>0.10198039027185568</v>
      </c>
      <c r="I52" s="5">
        <f>SQRT((O12-$O$11)^2+(P12-$P$11)^2)</f>
        <v>1.0000000000000009E-2</v>
      </c>
      <c r="J52" s="5">
        <v>0</v>
      </c>
      <c r="K52" s="5"/>
      <c r="L52" s="5"/>
      <c r="M52" s="5"/>
      <c r="N52" s="5"/>
      <c r="O52" s="5"/>
      <c r="P52" s="5"/>
    </row>
    <row r="53" spans="1:16" x14ac:dyDescent="0.25">
      <c r="A53" s="5" t="s">
        <v>9</v>
      </c>
      <c r="B53" s="5">
        <f t="shared" si="16"/>
        <v>0.15000000000000002</v>
      </c>
      <c r="C53" s="5">
        <f t="shared" si="17"/>
        <v>0.25</v>
      </c>
      <c r="D53" s="5">
        <f t="shared" si="18"/>
        <v>0.10000000000000003</v>
      </c>
      <c r="E53" s="5">
        <f t="shared" si="19"/>
        <v>0.21999999999999997</v>
      </c>
      <c r="F53" s="5">
        <f t="shared" si="20"/>
        <v>0.31048349392520047</v>
      </c>
      <c r="G53" s="5">
        <f t="shared" si="21"/>
        <v>7.0000000000000007E-2</v>
      </c>
      <c r="H53" s="5">
        <f t="shared" si="22"/>
        <v>0.20615528128088306</v>
      </c>
      <c r="I53" s="5">
        <f t="shared" ref="I53:I57" si="23">SQRT((O13-$O$11)^2+(P13-$P$11)^2)</f>
        <v>0.10770329614269013</v>
      </c>
      <c r="J53" s="5">
        <f>SQRT((O13-$O$12)^2+(P13-$P$12)^2)</f>
        <v>0.10440306508910555</v>
      </c>
      <c r="K53" s="5">
        <v>0</v>
      </c>
      <c r="L53" s="5"/>
      <c r="M53" s="5"/>
      <c r="N53" s="5"/>
      <c r="O53" s="5"/>
      <c r="P53" s="5"/>
    </row>
    <row r="54" spans="1:16" x14ac:dyDescent="0.25">
      <c r="A54" s="5" t="s">
        <v>4</v>
      </c>
      <c r="B54" s="5">
        <f t="shared" si="16"/>
        <v>0.18027756377319951</v>
      </c>
      <c r="C54" s="5">
        <f t="shared" si="17"/>
        <v>0.18027756377319948</v>
      </c>
      <c r="D54" s="5">
        <f t="shared" si="18"/>
        <v>0.22360679774997902</v>
      </c>
      <c r="E54" s="5">
        <f t="shared" si="19"/>
        <v>0.12806248474865706</v>
      </c>
      <c r="F54" s="5">
        <f t="shared" si="20"/>
        <v>0.29732137494637012</v>
      </c>
      <c r="G54" s="5">
        <f t="shared" si="21"/>
        <v>0.25079872407968912</v>
      </c>
      <c r="H54" s="5">
        <f t="shared" si="22"/>
        <v>0.26925824035672519</v>
      </c>
      <c r="I54" s="5">
        <f t="shared" si="23"/>
        <v>0.26</v>
      </c>
      <c r="J54" s="5">
        <f t="shared" ref="J54:J57" si="24">SQRT((O14-$O$12)^2+(P14-$P$12)^2)</f>
        <v>0.27</v>
      </c>
      <c r="K54" s="5">
        <f>SQRT((O14-$O$13)^2+(P14-$P$13)^2)</f>
        <v>0.316227766016838</v>
      </c>
      <c r="L54" s="5">
        <v>0</v>
      </c>
      <c r="M54" s="5"/>
      <c r="N54" s="5"/>
      <c r="O54" s="5"/>
      <c r="P54" s="5"/>
    </row>
    <row r="55" spans="1:16" x14ac:dyDescent="0.25">
      <c r="A55" s="5" t="s">
        <v>6</v>
      </c>
      <c r="B55" s="5">
        <f t="shared" si="16"/>
        <v>0.18027756377319951</v>
      </c>
      <c r="C55" s="5">
        <f t="shared" si="17"/>
        <v>0.18027756377319948</v>
      </c>
      <c r="D55" s="5">
        <f t="shared" si="18"/>
        <v>0.14142135623730956</v>
      </c>
      <c r="E55" s="5">
        <f t="shared" si="19"/>
        <v>0.24166091947189144</v>
      </c>
      <c r="F55" s="5">
        <f t="shared" si="20"/>
        <v>0.21540659228538012</v>
      </c>
      <c r="G55" s="5">
        <f t="shared" si="21"/>
        <v>0.12206555615733705</v>
      </c>
      <c r="H55" s="5">
        <f t="shared" si="22"/>
        <v>0.11180339887498948</v>
      </c>
      <c r="I55" s="5">
        <f t="shared" si="23"/>
        <v>4.0000000000000036E-2</v>
      </c>
      <c r="J55" s="5">
        <f t="shared" si="24"/>
        <v>3.0000000000000027E-2</v>
      </c>
      <c r="K55" s="5">
        <f t="shared" ref="K55:K57" si="25">SQRT((O15-$O$13)^2+(P15-$P$13)^2)</f>
        <v>0.10000000000000003</v>
      </c>
      <c r="L55" s="5">
        <f>SQRT((O15-$O$14)^2+(P15-$P$14)^2)</f>
        <v>0.30000000000000004</v>
      </c>
      <c r="M55" s="5">
        <v>0</v>
      </c>
      <c r="N55" s="5"/>
      <c r="O55" s="5"/>
      <c r="P55" s="5"/>
    </row>
    <row r="56" spans="1:16" x14ac:dyDescent="0.25">
      <c r="A56" s="5" t="s">
        <v>5</v>
      </c>
      <c r="B56" s="5">
        <f t="shared" si="16"/>
        <v>0.19999999999999996</v>
      </c>
      <c r="C56" s="5">
        <f t="shared" si="17"/>
        <v>0.28284271247461901</v>
      </c>
      <c r="D56" s="5">
        <f t="shared" si="18"/>
        <v>0.24999999999999994</v>
      </c>
      <c r="E56" s="5">
        <f t="shared" si="19"/>
        <v>0.13</v>
      </c>
      <c r="F56" s="5">
        <f t="shared" si="20"/>
        <v>0.40360872141221127</v>
      </c>
      <c r="G56" s="5">
        <f t="shared" si="21"/>
        <v>0.27999999999999997</v>
      </c>
      <c r="H56" s="5">
        <f t="shared" si="22"/>
        <v>0.36055512754639885</v>
      </c>
      <c r="I56" s="5">
        <f t="shared" si="23"/>
        <v>0.32572994949804657</v>
      </c>
      <c r="J56" s="5">
        <f t="shared" si="24"/>
        <v>0.33526109228480416</v>
      </c>
      <c r="K56" s="5">
        <f t="shared" si="25"/>
        <v>0.35</v>
      </c>
      <c r="L56" s="5">
        <f t="shared" ref="L56:L57" si="26">SQRT((O16-$O$14)^2+(P16-$P$14)^2)</f>
        <v>0.11180339887498948</v>
      </c>
      <c r="M56" s="5">
        <f>SQRT((O16-$O$15)^2+(P16-$P$15)^2)</f>
        <v>0.36400549446402586</v>
      </c>
      <c r="N56" s="5">
        <v>0</v>
      </c>
      <c r="O56" s="5"/>
      <c r="P56" s="5"/>
    </row>
    <row r="57" spans="1:16" x14ac:dyDescent="0.25">
      <c r="A57" s="5" t="s">
        <v>8</v>
      </c>
      <c r="B57" s="5">
        <f t="shared" si="16"/>
        <v>0.28284271247461901</v>
      </c>
      <c r="C57" s="5">
        <f t="shared" si="17"/>
        <v>0.44721359549995798</v>
      </c>
      <c r="D57" s="5">
        <f t="shared" si="18"/>
        <v>0.25</v>
      </c>
      <c r="E57" s="5">
        <f t="shared" si="19"/>
        <v>0.33600595232822883</v>
      </c>
      <c r="F57" s="5">
        <f t="shared" si="20"/>
        <v>0.51662365412357958</v>
      </c>
      <c r="G57" s="5">
        <f t="shared" si="21"/>
        <v>0.23323807579381201</v>
      </c>
      <c r="H57" s="5">
        <f t="shared" si="22"/>
        <v>0.41231056256176613</v>
      </c>
      <c r="I57" s="5">
        <f t="shared" si="23"/>
        <v>0.31320919526731655</v>
      </c>
      <c r="J57" s="5">
        <f t="shared" si="24"/>
        <v>0.31048349392520053</v>
      </c>
      <c r="K57" s="5">
        <f t="shared" si="25"/>
        <v>0.20615528128088301</v>
      </c>
      <c r="L57" s="5">
        <f t="shared" si="26"/>
        <v>0.46097722286464443</v>
      </c>
      <c r="M57" s="5">
        <f>SQRT((O17-$O$15)^2+(P17-$P$15)^2)</f>
        <v>0.30413812651491101</v>
      </c>
      <c r="N57" s="5">
        <f>SQRT((O17-$O$16)^2+(P17-$P$16)^2)</f>
        <v>0.44721359549995787</v>
      </c>
      <c r="O57" s="5">
        <v>0</v>
      </c>
      <c r="P57" s="5"/>
    </row>
    <row r="58" spans="1:16" x14ac:dyDescent="0.25">
      <c r="B58" s="5"/>
    </row>
  </sheetData>
  <sortState ref="E4:J17">
    <sortCondition ref="J5:J18"/>
  </sortState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abSelected="1" zoomScale="86" zoomScaleNormal="86" workbookViewId="0">
      <selection activeCell="T22" sqref="T22"/>
    </sheetView>
  </sheetViews>
  <sheetFormatPr defaultRowHeight="15" x14ac:dyDescent="0.25"/>
  <cols>
    <col min="2" max="2" width="12.140625" customWidth="1"/>
    <col min="4" max="4" width="10.42578125" customWidth="1"/>
    <col min="5" max="6" width="9.140625" customWidth="1"/>
    <col min="9" max="9" width="11.7109375" customWidth="1"/>
    <col min="10" max="10" width="12.85546875" customWidth="1"/>
    <col min="11" max="11" width="10.28515625" customWidth="1"/>
    <col min="12" max="12" width="10.42578125" customWidth="1"/>
    <col min="14" max="14" width="9.140625" customWidth="1"/>
  </cols>
  <sheetData>
    <row r="2" spans="1:19" x14ac:dyDescent="0.25">
      <c r="N2" t="s">
        <v>52</v>
      </c>
      <c r="Q2" t="s">
        <v>43</v>
      </c>
    </row>
    <row r="3" spans="1:19" x14ac:dyDescent="0.25">
      <c r="A3" t="s">
        <v>2</v>
      </c>
      <c r="B3" t="s">
        <v>0</v>
      </c>
      <c r="C3" t="s">
        <v>1</v>
      </c>
      <c r="D3" t="s">
        <v>26</v>
      </c>
      <c r="E3" t="s">
        <v>27</v>
      </c>
      <c r="F3" t="s">
        <v>28</v>
      </c>
      <c r="G3" t="s">
        <v>20</v>
      </c>
      <c r="H3" s="6" t="s">
        <v>2</v>
      </c>
      <c r="I3" s="6" t="s">
        <v>0</v>
      </c>
      <c r="J3" s="6" t="s">
        <v>29</v>
      </c>
      <c r="K3" s="6" t="s">
        <v>17</v>
      </c>
      <c r="L3" s="6" t="s">
        <v>30</v>
      </c>
      <c r="M3" s="6" t="s">
        <v>21</v>
      </c>
      <c r="N3" s="14" t="s">
        <v>47</v>
      </c>
      <c r="O3" s="14" t="s">
        <v>48</v>
      </c>
      <c r="P3" s="14" t="s">
        <v>49</v>
      </c>
      <c r="Q3" s="11" t="s">
        <v>47</v>
      </c>
      <c r="R3" s="11" t="s">
        <v>51</v>
      </c>
      <c r="S3" s="11" t="s">
        <v>49</v>
      </c>
    </row>
    <row r="4" spans="1:19" x14ac:dyDescent="0.25">
      <c r="A4" t="s">
        <v>3</v>
      </c>
      <c r="B4">
        <v>3</v>
      </c>
      <c r="C4">
        <v>50000</v>
      </c>
      <c r="D4" t="s">
        <v>22</v>
      </c>
      <c r="E4">
        <v>1</v>
      </c>
      <c r="F4">
        <f t="shared" ref="F4:F17" si="0">(E4-1)/3</f>
        <v>0</v>
      </c>
      <c r="G4">
        <f>SQRT(POWER((C4-$C$4),2)+POWER((B4-$B$4),2))</f>
        <v>0</v>
      </c>
      <c r="H4" s="6" t="s">
        <v>3</v>
      </c>
      <c r="I4" s="6">
        <v>3</v>
      </c>
      <c r="J4" s="6">
        <f t="shared" ref="J4:J17" si="1">(I4-$I$20)/$I$21</f>
        <v>-0.52877879126368266</v>
      </c>
      <c r="K4" s="6">
        <v>50000</v>
      </c>
      <c r="L4" s="6">
        <f t="shared" ref="L4:L17" si="2">(K4-$I$20)/$K$21</f>
        <v>4.295403217741673</v>
      </c>
      <c r="M4" s="6">
        <f t="shared" ref="M4:M17" si="3">SQRT(POWER((L4-$L$4),2)+POWER((J4-$J$4),2))</f>
        <v>0</v>
      </c>
      <c r="N4" s="14">
        <f>(B4-B21)/(B22-B21)*1</f>
        <v>0.4</v>
      </c>
      <c r="O4" s="14">
        <f>(C4-D21)/(D22-D21)*1</f>
        <v>0.5</v>
      </c>
      <c r="P4" s="14">
        <f>(E4-F21)/(F22-F21)*1</f>
        <v>0</v>
      </c>
      <c r="Q4" s="11">
        <f t="shared" ref="Q4:Q17" si="4">(B4/10)</f>
        <v>0.3</v>
      </c>
      <c r="R4" s="11">
        <f t="shared" ref="R4:R17" si="5">(C4/100000)</f>
        <v>0.5</v>
      </c>
      <c r="S4" s="11">
        <f t="shared" ref="S4:S17" si="6">(E4/10)</f>
        <v>0.1</v>
      </c>
    </row>
    <row r="5" spans="1:19" x14ac:dyDescent="0.25">
      <c r="A5" t="s">
        <v>7</v>
      </c>
      <c r="B5">
        <v>5</v>
      </c>
      <c r="C5">
        <v>50000</v>
      </c>
      <c r="D5" t="s">
        <v>25</v>
      </c>
      <c r="E5">
        <v>3</v>
      </c>
      <c r="F5">
        <f t="shared" si="0"/>
        <v>0.66666666666666663</v>
      </c>
      <c r="G5">
        <f t="shared" ref="G5:G17" si="7">SQRT(POWER((C5-$C$4),2)+POWER((B5-$B$4),2))</f>
        <v>2</v>
      </c>
      <c r="H5" s="6" t="s">
        <v>12</v>
      </c>
      <c r="I5" s="6">
        <v>3</v>
      </c>
      <c r="J5" s="6">
        <f t="shared" si="1"/>
        <v>-0.52877879126368266</v>
      </c>
      <c r="K5" s="6">
        <v>45000</v>
      </c>
      <c r="L5" s="6">
        <f t="shared" si="2"/>
        <v>3.8658315986066834</v>
      </c>
      <c r="M5" s="6">
        <f t="shared" si="3"/>
        <v>0.42957161913498965</v>
      </c>
      <c r="N5" s="14">
        <f>(B5-B21)/(B22-B21)*1</f>
        <v>0.8</v>
      </c>
      <c r="O5" s="14">
        <f>(C5-D21)/(D22-D21)*1</f>
        <v>0.5</v>
      </c>
      <c r="P5" s="14">
        <f>(E5-F21)/(F22-F21)*1</f>
        <v>0.66666666666666663</v>
      </c>
      <c r="Q5" s="11">
        <f t="shared" si="4"/>
        <v>0.5</v>
      </c>
      <c r="R5" s="11">
        <f t="shared" si="5"/>
        <v>0.5</v>
      </c>
      <c r="S5" s="11">
        <f t="shared" si="6"/>
        <v>0.3</v>
      </c>
    </row>
    <row r="6" spans="1:19" x14ac:dyDescent="0.25">
      <c r="A6" t="s">
        <v>12</v>
      </c>
      <c r="B6">
        <v>3</v>
      </c>
      <c r="C6">
        <v>45000</v>
      </c>
      <c r="D6" t="s">
        <v>22</v>
      </c>
      <c r="E6">
        <v>1</v>
      </c>
      <c r="F6">
        <f t="shared" si="0"/>
        <v>0</v>
      </c>
      <c r="G6">
        <f t="shared" si="7"/>
        <v>5000</v>
      </c>
      <c r="H6" s="6" t="s">
        <v>15</v>
      </c>
      <c r="I6" s="6">
        <v>3</v>
      </c>
      <c r="J6" s="6">
        <f t="shared" si="1"/>
        <v>-0.52877879126368266</v>
      </c>
      <c r="K6" s="6">
        <v>57000</v>
      </c>
      <c r="L6" s="6">
        <f t="shared" si="2"/>
        <v>4.8968034845306594</v>
      </c>
      <c r="M6" s="6">
        <f t="shared" si="3"/>
        <v>0.60140026678898639</v>
      </c>
      <c r="N6" s="14">
        <f>(B6-B21)/(B22-B21)*1</f>
        <v>0.4</v>
      </c>
      <c r="O6" s="14">
        <f>(C6-D21)/(D22-D21)*1</f>
        <v>0.375</v>
      </c>
      <c r="P6" s="14">
        <f>(E6-F21)/(F22-F21)*1</f>
        <v>0</v>
      </c>
      <c r="Q6" s="11">
        <f t="shared" si="4"/>
        <v>0.3</v>
      </c>
      <c r="R6" s="11">
        <f t="shared" si="5"/>
        <v>0.45</v>
      </c>
      <c r="S6" s="11">
        <f t="shared" si="6"/>
        <v>0.1</v>
      </c>
    </row>
    <row r="7" spans="1:19" x14ac:dyDescent="0.25">
      <c r="A7" t="s">
        <v>15</v>
      </c>
      <c r="B7">
        <v>3</v>
      </c>
      <c r="C7">
        <v>57000</v>
      </c>
      <c r="D7" t="s">
        <v>25</v>
      </c>
      <c r="E7">
        <v>3</v>
      </c>
      <c r="F7">
        <f t="shared" si="0"/>
        <v>0.66666666666666663</v>
      </c>
      <c r="G7">
        <f t="shared" si="7"/>
        <v>7000</v>
      </c>
      <c r="H7" s="6" t="s">
        <v>16</v>
      </c>
      <c r="I7" s="6">
        <v>3</v>
      </c>
      <c r="J7" s="6">
        <f t="shared" si="1"/>
        <v>-0.52877879126368266</v>
      </c>
      <c r="K7" s="6">
        <v>42000</v>
      </c>
      <c r="L7" s="6">
        <f t="shared" si="2"/>
        <v>3.6080886271256891</v>
      </c>
      <c r="M7" s="6">
        <f t="shared" si="3"/>
        <v>0.68731459061598388</v>
      </c>
      <c r="N7" s="14">
        <f>(B7-B21)/(B22-B21)*1</f>
        <v>0.4</v>
      </c>
      <c r="O7" s="14">
        <f>(C7-D21)/(D22-D21)*1</f>
        <v>0.67500000000000004</v>
      </c>
      <c r="P7" s="14">
        <f>(E7-F21)/(F22-F21)*1</f>
        <v>0.66666666666666663</v>
      </c>
      <c r="Q7" s="11">
        <f t="shared" si="4"/>
        <v>0.3</v>
      </c>
      <c r="R7" s="11">
        <f t="shared" si="5"/>
        <v>0.56999999999999995</v>
      </c>
      <c r="S7" s="11">
        <f t="shared" si="6"/>
        <v>0.3</v>
      </c>
    </row>
    <row r="8" spans="1:19" x14ac:dyDescent="0.25">
      <c r="A8" t="s">
        <v>13</v>
      </c>
      <c r="B8">
        <v>6</v>
      </c>
      <c r="C8">
        <v>43000</v>
      </c>
      <c r="D8" t="s">
        <v>24</v>
      </c>
      <c r="E8">
        <v>4</v>
      </c>
      <c r="F8">
        <f t="shared" si="0"/>
        <v>1</v>
      </c>
      <c r="G8">
        <f t="shared" si="7"/>
        <v>7000.0006428571132</v>
      </c>
      <c r="H8" s="6" t="s">
        <v>14</v>
      </c>
      <c r="I8" s="6">
        <v>4</v>
      </c>
      <c r="J8" s="6">
        <f t="shared" si="1"/>
        <v>0.29376599514649043</v>
      </c>
      <c r="K8" s="6">
        <v>39000</v>
      </c>
      <c r="L8" s="6">
        <f t="shared" si="2"/>
        <v>3.3503456556446953</v>
      </c>
      <c r="M8" s="6">
        <f t="shared" si="3"/>
        <v>1.252882165779065</v>
      </c>
      <c r="N8" s="14">
        <f>(B8-B21)/(B22-B21)*1</f>
        <v>1</v>
      </c>
      <c r="O8" s="14">
        <f>(C8-D21)/(D22-D21)*1</f>
        <v>0.32500000000000001</v>
      </c>
      <c r="P8" s="14">
        <f>(E8-F21)/(F22-F21)*1</f>
        <v>1</v>
      </c>
      <c r="Q8" s="11">
        <f t="shared" si="4"/>
        <v>0.6</v>
      </c>
      <c r="R8" s="11">
        <f t="shared" si="5"/>
        <v>0.43</v>
      </c>
      <c r="S8" s="11">
        <f t="shared" si="6"/>
        <v>0.4</v>
      </c>
    </row>
    <row r="9" spans="1:19" x14ac:dyDescent="0.25">
      <c r="A9" t="s">
        <v>16</v>
      </c>
      <c r="B9">
        <v>3</v>
      </c>
      <c r="C9">
        <v>42000</v>
      </c>
      <c r="D9" t="s">
        <v>23</v>
      </c>
      <c r="E9">
        <v>2</v>
      </c>
      <c r="F9">
        <f t="shared" si="0"/>
        <v>0.33333333333333331</v>
      </c>
      <c r="G9">
        <f t="shared" si="7"/>
        <v>8000</v>
      </c>
      <c r="H9" s="6" t="s">
        <v>9</v>
      </c>
      <c r="I9" s="6">
        <v>3</v>
      </c>
      <c r="J9" s="6">
        <f t="shared" si="1"/>
        <v>-0.52877879126368266</v>
      </c>
      <c r="K9" s="6">
        <v>35000</v>
      </c>
      <c r="L9" s="6">
        <f t="shared" si="2"/>
        <v>3.0066883603367032</v>
      </c>
      <c r="M9" s="6">
        <f t="shared" si="3"/>
        <v>1.2887148574049698</v>
      </c>
      <c r="N9" s="14">
        <f>(B9-B21)/(B22-B21)*1</f>
        <v>0.4</v>
      </c>
      <c r="O9" s="14">
        <f>(C9-D21)/(D22-D21)*1</f>
        <v>0.3</v>
      </c>
      <c r="P9" s="14">
        <f>(E9-F21)/(F22-F21)*1</f>
        <v>0.33333333333333331</v>
      </c>
      <c r="Q9" s="11">
        <f t="shared" si="4"/>
        <v>0.3</v>
      </c>
      <c r="R9" s="11">
        <f t="shared" si="5"/>
        <v>0.42</v>
      </c>
      <c r="S9" s="11">
        <f t="shared" si="6"/>
        <v>0.2</v>
      </c>
    </row>
    <row r="10" spans="1:19" x14ac:dyDescent="0.25">
      <c r="A10" t="s">
        <v>11</v>
      </c>
      <c r="B10">
        <v>5</v>
      </c>
      <c r="C10">
        <v>40000</v>
      </c>
      <c r="D10" t="s">
        <v>24</v>
      </c>
      <c r="E10">
        <v>4</v>
      </c>
      <c r="F10">
        <f t="shared" si="0"/>
        <v>1</v>
      </c>
      <c r="G10">
        <f t="shared" si="7"/>
        <v>10000.000199999999</v>
      </c>
      <c r="H10" s="6" t="s">
        <v>10</v>
      </c>
      <c r="I10" s="6">
        <v>4</v>
      </c>
      <c r="J10" s="6">
        <f t="shared" si="1"/>
        <v>0.29376599514649043</v>
      </c>
      <c r="K10" s="6">
        <v>38000</v>
      </c>
      <c r="L10" s="6">
        <f t="shared" si="2"/>
        <v>3.2644313318176974</v>
      </c>
      <c r="M10" s="6">
        <f t="shared" si="3"/>
        <v>1.3188945959462401</v>
      </c>
      <c r="N10" s="14">
        <f>(B10-B21)/(B22-B21)*1</f>
        <v>0.8</v>
      </c>
      <c r="O10" s="14">
        <f>(C10-D21)/(D22-D21)*1</f>
        <v>0.25</v>
      </c>
      <c r="P10" s="14">
        <f>(E10-F21)/(F22-F21)*1</f>
        <v>1</v>
      </c>
      <c r="Q10" s="11">
        <f t="shared" si="4"/>
        <v>0.5</v>
      </c>
      <c r="R10" s="11">
        <f t="shared" si="5"/>
        <v>0.4</v>
      </c>
      <c r="S10" s="11">
        <f t="shared" si="6"/>
        <v>0.4</v>
      </c>
    </row>
    <row r="11" spans="1:19" x14ac:dyDescent="0.25">
      <c r="A11" t="s">
        <v>14</v>
      </c>
      <c r="B11">
        <v>4</v>
      </c>
      <c r="C11">
        <v>39000</v>
      </c>
      <c r="D11" t="s">
        <v>22</v>
      </c>
      <c r="E11">
        <v>1</v>
      </c>
      <c r="F11">
        <f t="shared" si="0"/>
        <v>0</v>
      </c>
      <c r="G11">
        <f t="shared" si="7"/>
        <v>11000.000045454546</v>
      </c>
      <c r="H11" s="6" t="s">
        <v>4</v>
      </c>
      <c r="I11" s="6">
        <v>4</v>
      </c>
      <c r="J11" s="6">
        <f t="shared" si="1"/>
        <v>0.29376599514649043</v>
      </c>
      <c r="K11" s="6">
        <v>65000</v>
      </c>
      <c r="L11" s="6">
        <f t="shared" si="2"/>
        <v>5.5841180751466428</v>
      </c>
      <c r="M11" s="6">
        <f t="shared" si="3"/>
        <v>1.5288446321804152</v>
      </c>
      <c r="N11" s="14">
        <f>(B11-B21)/(B22-B21)*1</f>
        <v>0.6</v>
      </c>
      <c r="O11" s="14">
        <f>(C11-D21)/(D22-D21)*1</f>
        <v>0.22500000000000001</v>
      </c>
      <c r="P11" s="14">
        <f>(E11-F21)/(F22-F21)*1</f>
        <v>0</v>
      </c>
      <c r="Q11" s="11">
        <f t="shared" si="4"/>
        <v>0.4</v>
      </c>
      <c r="R11" s="11">
        <f t="shared" si="5"/>
        <v>0.39</v>
      </c>
      <c r="S11" s="11">
        <f t="shared" si="6"/>
        <v>0.1</v>
      </c>
    </row>
    <row r="12" spans="1:19" x14ac:dyDescent="0.25">
      <c r="A12" t="s">
        <v>10</v>
      </c>
      <c r="B12">
        <v>4</v>
      </c>
      <c r="C12">
        <v>38000</v>
      </c>
      <c r="D12" t="s">
        <v>25</v>
      </c>
      <c r="E12">
        <v>3</v>
      </c>
      <c r="F12">
        <f t="shared" si="0"/>
        <v>0.66666666666666663</v>
      </c>
      <c r="G12">
        <f t="shared" si="7"/>
        <v>12000.000041666666</v>
      </c>
      <c r="H12" s="6" t="s">
        <v>6</v>
      </c>
      <c r="I12" s="6">
        <v>4</v>
      </c>
      <c r="J12" s="6">
        <f t="shared" si="1"/>
        <v>0.29376599514649043</v>
      </c>
      <c r="K12" s="6">
        <v>35000</v>
      </c>
      <c r="L12" s="6">
        <f t="shared" si="2"/>
        <v>3.0066883603367032</v>
      </c>
      <c r="M12" s="6">
        <f t="shared" si="3"/>
        <v>1.5288446321804152</v>
      </c>
      <c r="N12" s="14">
        <f>(B12-B21)/(B22-B21)*1</f>
        <v>0.6</v>
      </c>
      <c r="O12" s="14">
        <f>(C12-D21)/(D22-D21)*1</f>
        <v>0.2</v>
      </c>
      <c r="P12" s="14">
        <f>(E12-F21)/(F22-F21)*1</f>
        <v>0.66666666666666663</v>
      </c>
      <c r="Q12" s="11">
        <f t="shared" si="4"/>
        <v>0.4</v>
      </c>
      <c r="R12" s="11">
        <f t="shared" si="5"/>
        <v>0.38</v>
      </c>
      <c r="S12" s="11">
        <f t="shared" si="6"/>
        <v>0.3</v>
      </c>
    </row>
    <row r="13" spans="1:19" x14ac:dyDescent="0.25">
      <c r="A13" t="s">
        <v>9</v>
      </c>
      <c r="B13">
        <v>3</v>
      </c>
      <c r="C13">
        <v>35000</v>
      </c>
      <c r="D13" t="s">
        <v>23</v>
      </c>
      <c r="E13">
        <v>2</v>
      </c>
      <c r="F13">
        <f t="shared" si="0"/>
        <v>0.33333333333333331</v>
      </c>
      <c r="G13">
        <f t="shared" si="7"/>
        <v>15000</v>
      </c>
      <c r="H13" s="6" t="s">
        <v>7</v>
      </c>
      <c r="I13" s="6">
        <v>5</v>
      </c>
      <c r="J13" s="6">
        <f t="shared" si="1"/>
        <v>1.1163107815566635</v>
      </c>
      <c r="K13" s="6">
        <v>50000</v>
      </c>
      <c r="L13" s="6">
        <f t="shared" si="2"/>
        <v>4.295403217741673</v>
      </c>
      <c r="M13" s="6">
        <f t="shared" si="3"/>
        <v>1.6450895728203463</v>
      </c>
      <c r="N13" s="14">
        <f>(B13-B21)/(B22-B21)*1</f>
        <v>0.4</v>
      </c>
      <c r="O13" s="14">
        <f>(C13-D21)/(D22-D21)*1</f>
        <v>0.125</v>
      </c>
      <c r="P13" s="14">
        <f>(E13-F21)/(F22-F21)*1</f>
        <v>0.33333333333333331</v>
      </c>
      <c r="Q13" s="11">
        <f t="shared" si="4"/>
        <v>0.3</v>
      </c>
      <c r="R13" s="11">
        <f t="shared" si="5"/>
        <v>0.35</v>
      </c>
      <c r="S13" s="11">
        <f t="shared" si="6"/>
        <v>0.2</v>
      </c>
    </row>
    <row r="14" spans="1:19" x14ac:dyDescent="0.25">
      <c r="A14" t="s">
        <v>4</v>
      </c>
      <c r="B14">
        <v>4</v>
      </c>
      <c r="C14">
        <v>65000</v>
      </c>
      <c r="D14" t="s">
        <v>23</v>
      </c>
      <c r="E14">
        <v>2</v>
      </c>
      <c r="F14">
        <f t="shared" si="0"/>
        <v>0.33333333333333331</v>
      </c>
      <c r="G14">
        <f t="shared" si="7"/>
        <v>15000.000033333334</v>
      </c>
      <c r="H14" s="6" t="s">
        <v>5</v>
      </c>
      <c r="I14" s="6">
        <v>3</v>
      </c>
      <c r="J14" s="6">
        <f t="shared" si="1"/>
        <v>-0.52877879126368266</v>
      </c>
      <c r="K14" s="6">
        <v>70000</v>
      </c>
      <c r="L14" s="6">
        <f t="shared" si="2"/>
        <v>6.0136896942816334</v>
      </c>
      <c r="M14" s="6">
        <f t="shared" si="3"/>
        <v>1.7182864765399604</v>
      </c>
      <c r="N14" s="14">
        <f>(B14-B21)/(B22-B21)*1</f>
        <v>0.6</v>
      </c>
      <c r="O14" s="14">
        <f>(C14-D21)/(D22-D21)*1</f>
        <v>0.875</v>
      </c>
      <c r="P14" s="14">
        <f>(E14-F21)/(F22-F21)*1</f>
        <v>0.33333333333333331</v>
      </c>
      <c r="Q14" s="11">
        <f t="shared" si="4"/>
        <v>0.4</v>
      </c>
      <c r="R14" s="11">
        <f t="shared" si="5"/>
        <v>0.65</v>
      </c>
      <c r="S14" s="11">
        <f t="shared" si="6"/>
        <v>0.2</v>
      </c>
    </row>
    <row r="15" spans="1:19" x14ac:dyDescent="0.25">
      <c r="A15" t="s">
        <v>6</v>
      </c>
      <c r="B15">
        <v>4</v>
      </c>
      <c r="C15">
        <v>35000</v>
      </c>
      <c r="D15" t="s">
        <v>22</v>
      </c>
      <c r="E15">
        <v>1</v>
      </c>
      <c r="F15">
        <f t="shared" si="0"/>
        <v>0</v>
      </c>
      <c r="G15">
        <f t="shared" si="7"/>
        <v>15000.000033333334</v>
      </c>
      <c r="H15" s="6" t="s">
        <v>11</v>
      </c>
      <c r="I15" s="6">
        <v>5</v>
      </c>
      <c r="J15" s="6">
        <f t="shared" si="1"/>
        <v>1.1163107815566635</v>
      </c>
      <c r="K15" s="6">
        <v>40000</v>
      </c>
      <c r="L15" s="6">
        <f t="shared" si="2"/>
        <v>3.4362599794716933</v>
      </c>
      <c r="M15" s="6">
        <f t="shared" si="3"/>
        <v>1.8559220906242957</v>
      </c>
      <c r="N15" s="14">
        <f>(B15-B21)/(B22-B21)*1</f>
        <v>0.6</v>
      </c>
      <c r="O15" s="14">
        <f>(C15-D21)/(D22-D21)*1</f>
        <v>0.125</v>
      </c>
      <c r="P15" s="14">
        <f>(E15-F21)/(F22-F21)*1</f>
        <v>0</v>
      </c>
      <c r="Q15" s="11">
        <f t="shared" si="4"/>
        <v>0.4</v>
      </c>
      <c r="R15" s="11">
        <f t="shared" si="5"/>
        <v>0.35</v>
      </c>
      <c r="S15" s="11">
        <f t="shared" si="6"/>
        <v>0.1</v>
      </c>
    </row>
    <row r="16" spans="1:19" x14ac:dyDescent="0.25">
      <c r="A16" t="s">
        <v>5</v>
      </c>
      <c r="B16">
        <v>3</v>
      </c>
      <c r="C16">
        <v>70000</v>
      </c>
      <c r="D16" t="s">
        <v>24</v>
      </c>
      <c r="E16">
        <v>4</v>
      </c>
      <c r="F16">
        <f t="shared" si="0"/>
        <v>1</v>
      </c>
      <c r="G16">
        <f t="shared" si="7"/>
        <v>20000</v>
      </c>
      <c r="H16" s="6" t="s">
        <v>8</v>
      </c>
      <c r="I16" s="6">
        <v>1</v>
      </c>
      <c r="J16" s="6">
        <f t="shared" si="1"/>
        <v>-2.1738683640840288</v>
      </c>
      <c r="K16" s="6">
        <v>30000</v>
      </c>
      <c r="L16" s="6">
        <f t="shared" si="2"/>
        <v>2.5771167412017131</v>
      </c>
      <c r="M16" s="6">
        <f t="shared" si="3"/>
        <v>2.3788291485649702</v>
      </c>
      <c r="N16" s="14">
        <f>(B16-B21)/(B22-B21)*1</f>
        <v>0.4</v>
      </c>
      <c r="O16" s="14">
        <f>(C16-D21)/(D22-D21)*1</f>
        <v>1</v>
      </c>
      <c r="P16" s="14">
        <f>(E16-F21)/(F22-F21)*1</f>
        <v>1</v>
      </c>
      <c r="Q16" s="11">
        <f t="shared" si="4"/>
        <v>0.3</v>
      </c>
      <c r="R16" s="11">
        <f t="shared" si="5"/>
        <v>0.7</v>
      </c>
      <c r="S16" s="11">
        <f t="shared" si="6"/>
        <v>0.4</v>
      </c>
    </row>
    <row r="17" spans="1:19" x14ac:dyDescent="0.25">
      <c r="A17" t="s">
        <v>8</v>
      </c>
      <c r="B17">
        <v>1</v>
      </c>
      <c r="C17">
        <v>30000</v>
      </c>
      <c r="D17" t="s">
        <v>24</v>
      </c>
      <c r="E17">
        <v>4</v>
      </c>
      <c r="F17">
        <f t="shared" si="0"/>
        <v>1</v>
      </c>
      <c r="G17">
        <f t="shared" si="7"/>
        <v>20000.000100000001</v>
      </c>
      <c r="H17" s="6" t="s">
        <v>13</v>
      </c>
      <c r="I17" s="6">
        <v>6</v>
      </c>
      <c r="J17" s="6">
        <f t="shared" si="1"/>
        <v>1.9388555679668367</v>
      </c>
      <c r="K17" s="6">
        <v>43000</v>
      </c>
      <c r="L17" s="6">
        <f t="shared" si="2"/>
        <v>3.694002950952687</v>
      </c>
      <c r="M17" s="6">
        <f t="shared" si="3"/>
        <v>2.5398625182770975</v>
      </c>
      <c r="N17" s="14">
        <f>(B17-B21)/(B22-B21)*1</f>
        <v>0</v>
      </c>
      <c r="O17" s="14">
        <f>(C17-D21)/(D22-D21)*1</f>
        <v>0</v>
      </c>
      <c r="P17" s="14">
        <f>(E17-F21)/(F22-F21)*1</f>
        <v>1</v>
      </c>
      <c r="Q17" s="11">
        <f t="shared" si="4"/>
        <v>0.1</v>
      </c>
      <c r="R17" s="11">
        <f t="shared" si="5"/>
        <v>0.3</v>
      </c>
      <c r="S17" s="11">
        <f t="shared" si="6"/>
        <v>0.4</v>
      </c>
    </row>
    <row r="20" spans="1:19" x14ac:dyDescent="0.25">
      <c r="A20" s="10" t="s">
        <v>40</v>
      </c>
      <c r="B20" s="10"/>
      <c r="C20" s="10" t="s">
        <v>39</v>
      </c>
      <c r="D20" s="10"/>
      <c r="E20" s="10" t="s">
        <v>50</v>
      </c>
      <c r="F20" s="10"/>
      <c r="I20">
        <f>AVERAGE(I4:I17)</f>
        <v>3.6428571428571428</v>
      </c>
      <c r="K20">
        <f>AVERAGE(K4:K17)</f>
        <v>45642.857142857145</v>
      </c>
    </row>
    <row r="21" spans="1:19" x14ac:dyDescent="0.25">
      <c r="A21" s="8" t="s">
        <v>33</v>
      </c>
      <c r="B21" s="8">
        <v>1</v>
      </c>
      <c r="C21" s="7" t="s">
        <v>33</v>
      </c>
      <c r="D21" s="7">
        <v>30000</v>
      </c>
      <c r="E21" s="9" t="s">
        <v>33</v>
      </c>
      <c r="F21" s="9">
        <v>1</v>
      </c>
      <c r="I21">
        <f>STDEV(I4:I17)</f>
        <v>1.21573927222163</v>
      </c>
      <c r="K21">
        <f>STDEV(K4:K17)</f>
        <v>11639.502651660941</v>
      </c>
    </row>
    <row r="22" spans="1:19" x14ac:dyDescent="0.25">
      <c r="A22" s="8" t="s">
        <v>34</v>
      </c>
      <c r="B22" s="8">
        <v>6</v>
      </c>
      <c r="C22" s="7" t="s">
        <v>34</v>
      </c>
      <c r="D22" s="7">
        <v>70000</v>
      </c>
      <c r="E22" s="9" t="s">
        <v>34</v>
      </c>
      <c r="F22" s="9">
        <v>4</v>
      </c>
    </row>
    <row r="23" spans="1:19" x14ac:dyDescent="0.25">
      <c r="A23" s="8" t="s">
        <v>35</v>
      </c>
      <c r="B23" s="8">
        <v>1</v>
      </c>
      <c r="C23" s="7" t="s">
        <v>35</v>
      </c>
      <c r="D23" s="7">
        <v>1</v>
      </c>
      <c r="E23" s="9" t="s">
        <v>35</v>
      </c>
      <c r="F23" s="9">
        <v>1</v>
      </c>
    </row>
    <row r="24" spans="1:19" x14ac:dyDescent="0.25">
      <c r="A24" s="8" t="s">
        <v>36</v>
      </c>
      <c r="B24" s="8">
        <v>0</v>
      </c>
      <c r="C24" s="7" t="s">
        <v>36</v>
      </c>
      <c r="D24" s="7">
        <v>0</v>
      </c>
      <c r="E24" s="9" t="s">
        <v>36</v>
      </c>
      <c r="F24" s="9">
        <v>0</v>
      </c>
    </row>
    <row r="25" spans="1:19" ht="14.25" customHeight="1" x14ac:dyDescent="0.25"/>
    <row r="26" spans="1:19" x14ac:dyDescent="0.25">
      <c r="A26" s="5"/>
      <c r="B26" s="5"/>
      <c r="C26" s="5" t="s">
        <v>56</v>
      </c>
      <c r="D26" s="5"/>
      <c r="E26" s="12"/>
      <c r="F26" s="12"/>
      <c r="G26" s="12" t="s">
        <v>57</v>
      </c>
      <c r="H26" s="12"/>
      <c r="I26" s="12"/>
      <c r="J26" s="5"/>
      <c r="K26" s="5"/>
      <c r="L26" s="5"/>
      <c r="M26" s="5"/>
      <c r="N26" s="5"/>
      <c r="O26" s="5"/>
      <c r="P26" s="5"/>
    </row>
    <row r="27" spans="1:19" x14ac:dyDescent="0.25">
      <c r="B27" t="s">
        <v>3</v>
      </c>
      <c r="C27" s="5">
        <f>SQRT(POWER((N4-$O$4),2)+POWER((N4-$O$4),2))</f>
        <v>0.14142135623730948</v>
      </c>
      <c r="D27" s="5"/>
      <c r="E27" s="5"/>
      <c r="F27" s="5"/>
      <c r="G27" s="5">
        <f>SQRT(POWER((Q4-$R$4),2)+POWER((Q4-$R$4),2))</f>
        <v>0.28284271247461906</v>
      </c>
      <c r="H27" s="5"/>
      <c r="I27" s="5"/>
      <c r="J27" s="5"/>
      <c r="K27" s="5"/>
      <c r="L27" s="5"/>
      <c r="M27" s="5"/>
      <c r="N27" s="5"/>
      <c r="O27" s="5"/>
      <c r="P27" s="5"/>
    </row>
    <row r="28" spans="1:19" x14ac:dyDescent="0.25">
      <c r="B28" t="s">
        <v>7</v>
      </c>
      <c r="C28" s="5">
        <f>SQRT(POWER((N5-$O$4),2)+POWER((N5-$O$4),2))</f>
        <v>0.42426406871192857</v>
      </c>
      <c r="D28" s="5"/>
      <c r="E28" s="5"/>
      <c r="F28" s="5"/>
      <c r="G28" s="5">
        <f t="shared" ref="G28:G40" si="8">SQRT(POWER((Q5-$R$4),2)+POWER((Q5-$R$4),2))</f>
        <v>0</v>
      </c>
      <c r="H28" s="5"/>
      <c r="I28" s="5"/>
      <c r="J28" s="5"/>
      <c r="K28" s="5"/>
      <c r="L28" s="5"/>
      <c r="M28" s="5"/>
      <c r="N28" s="5"/>
      <c r="O28" s="5"/>
      <c r="P28" s="5"/>
    </row>
    <row r="29" spans="1:19" x14ac:dyDescent="0.25">
      <c r="B29" t="s">
        <v>12</v>
      </c>
      <c r="C29" s="5">
        <f t="shared" ref="C29:C40" si="9">SQRT(POWER((N6-$O$4),2)+POWER((N6-$O$4),2))</f>
        <v>0.14142135623730948</v>
      </c>
      <c r="D29" s="5"/>
      <c r="E29" s="5"/>
      <c r="F29" s="5"/>
      <c r="G29" s="5">
        <f t="shared" si="8"/>
        <v>0.28284271247461906</v>
      </c>
      <c r="H29" s="5"/>
      <c r="I29" s="5"/>
      <c r="J29" s="5"/>
      <c r="K29" s="5"/>
      <c r="L29" s="5"/>
      <c r="M29" s="5"/>
      <c r="N29" s="5"/>
      <c r="O29" s="5"/>
      <c r="P29" s="5"/>
    </row>
    <row r="30" spans="1:19" x14ac:dyDescent="0.25">
      <c r="B30" t="s">
        <v>15</v>
      </c>
      <c r="C30" s="5">
        <f t="shared" si="9"/>
        <v>0.14142135623730948</v>
      </c>
      <c r="D30" s="5"/>
      <c r="E30" s="5"/>
      <c r="F30" s="5"/>
      <c r="G30" s="5">
        <f t="shared" si="8"/>
        <v>0.28284271247461906</v>
      </c>
      <c r="H30" s="5"/>
      <c r="I30" s="5"/>
      <c r="J30" s="5"/>
      <c r="K30" s="5"/>
      <c r="L30" s="5"/>
      <c r="M30" s="5"/>
      <c r="N30" s="5"/>
      <c r="O30" s="5"/>
      <c r="P30" s="5"/>
    </row>
    <row r="31" spans="1:19" x14ac:dyDescent="0.25">
      <c r="B31" t="s">
        <v>13</v>
      </c>
      <c r="C31" s="5">
        <f t="shared" si="9"/>
        <v>0.70710678118654757</v>
      </c>
      <c r="D31" s="5"/>
      <c r="E31" s="5"/>
      <c r="F31" s="5"/>
      <c r="G31" s="5">
        <f t="shared" si="8"/>
        <v>0.14142135623730948</v>
      </c>
      <c r="H31" s="5"/>
      <c r="I31" s="5"/>
      <c r="J31" s="5"/>
      <c r="K31" s="5"/>
      <c r="L31" s="5"/>
      <c r="M31" s="5"/>
      <c r="N31" s="5"/>
      <c r="O31" s="5"/>
      <c r="P31" s="5"/>
    </row>
    <row r="32" spans="1:19" x14ac:dyDescent="0.25">
      <c r="B32" t="s">
        <v>16</v>
      </c>
      <c r="C32" s="5">
        <f t="shared" si="9"/>
        <v>0.14142135623730948</v>
      </c>
      <c r="D32" s="5"/>
      <c r="E32" s="5"/>
      <c r="F32" s="5"/>
      <c r="G32" s="5">
        <f t="shared" si="8"/>
        <v>0.28284271247461906</v>
      </c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B33" t="s">
        <v>11</v>
      </c>
      <c r="C33" s="5">
        <f t="shared" si="9"/>
        <v>0.42426406871192857</v>
      </c>
      <c r="D33" s="5"/>
      <c r="E33" s="5"/>
      <c r="F33" s="5"/>
      <c r="G33" s="5">
        <f t="shared" si="8"/>
        <v>0</v>
      </c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B34" t="s">
        <v>14</v>
      </c>
      <c r="C34" s="5">
        <f t="shared" si="9"/>
        <v>0.14142135623730948</v>
      </c>
      <c r="D34" s="5"/>
      <c r="E34" s="5"/>
      <c r="F34" s="5"/>
      <c r="G34" s="5">
        <f t="shared" si="8"/>
        <v>0.14142135623730948</v>
      </c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B35" t="s">
        <v>10</v>
      </c>
      <c r="C35" s="5">
        <f t="shared" si="9"/>
        <v>0.14142135623730948</v>
      </c>
      <c r="D35" s="5"/>
      <c r="E35" s="5"/>
      <c r="F35" s="5"/>
      <c r="G35" s="5">
        <f t="shared" si="8"/>
        <v>0.14142135623730948</v>
      </c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B36" t="s">
        <v>9</v>
      </c>
      <c r="C36" s="5">
        <f t="shared" si="9"/>
        <v>0.14142135623730948</v>
      </c>
      <c r="D36" s="5"/>
      <c r="E36" s="5"/>
      <c r="F36" s="5"/>
      <c r="G36" s="5">
        <f t="shared" si="8"/>
        <v>0.28284271247461906</v>
      </c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B37" t="s">
        <v>4</v>
      </c>
      <c r="C37" s="5">
        <f t="shared" si="9"/>
        <v>0.14142135623730948</v>
      </c>
      <c r="D37" s="5"/>
      <c r="E37" s="5"/>
      <c r="F37" s="5"/>
      <c r="G37" s="5">
        <f t="shared" si="8"/>
        <v>0.14142135623730948</v>
      </c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B38" t="s">
        <v>6</v>
      </c>
      <c r="C38" s="5">
        <f t="shared" si="9"/>
        <v>0.14142135623730948</v>
      </c>
      <c r="D38" s="5"/>
      <c r="E38" s="5"/>
      <c r="F38" s="5"/>
      <c r="G38" s="5">
        <f t="shared" si="8"/>
        <v>0.14142135623730948</v>
      </c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B39" t="s">
        <v>5</v>
      </c>
      <c r="C39" s="5">
        <f t="shared" si="9"/>
        <v>0.14142135623730948</v>
      </c>
      <c r="D39" s="5"/>
      <c r="E39" s="5"/>
      <c r="F39" s="5"/>
      <c r="G39" s="5">
        <f t="shared" si="8"/>
        <v>0.28284271247461906</v>
      </c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B40" t="s">
        <v>8</v>
      </c>
      <c r="C40" s="5">
        <f t="shared" si="9"/>
        <v>0.70710678118654757</v>
      </c>
      <c r="D40" s="5"/>
      <c r="E40" s="5"/>
      <c r="F40" s="5"/>
      <c r="G40" s="5">
        <f t="shared" si="8"/>
        <v>0.56568542494923812</v>
      </c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</sheetData>
  <sortState ref="A4:G17">
    <sortCondition ref="G4:G17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2 Numeric</vt:lpstr>
      <vt:lpstr>2N1Ordinal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Nayyer</dc:creator>
  <cp:lastModifiedBy>ismail - [2010]</cp:lastModifiedBy>
  <cp:lastPrinted>2017-03-30T14:51:35Z</cp:lastPrinted>
  <dcterms:created xsi:type="dcterms:W3CDTF">2017-03-16T09:53:43Z</dcterms:created>
  <dcterms:modified xsi:type="dcterms:W3CDTF">2017-03-30T15:06:33Z</dcterms:modified>
</cp:coreProperties>
</file>