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SA_calibration_17Sep2" sheetId="1" r:id="rId4"/>
  </sheets>
</workbook>
</file>

<file path=xl/sharedStrings.xml><?xml version="1.0" encoding="utf-8"?>
<sst xmlns="http://schemas.openxmlformats.org/spreadsheetml/2006/main" uniqueCount="28">
  <si>
    <t>SA_calibration_17Sep22_Cali1</t>
  </si>
  <si>
    <t>Start_time</t>
  </si>
  <si>
    <t>End_time</t>
  </si>
  <si>
    <t>SA_mean(bg_subtracted)</t>
  </si>
  <si>
    <t>SO2_mean</t>
  </si>
  <si>
    <t>HO2_mean(bg_subtracted)</t>
  </si>
  <si>
    <t>H2O/N2(sccm)</t>
  </si>
  <si>
    <t>UVC_filter</t>
  </si>
  <si>
    <t>Dry_N2_af(slpm)</t>
  </si>
  <si>
    <t>Syn_air(sccm)</t>
  </si>
  <si>
    <t>T(DegC)</t>
  </si>
  <si>
    <t>SO2(sccm)</t>
  </si>
  <si>
    <t>Model</t>
  </si>
  <si>
    <t>Calibration factor</t>
  </si>
  <si>
    <t>2022-09-16 18:15:00</t>
  </si>
  <si>
    <t>2022-09-16 18:30:00</t>
  </si>
  <si>
    <t>2022-09-16 18:45:00</t>
  </si>
  <si>
    <t>2022-09-16 19:00:00</t>
  </si>
  <si>
    <t>2022-09-16 19:15:00</t>
  </si>
  <si>
    <t>2022-09-16 19:30:00</t>
  </si>
  <si>
    <t>2022-09-16 19:45:00</t>
  </si>
  <si>
    <t>2022-09-16 20:00:00</t>
  </si>
  <si>
    <t>2022-09-16 20:15:00</t>
  </si>
  <si>
    <t>2022-09-16 20:30:00</t>
  </si>
  <si>
    <t>2022-09-16 20:31:00</t>
  </si>
  <si>
    <t>2022-09-16 20:41:00</t>
  </si>
  <si>
    <t>2022-09-16 20:51:00</t>
  </si>
  <si>
    <t>Mean value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</si>
</sst>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0E+00"/>
    <numFmt numFmtId="60" formatCode="0.00000000000000E+00"/>
    <numFmt numFmtId="61" formatCode="0.0000000000000E+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5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60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/>
    </xf>
    <xf numFmtId="61" fontId="0" borderId="7" applyNumberFormat="1" applyFont="1" applyFill="0" applyBorder="1" applyAlignment="1" applyProtection="0">
      <alignment vertical="top"/>
    </xf>
    <xf numFmtId="0" fontId="2" fillId="3" borderId="5" applyNumberFormat="0" applyFont="1" applyFill="1" applyBorder="1" applyAlignment="1" applyProtection="0">
      <alignment vertical="top"/>
    </xf>
    <xf numFmtId="0" fontId="0" borderId="6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15"/>
  <sheetViews>
    <sheetView workbookViewId="0" showGridLines="0" defaultGridColor="1"/>
  </sheetViews>
  <sheetFormatPr defaultColWidth="8.33333" defaultRowHeight="19.9" customHeight="1" outlineLevelRow="0" outlineLevelCol="0"/>
  <cols>
    <col min="1" max="1" width="25.3516" style="1" customWidth="1"/>
    <col min="2" max="2" width="17.1719" style="1" customWidth="1"/>
    <col min="3" max="3" width="20.3516" style="1" customWidth="1"/>
    <col min="4" max="4" width="19.5" style="1" customWidth="1"/>
    <col min="5" max="5" width="21.5" style="1" customWidth="1"/>
    <col min="6" max="6" width="12.5" style="1" customWidth="1"/>
    <col min="7" max="7" width="9" style="1" customWidth="1"/>
    <col min="8" max="8" width="13.6719" style="1" customWidth="1"/>
    <col min="9" max="9" width="11.8516" style="1" customWidth="1"/>
    <col min="10" max="10" width="7.5" style="1" customWidth="1"/>
    <col min="11" max="11" width="9.67188" style="1" customWidth="1"/>
    <col min="12" max="12" width="17.6719" style="1" customWidth="1"/>
    <col min="13" max="13" width="19.0547" style="1" customWidth="1"/>
    <col min="14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0.25" customHeight="1">
      <c r="A2" t="s" s="3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5"/>
    </row>
    <row r="3" ht="20.25" customHeight="1">
      <c r="A3" t="s" s="6">
        <v>1</v>
      </c>
      <c r="B3" t="s" s="7">
        <v>2</v>
      </c>
      <c r="C3" t="s" s="8">
        <v>3</v>
      </c>
      <c r="D3" t="s" s="8">
        <v>4</v>
      </c>
      <c r="E3" t="s" s="8">
        <v>5</v>
      </c>
      <c r="F3" t="s" s="8">
        <v>6</v>
      </c>
      <c r="G3" t="s" s="8">
        <v>7</v>
      </c>
      <c r="H3" t="s" s="8">
        <v>8</v>
      </c>
      <c r="I3" t="s" s="8">
        <v>9</v>
      </c>
      <c r="J3" t="s" s="8">
        <v>10</v>
      </c>
      <c r="K3" t="s" s="8">
        <v>11</v>
      </c>
      <c r="L3" t="s" s="8">
        <v>12</v>
      </c>
      <c r="M3" t="s" s="8">
        <v>13</v>
      </c>
    </row>
    <row r="4" ht="20.05" customHeight="1">
      <c r="A4" t="s" s="9">
        <v>14</v>
      </c>
      <c r="B4" t="s" s="10">
        <v>15</v>
      </c>
      <c r="C4" s="11">
        <v>4.04045457358393e-06</v>
      </c>
      <c r="D4" s="12">
        <v>2.10007870734183</v>
      </c>
      <c r="E4" s="11">
        <v>-4.08234828689592e-06</v>
      </c>
      <c r="F4" s="12">
        <v>0</v>
      </c>
      <c r="G4" s="12">
        <v>0</v>
      </c>
      <c r="H4" s="12">
        <v>20</v>
      </c>
      <c r="I4" s="12">
        <v>100</v>
      </c>
      <c r="J4" s="12">
        <v>30.7</v>
      </c>
      <c r="K4" s="12">
        <v>10.7</v>
      </c>
      <c r="L4" s="13"/>
      <c r="M4" s="13"/>
    </row>
    <row r="5" ht="20.05" customHeight="1">
      <c r="A5" t="s" s="9">
        <v>15</v>
      </c>
      <c r="B5" t="s" s="10">
        <v>16</v>
      </c>
      <c r="C5" s="11">
        <v>8.83002207493773e-06</v>
      </c>
      <c r="D5" s="12">
        <v>2.1212632401682</v>
      </c>
      <c r="E5" s="14">
        <v>8.1626337298018e-05</v>
      </c>
      <c r="F5" s="12">
        <v>0</v>
      </c>
      <c r="G5" s="12">
        <v>1</v>
      </c>
      <c r="H5" s="12">
        <v>20</v>
      </c>
      <c r="I5" s="12">
        <v>100</v>
      </c>
      <c r="J5" s="12">
        <v>30.7</v>
      </c>
      <c r="K5" s="12">
        <v>10.7</v>
      </c>
      <c r="L5" s="13"/>
      <c r="M5" s="13"/>
    </row>
    <row r="6" ht="20.05" customHeight="1">
      <c r="A6" t="s" s="9">
        <v>16</v>
      </c>
      <c r="B6" t="s" s="10">
        <v>17</v>
      </c>
      <c r="C6" s="12">
        <v>0.00142514238844261</v>
      </c>
      <c r="D6" s="12">
        <v>0.15100419726599</v>
      </c>
      <c r="E6" s="12">
        <v>0.00160124983019098</v>
      </c>
      <c r="F6" s="12">
        <v>430</v>
      </c>
      <c r="G6" s="12">
        <v>1</v>
      </c>
      <c r="H6" s="12">
        <v>20</v>
      </c>
      <c r="I6" s="12">
        <v>100</v>
      </c>
      <c r="J6" s="12">
        <v>30.8</v>
      </c>
      <c r="K6" s="12">
        <v>10.7</v>
      </c>
      <c r="L6" s="13">
        <v>37493742.9404673</v>
      </c>
      <c r="M6" s="13">
        <f>L6/C6</f>
        <v>26308769737.3456</v>
      </c>
    </row>
    <row r="7" ht="20.05" customHeight="1">
      <c r="A7" t="s" s="9">
        <v>17</v>
      </c>
      <c r="B7" t="s" s="10">
        <v>18</v>
      </c>
      <c r="C7" s="12">
        <v>0.00355776041933914</v>
      </c>
      <c r="D7" s="12">
        <v>0.00301825364772142</v>
      </c>
      <c r="E7" s="12">
        <v>0.00133674747918737</v>
      </c>
      <c r="F7" s="12">
        <v>870</v>
      </c>
      <c r="G7" s="12">
        <v>1</v>
      </c>
      <c r="H7" s="12">
        <v>20</v>
      </c>
      <c r="I7" s="12">
        <v>100</v>
      </c>
      <c r="J7" s="12">
        <v>31</v>
      </c>
      <c r="K7" s="12">
        <v>10.7</v>
      </c>
      <c r="L7" s="13">
        <v>75876937.8760027</v>
      </c>
      <c r="M7" s="13">
        <f>L7/C7</f>
        <v>21327163420.9976</v>
      </c>
    </row>
    <row r="8" ht="20.05" customHeight="1">
      <c r="A8" t="s" s="9">
        <v>18</v>
      </c>
      <c r="B8" t="s" s="10">
        <v>19</v>
      </c>
      <c r="C8" s="12">
        <v>0.00598974537169453</v>
      </c>
      <c r="D8" s="12">
        <v>0.000738084830634272</v>
      </c>
      <c r="E8" s="12">
        <v>0.00113792034737131</v>
      </c>
      <c r="F8" s="12">
        <v>1300</v>
      </c>
      <c r="G8" s="12">
        <v>1</v>
      </c>
      <c r="H8" s="12">
        <v>20</v>
      </c>
      <c r="I8" s="12">
        <v>100</v>
      </c>
      <c r="J8" s="12">
        <v>31.1</v>
      </c>
      <c r="K8" s="12">
        <v>10.7</v>
      </c>
      <c r="L8" s="13">
        <v>113311847.802751</v>
      </c>
      <c r="M8" s="13">
        <f>L8/C8</f>
        <v>18917640195.2283</v>
      </c>
    </row>
    <row r="9" ht="20.05" customHeight="1">
      <c r="A9" t="s" s="9">
        <v>19</v>
      </c>
      <c r="B9" t="s" s="10">
        <v>20</v>
      </c>
      <c r="C9" s="12">
        <v>0.00862578712086977</v>
      </c>
      <c r="D9" s="12">
        <v>0.000834603017277491</v>
      </c>
      <c r="E9" s="12">
        <v>0.0010420304702226</v>
      </c>
      <c r="F9" s="12">
        <v>1740</v>
      </c>
      <c r="G9" s="12">
        <v>1</v>
      </c>
      <c r="H9" s="12">
        <v>20</v>
      </c>
      <c r="I9" s="12">
        <v>100</v>
      </c>
      <c r="J9" s="12">
        <v>31.2</v>
      </c>
      <c r="K9" s="12">
        <v>10.7</v>
      </c>
      <c r="L9" s="13">
        <v>151553595.53568</v>
      </c>
      <c r="M9" s="13">
        <f>L9/C9</f>
        <v>17569827937.0936</v>
      </c>
    </row>
    <row r="10" ht="20.05" customHeight="1">
      <c r="A10" t="s" s="9">
        <v>20</v>
      </c>
      <c r="B10" t="s" s="10">
        <v>21</v>
      </c>
      <c r="C10" s="12">
        <v>0.0111353943518239</v>
      </c>
      <c r="D10" s="12">
        <v>0.000926289086565083</v>
      </c>
      <c r="E10" s="12">
        <v>0.000973018407790797</v>
      </c>
      <c r="F10" s="12">
        <v>2170</v>
      </c>
      <c r="G10" s="12">
        <v>1</v>
      </c>
      <c r="H10" s="12">
        <v>20</v>
      </c>
      <c r="I10" s="12">
        <v>100</v>
      </c>
      <c r="J10" s="12">
        <v>31.3</v>
      </c>
      <c r="K10" s="12">
        <v>10.7</v>
      </c>
      <c r="L10" s="13">
        <v>188866581.033477</v>
      </c>
      <c r="M10" s="13">
        <f>L10/C10</f>
        <v>16960924334.2641</v>
      </c>
    </row>
    <row r="11" ht="20.05" customHeight="1">
      <c r="A11" t="s" s="9">
        <v>21</v>
      </c>
      <c r="B11" t="s" s="10">
        <v>22</v>
      </c>
      <c r="C11" s="12">
        <v>0.00813380365638562</v>
      </c>
      <c r="D11" s="12">
        <v>0.000772257030756389</v>
      </c>
      <c r="E11" s="12">
        <v>0.00112471485007647</v>
      </c>
      <c r="F11" s="12">
        <v>1520</v>
      </c>
      <c r="G11" s="12">
        <v>1</v>
      </c>
      <c r="H11" s="12">
        <v>20</v>
      </c>
      <c r="I11" s="12">
        <v>100</v>
      </c>
      <c r="J11" s="12">
        <v>31.1</v>
      </c>
      <c r="K11" s="12">
        <v>10.7</v>
      </c>
      <c r="L11" s="13">
        <v>132440539.914776</v>
      </c>
      <c r="M11" s="13">
        <f>L11/C11</f>
        <v>16282731365.2698</v>
      </c>
    </row>
    <row r="12" ht="20.05" customHeight="1">
      <c r="A12" t="s" s="9">
        <v>22</v>
      </c>
      <c r="B12" t="s" s="10">
        <v>23</v>
      </c>
      <c r="C12" s="12">
        <v>0.00581257252162972</v>
      </c>
      <c r="D12" s="12">
        <v>0.00129824897275348</v>
      </c>
      <c r="E12" s="12">
        <v>0.00128460597298371</v>
      </c>
      <c r="F12" s="12">
        <v>1090</v>
      </c>
      <c r="G12" s="12">
        <v>1</v>
      </c>
      <c r="H12" s="12">
        <v>20</v>
      </c>
      <c r="I12" s="12">
        <v>100</v>
      </c>
      <c r="J12" s="12">
        <v>31</v>
      </c>
      <c r="K12" s="12">
        <v>10.7</v>
      </c>
      <c r="L12" s="13">
        <v>95037693.26139639</v>
      </c>
      <c r="M12" s="13">
        <f>L12/C12</f>
        <v>16350366882.7774</v>
      </c>
    </row>
    <row r="13" ht="20.05" customHeight="1">
      <c r="A13" t="s" s="9">
        <v>24</v>
      </c>
      <c r="B13" t="s" s="10">
        <v>25</v>
      </c>
      <c r="C13" s="11">
        <v>5.36794994010579e-06</v>
      </c>
      <c r="D13" s="12">
        <v>2.14057474404018</v>
      </c>
      <c r="E13" s="11">
        <v>5.33090567393862e-05</v>
      </c>
      <c r="F13" s="12">
        <v>0</v>
      </c>
      <c r="G13" s="12">
        <v>1</v>
      </c>
      <c r="H13" s="12">
        <v>20</v>
      </c>
      <c r="I13" s="12">
        <v>100</v>
      </c>
      <c r="J13" s="12">
        <v>30.7</v>
      </c>
      <c r="K13" s="12">
        <v>10.7</v>
      </c>
      <c r="L13" s="13"/>
      <c r="M13" s="13"/>
    </row>
    <row r="14" ht="20.05" customHeight="1">
      <c r="A14" t="s" s="9">
        <v>25</v>
      </c>
      <c r="B14" t="s" s="10">
        <v>26</v>
      </c>
      <c r="C14" s="11">
        <v>-1.82384265886273e-05</v>
      </c>
      <c r="D14" s="12">
        <v>2.14689404146732</v>
      </c>
      <c r="E14" s="11">
        <v>4.08234828689591e-06</v>
      </c>
      <c r="F14" s="12">
        <v>0</v>
      </c>
      <c r="G14" s="12">
        <v>0</v>
      </c>
      <c r="H14" s="12">
        <v>20</v>
      </c>
      <c r="I14" s="12">
        <v>100</v>
      </c>
      <c r="J14" s="12">
        <v>30.6</v>
      </c>
      <c r="K14" s="12">
        <v>10.7</v>
      </c>
      <c r="L14" s="13"/>
      <c r="M14" s="13"/>
    </row>
    <row r="15" ht="20.05" customHeight="1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t="s" s="18">
        <v>27</v>
      </c>
      <c r="L15" s="13">
        <f>AVERAGE(L6:L12)</f>
        <v>113511562.623507</v>
      </c>
      <c r="M15" s="13">
        <f>AVERAGEA(M6:M12)</f>
        <v>19102489124.7109</v>
      </c>
    </row>
  </sheetData>
  <mergeCells count="1">
    <mergeCell ref="A1: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