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eature" sheetId="1" r:id="rId1"/>
    <sheet name="Variables" sheetId="2" r:id="rId2"/>
    <sheet name="Foglio1" sheetId="3" r:id="rId3"/>
  </sheets>
  <definedNames>
    <definedName name="_xlnm._FilterDatabase" localSheetId="0" hidden="1">Feature!$A$1:$K$562</definedName>
    <definedName name="TYP">Variables!$C$1:$E$17</definedName>
  </definedName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2" i="1"/>
  <c r="N2" i="1" s="1"/>
  <c r="N3" i="1" s="1"/>
  <c r="N4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2" i="1"/>
  <c r="G3" i="1"/>
  <c r="G4" i="1"/>
  <c r="G5" i="1"/>
  <c r="G6" i="1"/>
  <c r="L6" i="1" s="1"/>
  <c r="G7" i="1"/>
  <c r="G8" i="1"/>
  <c r="G9" i="1"/>
  <c r="G10" i="1"/>
  <c r="L10" i="1" s="1"/>
  <c r="G11" i="1"/>
  <c r="G12" i="1"/>
  <c r="G13" i="1"/>
  <c r="L13" i="1" s="1"/>
  <c r="G14" i="1"/>
  <c r="L14" i="1" s="1"/>
  <c r="G15" i="1"/>
  <c r="G16" i="1"/>
  <c r="G17" i="1"/>
  <c r="L17" i="1" s="1"/>
  <c r="G18" i="1"/>
  <c r="L18" i="1" s="1"/>
  <c r="G19" i="1"/>
  <c r="G20" i="1"/>
  <c r="G21" i="1"/>
  <c r="G22" i="1"/>
  <c r="L22" i="1" s="1"/>
  <c r="G23" i="1"/>
  <c r="G24" i="1"/>
  <c r="G25" i="1"/>
  <c r="G26" i="1"/>
  <c r="L26" i="1" s="1"/>
  <c r="G27" i="1"/>
  <c r="G28" i="1"/>
  <c r="G29" i="1"/>
  <c r="L29" i="1" s="1"/>
  <c r="G30" i="1"/>
  <c r="L30" i="1" s="1"/>
  <c r="G31" i="1"/>
  <c r="G32" i="1"/>
  <c r="G33" i="1"/>
  <c r="L33" i="1" s="1"/>
  <c r="G34" i="1"/>
  <c r="L34" i="1" s="1"/>
  <c r="G35" i="1"/>
  <c r="G36" i="1"/>
  <c r="G37" i="1"/>
  <c r="G38" i="1"/>
  <c r="L38" i="1" s="1"/>
  <c r="G39" i="1"/>
  <c r="G40" i="1"/>
  <c r="G41" i="1"/>
  <c r="G42" i="1"/>
  <c r="L42" i="1" s="1"/>
  <c r="G43" i="1"/>
  <c r="G44" i="1"/>
  <c r="G45" i="1"/>
  <c r="L45" i="1" s="1"/>
  <c r="G46" i="1"/>
  <c r="L46" i="1" s="1"/>
  <c r="G47" i="1"/>
  <c r="G48" i="1"/>
  <c r="G49" i="1"/>
  <c r="L49" i="1" s="1"/>
  <c r="G50" i="1"/>
  <c r="L50" i="1" s="1"/>
  <c r="G51" i="1"/>
  <c r="G52" i="1"/>
  <c r="G53" i="1"/>
  <c r="G54" i="1"/>
  <c r="L54" i="1" s="1"/>
  <c r="G55" i="1"/>
  <c r="G56" i="1"/>
  <c r="G57" i="1"/>
  <c r="G58" i="1"/>
  <c r="L58" i="1" s="1"/>
  <c r="G59" i="1"/>
  <c r="G60" i="1"/>
  <c r="G61" i="1"/>
  <c r="L61" i="1" s="1"/>
  <c r="G62" i="1"/>
  <c r="L62" i="1" s="1"/>
  <c r="G63" i="1"/>
  <c r="G64" i="1"/>
  <c r="G65" i="1"/>
  <c r="L65" i="1" s="1"/>
  <c r="G66" i="1"/>
  <c r="L66" i="1" s="1"/>
  <c r="G67" i="1"/>
  <c r="G68" i="1"/>
  <c r="G69" i="1"/>
  <c r="G70" i="1"/>
  <c r="L70" i="1" s="1"/>
  <c r="G71" i="1"/>
  <c r="G72" i="1"/>
  <c r="G73" i="1"/>
  <c r="G74" i="1"/>
  <c r="L74" i="1" s="1"/>
  <c r="G75" i="1"/>
  <c r="G76" i="1"/>
  <c r="G77" i="1"/>
  <c r="L77" i="1" s="1"/>
  <c r="G78" i="1"/>
  <c r="L78" i="1" s="1"/>
  <c r="G79" i="1"/>
  <c r="G80" i="1"/>
  <c r="G81" i="1"/>
  <c r="L81" i="1" s="1"/>
  <c r="G82" i="1"/>
  <c r="L82" i="1" s="1"/>
  <c r="G83" i="1"/>
  <c r="G84" i="1"/>
  <c r="G85" i="1"/>
  <c r="G86" i="1"/>
  <c r="L86" i="1" s="1"/>
  <c r="G87" i="1"/>
  <c r="G88" i="1"/>
  <c r="G89" i="1"/>
  <c r="G90" i="1"/>
  <c r="L90" i="1" s="1"/>
  <c r="G91" i="1"/>
  <c r="G92" i="1"/>
  <c r="G93" i="1"/>
  <c r="L93" i="1" s="1"/>
  <c r="G94" i="1"/>
  <c r="L94" i="1" s="1"/>
  <c r="G95" i="1"/>
  <c r="G96" i="1"/>
  <c r="G97" i="1"/>
  <c r="L97" i="1" s="1"/>
  <c r="G98" i="1"/>
  <c r="L98" i="1" s="1"/>
  <c r="G99" i="1"/>
  <c r="G100" i="1"/>
  <c r="G101" i="1"/>
  <c r="G102" i="1"/>
  <c r="L102" i="1" s="1"/>
  <c r="G103" i="1"/>
  <c r="G104" i="1"/>
  <c r="G105" i="1"/>
  <c r="G106" i="1"/>
  <c r="L106" i="1" s="1"/>
  <c r="G107" i="1"/>
  <c r="G108" i="1"/>
  <c r="G109" i="1"/>
  <c r="L109" i="1" s="1"/>
  <c r="G110" i="1"/>
  <c r="L110" i="1" s="1"/>
  <c r="G111" i="1"/>
  <c r="G112" i="1"/>
  <c r="G113" i="1"/>
  <c r="L113" i="1" s="1"/>
  <c r="G114" i="1"/>
  <c r="L114" i="1" s="1"/>
  <c r="G115" i="1"/>
  <c r="G116" i="1"/>
  <c r="G117" i="1"/>
  <c r="G118" i="1"/>
  <c r="L118" i="1" s="1"/>
  <c r="G119" i="1"/>
  <c r="G120" i="1"/>
  <c r="G121" i="1"/>
  <c r="G122" i="1"/>
  <c r="L122" i="1" s="1"/>
  <c r="G123" i="1"/>
  <c r="G124" i="1"/>
  <c r="G125" i="1"/>
  <c r="L125" i="1" s="1"/>
  <c r="G126" i="1"/>
  <c r="L126" i="1" s="1"/>
  <c r="G127" i="1"/>
  <c r="G128" i="1"/>
  <c r="G129" i="1"/>
  <c r="L129" i="1" s="1"/>
  <c r="G130" i="1"/>
  <c r="L130" i="1" s="1"/>
  <c r="G131" i="1"/>
  <c r="G132" i="1"/>
  <c r="G133" i="1"/>
  <c r="G134" i="1"/>
  <c r="L134" i="1" s="1"/>
  <c r="G135" i="1"/>
  <c r="G136" i="1"/>
  <c r="G137" i="1"/>
  <c r="G138" i="1"/>
  <c r="L138" i="1" s="1"/>
  <c r="G139" i="1"/>
  <c r="G140" i="1"/>
  <c r="G141" i="1"/>
  <c r="L141" i="1" s="1"/>
  <c r="G142" i="1"/>
  <c r="L142" i="1" s="1"/>
  <c r="G143" i="1"/>
  <c r="G144" i="1"/>
  <c r="G145" i="1"/>
  <c r="L145" i="1" s="1"/>
  <c r="G146" i="1"/>
  <c r="L146" i="1" s="1"/>
  <c r="G147" i="1"/>
  <c r="G148" i="1"/>
  <c r="G149" i="1"/>
  <c r="G150" i="1"/>
  <c r="L150" i="1" s="1"/>
  <c r="G151" i="1"/>
  <c r="G152" i="1"/>
  <c r="G153" i="1"/>
  <c r="G154" i="1"/>
  <c r="L154" i="1" s="1"/>
  <c r="G155" i="1"/>
  <c r="G156" i="1"/>
  <c r="G157" i="1"/>
  <c r="L157" i="1" s="1"/>
  <c r="G158" i="1"/>
  <c r="L158" i="1" s="1"/>
  <c r="G159" i="1"/>
  <c r="G160" i="1"/>
  <c r="G161" i="1"/>
  <c r="L161" i="1" s="1"/>
  <c r="G162" i="1"/>
  <c r="L162" i="1" s="1"/>
  <c r="G163" i="1"/>
  <c r="G164" i="1"/>
  <c r="G165" i="1"/>
  <c r="G166" i="1"/>
  <c r="L166" i="1" s="1"/>
  <c r="G167" i="1"/>
  <c r="G168" i="1"/>
  <c r="G169" i="1"/>
  <c r="G170" i="1"/>
  <c r="L170" i="1" s="1"/>
  <c r="G171" i="1"/>
  <c r="G172" i="1"/>
  <c r="G173" i="1"/>
  <c r="L173" i="1" s="1"/>
  <c r="G174" i="1"/>
  <c r="L174" i="1" s="1"/>
  <c r="G175" i="1"/>
  <c r="G176" i="1"/>
  <c r="G177" i="1"/>
  <c r="L177" i="1" s="1"/>
  <c r="G178" i="1"/>
  <c r="L178" i="1" s="1"/>
  <c r="G179" i="1"/>
  <c r="G180" i="1"/>
  <c r="G181" i="1"/>
  <c r="G182" i="1"/>
  <c r="L182" i="1" s="1"/>
  <c r="G183" i="1"/>
  <c r="G184" i="1"/>
  <c r="G185" i="1"/>
  <c r="G186" i="1"/>
  <c r="L186" i="1" s="1"/>
  <c r="G187" i="1"/>
  <c r="G188" i="1"/>
  <c r="G189" i="1"/>
  <c r="L189" i="1" s="1"/>
  <c r="G190" i="1"/>
  <c r="L190" i="1" s="1"/>
  <c r="G191" i="1"/>
  <c r="G192" i="1"/>
  <c r="G193" i="1"/>
  <c r="L193" i="1" s="1"/>
  <c r="G194" i="1"/>
  <c r="L194" i="1" s="1"/>
  <c r="G195" i="1"/>
  <c r="G196" i="1"/>
  <c r="G197" i="1"/>
  <c r="G198" i="1"/>
  <c r="L198" i="1" s="1"/>
  <c r="G199" i="1"/>
  <c r="G200" i="1"/>
  <c r="G201" i="1"/>
  <c r="G202" i="1"/>
  <c r="L202" i="1" s="1"/>
  <c r="G203" i="1"/>
  <c r="G204" i="1"/>
  <c r="G205" i="1"/>
  <c r="L205" i="1" s="1"/>
  <c r="G206" i="1"/>
  <c r="L206" i="1" s="1"/>
  <c r="G207" i="1"/>
  <c r="G208" i="1"/>
  <c r="G209" i="1"/>
  <c r="L209" i="1" s="1"/>
  <c r="G210" i="1"/>
  <c r="L210" i="1" s="1"/>
  <c r="G211" i="1"/>
  <c r="G212" i="1"/>
  <c r="G213" i="1"/>
  <c r="G214" i="1"/>
  <c r="L214" i="1" s="1"/>
  <c r="G215" i="1"/>
  <c r="G216" i="1"/>
  <c r="G217" i="1"/>
  <c r="G218" i="1"/>
  <c r="L218" i="1" s="1"/>
  <c r="G219" i="1"/>
  <c r="G220" i="1"/>
  <c r="G221" i="1"/>
  <c r="L221" i="1" s="1"/>
  <c r="G222" i="1"/>
  <c r="L222" i="1" s="1"/>
  <c r="G223" i="1"/>
  <c r="G224" i="1"/>
  <c r="G225" i="1"/>
  <c r="L225" i="1" s="1"/>
  <c r="G226" i="1"/>
  <c r="L226" i="1" s="1"/>
  <c r="G227" i="1"/>
  <c r="G228" i="1"/>
  <c r="G229" i="1"/>
  <c r="G230" i="1"/>
  <c r="L230" i="1" s="1"/>
  <c r="G231" i="1"/>
  <c r="G232" i="1"/>
  <c r="G233" i="1"/>
  <c r="G234" i="1"/>
  <c r="L234" i="1" s="1"/>
  <c r="G235" i="1"/>
  <c r="G236" i="1"/>
  <c r="G237" i="1"/>
  <c r="L237" i="1" s="1"/>
  <c r="G238" i="1"/>
  <c r="L238" i="1" s="1"/>
  <c r="G239" i="1"/>
  <c r="G240" i="1"/>
  <c r="G241" i="1"/>
  <c r="L241" i="1" s="1"/>
  <c r="G242" i="1"/>
  <c r="L242" i="1" s="1"/>
  <c r="G243" i="1"/>
  <c r="G244" i="1"/>
  <c r="G245" i="1"/>
  <c r="G246" i="1"/>
  <c r="L246" i="1" s="1"/>
  <c r="G247" i="1"/>
  <c r="G248" i="1"/>
  <c r="G249" i="1"/>
  <c r="G250" i="1"/>
  <c r="L250" i="1" s="1"/>
  <c r="G251" i="1"/>
  <c r="G252" i="1"/>
  <c r="G253" i="1"/>
  <c r="L253" i="1" s="1"/>
  <c r="G254" i="1"/>
  <c r="L254" i="1" s="1"/>
  <c r="G255" i="1"/>
  <c r="G256" i="1"/>
  <c r="G257" i="1"/>
  <c r="L257" i="1" s="1"/>
  <c r="G258" i="1"/>
  <c r="L258" i="1" s="1"/>
  <c r="G259" i="1"/>
  <c r="G260" i="1"/>
  <c r="G261" i="1"/>
  <c r="G262" i="1"/>
  <c r="L262" i="1" s="1"/>
  <c r="G263" i="1"/>
  <c r="G264" i="1"/>
  <c r="G265" i="1"/>
  <c r="G266" i="1"/>
  <c r="L266" i="1" s="1"/>
  <c r="G267" i="1"/>
  <c r="G268" i="1"/>
  <c r="G269" i="1"/>
  <c r="L269" i="1" s="1"/>
  <c r="G270" i="1"/>
  <c r="L270" i="1" s="1"/>
  <c r="G271" i="1"/>
  <c r="G272" i="1"/>
  <c r="G273" i="1"/>
  <c r="L273" i="1" s="1"/>
  <c r="G274" i="1"/>
  <c r="L274" i="1" s="1"/>
  <c r="G275" i="1"/>
  <c r="G276" i="1"/>
  <c r="G277" i="1"/>
  <c r="G278" i="1"/>
  <c r="L278" i="1" s="1"/>
  <c r="G279" i="1"/>
  <c r="G280" i="1"/>
  <c r="G281" i="1"/>
  <c r="G282" i="1"/>
  <c r="L282" i="1" s="1"/>
  <c r="G283" i="1"/>
  <c r="G284" i="1"/>
  <c r="G285" i="1"/>
  <c r="L285" i="1" s="1"/>
  <c r="G286" i="1"/>
  <c r="L286" i="1" s="1"/>
  <c r="G287" i="1"/>
  <c r="G288" i="1"/>
  <c r="G289" i="1"/>
  <c r="L289" i="1" s="1"/>
  <c r="G290" i="1"/>
  <c r="L290" i="1" s="1"/>
  <c r="G291" i="1"/>
  <c r="G292" i="1"/>
  <c r="G293" i="1"/>
  <c r="G294" i="1"/>
  <c r="L294" i="1" s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L346" i="1" s="1"/>
  <c r="G347" i="1"/>
  <c r="G348" i="1"/>
  <c r="G349" i="1"/>
  <c r="L349" i="1" s="1"/>
  <c r="G350" i="1"/>
  <c r="G351" i="1"/>
  <c r="G352" i="1"/>
  <c r="G353" i="1"/>
  <c r="L353" i="1" s="1"/>
  <c r="G354" i="1"/>
  <c r="L354" i="1" s="1"/>
  <c r="G355" i="1"/>
  <c r="G356" i="1"/>
  <c r="G357" i="1"/>
  <c r="L357" i="1" s="1"/>
  <c r="G358" i="1"/>
  <c r="L358" i="1" s="1"/>
  <c r="G359" i="1"/>
  <c r="G360" i="1"/>
  <c r="G361" i="1"/>
  <c r="L361" i="1" s="1"/>
  <c r="G362" i="1"/>
  <c r="L362" i="1" s="1"/>
  <c r="G363" i="1"/>
  <c r="G364" i="1"/>
  <c r="G365" i="1"/>
  <c r="L365" i="1" s="1"/>
  <c r="G366" i="1"/>
  <c r="G367" i="1"/>
  <c r="G368" i="1"/>
  <c r="G369" i="1"/>
  <c r="L369" i="1" s="1"/>
  <c r="G370" i="1"/>
  <c r="L370" i="1" s="1"/>
  <c r="G371" i="1"/>
  <c r="G372" i="1"/>
  <c r="G373" i="1"/>
  <c r="L373" i="1" s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L425" i="1" s="1"/>
  <c r="G426" i="1"/>
  <c r="L426" i="1" s="1"/>
  <c r="G427" i="1"/>
  <c r="G428" i="1"/>
  <c r="G429" i="1"/>
  <c r="L429" i="1" s="1"/>
  <c r="G430" i="1"/>
  <c r="L430" i="1" s="1"/>
  <c r="G431" i="1"/>
  <c r="G432" i="1"/>
  <c r="G433" i="1"/>
  <c r="L433" i="1" s="1"/>
  <c r="G434" i="1"/>
  <c r="L434" i="1" s="1"/>
  <c r="G435" i="1"/>
  <c r="G436" i="1"/>
  <c r="G437" i="1"/>
  <c r="L437" i="1" s="1"/>
  <c r="G438" i="1"/>
  <c r="L438" i="1" s="1"/>
  <c r="G439" i="1"/>
  <c r="G440" i="1"/>
  <c r="G441" i="1"/>
  <c r="L441" i="1" s="1"/>
  <c r="G442" i="1"/>
  <c r="L442" i="1" s="1"/>
  <c r="G443" i="1"/>
  <c r="G444" i="1"/>
  <c r="G445" i="1"/>
  <c r="L445" i="1" s="1"/>
  <c r="G446" i="1"/>
  <c r="L446" i="1" s="1"/>
  <c r="G447" i="1"/>
  <c r="G448" i="1"/>
  <c r="G449" i="1"/>
  <c r="L449" i="1" s="1"/>
  <c r="G450" i="1"/>
  <c r="L450" i="1" s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L518" i="1" s="1"/>
  <c r="G519" i="1"/>
  <c r="G520" i="1"/>
  <c r="G521" i="1"/>
  <c r="G522" i="1"/>
  <c r="L522" i="1" s="1"/>
  <c r="G523" i="1"/>
  <c r="G524" i="1"/>
  <c r="G525" i="1"/>
  <c r="L525" i="1" s="1"/>
  <c r="G526" i="1"/>
  <c r="L526" i="1" s="1"/>
  <c r="G527" i="1"/>
  <c r="G528" i="1"/>
  <c r="G529" i="1"/>
  <c r="G530" i="1"/>
  <c r="L530" i="1" s="1"/>
  <c r="G531" i="1"/>
  <c r="G532" i="1"/>
  <c r="G533" i="1"/>
  <c r="L533" i="1" s="1"/>
  <c r="G534" i="1"/>
  <c r="L534" i="1" s="1"/>
  <c r="G535" i="1"/>
  <c r="G536" i="1"/>
  <c r="G537" i="1"/>
  <c r="L537" i="1" s="1"/>
  <c r="G538" i="1"/>
  <c r="L538" i="1" s="1"/>
  <c r="G539" i="1"/>
  <c r="G540" i="1"/>
  <c r="G541" i="1"/>
  <c r="G542" i="1"/>
  <c r="G543" i="1"/>
  <c r="G544" i="1"/>
  <c r="G545" i="1"/>
  <c r="L545" i="1" s="1"/>
  <c r="G546" i="1"/>
  <c r="L546" i="1" s="1"/>
  <c r="G547" i="1"/>
  <c r="G548" i="1"/>
  <c r="G549" i="1"/>
  <c r="L549" i="1" s="1"/>
  <c r="G550" i="1"/>
  <c r="L550" i="1" s="1"/>
  <c r="G551" i="1"/>
  <c r="G552" i="1"/>
  <c r="G553" i="1"/>
  <c r="G554" i="1"/>
  <c r="G555" i="1"/>
  <c r="G556" i="1"/>
  <c r="G557" i="1"/>
  <c r="L557" i="1" s="1"/>
  <c r="G558" i="1"/>
  <c r="L558" i="1" s="1"/>
  <c r="G559" i="1"/>
  <c r="G560" i="1"/>
  <c r="G561" i="1"/>
  <c r="L561" i="1" s="1"/>
  <c r="G562" i="1"/>
  <c r="L562" i="1" s="1"/>
  <c r="G2" i="1"/>
  <c r="L3" i="1"/>
  <c r="L4" i="1"/>
  <c r="L5" i="1"/>
  <c r="L7" i="1"/>
  <c r="L8" i="1"/>
  <c r="L9" i="1"/>
  <c r="L11" i="1"/>
  <c r="L12" i="1"/>
  <c r="L15" i="1"/>
  <c r="L16" i="1"/>
  <c r="L19" i="1"/>
  <c r="L20" i="1"/>
  <c r="L21" i="1"/>
  <c r="L23" i="1"/>
  <c r="L24" i="1"/>
  <c r="L25" i="1"/>
  <c r="L27" i="1"/>
  <c r="L28" i="1"/>
  <c r="L31" i="1"/>
  <c r="L32" i="1"/>
  <c r="L35" i="1"/>
  <c r="L36" i="1"/>
  <c r="L37" i="1"/>
  <c r="L39" i="1"/>
  <c r="L40" i="1"/>
  <c r="L41" i="1"/>
  <c r="L43" i="1"/>
  <c r="L44" i="1"/>
  <c r="L47" i="1"/>
  <c r="L48" i="1"/>
  <c r="L51" i="1"/>
  <c r="L52" i="1"/>
  <c r="L53" i="1"/>
  <c r="L55" i="1"/>
  <c r="L56" i="1"/>
  <c r="L57" i="1"/>
  <c r="L59" i="1"/>
  <c r="L60" i="1"/>
  <c r="L63" i="1"/>
  <c r="L64" i="1"/>
  <c r="L67" i="1"/>
  <c r="L68" i="1"/>
  <c r="L69" i="1"/>
  <c r="L71" i="1"/>
  <c r="L72" i="1"/>
  <c r="L73" i="1"/>
  <c r="L75" i="1"/>
  <c r="L76" i="1"/>
  <c r="L79" i="1"/>
  <c r="L80" i="1"/>
  <c r="L83" i="1"/>
  <c r="L84" i="1"/>
  <c r="L85" i="1"/>
  <c r="L87" i="1"/>
  <c r="L88" i="1"/>
  <c r="L89" i="1"/>
  <c r="L91" i="1"/>
  <c r="L92" i="1"/>
  <c r="L95" i="1"/>
  <c r="L96" i="1"/>
  <c r="L99" i="1"/>
  <c r="L100" i="1"/>
  <c r="L101" i="1"/>
  <c r="L103" i="1"/>
  <c r="L104" i="1"/>
  <c r="L105" i="1"/>
  <c r="L107" i="1"/>
  <c r="L108" i="1"/>
  <c r="L111" i="1"/>
  <c r="L112" i="1"/>
  <c r="L115" i="1"/>
  <c r="L116" i="1"/>
  <c r="L117" i="1"/>
  <c r="L119" i="1"/>
  <c r="L120" i="1"/>
  <c r="L121" i="1"/>
  <c r="L123" i="1"/>
  <c r="L124" i="1"/>
  <c r="L127" i="1"/>
  <c r="L128" i="1"/>
  <c r="L131" i="1"/>
  <c r="L132" i="1"/>
  <c r="L133" i="1"/>
  <c r="L135" i="1"/>
  <c r="L136" i="1"/>
  <c r="L137" i="1"/>
  <c r="L139" i="1"/>
  <c r="L140" i="1"/>
  <c r="L143" i="1"/>
  <c r="L144" i="1"/>
  <c r="L147" i="1"/>
  <c r="L148" i="1"/>
  <c r="L149" i="1"/>
  <c r="L151" i="1"/>
  <c r="L152" i="1"/>
  <c r="L153" i="1"/>
  <c r="L155" i="1"/>
  <c r="L156" i="1"/>
  <c r="L159" i="1"/>
  <c r="L160" i="1"/>
  <c r="L163" i="1"/>
  <c r="L164" i="1"/>
  <c r="L165" i="1"/>
  <c r="L167" i="1"/>
  <c r="L168" i="1"/>
  <c r="L169" i="1"/>
  <c r="L171" i="1"/>
  <c r="L172" i="1"/>
  <c r="L175" i="1"/>
  <c r="L176" i="1"/>
  <c r="L179" i="1"/>
  <c r="L180" i="1"/>
  <c r="L181" i="1"/>
  <c r="L183" i="1"/>
  <c r="L184" i="1"/>
  <c r="L185" i="1"/>
  <c r="L187" i="1"/>
  <c r="L188" i="1"/>
  <c r="L191" i="1"/>
  <c r="L192" i="1"/>
  <c r="L195" i="1"/>
  <c r="L196" i="1"/>
  <c r="L197" i="1"/>
  <c r="L199" i="1"/>
  <c r="L200" i="1"/>
  <c r="L201" i="1"/>
  <c r="L203" i="1"/>
  <c r="L204" i="1"/>
  <c r="L207" i="1"/>
  <c r="L208" i="1"/>
  <c r="L211" i="1"/>
  <c r="L212" i="1"/>
  <c r="L213" i="1"/>
  <c r="L215" i="1"/>
  <c r="L216" i="1"/>
  <c r="L217" i="1"/>
  <c r="L219" i="1"/>
  <c r="L220" i="1"/>
  <c r="L223" i="1"/>
  <c r="L224" i="1"/>
  <c r="L227" i="1"/>
  <c r="L228" i="1"/>
  <c r="L229" i="1"/>
  <c r="L231" i="1"/>
  <c r="L232" i="1"/>
  <c r="L233" i="1"/>
  <c r="L235" i="1"/>
  <c r="L236" i="1"/>
  <c r="L239" i="1"/>
  <c r="L240" i="1"/>
  <c r="L243" i="1"/>
  <c r="L244" i="1"/>
  <c r="L245" i="1"/>
  <c r="L247" i="1"/>
  <c r="L248" i="1"/>
  <c r="L249" i="1"/>
  <c r="L251" i="1"/>
  <c r="L252" i="1"/>
  <c r="L255" i="1"/>
  <c r="L256" i="1"/>
  <c r="L259" i="1"/>
  <c r="L260" i="1"/>
  <c r="L261" i="1"/>
  <c r="L263" i="1"/>
  <c r="L264" i="1"/>
  <c r="L265" i="1"/>
  <c r="L267" i="1"/>
  <c r="L268" i="1"/>
  <c r="L271" i="1"/>
  <c r="L272" i="1"/>
  <c r="L275" i="1"/>
  <c r="L276" i="1"/>
  <c r="L277" i="1"/>
  <c r="L279" i="1"/>
  <c r="L280" i="1"/>
  <c r="L281" i="1"/>
  <c r="L283" i="1"/>
  <c r="L284" i="1"/>
  <c r="L287" i="1"/>
  <c r="L288" i="1"/>
  <c r="L291" i="1"/>
  <c r="L292" i="1"/>
  <c r="L293" i="1"/>
  <c r="L347" i="1"/>
  <c r="L348" i="1"/>
  <c r="L350" i="1"/>
  <c r="L351" i="1"/>
  <c r="L352" i="1"/>
  <c r="L355" i="1"/>
  <c r="L356" i="1"/>
  <c r="L359" i="1"/>
  <c r="L360" i="1"/>
  <c r="L363" i="1"/>
  <c r="L364" i="1"/>
  <c r="L366" i="1"/>
  <c r="L367" i="1"/>
  <c r="L368" i="1"/>
  <c r="L371" i="1"/>
  <c r="L372" i="1"/>
  <c r="L427" i="1"/>
  <c r="L428" i="1"/>
  <c r="L431" i="1"/>
  <c r="L432" i="1"/>
  <c r="L435" i="1"/>
  <c r="L436" i="1"/>
  <c r="L439" i="1"/>
  <c r="L440" i="1"/>
  <c r="L443" i="1"/>
  <c r="L444" i="1"/>
  <c r="L447" i="1"/>
  <c r="L448" i="1"/>
  <c r="L451" i="1"/>
  <c r="L452" i="1"/>
  <c r="L504" i="1"/>
  <c r="L505" i="1"/>
  <c r="L506" i="1"/>
  <c r="L507" i="1"/>
  <c r="L508" i="1"/>
  <c r="L509" i="1"/>
  <c r="L510" i="1"/>
  <c r="L511" i="1"/>
  <c r="L512" i="1"/>
  <c r="L513" i="1"/>
  <c r="L517" i="1"/>
  <c r="L519" i="1"/>
  <c r="L520" i="1"/>
  <c r="L521" i="1"/>
  <c r="L523" i="1"/>
  <c r="L524" i="1"/>
  <c r="L531" i="1"/>
  <c r="L532" i="1"/>
  <c r="L535" i="1"/>
  <c r="L536" i="1"/>
  <c r="L539" i="1"/>
  <c r="L543" i="1"/>
  <c r="L544" i="1"/>
  <c r="L547" i="1"/>
  <c r="L548" i="1"/>
  <c r="L551" i="1"/>
  <c r="L552" i="1"/>
  <c r="L556" i="1"/>
  <c r="L559" i="1"/>
  <c r="L560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2" i="1"/>
  <c r="F3" i="1"/>
  <c r="F4" i="1"/>
  <c r="F5" i="1"/>
  <c r="H5" i="1" s="1"/>
  <c r="F6" i="1"/>
  <c r="H6" i="1" s="1"/>
  <c r="F7" i="1"/>
  <c r="F8" i="1"/>
  <c r="F9" i="1"/>
  <c r="F10" i="1"/>
  <c r="H10" i="1" s="1"/>
  <c r="F11" i="1"/>
  <c r="F12" i="1"/>
  <c r="F13" i="1"/>
  <c r="H13" i="1" s="1"/>
  <c r="F14" i="1"/>
  <c r="H14" i="1" s="1"/>
  <c r="F15" i="1"/>
  <c r="F16" i="1"/>
  <c r="F17" i="1"/>
  <c r="H17" i="1" s="1"/>
  <c r="F18" i="1"/>
  <c r="H18" i="1" s="1"/>
  <c r="F19" i="1"/>
  <c r="F20" i="1"/>
  <c r="F21" i="1"/>
  <c r="H21" i="1" s="1"/>
  <c r="F22" i="1"/>
  <c r="H22" i="1" s="1"/>
  <c r="F23" i="1"/>
  <c r="F24" i="1"/>
  <c r="F25" i="1"/>
  <c r="H25" i="1" s="1"/>
  <c r="F26" i="1"/>
  <c r="H26" i="1" s="1"/>
  <c r="F27" i="1"/>
  <c r="F28" i="1"/>
  <c r="F29" i="1"/>
  <c r="F30" i="1"/>
  <c r="H30" i="1" s="1"/>
  <c r="F31" i="1"/>
  <c r="F32" i="1"/>
  <c r="F33" i="1"/>
  <c r="H33" i="1" s="1"/>
  <c r="F34" i="1"/>
  <c r="H34" i="1" s="1"/>
  <c r="F35" i="1"/>
  <c r="F36" i="1"/>
  <c r="F37" i="1"/>
  <c r="H37" i="1" s="1"/>
  <c r="F38" i="1"/>
  <c r="H38" i="1" s="1"/>
  <c r="F39" i="1"/>
  <c r="F40" i="1"/>
  <c r="F41" i="1"/>
  <c r="F42" i="1"/>
  <c r="H42" i="1" s="1"/>
  <c r="F43" i="1"/>
  <c r="F44" i="1"/>
  <c r="F45" i="1"/>
  <c r="H45" i="1" s="1"/>
  <c r="F46" i="1"/>
  <c r="H46" i="1" s="1"/>
  <c r="F47" i="1"/>
  <c r="F48" i="1"/>
  <c r="F49" i="1"/>
  <c r="H49" i="1" s="1"/>
  <c r="F50" i="1"/>
  <c r="H50" i="1" s="1"/>
  <c r="F51" i="1"/>
  <c r="F52" i="1"/>
  <c r="F53" i="1"/>
  <c r="H53" i="1" s="1"/>
  <c r="F54" i="1"/>
  <c r="H54" i="1" s="1"/>
  <c r="F55" i="1"/>
  <c r="F56" i="1"/>
  <c r="F57" i="1"/>
  <c r="H57" i="1" s="1"/>
  <c r="F58" i="1"/>
  <c r="H58" i="1" s="1"/>
  <c r="F59" i="1"/>
  <c r="F60" i="1"/>
  <c r="F61" i="1"/>
  <c r="F62" i="1"/>
  <c r="H62" i="1" s="1"/>
  <c r="F63" i="1"/>
  <c r="F64" i="1"/>
  <c r="F65" i="1"/>
  <c r="H65" i="1" s="1"/>
  <c r="F66" i="1"/>
  <c r="H66" i="1" s="1"/>
  <c r="F67" i="1"/>
  <c r="F68" i="1"/>
  <c r="F69" i="1"/>
  <c r="H69" i="1" s="1"/>
  <c r="F70" i="1"/>
  <c r="H70" i="1" s="1"/>
  <c r="F71" i="1"/>
  <c r="F72" i="1"/>
  <c r="F73" i="1"/>
  <c r="F74" i="1"/>
  <c r="H74" i="1" s="1"/>
  <c r="F75" i="1"/>
  <c r="F76" i="1"/>
  <c r="F77" i="1"/>
  <c r="H77" i="1" s="1"/>
  <c r="F78" i="1"/>
  <c r="H78" i="1" s="1"/>
  <c r="F79" i="1"/>
  <c r="F80" i="1"/>
  <c r="F81" i="1"/>
  <c r="H81" i="1" s="1"/>
  <c r="F82" i="1"/>
  <c r="H82" i="1" s="1"/>
  <c r="F83" i="1"/>
  <c r="F84" i="1"/>
  <c r="F85" i="1"/>
  <c r="H85" i="1" s="1"/>
  <c r="F86" i="1"/>
  <c r="H86" i="1" s="1"/>
  <c r="F87" i="1"/>
  <c r="F88" i="1"/>
  <c r="F89" i="1"/>
  <c r="H89" i="1" s="1"/>
  <c r="F90" i="1"/>
  <c r="H90" i="1" s="1"/>
  <c r="F91" i="1"/>
  <c r="F92" i="1"/>
  <c r="F93" i="1"/>
  <c r="F94" i="1"/>
  <c r="H94" i="1" s="1"/>
  <c r="F95" i="1"/>
  <c r="F96" i="1"/>
  <c r="F97" i="1"/>
  <c r="H97" i="1" s="1"/>
  <c r="F98" i="1"/>
  <c r="H98" i="1" s="1"/>
  <c r="F99" i="1"/>
  <c r="F100" i="1"/>
  <c r="F101" i="1"/>
  <c r="H101" i="1" s="1"/>
  <c r="F102" i="1"/>
  <c r="H102" i="1" s="1"/>
  <c r="F103" i="1"/>
  <c r="F104" i="1"/>
  <c r="F105" i="1"/>
  <c r="F106" i="1"/>
  <c r="H106" i="1" s="1"/>
  <c r="F107" i="1"/>
  <c r="F108" i="1"/>
  <c r="F109" i="1"/>
  <c r="H109" i="1" s="1"/>
  <c r="F110" i="1"/>
  <c r="H110" i="1" s="1"/>
  <c r="F111" i="1"/>
  <c r="F112" i="1"/>
  <c r="F113" i="1"/>
  <c r="H113" i="1" s="1"/>
  <c r="F114" i="1"/>
  <c r="H114" i="1" s="1"/>
  <c r="F115" i="1"/>
  <c r="F116" i="1"/>
  <c r="F117" i="1"/>
  <c r="H117" i="1" s="1"/>
  <c r="F118" i="1"/>
  <c r="H118" i="1" s="1"/>
  <c r="F119" i="1"/>
  <c r="F120" i="1"/>
  <c r="F121" i="1"/>
  <c r="H121" i="1" s="1"/>
  <c r="F122" i="1"/>
  <c r="H122" i="1" s="1"/>
  <c r="F123" i="1"/>
  <c r="F124" i="1"/>
  <c r="F125" i="1"/>
  <c r="F126" i="1"/>
  <c r="H126" i="1" s="1"/>
  <c r="F127" i="1"/>
  <c r="F128" i="1"/>
  <c r="F129" i="1"/>
  <c r="H129" i="1" s="1"/>
  <c r="F130" i="1"/>
  <c r="H130" i="1" s="1"/>
  <c r="F131" i="1"/>
  <c r="F132" i="1"/>
  <c r="F133" i="1"/>
  <c r="H133" i="1" s="1"/>
  <c r="F134" i="1"/>
  <c r="H134" i="1" s="1"/>
  <c r="F135" i="1"/>
  <c r="F136" i="1"/>
  <c r="F137" i="1"/>
  <c r="F138" i="1"/>
  <c r="H138" i="1" s="1"/>
  <c r="F139" i="1"/>
  <c r="F140" i="1"/>
  <c r="F141" i="1"/>
  <c r="H141" i="1" s="1"/>
  <c r="F142" i="1"/>
  <c r="H142" i="1" s="1"/>
  <c r="F143" i="1"/>
  <c r="F144" i="1"/>
  <c r="F145" i="1"/>
  <c r="H145" i="1" s="1"/>
  <c r="F146" i="1"/>
  <c r="H146" i="1" s="1"/>
  <c r="F147" i="1"/>
  <c r="F148" i="1"/>
  <c r="F149" i="1"/>
  <c r="H149" i="1" s="1"/>
  <c r="F150" i="1"/>
  <c r="H150" i="1" s="1"/>
  <c r="F151" i="1"/>
  <c r="F152" i="1"/>
  <c r="F153" i="1"/>
  <c r="H153" i="1" s="1"/>
  <c r="F154" i="1"/>
  <c r="H154" i="1" s="1"/>
  <c r="F155" i="1"/>
  <c r="F156" i="1"/>
  <c r="F157" i="1"/>
  <c r="H157" i="1" s="1"/>
  <c r="F158" i="1"/>
  <c r="H158" i="1" s="1"/>
  <c r="F159" i="1"/>
  <c r="F160" i="1"/>
  <c r="F161" i="1"/>
  <c r="F162" i="1"/>
  <c r="H162" i="1" s="1"/>
  <c r="F163" i="1"/>
  <c r="F164" i="1"/>
  <c r="F165" i="1"/>
  <c r="H165" i="1" s="1"/>
  <c r="F166" i="1"/>
  <c r="H166" i="1" s="1"/>
  <c r="F167" i="1"/>
  <c r="F168" i="1"/>
  <c r="F169" i="1"/>
  <c r="H169" i="1" s="1"/>
  <c r="F170" i="1"/>
  <c r="H170" i="1" s="1"/>
  <c r="F171" i="1"/>
  <c r="F172" i="1"/>
  <c r="F173" i="1"/>
  <c r="F174" i="1"/>
  <c r="H174" i="1" s="1"/>
  <c r="F175" i="1"/>
  <c r="F176" i="1"/>
  <c r="F177" i="1"/>
  <c r="F178" i="1"/>
  <c r="H178" i="1" s="1"/>
  <c r="F179" i="1"/>
  <c r="F180" i="1"/>
  <c r="F181" i="1"/>
  <c r="H181" i="1" s="1"/>
  <c r="F182" i="1"/>
  <c r="H182" i="1" s="1"/>
  <c r="F183" i="1"/>
  <c r="F184" i="1"/>
  <c r="F185" i="1"/>
  <c r="F186" i="1"/>
  <c r="H186" i="1" s="1"/>
  <c r="F187" i="1"/>
  <c r="F188" i="1"/>
  <c r="F189" i="1"/>
  <c r="F190" i="1"/>
  <c r="H190" i="1" s="1"/>
  <c r="F191" i="1"/>
  <c r="F192" i="1"/>
  <c r="F193" i="1"/>
  <c r="H193" i="1" s="1"/>
  <c r="F194" i="1"/>
  <c r="H194" i="1" s="1"/>
  <c r="F195" i="1"/>
  <c r="F196" i="1"/>
  <c r="F197" i="1"/>
  <c r="H197" i="1" s="1"/>
  <c r="F198" i="1"/>
  <c r="H198" i="1" s="1"/>
  <c r="F199" i="1"/>
  <c r="F200" i="1"/>
  <c r="F201" i="1"/>
  <c r="F202" i="1"/>
  <c r="H202" i="1" s="1"/>
  <c r="F203" i="1"/>
  <c r="F204" i="1"/>
  <c r="F205" i="1"/>
  <c r="H205" i="1" s="1"/>
  <c r="F206" i="1"/>
  <c r="H206" i="1" s="1"/>
  <c r="F207" i="1"/>
  <c r="F208" i="1"/>
  <c r="F209" i="1"/>
  <c r="H209" i="1" s="1"/>
  <c r="F210" i="1"/>
  <c r="H210" i="1" s="1"/>
  <c r="F211" i="1"/>
  <c r="F212" i="1"/>
  <c r="F213" i="1"/>
  <c r="H213" i="1" s="1"/>
  <c r="F214" i="1"/>
  <c r="H214" i="1" s="1"/>
  <c r="F215" i="1"/>
  <c r="F216" i="1"/>
  <c r="F217" i="1"/>
  <c r="H217" i="1" s="1"/>
  <c r="F218" i="1"/>
  <c r="H218" i="1" s="1"/>
  <c r="F219" i="1"/>
  <c r="F220" i="1"/>
  <c r="F221" i="1"/>
  <c r="H221" i="1" s="1"/>
  <c r="F222" i="1"/>
  <c r="H222" i="1" s="1"/>
  <c r="F223" i="1"/>
  <c r="F224" i="1"/>
  <c r="F225" i="1"/>
  <c r="H225" i="1" s="1"/>
  <c r="F226" i="1"/>
  <c r="H226" i="1" s="1"/>
  <c r="F227" i="1"/>
  <c r="F228" i="1"/>
  <c r="F229" i="1"/>
  <c r="H229" i="1" s="1"/>
  <c r="F230" i="1"/>
  <c r="H230" i="1" s="1"/>
  <c r="F231" i="1"/>
  <c r="F232" i="1"/>
  <c r="F233" i="1"/>
  <c r="H233" i="1" s="1"/>
  <c r="F234" i="1"/>
  <c r="H234" i="1" s="1"/>
  <c r="F235" i="1"/>
  <c r="F236" i="1"/>
  <c r="F237" i="1"/>
  <c r="H237" i="1" s="1"/>
  <c r="F238" i="1"/>
  <c r="H238" i="1" s="1"/>
  <c r="F239" i="1"/>
  <c r="F240" i="1"/>
  <c r="F241" i="1"/>
  <c r="F242" i="1"/>
  <c r="H242" i="1" s="1"/>
  <c r="F243" i="1"/>
  <c r="F244" i="1"/>
  <c r="F245" i="1"/>
  <c r="H245" i="1" s="1"/>
  <c r="F246" i="1"/>
  <c r="H246" i="1" s="1"/>
  <c r="F247" i="1"/>
  <c r="F248" i="1"/>
  <c r="F249" i="1"/>
  <c r="H249" i="1" s="1"/>
  <c r="F250" i="1"/>
  <c r="H250" i="1" s="1"/>
  <c r="F251" i="1"/>
  <c r="F252" i="1"/>
  <c r="F253" i="1"/>
  <c r="F254" i="1"/>
  <c r="H254" i="1" s="1"/>
  <c r="F255" i="1"/>
  <c r="F256" i="1"/>
  <c r="F257" i="1"/>
  <c r="H257" i="1" s="1"/>
  <c r="F258" i="1"/>
  <c r="H258" i="1" s="1"/>
  <c r="F259" i="1"/>
  <c r="F260" i="1"/>
  <c r="F261" i="1"/>
  <c r="H261" i="1" s="1"/>
  <c r="F262" i="1"/>
  <c r="H262" i="1" s="1"/>
  <c r="F263" i="1"/>
  <c r="F264" i="1"/>
  <c r="F265" i="1"/>
  <c r="F266" i="1"/>
  <c r="H266" i="1" s="1"/>
  <c r="F267" i="1"/>
  <c r="F268" i="1"/>
  <c r="F269" i="1"/>
  <c r="H269" i="1" s="1"/>
  <c r="F270" i="1"/>
  <c r="H270" i="1" s="1"/>
  <c r="F271" i="1"/>
  <c r="F272" i="1"/>
  <c r="F273" i="1"/>
  <c r="H273" i="1" s="1"/>
  <c r="F274" i="1"/>
  <c r="H274" i="1" s="1"/>
  <c r="F275" i="1"/>
  <c r="F276" i="1"/>
  <c r="F277" i="1"/>
  <c r="H277" i="1" s="1"/>
  <c r="F278" i="1"/>
  <c r="H278" i="1" s="1"/>
  <c r="F279" i="1"/>
  <c r="F280" i="1"/>
  <c r="F281" i="1"/>
  <c r="H281" i="1" s="1"/>
  <c r="F282" i="1"/>
  <c r="H282" i="1" s="1"/>
  <c r="F283" i="1"/>
  <c r="F284" i="1"/>
  <c r="F285" i="1"/>
  <c r="H285" i="1" s="1"/>
  <c r="F286" i="1"/>
  <c r="H286" i="1" s="1"/>
  <c r="F287" i="1"/>
  <c r="F288" i="1"/>
  <c r="F289" i="1"/>
  <c r="H289" i="1" s="1"/>
  <c r="F290" i="1"/>
  <c r="H290" i="1" s="1"/>
  <c r="F291" i="1"/>
  <c r="F292" i="1"/>
  <c r="F293" i="1"/>
  <c r="H293" i="1" s="1"/>
  <c r="F294" i="1"/>
  <c r="H294" i="1" s="1"/>
  <c r="F295" i="1"/>
  <c r="F296" i="1"/>
  <c r="F297" i="1"/>
  <c r="H297" i="1" s="1"/>
  <c r="F298" i="1"/>
  <c r="H298" i="1" s="1"/>
  <c r="F299" i="1"/>
  <c r="F300" i="1"/>
  <c r="F301" i="1"/>
  <c r="H301" i="1" s="1"/>
  <c r="F302" i="1"/>
  <c r="H302" i="1" s="1"/>
  <c r="F303" i="1"/>
  <c r="F304" i="1"/>
  <c r="F305" i="1"/>
  <c r="F306" i="1"/>
  <c r="H306" i="1" s="1"/>
  <c r="F307" i="1"/>
  <c r="F308" i="1"/>
  <c r="F309" i="1"/>
  <c r="H309" i="1" s="1"/>
  <c r="F310" i="1"/>
  <c r="H310" i="1" s="1"/>
  <c r="F311" i="1"/>
  <c r="F312" i="1"/>
  <c r="F313" i="1"/>
  <c r="H313" i="1" s="1"/>
  <c r="F314" i="1"/>
  <c r="H314" i="1" s="1"/>
  <c r="F315" i="1"/>
  <c r="F316" i="1"/>
  <c r="F317" i="1"/>
  <c r="F318" i="1"/>
  <c r="H318" i="1" s="1"/>
  <c r="F319" i="1"/>
  <c r="F320" i="1"/>
  <c r="F321" i="1"/>
  <c r="H321" i="1" s="1"/>
  <c r="F322" i="1"/>
  <c r="H322" i="1" s="1"/>
  <c r="F323" i="1"/>
  <c r="F324" i="1"/>
  <c r="F325" i="1"/>
  <c r="H325" i="1" s="1"/>
  <c r="F326" i="1"/>
  <c r="H326" i="1" s="1"/>
  <c r="F327" i="1"/>
  <c r="F328" i="1"/>
  <c r="F329" i="1"/>
  <c r="F330" i="1"/>
  <c r="H330" i="1" s="1"/>
  <c r="F331" i="1"/>
  <c r="F332" i="1"/>
  <c r="F333" i="1"/>
  <c r="H333" i="1" s="1"/>
  <c r="F334" i="1"/>
  <c r="H334" i="1" s="1"/>
  <c r="F335" i="1"/>
  <c r="F336" i="1"/>
  <c r="F337" i="1"/>
  <c r="H337" i="1" s="1"/>
  <c r="F338" i="1"/>
  <c r="H338" i="1" s="1"/>
  <c r="F339" i="1"/>
  <c r="F340" i="1"/>
  <c r="F341" i="1"/>
  <c r="H341" i="1" s="1"/>
  <c r="F342" i="1"/>
  <c r="H342" i="1" s="1"/>
  <c r="F343" i="1"/>
  <c r="F344" i="1"/>
  <c r="F345" i="1"/>
  <c r="H345" i="1" s="1"/>
  <c r="F346" i="1"/>
  <c r="H346" i="1" s="1"/>
  <c r="F347" i="1"/>
  <c r="F348" i="1"/>
  <c r="F349" i="1"/>
  <c r="H349" i="1" s="1"/>
  <c r="F350" i="1"/>
  <c r="H350" i="1" s="1"/>
  <c r="F351" i="1"/>
  <c r="F352" i="1"/>
  <c r="F353" i="1"/>
  <c r="H353" i="1" s="1"/>
  <c r="F354" i="1"/>
  <c r="H354" i="1" s="1"/>
  <c r="F355" i="1"/>
  <c r="F356" i="1"/>
  <c r="F357" i="1"/>
  <c r="F358" i="1"/>
  <c r="H358" i="1" s="1"/>
  <c r="F359" i="1"/>
  <c r="F360" i="1"/>
  <c r="F361" i="1"/>
  <c r="H361" i="1" s="1"/>
  <c r="F362" i="1"/>
  <c r="H362" i="1" s="1"/>
  <c r="F363" i="1"/>
  <c r="F364" i="1"/>
  <c r="F365" i="1"/>
  <c r="H365" i="1" s="1"/>
  <c r="F366" i="1"/>
  <c r="H366" i="1" s="1"/>
  <c r="F367" i="1"/>
  <c r="F368" i="1"/>
  <c r="F369" i="1"/>
  <c r="H369" i="1" s="1"/>
  <c r="F370" i="1"/>
  <c r="H370" i="1" s="1"/>
  <c r="F371" i="1"/>
  <c r="F372" i="1"/>
  <c r="F373" i="1"/>
  <c r="F374" i="1"/>
  <c r="H374" i="1" s="1"/>
  <c r="F375" i="1"/>
  <c r="F376" i="1"/>
  <c r="F377" i="1"/>
  <c r="H377" i="1" s="1"/>
  <c r="F378" i="1"/>
  <c r="H378" i="1" s="1"/>
  <c r="F379" i="1"/>
  <c r="F380" i="1"/>
  <c r="F381" i="1"/>
  <c r="H381" i="1" s="1"/>
  <c r="F382" i="1"/>
  <c r="H382" i="1" s="1"/>
  <c r="F383" i="1"/>
  <c r="F384" i="1"/>
  <c r="F385" i="1"/>
  <c r="H385" i="1" s="1"/>
  <c r="F386" i="1"/>
  <c r="H386" i="1" s="1"/>
  <c r="F387" i="1"/>
  <c r="F388" i="1"/>
  <c r="F389" i="1"/>
  <c r="F390" i="1"/>
  <c r="H390" i="1" s="1"/>
  <c r="F391" i="1"/>
  <c r="F392" i="1"/>
  <c r="F393" i="1"/>
  <c r="H393" i="1" s="1"/>
  <c r="F394" i="1"/>
  <c r="H394" i="1" s="1"/>
  <c r="F395" i="1"/>
  <c r="F396" i="1"/>
  <c r="F397" i="1"/>
  <c r="H397" i="1" s="1"/>
  <c r="F398" i="1"/>
  <c r="H398" i="1" s="1"/>
  <c r="F399" i="1"/>
  <c r="F400" i="1"/>
  <c r="F401" i="1"/>
  <c r="H401" i="1" s="1"/>
  <c r="F402" i="1"/>
  <c r="H402" i="1" s="1"/>
  <c r="F403" i="1"/>
  <c r="F404" i="1"/>
  <c r="F405" i="1"/>
  <c r="F406" i="1"/>
  <c r="H406" i="1" s="1"/>
  <c r="F407" i="1"/>
  <c r="F408" i="1"/>
  <c r="F409" i="1"/>
  <c r="H409" i="1" s="1"/>
  <c r="F410" i="1"/>
  <c r="H410" i="1" s="1"/>
  <c r="F411" i="1"/>
  <c r="F412" i="1"/>
  <c r="F413" i="1"/>
  <c r="H413" i="1" s="1"/>
  <c r="F414" i="1"/>
  <c r="H414" i="1" s="1"/>
  <c r="F415" i="1"/>
  <c r="F416" i="1"/>
  <c r="F417" i="1"/>
  <c r="H417" i="1" s="1"/>
  <c r="F418" i="1"/>
  <c r="H418" i="1" s="1"/>
  <c r="F419" i="1"/>
  <c r="F420" i="1"/>
  <c r="F421" i="1"/>
  <c r="F422" i="1"/>
  <c r="H422" i="1" s="1"/>
  <c r="F423" i="1"/>
  <c r="F424" i="1"/>
  <c r="F425" i="1"/>
  <c r="H425" i="1" s="1"/>
  <c r="F426" i="1"/>
  <c r="H426" i="1" s="1"/>
  <c r="F427" i="1"/>
  <c r="F428" i="1"/>
  <c r="F429" i="1"/>
  <c r="H429" i="1" s="1"/>
  <c r="F430" i="1"/>
  <c r="H430" i="1" s="1"/>
  <c r="F431" i="1"/>
  <c r="F432" i="1"/>
  <c r="F433" i="1"/>
  <c r="H433" i="1" s="1"/>
  <c r="F434" i="1"/>
  <c r="H434" i="1" s="1"/>
  <c r="F435" i="1"/>
  <c r="F436" i="1"/>
  <c r="F437" i="1"/>
  <c r="F438" i="1"/>
  <c r="H438" i="1" s="1"/>
  <c r="F439" i="1"/>
  <c r="F440" i="1"/>
  <c r="F441" i="1"/>
  <c r="H441" i="1" s="1"/>
  <c r="F442" i="1"/>
  <c r="H442" i="1" s="1"/>
  <c r="F443" i="1"/>
  <c r="F444" i="1"/>
  <c r="F445" i="1"/>
  <c r="H445" i="1" s="1"/>
  <c r="F446" i="1"/>
  <c r="H446" i="1" s="1"/>
  <c r="F447" i="1"/>
  <c r="F448" i="1"/>
  <c r="F449" i="1"/>
  <c r="H449" i="1" s="1"/>
  <c r="F450" i="1"/>
  <c r="H450" i="1" s="1"/>
  <c r="F451" i="1"/>
  <c r="F452" i="1"/>
  <c r="F453" i="1"/>
  <c r="F454" i="1"/>
  <c r="H454" i="1" s="1"/>
  <c r="F455" i="1"/>
  <c r="F456" i="1"/>
  <c r="F457" i="1"/>
  <c r="H457" i="1" s="1"/>
  <c r="F458" i="1"/>
  <c r="H458" i="1" s="1"/>
  <c r="F459" i="1"/>
  <c r="F460" i="1"/>
  <c r="F461" i="1"/>
  <c r="H461" i="1" s="1"/>
  <c r="F462" i="1"/>
  <c r="H462" i="1" s="1"/>
  <c r="F463" i="1"/>
  <c r="F464" i="1"/>
  <c r="F465" i="1"/>
  <c r="H465" i="1" s="1"/>
  <c r="F466" i="1"/>
  <c r="H466" i="1" s="1"/>
  <c r="F467" i="1"/>
  <c r="F468" i="1"/>
  <c r="F469" i="1"/>
  <c r="F470" i="1"/>
  <c r="H470" i="1" s="1"/>
  <c r="F471" i="1"/>
  <c r="F472" i="1"/>
  <c r="F473" i="1"/>
  <c r="H473" i="1" s="1"/>
  <c r="F474" i="1"/>
  <c r="H474" i="1" s="1"/>
  <c r="F475" i="1"/>
  <c r="F476" i="1"/>
  <c r="F477" i="1"/>
  <c r="H477" i="1" s="1"/>
  <c r="F478" i="1"/>
  <c r="H478" i="1" s="1"/>
  <c r="F479" i="1"/>
  <c r="F480" i="1"/>
  <c r="F481" i="1"/>
  <c r="H481" i="1" s="1"/>
  <c r="F482" i="1"/>
  <c r="H482" i="1" s="1"/>
  <c r="F483" i="1"/>
  <c r="F484" i="1"/>
  <c r="F485" i="1"/>
  <c r="F486" i="1"/>
  <c r="H486" i="1" s="1"/>
  <c r="F487" i="1"/>
  <c r="F488" i="1"/>
  <c r="F489" i="1"/>
  <c r="H489" i="1" s="1"/>
  <c r="F490" i="1"/>
  <c r="H490" i="1" s="1"/>
  <c r="F491" i="1"/>
  <c r="F492" i="1"/>
  <c r="F493" i="1"/>
  <c r="H493" i="1" s="1"/>
  <c r="F494" i="1"/>
  <c r="H494" i="1" s="1"/>
  <c r="F495" i="1"/>
  <c r="F496" i="1"/>
  <c r="F497" i="1"/>
  <c r="H497" i="1" s="1"/>
  <c r="F498" i="1"/>
  <c r="H498" i="1" s="1"/>
  <c r="F499" i="1"/>
  <c r="F500" i="1"/>
  <c r="F501" i="1"/>
  <c r="F502" i="1"/>
  <c r="H502" i="1" s="1"/>
  <c r="F503" i="1"/>
  <c r="F504" i="1"/>
  <c r="F505" i="1"/>
  <c r="H505" i="1" s="1"/>
  <c r="F506" i="1"/>
  <c r="H506" i="1" s="1"/>
  <c r="F507" i="1"/>
  <c r="F508" i="1"/>
  <c r="F509" i="1"/>
  <c r="H509" i="1" s="1"/>
  <c r="F510" i="1"/>
  <c r="H510" i="1" s="1"/>
  <c r="F511" i="1"/>
  <c r="F512" i="1"/>
  <c r="F513" i="1"/>
  <c r="H513" i="1" s="1"/>
  <c r="F514" i="1"/>
  <c r="H514" i="1" s="1"/>
  <c r="F515" i="1"/>
  <c r="F516" i="1"/>
  <c r="F517" i="1"/>
  <c r="F518" i="1"/>
  <c r="H518" i="1" s="1"/>
  <c r="F519" i="1"/>
  <c r="F520" i="1"/>
  <c r="F521" i="1"/>
  <c r="H521" i="1" s="1"/>
  <c r="F522" i="1"/>
  <c r="H522" i="1" s="1"/>
  <c r="F523" i="1"/>
  <c r="F524" i="1"/>
  <c r="F525" i="1"/>
  <c r="H525" i="1" s="1"/>
  <c r="F526" i="1"/>
  <c r="H526" i="1" s="1"/>
  <c r="F527" i="1"/>
  <c r="F528" i="1"/>
  <c r="F529" i="1"/>
  <c r="H529" i="1" s="1"/>
  <c r="F530" i="1"/>
  <c r="H530" i="1" s="1"/>
  <c r="F531" i="1"/>
  <c r="F532" i="1"/>
  <c r="F533" i="1"/>
  <c r="F534" i="1"/>
  <c r="H534" i="1" s="1"/>
  <c r="F535" i="1"/>
  <c r="F536" i="1"/>
  <c r="F537" i="1"/>
  <c r="H537" i="1" s="1"/>
  <c r="F538" i="1"/>
  <c r="H538" i="1" s="1"/>
  <c r="F539" i="1"/>
  <c r="F540" i="1"/>
  <c r="F541" i="1"/>
  <c r="H541" i="1" s="1"/>
  <c r="F542" i="1"/>
  <c r="H542" i="1" s="1"/>
  <c r="F543" i="1"/>
  <c r="F544" i="1"/>
  <c r="F545" i="1"/>
  <c r="H545" i="1" s="1"/>
  <c r="F546" i="1"/>
  <c r="H546" i="1" s="1"/>
  <c r="F547" i="1"/>
  <c r="F548" i="1"/>
  <c r="F549" i="1"/>
  <c r="F550" i="1"/>
  <c r="H550" i="1" s="1"/>
  <c r="F551" i="1"/>
  <c r="F552" i="1"/>
  <c r="F553" i="1"/>
  <c r="H553" i="1" s="1"/>
  <c r="F554" i="1"/>
  <c r="H554" i="1" s="1"/>
  <c r="F555" i="1"/>
  <c r="F556" i="1"/>
  <c r="F557" i="1"/>
  <c r="H557" i="1" s="1"/>
  <c r="F558" i="1"/>
  <c r="H558" i="1" s="1"/>
  <c r="F559" i="1"/>
  <c r="F560" i="1"/>
  <c r="F561" i="1"/>
  <c r="H561" i="1" s="1"/>
  <c r="F562" i="1"/>
  <c r="H562" i="1" s="1"/>
  <c r="F2" i="1"/>
  <c r="H3" i="1"/>
  <c r="H4" i="1"/>
  <c r="H7" i="1"/>
  <c r="H8" i="1"/>
  <c r="H9" i="1"/>
  <c r="H11" i="1"/>
  <c r="H12" i="1"/>
  <c r="H15" i="1"/>
  <c r="H16" i="1"/>
  <c r="H19" i="1"/>
  <c r="H20" i="1"/>
  <c r="H23" i="1"/>
  <c r="H24" i="1"/>
  <c r="H27" i="1"/>
  <c r="H28" i="1"/>
  <c r="H29" i="1"/>
  <c r="H31" i="1"/>
  <c r="H32" i="1"/>
  <c r="H35" i="1"/>
  <c r="H36" i="1"/>
  <c r="H39" i="1"/>
  <c r="H40" i="1"/>
  <c r="H41" i="1"/>
  <c r="H43" i="1"/>
  <c r="H44" i="1"/>
  <c r="H47" i="1"/>
  <c r="H48" i="1"/>
  <c r="H51" i="1"/>
  <c r="H52" i="1"/>
  <c r="H55" i="1"/>
  <c r="H56" i="1"/>
  <c r="H59" i="1"/>
  <c r="H60" i="1"/>
  <c r="H61" i="1"/>
  <c r="H63" i="1"/>
  <c r="H64" i="1"/>
  <c r="H67" i="1"/>
  <c r="H68" i="1"/>
  <c r="H71" i="1"/>
  <c r="H72" i="1"/>
  <c r="H73" i="1"/>
  <c r="H75" i="1"/>
  <c r="H76" i="1"/>
  <c r="H79" i="1"/>
  <c r="H80" i="1"/>
  <c r="H83" i="1"/>
  <c r="H84" i="1"/>
  <c r="H87" i="1"/>
  <c r="H88" i="1"/>
  <c r="H91" i="1"/>
  <c r="H92" i="1"/>
  <c r="H93" i="1"/>
  <c r="H95" i="1"/>
  <c r="H96" i="1"/>
  <c r="H99" i="1"/>
  <c r="H100" i="1"/>
  <c r="H103" i="1"/>
  <c r="H104" i="1"/>
  <c r="H105" i="1"/>
  <c r="H107" i="1"/>
  <c r="H108" i="1"/>
  <c r="H111" i="1"/>
  <c r="H112" i="1"/>
  <c r="H115" i="1"/>
  <c r="H116" i="1"/>
  <c r="H119" i="1"/>
  <c r="H120" i="1"/>
  <c r="H123" i="1"/>
  <c r="H124" i="1"/>
  <c r="H125" i="1"/>
  <c r="H127" i="1"/>
  <c r="H128" i="1"/>
  <c r="H131" i="1"/>
  <c r="H132" i="1"/>
  <c r="H135" i="1"/>
  <c r="H136" i="1"/>
  <c r="H137" i="1"/>
  <c r="H139" i="1"/>
  <c r="H140" i="1"/>
  <c r="H143" i="1"/>
  <c r="H144" i="1"/>
  <c r="H147" i="1"/>
  <c r="H148" i="1"/>
  <c r="H151" i="1"/>
  <c r="H152" i="1"/>
  <c r="H155" i="1"/>
  <c r="H156" i="1"/>
  <c r="H159" i="1"/>
  <c r="H160" i="1"/>
  <c r="H161" i="1"/>
  <c r="H163" i="1"/>
  <c r="H164" i="1"/>
  <c r="H167" i="1"/>
  <c r="H168" i="1"/>
  <c r="H171" i="1"/>
  <c r="H172" i="1"/>
  <c r="H173" i="1"/>
  <c r="H175" i="1"/>
  <c r="H176" i="1"/>
  <c r="H177" i="1"/>
  <c r="H179" i="1"/>
  <c r="H180" i="1"/>
  <c r="H183" i="1"/>
  <c r="H184" i="1"/>
  <c r="H185" i="1"/>
  <c r="H187" i="1"/>
  <c r="H188" i="1"/>
  <c r="H189" i="1"/>
  <c r="H191" i="1"/>
  <c r="H192" i="1"/>
  <c r="H195" i="1"/>
  <c r="H196" i="1"/>
  <c r="H199" i="1"/>
  <c r="H200" i="1"/>
  <c r="H201" i="1"/>
  <c r="H203" i="1"/>
  <c r="H204" i="1"/>
  <c r="H207" i="1"/>
  <c r="H208" i="1"/>
  <c r="H211" i="1"/>
  <c r="H212" i="1"/>
  <c r="H215" i="1"/>
  <c r="H216" i="1"/>
  <c r="H219" i="1"/>
  <c r="H220" i="1"/>
  <c r="H223" i="1"/>
  <c r="H224" i="1"/>
  <c r="H227" i="1"/>
  <c r="H228" i="1"/>
  <c r="H231" i="1"/>
  <c r="H232" i="1"/>
  <c r="H235" i="1"/>
  <c r="H236" i="1"/>
  <c r="H239" i="1"/>
  <c r="H240" i="1"/>
  <c r="H241" i="1"/>
  <c r="H243" i="1"/>
  <c r="H244" i="1"/>
  <c r="H247" i="1"/>
  <c r="H248" i="1"/>
  <c r="H251" i="1"/>
  <c r="H252" i="1"/>
  <c r="H253" i="1"/>
  <c r="H255" i="1"/>
  <c r="H256" i="1"/>
  <c r="H259" i="1"/>
  <c r="H260" i="1"/>
  <c r="H263" i="1"/>
  <c r="H264" i="1"/>
  <c r="H265" i="1"/>
  <c r="H267" i="1"/>
  <c r="H268" i="1"/>
  <c r="H271" i="1"/>
  <c r="H272" i="1"/>
  <c r="H275" i="1"/>
  <c r="H276" i="1"/>
  <c r="H279" i="1"/>
  <c r="H280" i="1"/>
  <c r="H283" i="1"/>
  <c r="H284" i="1"/>
  <c r="H287" i="1"/>
  <c r="H288" i="1"/>
  <c r="H291" i="1"/>
  <c r="H292" i="1"/>
  <c r="H295" i="1"/>
  <c r="H296" i="1"/>
  <c r="H299" i="1"/>
  <c r="H300" i="1"/>
  <c r="H303" i="1"/>
  <c r="H304" i="1"/>
  <c r="H305" i="1"/>
  <c r="H307" i="1"/>
  <c r="H308" i="1"/>
  <c r="H311" i="1"/>
  <c r="H312" i="1"/>
  <c r="H315" i="1"/>
  <c r="H316" i="1"/>
  <c r="H317" i="1"/>
  <c r="H319" i="1"/>
  <c r="H320" i="1"/>
  <c r="H323" i="1"/>
  <c r="H324" i="1"/>
  <c r="H327" i="1"/>
  <c r="H328" i="1"/>
  <c r="H329" i="1"/>
  <c r="H331" i="1"/>
  <c r="H332" i="1"/>
  <c r="H335" i="1"/>
  <c r="H336" i="1"/>
  <c r="H339" i="1"/>
  <c r="H340" i="1"/>
  <c r="H343" i="1"/>
  <c r="H344" i="1"/>
  <c r="H347" i="1"/>
  <c r="H348" i="1"/>
  <c r="H351" i="1"/>
  <c r="H352" i="1"/>
  <c r="H355" i="1"/>
  <c r="H356" i="1"/>
  <c r="H357" i="1"/>
  <c r="H359" i="1"/>
  <c r="H360" i="1"/>
  <c r="H363" i="1"/>
  <c r="H364" i="1"/>
  <c r="H367" i="1"/>
  <c r="H368" i="1"/>
  <c r="H371" i="1"/>
  <c r="H372" i="1"/>
  <c r="H373" i="1"/>
  <c r="H375" i="1"/>
  <c r="H376" i="1"/>
  <c r="H379" i="1"/>
  <c r="H380" i="1"/>
  <c r="H383" i="1"/>
  <c r="H384" i="1"/>
  <c r="H387" i="1"/>
  <c r="H388" i="1"/>
  <c r="H389" i="1"/>
  <c r="H391" i="1"/>
  <c r="H392" i="1"/>
  <c r="H395" i="1"/>
  <c r="H396" i="1"/>
  <c r="H399" i="1"/>
  <c r="H400" i="1"/>
  <c r="H403" i="1"/>
  <c r="H404" i="1"/>
  <c r="H405" i="1"/>
  <c r="H407" i="1"/>
  <c r="H408" i="1"/>
  <c r="H411" i="1"/>
  <c r="H412" i="1"/>
  <c r="H415" i="1"/>
  <c r="H416" i="1"/>
  <c r="H419" i="1"/>
  <c r="H420" i="1"/>
  <c r="H421" i="1"/>
  <c r="H423" i="1"/>
  <c r="H424" i="1"/>
  <c r="H427" i="1"/>
  <c r="H428" i="1"/>
  <c r="H431" i="1"/>
  <c r="H432" i="1"/>
  <c r="H435" i="1"/>
  <c r="H436" i="1"/>
  <c r="H437" i="1"/>
  <c r="H439" i="1"/>
  <c r="H440" i="1"/>
  <c r="H443" i="1"/>
  <c r="H444" i="1"/>
  <c r="H447" i="1"/>
  <c r="H448" i="1"/>
  <c r="H451" i="1"/>
  <c r="H452" i="1"/>
  <c r="H453" i="1"/>
  <c r="H455" i="1"/>
  <c r="H456" i="1"/>
  <c r="H459" i="1"/>
  <c r="H460" i="1"/>
  <c r="H463" i="1"/>
  <c r="H464" i="1"/>
  <c r="H467" i="1"/>
  <c r="H468" i="1"/>
  <c r="H469" i="1"/>
  <c r="H471" i="1"/>
  <c r="H472" i="1"/>
  <c r="H475" i="1"/>
  <c r="H476" i="1"/>
  <c r="H479" i="1"/>
  <c r="H480" i="1"/>
  <c r="H483" i="1"/>
  <c r="H484" i="1"/>
  <c r="H485" i="1"/>
  <c r="H487" i="1"/>
  <c r="H488" i="1"/>
  <c r="H491" i="1"/>
  <c r="H492" i="1"/>
  <c r="H495" i="1"/>
  <c r="H496" i="1"/>
  <c r="H499" i="1"/>
  <c r="H500" i="1"/>
  <c r="H501" i="1"/>
  <c r="H503" i="1"/>
  <c r="H504" i="1"/>
  <c r="H507" i="1"/>
  <c r="H508" i="1"/>
  <c r="H511" i="1"/>
  <c r="H512" i="1"/>
  <c r="H515" i="1"/>
  <c r="H516" i="1"/>
  <c r="H517" i="1"/>
  <c r="H519" i="1"/>
  <c r="H520" i="1"/>
  <c r="H523" i="1"/>
  <c r="H524" i="1"/>
  <c r="H527" i="1"/>
  <c r="H528" i="1"/>
  <c r="H531" i="1"/>
  <c r="H532" i="1"/>
  <c r="H533" i="1"/>
  <c r="H535" i="1"/>
  <c r="H536" i="1"/>
  <c r="H539" i="1"/>
  <c r="H540" i="1"/>
  <c r="H543" i="1"/>
  <c r="H544" i="1"/>
  <c r="H547" i="1"/>
  <c r="H548" i="1"/>
  <c r="H549" i="1"/>
  <c r="H551" i="1"/>
  <c r="H552" i="1"/>
  <c r="H555" i="1"/>
  <c r="H556" i="1"/>
  <c r="H559" i="1"/>
  <c r="H560" i="1"/>
  <c r="H2" i="1"/>
  <c r="N5" i="1" l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2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" i="2"/>
  <c r="B1" i="2"/>
  <c r="L298" i="1" l="1"/>
  <c r="L302" i="1"/>
  <c r="L306" i="1"/>
  <c r="L310" i="1"/>
  <c r="L314" i="1"/>
  <c r="L318" i="1"/>
  <c r="L322" i="1"/>
  <c r="L326" i="1"/>
  <c r="L330" i="1"/>
  <c r="L334" i="1"/>
  <c r="L338" i="1"/>
  <c r="L342" i="1"/>
  <c r="L374" i="1"/>
  <c r="L378" i="1"/>
  <c r="L382" i="1"/>
  <c r="L386" i="1"/>
  <c r="L390" i="1"/>
  <c r="L394" i="1"/>
  <c r="L398" i="1"/>
  <c r="L402" i="1"/>
  <c r="L406" i="1"/>
  <c r="L410" i="1"/>
  <c r="L414" i="1"/>
  <c r="L418" i="1"/>
  <c r="L422" i="1"/>
  <c r="L454" i="1"/>
  <c r="L458" i="1"/>
  <c r="L462" i="1"/>
  <c r="L466" i="1"/>
  <c r="L470" i="1"/>
  <c r="L474" i="1"/>
  <c r="L478" i="1"/>
  <c r="L482" i="1"/>
  <c r="L486" i="1"/>
  <c r="L490" i="1"/>
  <c r="L494" i="1"/>
  <c r="L498" i="1"/>
  <c r="L502" i="1"/>
  <c r="L514" i="1"/>
  <c r="L542" i="1"/>
  <c r="L554" i="1"/>
  <c r="L303" i="1"/>
  <c r="L311" i="1"/>
  <c r="L319" i="1"/>
  <c r="L327" i="1"/>
  <c r="L335" i="1"/>
  <c r="L343" i="1"/>
  <c r="L375" i="1"/>
  <c r="L383" i="1"/>
  <c r="L391" i="1"/>
  <c r="L399" i="1"/>
  <c r="L407" i="1"/>
  <c r="L415" i="1"/>
  <c r="L423" i="1"/>
  <c r="L459" i="1"/>
  <c r="L467" i="1"/>
  <c r="L475" i="1"/>
  <c r="L483" i="1"/>
  <c r="L491" i="1"/>
  <c r="L499" i="1"/>
  <c r="L515" i="1"/>
  <c r="L300" i="1"/>
  <c r="L308" i="1"/>
  <c r="L316" i="1"/>
  <c r="L324" i="1"/>
  <c r="L332" i="1"/>
  <c r="L340" i="1"/>
  <c r="L380" i="1"/>
  <c r="L384" i="1"/>
  <c r="L392" i="1"/>
  <c r="L400" i="1"/>
  <c r="L408" i="1"/>
  <c r="L416" i="1"/>
  <c r="L424" i="1"/>
  <c r="L460" i="1"/>
  <c r="L468" i="1"/>
  <c r="L476" i="1"/>
  <c r="L484" i="1"/>
  <c r="L492" i="1"/>
  <c r="L500" i="1"/>
  <c r="L516" i="1"/>
  <c r="L528" i="1"/>
  <c r="L297" i="1"/>
  <c r="L301" i="1"/>
  <c r="L305" i="1"/>
  <c r="L309" i="1"/>
  <c r="L313" i="1"/>
  <c r="L317" i="1"/>
  <c r="L321" i="1"/>
  <c r="L325" i="1"/>
  <c r="L329" i="1"/>
  <c r="L333" i="1"/>
  <c r="L337" i="1"/>
  <c r="L341" i="1"/>
  <c r="L345" i="1"/>
  <c r="L377" i="1"/>
  <c r="L381" i="1"/>
  <c r="L385" i="1"/>
  <c r="L389" i="1"/>
  <c r="L393" i="1"/>
  <c r="L397" i="1"/>
  <c r="L401" i="1"/>
  <c r="L405" i="1"/>
  <c r="L409" i="1"/>
  <c r="L413" i="1"/>
  <c r="L417" i="1"/>
  <c r="L421" i="1"/>
  <c r="L453" i="1"/>
  <c r="L457" i="1"/>
  <c r="L461" i="1"/>
  <c r="L465" i="1"/>
  <c r="L469" i="1"/>
  <c r="L473" i="1"/>
  <c r="L477" i="1"/>
  <c r="L481" i="1"/>
  <c r="L485" i="1"/>
  <c r="L489" i="1"/>
  <c r="L493" i="1"/>
  <c r="L497" i="1"/>
  <c r="L501" i="1"/>
  <c r="L529" i="1"/>
  <c r="L541" i="1"/>
  <c r="L553" i="1"/>
  <c r="L295" i="1"/>
  <c r="L299" i="1"/>
  <c r="L307" i="1"/>
  <c r="L315" i="1"/>
  <c r="L323" i="1"/>
  <c r="L331" i="1"/>
  <c r="L339" i="1"/>
  <c r="L379" i="1"/>
  <c r="L387" i="1"/>
  <c r="L395" i="1"/>
  <c r="L403" i="1"/>
  <c r="L411" i="1"/>
  <c r="L419" i="1"/>
  <c r="L455" i="1"/>
  <c r="L463" i="1"/>
  <c r="L471" i="1"/>
  <c r="L479" i="1"/>
  <c r="L487" i="1"/>
  <c r="L495" i="1"/>
  <c r="L503" i="1"/>
  <c r="L527" i="1"/>
  <c r="L555" i="1"/>
  <c r="L296" i="1"/>
  <c r="L304" i="1"/>
  <c r="L312" i="1"/>
  <c r="L320" i="1"/>
  <c r="L328" i="1"/>
  <c r="L336" i="1"/>
  <c r="L344" i="1"/>
  <c r="L376" i="1"/>
  <c r="L388" i="1"/>
  <c r="L396" i="1"/>
  <c r="L404" i="1"/>
  <c r="L412" i="1"/>
  <c r="L420" i="1"/>
  <c r="L456" i="1"/>
  <c r="L464" i="1"/>
  <c r="L472" i="1"/>
  <c r="L480" i="1"/>
  <c r="L488" i="1"/>
  <c r="L496" i="1"/>
  <c r="L540" i="1"/>
</calcChain>
</file>

<file path=xl/sharedStrings.xml><?xml version="1.0" encoding="utf-8"?>
<sst xmlns="http://schemas.openxmlformats.org/spreadsheetml/2006/main" count="634" uniqueCount="632">
  <si>
    <t>1 tBodyAcc-mean()-X</t>
  </si>
  <si>
    <t>2 tBodyAcc-mean()-Y</t>
  </si>
  <si>
    <t>3 tBodyAcc-mean()-Z</t>
  </si>
  <si>
    <t>4 tBodyAcc-std()-X</t>
  </si>
  <si>
    <t>5 tBodyAcc-std()-Y</t>
  </si>
  <si>
    <t>6 tBodyAcc-std()-Z</t>
  </si>
  <si>
    <t>7 tBodyAcc-mad()-X</t>
  </si>
  <si>
    <t>8 tBodyAcc-mad()-Y</t>
  </si>
  <si>
    <t>9 tBodyAcc-mad()-Z</t>
  </si>
  <si>
    <t>10 tBodyAcc-max()-X</t>
  </si>
  <si>
    <t>11 tBodyAcc-max()-Y</t>
  </si>
  <si>
    <t>12 tBodyAcc-max()-Z</t>
  </si>
  <si>
    <t>13 tBodyAcc-min()-X</t>
  </si>
  <si>
    <t>14 tBodyAcc-min()-Y</t>
  </si>
  <si>
    <t>15 tBodyAcc-min()-Z</t>
  </si>
  <si>
    <t>16 tBodyAcc-sma()</t>
  </si>
  <si>
    <t>17 tBodyAcc-energy()-X</t>
  </si>
  <si>
    <t>18 tBodyAcc-energy()-Y</t>
  </si>
  <si>
    <t>19 tBodyAcc-energy()-Z</t>
  </si>
  <si>
    <t>20 tBodyAcc-iqr()-X</t>
  </si>
  <si>
    <t>21 tBodyAcc-iqr()-Y</t>
  </si>
  <si>
    <t>22 tBodyAcc-iqr()-Z</t>
  </si>
  <si>
    <t>23 tBodyAcc-entropy()-X</t>
  </si>
  <si>
    <t>24 tBodyAcc-entropy()-Y</t>
  </si>
  <si>
    <t>25 tBodyAcc-entropy()-Z</t>
  </si>
  <si>
    <t>26 tBodyAcc-arCoeff()-X,1</t>
  </si>
  <si>
    <t>27 tBodyAcc-arCoeff()-X,2</t>
  </si>
  <si>
    <t>28 tBodyAcc-arCoeff()-X,3</t>
  </si>
  <si>
    <t>29 tBodyAcc-arCoeff()-X,4</t>
  </si>
  <si>
    <t>30 tBodyAcc-arCoeff()-Y,1</t>
  </si>
  <si>
    <t>31 tBodyAcc-arCoeff()-Y,2</t>
  </si>
  <si>
    <t>32 tBodyAcc-arCoeff()-Y,3</t>
  </si>
  <si>
    <t>33 tBodyAcc-arCoeff()-Y,4</t>
  </si>
  <si>
    <t>34 tBodyAcc-arCoeff()-Z,1</t>
  </si>
  <si>
    <t>35 tBodyAcc-arCoeff()-Z,2</t>
  </si>
  <si>
    <t>36 tBodyAcc-arCoeff()-Z,3</t>
  </si>
  <si>
    <t>37 tBodyAcc-arCoeff()-Z,4</t>
  </si>
  <si>
    <t>38 tBodyAcc-correlation()-X,Y</t>
  </si>
  <si>
    <t>39 tBodyAcc-correlation()-X,Z</t>
  </si>
  <si>
    <t>40 tBodyAcc-correlation()-Y,Z</t>
  </si>
  <si>
    <t>41 tGravityAcc-mean()-X</t>
  </si>
  <si>
    <t>42 tGravityAcc-mean()-Y</t>
  </si>
  <si>
    <t>43 tGravityAcc-mean()-Z</t>
  </si>
  <si>
    <t>44 tGravityAcc-std()-X</t>
  </si>
  <si>
    <t>45 tGravityAcc-std()-Y</t>
  </si>
  <si>
    <t>46 tGravityAcc-std()-Z</t>
  </si>
  <si>
    <t>47 tGravityAcc-mad()-X</t>
  </si>
  <si>
    <t>48 tGravityAcc-mad()-Y</t>
  </si>
  <si>
    <t>49 tGravityAcc-mad()-Z</t>
  </si>
  <si>
    <t>50 tGravityAcc-max()-X</t>
  </si>
  <si>
    <t>51 tGravityAcc-max()-Y</t>
  </si>
  <si>
    <t>52 tGravityAcc-max()-Z</t>
  </si>
  <si>
    <t>53 tGravityAcc-min()-X</t>
  </si>
  <si>
    <t>54 tGravityAcc-min()-Y</t>
  </si>
  <si>
    <t>55 tGravityAcc-min()-Z</t>
  </si>
  <si>
    <t>56 tGravityAcc-sma()</t>
  </si>
  <si>
    <t>57 tGravityAcc-energy()-X</t>
  </si>
  <si>
    <t>58 tGravityAcc-energy()-Y</t>
  </si>
  <si>
    <t>59 tGravityAcc-energy()-Z</t>
  </si>
  <si>
    <t>60 tGravityAcc-iqr()-X</t>
  </si>
  <si>
    <t>61 tGravityAcc-iqr()-Y</t>
  </si>
  <si>
    <t>62 tGravityAcc-iqr()-Z</t>
  </si>
  <si>
    <t>63 tGravityAcc-entropy()-X</t>
  </si>
  <si>
    <t>64 tGravityAcc-entropy()-Y</t>
  </si>
  <si>
    <t>65 tGravityAcc-entropy()-Z</t>
  </si>
  <si>
    <t>66 tGravityAcc-arCoeff()-X,1</t>
  </si>
  <si>
    <t>67 tGravityAcc-arCoeff()-X,2</t>
  </si>
  <si>
    <t>68 tGravityAcc-arCoeff()-X,3</t>
  </si>
  <si>
    <t>69 tGravityAcc-arCoeff()-X,4</t>
  </si>
  <si>
    <t>70 tGravityAcc-arCoeff()-Y,1</t>
  </si>
  <si>
    <t>71 tGravityAcc-arCoeff()-Y,2</t>
  </si>
  <si>
    <t>72 tGravityAcc-arCoeff()-Y,3</t>
  </si>
  <si>
    <t>73 tGravityAcc-arCoeff()-Y,4</t>
  </si>
  <si>
    <t>74 tGravityAcc-arCoeff()-Z,1</t>
  </si>
  <si>
    <t>75 tGravityAcc-arCoeff()-Z,2</t>
  </si>
  <si>
    <t>76 tGravityAcc-arCoeff()-Z,3</t>
  </si>
  <si>
    <t>77 tGravityAcc-arCoeff()-Z,4</t>
  </si>
  <si>
    <t>78 tGravityAcc-correlation()-X,Y</t>
  </si>
  <si>
    <t>79 tGravityAcc-correlation()-X,Z</t>
  </si>
  <si>
    <t>80 tGravityAcc-correlation()-Y,Z</t>
  </si>
  <si>
    <t>81 tBodyAccJerk-mean()-X</t>
  </si>
  <si>
    <t>82 tBodyAccJerk-mean()-Y</t>
  </si>
  <si>
    <t>83 tBodyAccJerk-mean()-Z</t>
  </si>
  <si>
    <t>84 tBodyAccJerk-std()-X</t>
  </si>
  <si>
    <t>85 tBodyAccJerk-std()-Y</t>
  </si>
  <si>
    <t>86 tBodyAccJerk-std()-Z</t>
  </si>
  <si>
    <t>87 tBodyAccJerk-mad()-X</t>
  </si>
  <si>
    <t>88 tBodyAccJerk-mad()-Y</t>
  </si>
  <si>
    <t>89 tBodyAccJerk-mad()-Z</t>
  </si>
  <si>
    <t>90 tBodyAccJerk-max()-X</t>
  </si>
  <si>
    <t>91 tBodyAccJerk-max()-Y</t>
  </si>
  <si>
    <t>92 tBodyAccJerk-max()-Z</t>
  </si>
  <si>
    <t>93 tBodyAccJerk-min()-X</t>
  </si>
  <si>
    <t>94 tBodyAccJerk-min()-Y</t>
  </si>
  <si>
    <t>95 tBodyAccJerk-min()-Z</t>
  </si>
  <si>
    <t>96 tBodyAccJerk-sma()</t>
  </si>
  <si>
    <t>97 tBodyAccJerk-energy()-X</t>
  </si>
  <si>
    <t>98 tBodyAccJerk-energy()-Y</t>
  </si>
  <si>
    <t>99 tBodyAccJerk-energy()-Z</t>
  </si>
  <si>
    <t>100 tBodyAccJerk-iqr()-X</t>
  </si>
  <si>
    <t>101 tBodyAccJerk-iqr()-Y</t>
  </si>
  <si>
    <t>102 tBodyAccJerk-iqr()-Z</t>
  </si>
  <si>
    <t>103 tBodyAccJerk-entropy()-X</t>
  </si>
  <si>
    <t>104 tBodyAccJerk-entropy()-Y</t>
  </si>
  <si>
    <t>105 tBodyAccJerk-entropy()-Z</t>
  </si>
  <si>
    <t>106 tBodyAccJerk-arCoeff()-X,1</t>
  </si>
  <si>
    <t>107 tBodyAccJerk-arCoeff()-X,2</t>
  </si>
  <si>
    <t>108 tBodyAccJerk-arCoeff()-X,3</t>
  </si>
  <si>
    <t>109 tBodyAccJerk-arCoeff()-X,4</t>
  </si>
  <si>
    <t>110 tBodyAccJerk-arCoeff()-Y,1</t>
  </si>
  <si>
    <t>111 tBodyAccJerk-arCoeff()-Y,2</t>
  </si>
  <si>
    <t>112 tBodyAccJerk-arCoeff()-Y,3</t>
  </si>
  <si>
    <t>113 tBodyAccJerk-arCoeff()-Y,4</t>
  </si>
  <si>
    <t>114 tBodyAccJerk-arCoeff()-Z,1</t>
  </si>
  <si>
    <t>115 tBodyAccJerk-arCoeff()-Z,2</t>
  </si>
  <si>
    <t>116 tBodyAccJerk-arCoeff()-Z,3</t>
  </si>
  <si>
    <t>117 tBodyAccJerk-arCoeff()-Z,4</t>
  </si>
  <si>
    <t>118 tBodyAccJerk-correlation()-X,Y</t>
  </si>
  <si>
    <t>119 tBodyAccJerk-correlation()-X,Z</t>
  </si>
  <si>
    <t>120 tBodyAccJerk-correlation()-Y,Z</t>
  </si>
  <si>
    <t>121 tBodyGyro-mean()-X</t>
  </si>
  <si>
    <t>122 tBodyGyro-mean()-Y</t>
  </si>
  <si>
    <t>123 tBodyGyro-mean()-Z</t>
  </si>
  <si>
    <t>124 tBodyGyro-std()-X</t>
  </si>
  <si>
    <t>125 tBodyGyro-std()-Y</t>
  </si>
  <si>
    <t>126 tBodyGyro-std()-Z</t>
  </si>
  <si>
    <t>127 tBodyGyro-mad()-X</t>
  </si>
  <si>
    <t>128 tBodyGyro-mad()-Y</t>
  </si>
  <si>
    <t>129 tBodyGyro-mad()-Z</t>
  </si>
  <si>
    <t>130 tBodyGyro-max()-X</t>
  </si>
  <si>
    <t>131 tBodyGyro-max()-Y</t>
  </si>
  <si>
    <t>132 tBodyGyro-max()-Z</t>
  </si>
  <si>
    <t>133 tBodyGyro-min()-X</t>
  </si>
  <si>
    <t>134 tBodyGyro-min()-Y</t>
  </si>
  <si>
    <t>135 tBodyGyro-min()-Z</t>
  </si>
  <si>
    <t>136 tBodyGyro-sma()</t>
  </si>
  <si>
    <t>137 tBodyGyro-energy()-X</t>
  </si>
  <si>
    <t>138 tBodyGyro-energy()-Y</t>
  </si>
  <si>
    <t>139 tBodyGyro-energy()-Z</t>
  </si>
  <si>
    <t>140 tBodyGyro-iqr()-X</t>
  </si>
  <si>
    <t>141 tBodyGyro-iqr()-Y</t>
  </si>
  <si>
    <t>142 tBodyGyro-iqr()-Z</t>
  </si>
  <si>
    <t>143 tBodyGyro-entropy()-X</t>
  </si>
  <si>
    <t>144 tBodyGyro-entropy()-Y</t>
  </si>
  <si>
    <t>145 tBodyGyro-entropy()-Z</t>
  </si>
  <si>
    <t>146 tBodyGyro-arCoeff()-X,1</t>
  </si>
  <si>
    <t>147 tBodyGyro-arCoeff()-X,2</t>
  </si>
  <si>
    <t>148 tBodyGyro-arCoeff()-X,3</t>
  </si>
  <si>
    <t>149 tBodyGyro-arCoeff()-X,4</t>
  </si>
  <si>
    <t>150 tBodyGyro-arCoeff()-Y,1</t>
  </si>
  <si>
    <t>151 tBodyGyro-arCoeff()-Y,2</t>
  </si>
  <si>
    <t>152 tBodyGyro-arCoeff()-Y,3</t>
  </si>
  <si>
    <t>153 tBodyGyro-arCoeff()-Y,4</t>
  </si>
  <si>
    <t>154 tBodyGyro-arCoeff()-Z,1</t>
  </si>
  <si>
    <t>155 tBodyGyro-arCoeff()-Z,2</t>
  </si>
  <si>
    <t>156 tBodyGyro-arCoeff()-Z,3</t>
  </si>
  <si>
    <t>157 tBodyGyro-arCoeff()-Z,4</t>
  </si>
  <si>
    <t>158 tBodyGyro-correlation()-X,Y</t>
  </si>
  <si>
    <t>159 tBodyGyro-correlation()-X,Z</t>
  </si>
  <si>
    <t>160 tBodyGyro-correlation()-Y,Z</t>
  </si>
  <si>
    <t>161 tBodyGyroJerk-mean()-X</t>
  </si>
  <si>
    <t>162 tBodyGyroJerk-mean()-Y</t>
  </si>
  <si>
    <t>163 tBodyGyroJerk-mean()-Z</t>
  </si>
  <si>
    <t>164 tBodyGyroJerk-std()-X</t>
  </si>
  <si>
    <t>165 tBodyGyroJerk-std()-Y</t>
  </si>
  <si>
    <t>166 tBodyGyroJerk-std()-Z</t>
  </si>
  <si>
    <t>167 tBodyGyroJerk-mad()-X</t>
  </si>
  <si>
    <t>168 tBodyGyroJerk-mad()-Y</t>
  </si>
  <si>
    <t>169 tBodyGyroJerk-mad()-Z</t>
  </si>
  <si>
    <t>170 tBodyGyroJerk-max()-X</t>
  </si>
  <si>
    <t>171 tBodyGyroJerk-max()-Y</t>
  </si>
  <si>
    <t>172 tBodyGyroJerk-max()-Z</t>
  </si>
  <si>
    <t>173 tBodyGyroJerk-min()-X</t>
  </si>
  <si>
    <t>174 tBodyGyroJerk-min()-Y</t>
  </si>
  <si>
    <t>175 tBodyGyroJerk-min()-Z</t>
  </si>
  <si>
    <t>176 tBodyGyroJerk-sma()</t>
  </si>
  <si>
    <t>177 tBodyGyroJerk-energy()-X</t>
  </si>
  <si>
    <t>178 tBodyGyroJerk-energy()-Y</t>
  </si>
  <si>
    <t>179 tBodyGyroJerk-energy()-Z</t>
  </si>
  <si>
    <t>180 tBodyGyroJerk-iqr()-X</t>
  </si>
  <si>
    <t>181 tBodyGyroJerk-iqr()-Y</t>
  </si>
  <si>
    <t>182 tBodyGyroJerk-iqr()-Z</t>
  </si>
  <si>
    <t>183 tBodyGyroJerk-entropy()-X</t>
  </si>
  <si>
    <t>184 tBodyGyroJerk-entropy()-Y</t>
  </si>
  <si>
    <t>185 tBodyGyroJerk-entropy()-Z</t>
  </si>
  <si>
    <t>186 tBodyGyroJerk-arCoeff()-X,1</t>
  </si>
  <si>
    <t>187 tBodyGyroJerk-arCoeff()-X,2</t>
  </si>
  <si>
    <t>188 tBodyGyroJerk-arCoeff()-X,3</t>
  </si>
  <si>
    <t>189 tBodyGyroJerk-arCoeff()-X,4</t>
  </si>
  <si>
    <t>190 tBodyGyroJerk-arCoeff()-Y,1</t>
  </si>
  <si>
    <t>191 tBodyGyroJerk-arCoeff()-Y,2</t>
  </si>
  <si>
    <t>192 tBodyGyroJerk-arCoeff()-Y,3</t>
  </si>
  <si>
    <t>193 tBodyGyroJerk-arCoeff()-Y,4</t>
  </si>
  <si>
    <t>194 tBodyGyroJerk-arCoeff()-Z,1</t>
  </si>
  <si>
    <t>195 tBodyGyroJerk-arCoeff()-Z,2</t>
  </si>
  <si>
    <t>196 tBodyGyroJerk-arCoeff()-Z,3</t>
  </si>
  <si>
    <t>197 tBodyGyroJerk-arCoeff()-Z,4</t>
  </si>
  <si>
    <t>198 tBodyGyroJerk-correlation()-X,Y</t>
  </si>
  <si>
    <t>199 tBodyGyroJerk-correlation()-X,Z</t>
  </si>
  <si>
    <t>200 tBodyGyroJerk-correlation()-Y,Z</t>
  </si>
  <si>
    <t>201 tBodyAccMag-mean()</t>
  </si>
  <si>
    <t>202 tBodyAccMag-std()</t>
  </si>
  <si>
    <t>203 tBodyAccMag-mad()</t>
  </si>
  <si>
    <t>204 tBodyAccMag-max()</t>
  </si>
  <si>
    <t>205 tBodyAccMag-min()</t>
  </si>
  <si>
    <t>206 tBodyAccMag-sma()</t>
  </si>
  <si>
    <t>207 tBodyAccMag-energy()</t>
  </si>
  <si>
    <t>208 tBodyAccMag-iqr()</t>
  </si>
  <si>
    <t>209 tBodyAccMag-entropy()</t>
  </si>
  <si>
    <t>210 tBodyAccMag-arCoeff()1</t>
  </si>
  <si>
    <t>211 tBodyAccMag-arCoeff()2</t>
  </si>
  <si>
    <t>212 tBodyAccMag-arCoeff()3</t>
  </si>
  <si>
    <t>213 tBodyAccMag-arCoeff()4</t>
  </si>
  <si>
    <t>214 tGravityAccMag-mean()</t>
  </si>
  <si>
    <t>215 tGravityAccMag-std()</t>
  </si>
  <si>
    <t>216 tGravityAccMag-mad()</t>
  </si>
  <si>
    <t>217 tGravityAccMag-max()</t>
  </si>
  <si>
    <t>218 tGravityAccMag-min()</t>
  </si>
  <si>
    <t>219 tGravityAccMag-sma()</t>
  </si>
  <si>
    <t>220 tGravityAccMag-energy()</t>
  </si>
  <si>
    <t>221 tGravityAccMag-iqr()</t>
  </si>
  <si>
    <t>222 tGravityAccMag-entropy()</t>
  </si>
  <si>
    <t>223 tGravityAccMag-arCoeff()1</t>
  </si>
  <si>
    <t>224 tGravityAccMag-arCoeff()2</t>
  </si>
  <si>
    <t>225 tGravityAccMag-arCoeff()3</t>
  </si>
  <si>
    <t>226 tGravityAccMag-arCoeff()4</t>
  </si>
  <si>
    <t>227 tBodyAccJerkMag-mean()</t>
  </si>
  <si>
    <t>228 tBodyAccJerkMag-std()</t>
  </si>
  <si>
    <t>229 tBodyAccJerkMag-mad()</t>
  </si>
  <si>
    <t>230 tBodyAccJerkMag-max()</t>
  </si>
  <si>
    <t>231 tBodyAccJerkMag-min()</t>
  </si>
  <si>
    <t>232 tBodyAccJerkMag-sma()</t>
  </si>
  <si>
    <t>233 tBodyAccJerkMag-energy()</t>
  </si>
  <si>
    <t>234 tBodyAccJerkMag-iqr()</t>
  </si>
  <si>
    <t>235 tBodyAccJerkMag-entropy()</t>
  </si>
  <si>
    <t>236 tBodyAccJerkMag-arCoeff()1</t>
  </si>
  <si>
    <t>237 tBodyAccJerkMag-arCoeff()2</t>
  </si>
  <si>
    <t>238 tBodyAccJerkMag-arCoeff()3</t>
  </si>
  <si>
    <t>239 tBodyAccJerkMag-arCoeff()4</t>
  </si>
  <si>
    <t>240 tBodyGyroMag-mean()</t>
  </si>
  <si>
    <t>241 tBodyGyroMag-std()</t>
  </si>
  <si>
    <t>242 tBodyGyroMag-mad()</t>
  </si>
  <si>
    <t>243 tBodyGyroMag-max()</t>
  </si>
  <si>
    <t>244 tBodyGyroMag-min()</t>
  </si>
  <si>
    <t>245 tBodyGyroMag-sma()</t>
  </si>
  <si>
    <t>246 tBodyGyroMag-energy()</t>
  </si>
  <si>
    <t>247 tBodyGyroMag-iqr()</t>
  </si>
  <si>
    <t>248 tBodyGyroMag-entropy()</t>
  </si>
  <si>
    <t>249 tBodyGyroMag-arCoeff()1</t>
  </si>
  <si>
    <t>250 tBodyGyroMag-arCoeff()2</t>
  </si>
  <si>
    <t>251 tBodyGyroMag-arCoeff()3</t>
  </si>
  <si>
    <t>252 tBodyGyroMag-arCoeff()4</t>
  </si>
  <si>
    <t>253 tBodyGyroJerkMag-mean()</t>
  </si>
  <si>
    <t>254 tBodyGyroJerkMag-std()</t>
  </si>
  <si>
    <t>255 tBodyGyroJerkMag-mad()</t>
  </si>
  <si>
    <t>256 tBodyGyroJerkMag-max()</t>
  </si>
  <si>
    <t>257 tBodyGyroJerkMag-min()</t>
  </si>
  <si>
    <t>258 tBodyGyroJerkMag-sma()</t>
  </si>
  <si>
    <t>259 tBodyGyroJerkMag-energy()</t>
  </si>
  <si>
    <t>260 tBodyGyroJerkMag-iqr()</t>
  </si>
  <si>
    <t>261 tBodyGyroJerkMag-entropy()</t>
  </si>
  <si>
    <t>262 tBodyGyroJerkMag-arCoeff()1</t>
  </si>
  <si>
    <t>263 tBodyGyroJerkMag-arCoeff()2</t>
  </si>
  <si>
    <t>264 tBodyGyroJerkMag-arCoeff()3</t>
  </si>
  <si>
    <t>265 tBodyGyroJerkMag-arCoeff()4</t>
  </si>
  <si>
    <t>266 fBodyAcc-mean()-X</t>
  </si>
  <si>
    <t>267 fBodyAcc-mean()-Y</t>
  </si>
  <si>
    <t>268 fBodyAcc-mean()-Z</t>
  </si>
  <si>
    <t>269 fBodyAcc-std()-X</t>
  </si>
  <si>
    <t>270 fBodyAcc-std()-Y</t>
  </si>
  <si>
    <t>271 fBodyAcc-std()-Z</t>
  </si>
  <si>
    <t>272 fBodyAcc-mad()-X</t>
  </si>
  <si>
    <t>273 fBodyAcc-mad()-Y</t>
  </si>
  <si>
    <t>274 fBodyAcc-mad()-Z</t>
  </si>
  <si>
    <t>275 fBodyAcc-max()-X</t>
  </si>
  <si>
    <t>276 fBodyAcc-max()-Y</t>
  </si>
  <si>
    <t>277 fBodyAcc-max()-Z</t>
  </si>
  <si>
    <t>278 fBodyAcc-min()-X</t>
  </si>
  <si>
    <t>279 fBodyAcc-min()-Y</t>
  </si>
  <si>
    <t>280 fBodyAcc-min()-Z</t>
  </si>
  <si>
    <t>281 fBodyAcc-sma()</t>
  </si>
  <si>
    <t>282 fBodyAcc-energy()-X</t>
  </si>
  <si>
    <t>283 fBodyAcc-energy()-Y</t>
  </si>
  <si>
    <t>284 fBodyAcc-energy()-Z</t>
  </si>
  <si>
    <t>285 fBodyAcc-iqr()-X</t>
  </si>
  <si>
    <t>286 fBodyAcc-iqr()-Y</t>
  </si>
  <si>
    <t>287 fBodyAcc-iqr()-Z</t>
  </si>
  <si>
    <t>288 fBodyAcc-entropy()-X</t>
  </si>
  <si>
    <t>289 fBodyAcc-entropy()-Y</t>
  </si>
  <si>
    <t>290 fBodyAcc-entropy()-Z</t>
  </si>
  <si>
    <t>291 fBodyAcc-maxInds-X</t>
  </si>
  <si>
    <t>292 fBodyAcc-maxInds-Y</t>
  </si>
  <si>
    <t>293 fBodyAcc-maxInds-Z</t>
  </si>
  <si>
    <t>294 fBodyAcc-meanFreq()-X</t>
  </si>
  <si>
    <t>295 fBodyAcc-meanFreq()-Y</t>
  </si>
  <si>
    <t>296 fBodyAcc-meanFreq()-Z</t>
  </si>
  <si>
    <t>297 fBodyAcc-skewness()-X</t>
  </si>
  <si>
    <t>298 fBodyAcc-kurtosis()-X</t>
  </si>
  <si>
    <t>299 fBodyAcc-skewness()-Y</t>
  </si>
  <si>
    <t>300 fBodyAcc-kurtosis()-Y</t>
  </si>
  <si>
    <t>301 fBodyAcc-skewness()-Z</t>
  </si>
  <si>
    <t>302 fBodyAcc-kurtosis()-Z</t>
  </si>
  <si>
    <t>303 fBodyAcc-bandsEnergy()-1,8</t>
  </si>
  <si>
    <t>304 fBodyAcc-bandsEnergy()-9,16</t>
  </si>
  <si>
    <t>305 fBodyAcc-bandsEnergy()-17,24</t>
  </si>
  <si>
    <t>306 fBodyAcc-bandsEnergy()-25,32</t>
  </si>
  <si>
    <t>307 fBodyAcc-bandsEnergy()-33,40</t>
  </si>
  <si>
    <t>308 fBodyAcc-bandsEnergy()-41,48</t>
  </si>
  <si>
    <t>309 fBodyAcc-bandsEnergy()-49,56</t>
  </si>
  <si>
    <t>310 fBodyAcc-bandsEnergy()-57,64</t>
  </si>
  <si>
    <t>311 fBodyAcc-bandsEnergy()-1,16</t>
  </si>
  <si>
    <t>312 fBodyAcc-bandsEnergy()-17,32</t>
  </si>
  <si>
    <t>313 fBodyAcc-bandsEnergy()-33,48</t>
  </si>
  <si>
    <t>314 fBodyAcc-bandsEnergy()-49,64</t>
  </si>
  <si>
    <t>315 fBodyAcc-bandsEnergy()-1,24</t>
  </si>
  <si>
    <t>316 fBodyAcc-bandsEnergy()-25,48</t>
  </si>
  <si>
    <t>317 fBodyAcc-bandsEnergy()-1,8</t>
  </si>
  <si>
    <t>318 fBodyAcc-bandsEnergy()-9,16</t>
  </si>
  <si>
    <t>319 fBodyAcc-bandsEnergy()-17,24</t>
  </si>
  <si>
    <t>320 fBodyAcc-bandsEnergy()-25,32</t>
  </si>
  <si>
    <t>321 fBodyAcc-bandsEnergy()-33,40</t>
  </si>
  <si>
    <t>322 fBodyAcc-bandsEnergy()-41,48</t>
  </si>
  <si>
    <t>323 fBodyAcc-bandsEnergy()-49,56</t>
  </si>
  <si>
    <t>324 fBodyAcc-bandsEnergy()-57,64</t>
  </si>
  <si>
    <t>325 fBodyAcc-bandsEnergy()-1,16</t>
  </si>
  <si>
    <t>326 fBodyAcc-bandsEnergy()-17,32</t>
  </si>
  <si>
    <t>327 fBodyAcc-bandsEnergy()-33,48</t>
  </si>
  <si>
    <t>328 fBodyAcc-bandsEnergy()-49,64</t>
  </si>
  <si>
    <t>329 fBodyAcc-bandsEnergy()-1,24</t>
  </si>
  <si>
    <t>330 fBodyAcc-bandsEnergy()-25,48</t>
  </si>
  <si>
    <t>331 fBodyAcc-bandsEnergy()-1,8</t>
  </si>
  <si>
    <t>332 fBodyAcc-bandsEnergy()-9,16</t>
  </si>
  <si>
    <t>333 fBodyAcc-bandsEnergy()-17,24</t>
  </si>
  <si>
    <t>334 fBodyAcc-bandsEnergy()-25,32</t>
  </si>
  <si>
    <t>335 fBodyAcc-bandsEnergy()-33,40</t>
  </si>
  <si>
    <t>336 fBodyAcc-bandsEnergy()-41,48</t>
  </si>
  <si>
    <t>337 fBodyAcc-bandsEnergy()-49,56</t>
  </si>
  <si>
    <t>338 fBodyAcc-bandsEnergy()-57,64</t>
  </si>
  <si>
    <t>339 fBodyAcc-bandsEnergy()-1,16</t>
  </si>
  <si>
    <t>340 fBodyAcc-bandsEnergy()-17,32</t>
  </si>
  <si>
    <t>341 fBodyAcc-bandsEnergy()-33,48</t>
  </si>
  <si>
    <t>342 fBodyAcc-bandsEnergy()-49,64</t>
  </si>
  <si>
    <t>343 fBodyAcc-bandsEnergy()-1,24</t>
  </si>
  <si>
    <t>344 fBodyAcc-bandsEnergy()-25,48</t>
  </si>
  <si>
    <t>345 fBodyAccJerk-mean()-X</t>
  </si>
  <si>
    <t>346 fBodyAccJerk-mean()-Y</t>
  </si>
  <si>
    <t>347 fBodyAccJerk-mean()-Z</t>
  </si>
  <si>
    <t>348 fBodyAccJerk-std()-X</t>
  </si>
  <si>
    <t>349 fBodyAccJerk-std()-Y</t>
  </si>
  <si>
    <t>350 fBodyAccJerk-std()-Z</t>
  </si>
  <si>
    <t>351 fBodyAccJerk-mad()-X</t>
  </si>
  <si>
    <t>352 fBodyAccJerk-mad()-Y</t>
  </si>
  <si>
    <t>353 fBodyAccJerk-mad()-Z</t>
  </si>
  <si>
    <t>354 fBodyAccJerk-max()-X</t>
  </si>
  <si>
    <t>355 fBodyAccJerk-max()-Y</t>
  </si>
  <si>
    <t>356 fBodyAccJerk-max()-Z</t>
  </si>
  <si>
    <t>357 fBodyAccJerk-min()-X</t>
  </si>
  <si>
    <t>358 fBodyAccJerk-min()-Y</t>
  </si>
  <si>
    <t>359 fBodyAccJerk-min()-Z</t>
  </si>
  <si>
    <t>360 fBodyAccJerk-sma()</t>
  </si>
  <si>
    <t>361 fBodyAccJerk-energy()-X</t>
  </si>
  <si>
    <t>362 fBodyAccJerk-energy()-Y</t>
  </si>
  <si>
    <t>363 fBodyAccJerk-energy()-Z</t>
  </si>
  <si>
    <t>364 fBodyAccJerk-iqr()-X</t>
  </si>
  <si>
    <t>365 fBodyAccJerk-iqr()-Y</t>
  </si>
  <si>
    <t>366 fBodyAccJerk-iqr()-Z</t>
  </si>
  <si>
    <t>367 fBodyAccJerk-entropy()-X</t>
  </si>
  <si>
    <t>368 fBodyAccJerk-entropy()-Y</t>
  </si>
  <si>
    <t>369 fBodyAccJerk-entropy()-Z</t>
  </si>
  <si>
    <t>370 fBodyAccJerk-maxInds-X</t>
  </si>
  <si>
    <t>371 fBodyAccJerk-maxInds-Y</t>
  </si>
  <si>
    <t>372 fBodyAccJerk-maxInds-Z</t>
  </si>
  <si>
    <t>373 fBodyAccJerk-meanFreq()-X</t>
  </si>
  <si>
    <t>374 fBodyAccJerk-meanFreq()-Y</t>
  </si>
  <si>
    <t>375 fBodyAccJerk-meanFreq()-Z</t>
  </si>
  <si>
    <t>376 fBodyAccJerk-skewness()-X</t>
  </si>
  <si>
    <t>377 fBodyAccJerk-kurtosis()-X</t>
  </si>
  <si>
    <t>378 fBodyAccJerk-skewness()-Y</t>
  </si>
  <si>
    <t>379 fBodyAccJerk-kurtosis()-Y</t>
  </si>
  <si>
    <t>380 fBodyAccJerk-skewness()-Z</t>
  </si>
  <si>
    <t>381 fBodyAccJerk-kurtosis()-Z</t>
  </si>
  <si>
    <t>382 fBodyAccJerk-bandsEnergy()-1,8</t>
  </si>
  <si>
    <t>383 fBodyAccJerk-bandsEnergy()-9,16</t>
  </si>
  <si>
    <t>384 fBodyAccJerk-bandsEnergy()-17,24</t>
  </si>
  <si>
    <t>385 fBodyAccJerk-bandsEnergy()-25,32</t>
  </si>
  <si>
    <t>386 fBodyAccJerk-bandsEnergy()-33,40</t>
  </si>
  <si>
    <t>387 fBodyAccJerk-bandsEnergy()-41,48</t>
  </si>
  <si>
    <t>388 fBodyAccJerk-bandsEnergy()-49,56</t>
  </si>
  <si>
    <t>389 fBodyAccJerk-bandsEnergy()-57,64</t>
  </si>
  <si>
    <t>390 fBodyAccJerk-bandsEnergy()-1,16</t>
  </si>
  <si>
    <t>391 fBodyAccJerk-bandsEnergy()-17,32</t>
  </si>
  <si>
    <t>392 fBodyAccJerk-bandsEnergy()-33,48</t>
  </si>
  <si>
    <t>393 fBodyAccJerk-bandsEnergy()-49,64</t>
  </si>
  <si>
    <t>394 fBodyAccJerk-bandsEnergy()-1,24</t>
  </si>
  <si>
    <t>395 fBodyAccJerk-bandsEnergy()-25,48</t>
  </si>
  <si>
    <t>396 fBodyAccJerk-bandsEnergy()-1,8</t>
  </si>
  <si>
    <t>397 fBodyAccJerk-bandsEnergy()-9,16</t>
  </si>
  <si>
    <t>398 fBodyAccJerk-bandsEnergy()-17,24</t>
  </si>
  <si>
    <t>399 fBodyAccJerk-bandsEnergy()-25,32</t>
  </si>
  <si>
    <t>400 fBodyAccJerk-bandsEnergy()-33,40</t>
  </si>
  <si>
    <t>401 fBodyAccJerk-bandsEnergy()-41,48</t>
  </si>
  <si>
    <t>402 fBodyAccJerk-bandsEnergy()-49,56</t>
  </si>
  <si>
    <t>403 fBodyAccJerk-bandsEnergy()-57,64</t>
  </si>
  <si>
    <t>404 fBodyAccJerk-bandsEnergy()-1,16</t>
  </si>
  <si>
    <t>405 fBodyAccJerk-bandsEnergy()-17,32</t>
  </si>
  <si>
    <t>406 fBodyAccJerk-bandsEnergy()-33,48</t>
  </si>
  <si>
    <t>407 fBodyAccJerk-bandsEnergy()-49,64</t>
  </si>
  <si>
    <t>408 fBodyAccJerk-bandsEnergy()-1,24</t>
  </si>
  <si>
    <t>409 fBodyAccJerk-bandsEnergy()-25,48</t>
  </si>
  <si>
    <t>410 fBodyAccJerk-bandsEnergy()-1,8</t>
  </si>
  <si>
    <t>411 fBodyAccJerk-bandsEnergy()-9,16</t>
  </si>
  <si>
    <t>412 fBodyAccJerk-bandsEnergy()-17,24</t>
  </si>
  <si>
    <t>413 fBodyAccJerk-bandsEnergy()-25,32</t>
  </si>
  <si>
    <t>414 fBodyAccJerk-bandsEnergy()-33,40</t>
  </si>
  <si>
    <t>415 fBodyAccJerk-bandsEnergy()-41,48</t>
  </si>
  <si>
    <t>416 fBodyAccJerk-bandsEnergy()-49,56</t>
  </si>
  <si>
    <t>417 fBodyAccJerk-bandsEnergy()-57,64</t>
  </si>
  <si>
    <t>418 fBodyAccJerk-bandsEnergy()-1,16</t>
  </si>
  <si>
    <t>419 fBodyAccJerk-bandsEnergy()-17,32</t>
  </si>
  <si>
    <t>420 fBodyAccJerk-bandsEnergy()-33,48</t>
  </si>
  <si>
    <t>421 fBodyAccJerk-bandsEnergy()-49,64</t>
  </si>
  <si>
    <t>422 fBodyAccJerk-bandsEnergy()-1,24</t>
  </si>
  <si>
    <t>423 fBodyAccJerk-bandsEnergy()-25,48</t>
  </si>
  <si>
    <t>424 fBodyGyro-mean()-X</t>
  </si>
  <si>
    <t>425 fBodyGyro-mean()-Y</t>
  </si>
  <si>
    <t>426 fBodyGyro-mean()-Z</t>
  </si>
  <si>
    <t>427 fBodyGyro-std()-X</t>
  </si>
  <si>
    <t>428 fBodyGyro-std()-Y</t>
  </si>
  <si>
    <t>429 fBodyGyro-std()-Z</t>
  </si>
  <si>
    <t>430 fBodyGyro-mad()-X</t>
  </si>
  <si>
    <t>431 fBodyGyro-mad()-Y</t>
  </si>
  <si>
    <t>432 fBodyGyro-mad()-Z</t>
  </si>
  <si>
    <t>433 fBodyGyro-max()-X</t>
  </si>
  <si>
    <t>434 fBodyGyro-max()-Y</t>
  </si>
  <si>
    <t>435 fBodyGyro-max()-Z</t>
  </si>
  <si>
    <t>436 fBodyGyro-min()-X</t>
  </si>
  <si>
    <t>437 fBodyGyro-min()-Y</t>
  </si>
  <si>
    <t>438 fBodyGyro-min()-Z</t>
  </si>
  <si>
    <t>439 fBodyGyro-sma()</t>
  </si>
  <si>
    <t>440 fBodyGyro-energy()-X</t>
  </si>
  <si>
    <t>441 fBodyGyro-energy()-Y</t>
  </si>
  <si>
    <t>442 fBodyGyro-energy()-Z</t>
  </si>
  <si>
    <t>443 fBodyGyro-iqr()-X</t>
  </si>
  <si>
    <t>444 fBodyGyro-iqr()-Y</t>
  </si>
  <si>
    <t>445 fBodyGyro-iqr()-Z</t>
  </si>
  <si>
    <t>446 fBodyGyro-entropy()-X</t>
  </si>
  <si>
    <t>447 fBodyGyro-entropy()-Y</t>
  </si>
  <si>
    <t>448 fBodyGyro-entropy()-Z</t>
  </si>
  <si>
    <t>449 fBodyGyro-maxInds-X</t>
  </si>
  <si>
    <t>450 fBodyGyro-maxInds-Y</t>
  </si>
  <si>
    <t>451 fBodyGyro-maxInds-Z</t>
  </si>
  <si>
    <t>452 fBodyGyro-meanFreq()-X</t>
  </si>
  <si>
    <t>453 fBodyGyro-meanFreq()-Y</t>
  </si>
  <si>
    <t>454 fBodyGyro-meanFreq()-Z</t>
  </si>
  <si>
    <t>455 fBodyGyro-skewness()-X</t>
  </si>
  <si>
    <t>456 fBodyGyro-kurtosis()-X</t>
  </si>
  <si>
    <t>457 fBodyGyro-skewness()-Y</t>
  </si>
  <si>
    <t>458 fBodyGyro-kurtosis()-Y</t>
  </si>
  <si>
    <t>459 fBodyGyro-skewness()-Z</t>
  </si>
  <si>
    <t>460 fBodyGyro-kurtosis()-Z</t>
  </si>
  <si>
    <t>461 fBodyGyro-bandsEnergy()-1,8</t>
  </si>
  <si>
    <t>462 fBodyGyro-bandsEnergy()-9,16</t>
  </si>
  <si>
    <t>463 fBodyGyro-bandsEnergy()-17,24</t>
  </si>
  <si>
    <t>464 fBodyGyro-bandsEnergy()-25,32</t>
  </si>
  <si>
    <t>465 fBodyGyro-bandsEnergy()-33,40</t>
  </si>
  <si>
    <t>466 fBodyGyro-bandsEnergy()-41,48</t>
  </si>
  <si>
    <t>467 fBodyGyro-bandsEnergy()-49,56</t>
  </si>
  <si>
    <t>468 fBodyGyro-bandsEnergy()-57,64</t>
  </si>
  <si>
    <t>469 fBodyGyro-bandsEnergy()-1,16</t>
  </si>
  <si>
    <t>470 fBodyGyro-bandsEnergy()-17,32</t>
  </si>
  <si>
    <t>471 fBodyGyro-bandsEnergy()-33,48</t>
  </si>
  <si>
    <t>472 fBodyGyro-bandsEnergy()-49,64</t>
  </si>
  <si>
    <t>473 fBodyGyro-bandsEnergy()-1,24</t>
  </si>
  <si>
    <t>474 fBodyGyro-bandsEnergy()-25,48</t>
  </si>
  <si>
    <t>475 fBodyGyro-bandsEnergy()-1,8</t>
  </si>
  <si>
    <t>476 fBodyGyro-bandsEnergy()-9,16</t>
  </si>
  <si>
    <t>477 fBodyGyro-bandsEnergy()-17,24</t>
  </si>
  <si>
    <t>478 fBodyGyro-bandsEnergy()-25,32</t>
  </si>
  <si>
    <t>479 fBodyGyro-bandsEnergy()-33,40</t>
  </si>
  <si>
    <t>480 fBodyGyro-bandsEnergy()-41,48</t>
  </si>
  <si>
    <t>481 fBodyGyro-bandsEnergy()-49,56</t>
  </si>
  <si>
    <t>482 fBodyGyro-bandsEnergy()-57,64</t>
  </si>
  <si>
    <t>483 fBodyGyro-bandsEnergy()-1,16</t>
  </si>
  <si>
    <t>484 fBodyGyro-bandsEnergy()-17,32</t>
  </si>
  <si>
    <t>485 fBodyGyro-bandsEnergy()-33,48</t>
  </si>
  <si>
    <t>486 fBodyGyro-bandsEnergy()-49,64</t>
  </si>
  <si>
    <t>487 fBodyGyro-bandsEnergy()-1,24</t>
  </si>
  <si>
    <t>488 fBodyGyro-bandsEnergy()-25,48</t>
  </si>
  <si>
    <t>489 fBodyGyro-bandsEnergy()-1,8</t>
  </si>
  <si>
    <t>490 fBodyGyro-bandsEnergy()-9,16</t>
  </si>
  <si>
    <t>491 fBodyGyro-bandsEnergy()-17,24</t>
  </si>
  <si>
    <t>492 fBodyGyro-bandsEnergy()-25,32</t>
  </si>
  <si>
    <t>493 fBodyGyro-bandsEnergy()-33,40</t>
  </si>
  <si>
    <t>494 fBodyGyro-bandsEnergy()-41,48</t>
  </si>
  <si>
    <t>495 fBodyGyro-bandsEnergy()-49,56</t>
  </si>
  <si>
    <t>496 fBodyGyro-bandsEnergy()-57,64</t>
  </si>
  <si>
    <t>497 fBodyGyro-bandsEnergy()-1,16</t>
  </si>
  <si>
    <t>498 fBodyGyro-bandsEnergy()-17,32</t>
  </si>
  <si>
    <t>499 fBodyGyro-bandsEnergy()-33,48</t>
  </si>
  <si>
    <t>500 fBodyGyro-bandsEnergy()-49,64</t>
  </si>
  <si>
    <t>501 fBodyGyro-bandsEnergy()-1,24</t>
  </si>
  <si>
    <t>502 fBodyGyro-bandsEnergy()-25,48</t>
  </si>
  <si>
    <t>503 fBodyAccMag-mean()</t>
  </si>
  <si>
    <t>504 fBodyAccMag-std()</t>
  </si>
  <si>
    <t>505 fBodyAccMag-mad()</t>
  </si>
  <si>
    <t>506 fBodyAccMag-max()</t>
  </si>
  <si>
    <t>507 fBodyAccMag-min()</t>
  </si>
  <si>
    <t>508 fBodyAccMag-sma()</t>
  </si>
  <si>
    <t>509 fBodyAccMag-energy()</t>
  </si>
  <si>
    <t>510 fBodyAccMag-iqr()</t>
  </si>
  <si>
    <t>511 fBodyAccMag-entropy()</t>
  </si>
  <si>
    <t>512 fBodyAccMag-maxInds</t>
  </si>
  <si>
    <t>513 fBodyAccMag-meanFreq()</t>
  </si>
  <si>
    <t>514 fBodyAccMag-skewness()</t>
  </si>
  <si>
    <t>515 fBodyAccMag-kurtosis()</t>
  </si>
  <si>
    <t>516 fBodyBodyAccJerkMag-mean()</t>
  </si>
  <si>
    <t>517 fBodyBodyAccJerkMag-std()</t>
  </si>
  <si>
    <t>518 fBodyBodyAccJerkMag-mad()</t>
  </si>
  <si>
    <t>519 fBodyBodyAccJerkMag-max()</t>
  </si>
  <si>
    <t>520 fBodyBodyAccJerkMag-min()</t>
  </si>
  <si>
    <t>521 fBodyBodyAccJerkMag-sma()</t>
  </si>
  <si>
    <t>522 fBodyBodyAccJerkMag-energy()</t>
  </si>
  <si>
    <t>523 fBodyBodyAccJerkMag-iqr()</t>
  </si>
  <si>
    <t>524 fBodyBodyAccJerkMag-entropy()</t>
  </si>
  <si>
    <t>525 fBodyBodyAccJerkMag-maxInds</t>
  </si>
  <si>
    <t>526 fBodyBodyAccJerkMag-meanFreq()</t>
  </si>
  <si>
    <t>527 fBodyBodyAccJerkMag-skewness()</t>
  </si>
  <si>
    <t>528 fBodyBodyAccJerkMag-kurtosis()</t>
  </si>
  <si>
    <t>529 fBodyBodyGyroMag-mean()</t>
  </si>
  <si>
    <t>530 fBodyBodyGyroMag-std()</t>
  </si>
  <si>
    <t>531 fBodyBodyGyroMag-mad()</t>
  </si>
  <si>
    <t>532 fBodyBodyGyroMag-max()</t>
  </si>
  <si>
    <t>533 fBodyBodyGyroMag-min()</t>
  </si>
  <si>
    <t>534 fBodyBodyGyroMag-sma()</t>
  </si>
  <si>
    <t>535 fBodyBodyGyroMag-energy()</t>
  </si>
  <si>
    <t>536 fBodyBodyGyroMag-iqr()</t>
  </si>
  <si>
    <t>537 fBodyBodyGyroMag-entropy()</t>
  </si>
  <si>
    <t>538 fBodyBodyGyroMag-maxInds</t>
  </si>
  <si>
    <t>539 fBodyBodyGyroMag-meanFreq()</t>
  </si>
  <si>
    <t>540 fBodyBodyGyroMag-skewness()</t>
  </si>
  <si>
    <t>541 fBodyBodyGyroMag-kurtosis()</t>
  </si>
  <si>
    <t>542 fBodyBodyGyroJerkMag-mean()</t>
  </si>
  <si>
    <t>543 fBodyBodyGyroJerkMag-std()</t>
  </si>
  <si>
    <t>544 fBodyBodyGyroJerkMag-mad()</t>
  </si>
  <si>
    <t>545 fBodyBodyGyroJerkMag-max()</t>
  </si>
  <si>
    <t>546 fBodyBodyGyroJerkMag-min()</t>
  </si>
  <si>
    <t>547 fBodyBodyGyroJerkMag-sma()</t>
  </si>
  <si>
    <t>548 fBodyBodyGyroJerkMag-energy()</t>
  </si>
  <si>
    <t>549 fBodyBodyGyroJerkMag-iqr()</t>
  </si>
  <si>
    <t>550 fBodyBodyGyroJerkMag-entropy()</t>
  </si>
  <si>
    <t>551 fBodyBodyGyroJerkMag-maxInds</t>
  </si>
  <si>
    <t>552 fBodyBodyGyroJerkMag-meanFreq()</t>
  </si>
  <si>
    <t>553 fBodyBodyGyroJerkMag-skewness()</t>
  </si>
  <si>
    <t>554 fBodyBodyGyroJerkMag-kurtosis()</t>
  </si>
  <si>
    <t>555 angle(tBodyAccMean,gravity)</t>
  </si>
  <si>
    <t>556 angle(tBodyAccJerkMean),gravityMean)</t>
  </si>
  <si>
    <t>557 angle(tBodyGyroMean,gravityMean)</t>
  </si>
  <si>
    <t>558 angle(tBodyGyroJerkMean,gravityMean)</t>
  </si>
  <si>
    <t>559 angle(X,gravityMean)</t>
  </si>
  <si>
    <t>560 angle(Y,gravityMean)</t>
  </si>
  <si>
    <t>561 angle(Z,gravityMean)</t>
  </si>
  <si>
    <t>mean(): Mean value</t>
  </si>
  <si>
    <t>std(): Standard deviation</t>
  </si>
  <si>
    <t xml:space="preserve">mad(): Median absolute deviation </t>
  </si>
  <si>
    <t>max(): Largest value in array</t>
  </si>
  <si>
    <t>min(): Smallest value in array</t>
  </si>
  <si>
    <t>sma(): Signal magnitude area</t>
  </si>
  <si>
    <t xml:space="preserve">energy(): Energy measure. Sum of the squares divided by the number of values. </t>
  </si>
  <si>
    <t xml:space="preserve">iqr(): Interquartile range </t>
  </si>
  <si>
    <t>entropy(): Signal entropy</t>
  </si>
  <si>
    <t>arCoeff(): Autorregresion coefficients with Burg order equal to 4</t>
  </si>
  <si>
    <t>correlation(): correlation coefficient between two signals</t>
  </si>
  <si>
    <t>meanFreq(): Weighted average of the frequency components to obtain a mean frequency</t>
  </si>
  <si>
    <t xml:space="preserve">skewness(): skewness of the frequency domain signal </t>
  </si>
  <si>
    <t xml:space="preserve">kurtosis(): kurtosis of the frequency domain signal </t>
  </si>
  <si>
    <t>bandsEnergy(): Energy of a frequency interval within the 64 bins of the FFT of each window.</t>
  </si>
  <si>
    <t>angle(): Angle between to vectors.</t>
  </si>
  <si>
    <t>Mean.Value</t>
  </si>
  <si>
    <t>Standard.Dev</t>
  </si>
  <si>
    <t>Median.Absolute.Deviation</t>
  </si>
  <si>
    <t>Max.in.Array</t>
  </si>
  <si>
    <t>Min.in.Array</t>
  </si>
  <si>
    <t>Signal.Magnitude.Area</t>
  </si>
  <si>
    <t>Energy.Measure</t>
  </si>
  <si>
    <t>Interquartile.Range</t>
  </si>
  <si>
    <t>Signal.Entropy</t>
  </si>
  <si>
    <t>Autoregression.Coefficients.Burg.eq.4</t>
  </si>
  <si>
    <t>Correlation.Coefficient</t>
  </si>
  <si>
    <t>Index.fq.Max.Magnitude</t>
  </si>
  <si>
    <t>Weighted.Average.fq</t>
  </si>
  <si>
    <t>Frequency.Kurtosis</t>
  </si>
  <si>
    <t>Frequency.Skewness</t>
  </si>
  <si>
    <t>Energy.freq.within.64.Bin.FFT</t>
  </si>
  <si>
    <t>Angle</t>
  </si>
  <si>
    <t>Feature</t>
  </si>
  <si>
    <t>dummy</t>
  </si>
  <si>
    <t>Num Feat</t>
  </si>
  <si>
    <t>dummy2</t>
  </si>
  <si>
    <t>dummy3</t>
  </si>
  <si>
    <t>Variable</t>
  </si>
  <si>
    <t>VariableNopar</t>
  </si>
  <si>
    <t>Vartype</t>
  </si>
  <si>
    <t>tBodyAcc-XYZ</t>
  </si>
  <si>
    <t>tGravityAcc-XYZ</t>
  </si>
  <si>
    <t>tBodyAccJerk-XYZ</t>
  </si>
  <si>
    <t>tBodyGyro-XYZ</t>
  </si>
  <si>
    <t>tBodyGyroJerk-XYZ</t>
  </si>
  <si>
    <t>tBodyAccMag</t>
  </si>
  <si>
    <t>tGravityAccMag</t>
  </si>
  <si>
    <t>tBodyAccJerkMag</t>
  </si>
  <si>
    <t>tBodyGyroMag</t>
  </si>
  <si>
    <t>tBodyGyroJerkMag</t>
  </si>
  <si>
    <t>fBodyAcc-XYZ</t>
  </si>
  <si>
    <t>fBodyAccJerk-XYZ</t>
  </si>
  <si>
    <t>fBodyGyro-XYZ</t>
  </si>
  <si>
    <t>fBodyAccMag</t>
  </si>
  <si>
    <t>fBodyAccJerkMag</t>
  </si>
  <si>
    <t>fBodyGyroMag</t>
  </si>
  <si>
    <t>fBodyGyroJerkMag</t>
  </si>
  <si>
    <t>Detail</t>
  </si>
  <si>
    <t>Detail cleaned</t>
  </si>
  <si>
    <t>Variabile lookup</t>
  </si>
  <si>
    <t>maxInds: index of the frequency component with largest magnitude</t>
  </si>
  <si>
    <t>decoded variable</t>
  </si>
  <si>
    <t>Body.Linear.Accel</t>
  </si>
  <si>
    <t>NAME</t>
  </si>
  <si>
    <t>Angle_tBodyAccMean-GravityMean</t>
  </si>
  <si>
    <t>Angle_tBodyAccMean-Gravity</t>
  </si>
  <si>
    <t>Angle_tBodyGyroMean-GravityMean</t>
  </si>
  <si>
    <t>Angle_tBodyGyroJerkMean-GravityMean</t>
  </si>
  <si>
    <t>Angle_X-GravityMean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</si>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</sst>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2"/>
  <sheetViews>
    <sheetView tabSelected="1" topLeftCell="I387" workbookViewId="0">
      <selection activeCell="N551" sqref="N551"/>
    </sheetView>
  </sheetViews>
  <sheetFormatPr defaultRowHeight="15" outlineLevelCol="1" x14ac:dyDescent="0.25"/>
  <cols>
    <col min="1" max="1" width="41.140625" bestFit="1" customWidth="1"/>
    <col min="2" max="2" width="9.7109375" customWidth="1" outlineLevel="1"/>
    <col min="3" max="3" width="9.140625" customWidth="1" outlineLevel="1"/>
    <col min="4" max="4" width="9.7109375" customWidth="1" outlineLevel="1"/>
    <col min="5" max="5" width="9.140625" customWidth="1" outlineLevel="1"/>
    <col min="6" max="7" width="13.85546875" customWidth="1" outlineLevel="1"/>
    <col min="8" max="8" width="14" customWidth="1" outlineLevel="1"/>
    <col min="9" max="10" width="22.85546875" customWidth="1" outlineLevel="1"/>
    <col min="11" max="11" width="14.140625" customWidth="1" outlineLevel="1"/>
    <col min="12" max="12" width="35.7109375" customWidth="1" outlineLevel="1"/>
    <col min="13" max="13" width="54.5703125" bestFit="1" customWidth="1"/>
  </cols>
  <sheetData>
    <row r="1" spans="1:14" x14ac:dyDescent="0.25">
      <c r="A1" t="s">
        <v>594</v>
      </c>
      <c r="B1" t="s">
        <v>595</v>
      </c>
      <c r="C1" t="s">
        <v>596</v>
      </c>
      <c r="D1" t="s">
        <v>597</v>
      </c>
      <c r="E1" t="s">
        <v>598</v>
      </c>
      <c r="F1" t="s">
        <v>599</v>
      </c>
      <c r="G1" t="s">
        <v>621</v>
      </c>
      <c r="H1" s="1" t="s">
        <v>600</v>
      </c>
      <c r="I1" t="s">
        <v>601</v>
      </c>
      <c r="J1" s="2" t="s">
        <v>619</v>
      </c>
      <c r="K1" s="1" t="s">
        <v>620</v>
      </c>
      <c r="L1" s="2" t="s">
        <v>623</v>
      </c>
      <c r="M1" s="2" t="s">
        <v>625</v>
      </c>
      <c r="N1" s="2" t="s">
        <v>631</v>
      </c>
    </row>
    <row r="2" spans="1:14" x14ac:dyDescent="0.25">
      <c r="A2" t="s">
        <v>0</v>
      </c>
      <c r="B2">
        <f>FIND(" ",$A2)</f>
        <v>2</v>
      </c>
      <c r="C2" t="str">
        <f>LEFT($A2,B2-1)</f>
        <v>1</v>
      </c>
      <c r="D2">
        <f>FIND("-",$A2)</f>
        <v>11</v>
      </c>
      <c r="E2">
        <f>IFERROR(FIND("-",$A2,D2+1),LEN($A2)+1)</f>
        <v>18</v>
      </c>
      <c r="F2" t="str">
        <f>MID($A2,$D2+1,$E2-$D2-1)</f>
        <v>mean()</v>
      </c>
      <c r="G2" t="str">
        <f>IFERROR(LEFT(F2,FIND(")",$F2)),F2)</f>
        <v>mean()</v>
      </c>
      <c r="H2" t="str">
        <f>SUBSTITUTE($F2,"()",".")</f>
        <v>mean.</v>
      </c>
      <c r="I2" t="str">
        <f>MID($A2,$B2,$D2-$B2)</f>
        <v xml:space="preserve"> tBodyAcc</v>
      </c>
      <c r="J2" t="str">
        <f>IFERROR(RIGHT($A2,LEN($A2)-FIND(")-",$A2)),"")</f>
        <v>-X</v>
      </c>
      <c r="K2" t="str">
        <f>SUBSTITUTE(SUBSTITUTE($J2,"-",""),",","-")</f>
        <v>X</v>
      </c>
      <c r="L2" t="str">
        <f>VLOOKUP($G2,TYP,3,FALSE)</f>
        <v>Mean.Value</v>
      </c>
      <c r="M2" t="str">
        <f>SUBSTITUTE((L2&amp;"_"&amp;I2&amp; IF(K2="","","_"&amp;K2))," ","")</f>
        <v>Mean.Value_tBodyAcc_X</v>
      </c>
      <c r="N2" t="str">
        <f>"c('"&amp;M2</f>
        <v>c('Mean.Value_tBodyAcc_X</v>
      </c>
    </row>
    <row r="3" spans="1:14" x14ac:dyDescent="0.25">
      <c r="A3" t="s">
        <v>1</v>
      </c>
      <c r="B3">
        <f t="shared" ref="B3:B66" si="0">FIND(" ",$A3)</f>
        <v>2</v>
      </c>
      <c r="C3" t="str">
        <f t="shared" ref="C3:C66" si="1">LEFT($A3,B3-1)</f>
        <v>2</v>
      </c>
      <c r="D3">
        <f t="shared" ref="D3:D66" si="2">FIND("-",$A3)</f>
        <v>11</v>
      </c>
      <c r="E3">
        <f t="shared" ref="E3:E66" si="3">IFERROR(FIND("-",$A3,D3+1),LEN($A3)+1)</f>
        <v>18</v>
      </c>
      <c r="F3" t="str">
        <f t="shared" ref="F3:F66" si="4">MID($A3,$D3+1,$E3-$D3-1)</f>
        <v>mean()</v>
      </c>
      <c r="G3" t="str">
        <f t="shared" ref="G3:G66" si="5">IFERROR(LEFT(F3,FIND(")",$F3)),F3)</f>
        <v>mean()</v>
      </c>
      <c r="H3" t="str">
        <f t="shared" ref="H3:H66" si="6">SUBSTITUTE($F3,"()",".")</f>
        <v>mean.</v>
      </c>
      <c r="I3" t="str">
        <f t="shared" ref="I3:I66" si="7">MID($A3,$B3,$D3-$B3)</f>
        <v xml:space="preserve"> tBodyAcc</v>
      </c>
      <c r="J3" t="str">
        <f t="shared" ref="J3:J66" si="8">IFERROR(RIGHT($A3,LEN($A3)-FIND(")-",$A3)),"")</f>
        <v>-Y</v>
      </c>
      <c r="K3" t="str">
        <f t="shared" ref="K3:K66" si="9">SUBSTITUTE(SUBSTITUTE($J3,"-",""),",","-")</f>
        <v>Y</v>
      </c>
      <c r="L3" t="str">
        <f>VLOOKUP($G3,TYP,3,FALSE)</f>
        <v>Mean.Value</v>
      </c>
      <c r="M3" t="str">
        <f t="shared" ref="M3:M66" si="10">SUBSTITUTE((L3&amp;"_"&amp;I3&amp; IF(K3="","","_"&amp;K3))," ","")</f>
        <v>Mean.Value_tBodyAcc_Y</v>
      </c>
      <c r="N3" t="str">
        <f>N2&amp;"', '"&amp;M3</f>
        <v>c('Mean.Value_tBodyAcc_X', 'Mean.Value_tBodyAcc_Y</v>
      </c>
    </row>
    <row r="4" spans="1:14" x14ac:dyDescent="0.25">
      <c r="A4" t="s">
        <v>2</v>
      </c>
      <c r="B4">
        <f t="shared" si="0"/>
        <v>2</v>
      </c>
      <c r="C4" t="str">
        <f t="shared" si="1"/>
        <v>3</v>
      </c>
      <c r="D4">
        <f t="shared" si="2"/>
        <v>11</v>
      </c>
      <c r="E4">
        <f t="shared" si="3"/>
        <v>18</v>
      </c>
      <c r="F4" t="str">
        <f t="shared" si="4"/>
        <v>mean()</v>
      </c>
      <c r="G4" t="str">
        <f t="shared" si="5"/>
        <v>mean()</v>
      </c>
      <c r="H4" t="str">
        <f t="shared" si="6"/>
        <v>mean.</v>
      </c>
      <c r="I4" t="str">
        <f t="shared" si="7"/>
        <v xml:space="preserve"> tBodyAcc</v>
      </c>
      <c r="J4" t="str">
        <f t="shared" si="8"/>
        <v>-Z</v>
      </c>
      <c r="K4" t="str">
        <f t="shared" si="9"/>
        <v>Z</v>
      </c>
      <c r="L4" t="str">
        <f>VLOOKUP($G4,TYP,3,FALSE)</f>
        <v>Mean.Value</v>
      </c>
      <c r="M4" t="str">
        <f t="shared" si="10"/>
        <v>Mean.Value_tBodyAcc_Z</v>
      </c>
      <c r="N4" t="str">
        <f t="shared" ref="N4:N67" si="11">N3&amp;"', '"&amp;M4</f>
        <v>c('Mean.Value_tBodyAcc_X', 'Mean.Value_tBodyAcc_Y', 'Mean.Value_tBodyAcc_Z</v>
      </c>
    </row>
    <row r="5" spans="1:14" x14ac:dyDescent="0.25">
      <c r="A5" t="s">
        <v>3</v>
      </c>
      <c r="B5">
        <f t="shared" si="0"/>
        <v>2</v>
      </c>
      <c r="C5" t="str">
        <f t="shared" si="1"/>
        <v>4</v>
      </c>
      <c r="D5">
        <f t="shared" si="2"/>
        <v>11</v>
      </c>
      <c r="E5">
        <f t="shared" si="3"/>
        <v>17</v>
      </c>
      <c r="F5" t="str">
        <f t="shared" si="4"/>
        <v>std()</v>
      </c>
      <c r="G5" t="str">
        <f t="shared" si="5"/>
        <v>std()</v>
      </c>
      <c r="H5" t="str">
        <f t="shared" si="6"/>
        <v>std.</v>
      </c>
      <c r="I5" t="str">
        <f t="shared" si="7"/>
        <v xml:space="preserve"> tBodyAcc</v>
      </c>
      <c r="J5" t="str">
        <f t="shared" si="8"/>
        <v>-X</v>
      </c>
      <c r="K5" t="str">
        <f t="shared" si="9"/>
        <v>X</v>
      </c>
      <c r="L5" t="str">
        <f>VLOOKUP($G5,TYP,3,FALSE)</f>
        <v>Standard.Dev</v>
      </c>
      <c r="M5" t="str">
        <f t="shared" si="10"/>
        <v>Standard.Dev_tBodyAcc_X</v>
      </c>
      <c r="N5" t="str">
        <f t="shared" si="11"/>
        <v>c('Mean.Value_tBodyAcc_X', 'Mean.Value_tBodyAcc_Y', 'Mean.Value_tBodyAcc_Z', 'Standard.Dev_tBodyAcc_X</v>
      </c>
    </row>
    <row r="6" spans="1:14" x14ac:dyDescent="0.25">
      <c r="A6" t="s">
        <v>4</v>
      </c>
      <c r="B6">
        <f t="shared" si="0"/>
        <v>2</v>
      </c>
      <c r="C6" t="str">
        <f t="shared" si="1"/>
        <v>5</v>
      </c>
      <c r="D6">
        <f t="shared" si="2"/>
        <v>11</v>
      </c>
      <c r="E6">
        <f t="shared" si="3"/>
        <v>17</v>
      </c>
      <c r="F6" t="str">
        <f t="shared" si="4"/>
        <v>std()</v>
      </c>
      <c r="G6" t="str">
        <f t="shared" si="5"/>
        <v>std()</v>
      </c>
      <c r="H6" t="str">
        <f t="shared" si="6"/>
        <v>std.</v>
      </c>
      <c r="I6" t="str">
        <f t="shared" si="7"/>
        <v xml:space="preserve"> tBodyAcc</v>
      </c>
      <c r="J6" t="str">
        <f t="shared" si="8"/>
        <v>-Y</v>
      </c>
      <c r="K6" t="str">
        <f t="shared" si="9"/>
        <v>Y</v>
      </c>
      <c r="L6" t="str">
        <f>VLOOKUP($G6,TYP,3,FALSE)</f>
        <v>Standard.Dev</v>
      </c>
      <c r="M6" t="str">
        <f t="shared" si="10"/>
        <v>Standard.Dev_tBodyAcc_Y</v>
      </c>
      <c r="N6" t="str">
        <f t="shared" si="11"/>
        <v>c('Mean.Value_tBodyAcc_X', 'Mean.Value_tBodyAcc_Y', 'Mean.Value_tBodyAcc_Z', 'Standard.Dev_tBodyAcc_X', 'Standard.Dev_tBodyAcc_Y</v>
      </c>
    </row>
    <row r="7" spans="1:14" x14ac:dyDescent="0.25">
      <c r="A7" t="s">
        <v>5</v>
      </c>
      <c r="B7">
        <f t="shared" si="0"/>
        <v>2</v>
      </c>
      <c r="C7" t="str">
        <f t="shared" si="1"/>
        <v>6</v>
      </c>
      <c r="D7">
        <f t="shared" si="2"/>
        <v>11</v>
      </c>
      <c r="E7">
        <f t="shared" si="3"/>
        <v>17</v>
      </c>
      <c r="F7" t="str">
        <f t="shared" si="4"/>
        <v>std()</v>
      </c>
      <c r="G7" t="str">
        <f t="shared" si="5"/>
        <v>std()</v>
      </c>
      <c r="H7" t="str">
        <f t="shared" si="6"/>
        <v>std.</v>
      </c>
      <c r="I7" t="str">
        <f t="shared" si="7"/>
        <v xml:space="preserve"> tBodyAcc</v>
      </c>
      <c r="J7" t="str">
        <f t="shared" si="8"/>
        <v>-Z</v>
      </c>
      <c r="K7" t="str">
        <f t="shared" si="9"/>
        <v>Z</v>
      </c>
      <c r="L7" t="str">
        <f>VLOOKUP($G7,TYP,3,FALSE)</f>
        <v>Standard.Dev</v>
      </c>
      <c r="M7" t="str">
        <f t="shared" si="10"/>
        <v>Standard.Dev_tBodyAcc_Z</v>
      </c>
      <c r="N7" t="str">
        <f t="shared" si="11"/>
        <v>c('Mean.Value_tBodyAcc_X', 'Mean.Value_tBodyAcc_Y', 'Mean.Value_tBodyAcc_Z', 'Standard.Dev_tBodyAcc_X', 'Standard.Dev_tBodyAcc_Y', 'Standard.Dev_tBodyAcc_Z</v>
      </c>
    </row>
    <row r="8" spans="1:14" x14ac:dyDescent="0.25">
      <c r="A8" t="s">
        <v>6</v>
      </c>
      <c r="B8">
        <f t="shared" si="0"/>
        <v>2</v>
      </c>
      <c r="C8" t="str">
        <f t="shared" si="1"/>
        <v>7</v>
      </c>
      <c r="D8">
        <f t="shared" si="2"/>
        <v>11</v>
      </c>
      <c r="E8">
        <f t="shared" si="3"/>
        <v>17</v>
      </c>
      <c r="F8" t="str">
        <f t="shared" si="4"/>
        <v>mad()</v>
      </c>
      <c r="G8" t="str">
        <f t="shared" si="5"/>
        <v>mad()</v>
      </c>
      <c r="H8" t="str">
        <f t="shared" si="6"/>
        <v>mad.</v>
      </c>
      <c r="I8" t="str">
        <f t="shared" si="7"/>
        <v xml:space="preserve"> tBodyAcc</v>
      </c>
      <c r="J8" t="str">
        <f t="shared" si="8"/>
        <v>-X</v>
      </c>
      <c r="K8" t="str">
        <f t="shared" si="9"/>
        <v>X</v>
      </c>
      <c r="L8" t="str">
        <f>VLOOKUP($G8,TYP,3,FALSE)</f>
        <v>Median.Absolute.Deviation</v>
      </c>
      <c r="M8" t="str">
        <f t="shared" si="10"/>
        <v>Median.Absolute.Deviation_tBodyAcc_X</v>
      </c>
      <c r="N8" t="str">
        <f t="shared" si="11"/>
        <v>c('Mean.Value_tBodyAcc_X', 'Mean.Value_tBodyAcc_Y', 'Mean.Value_tBodyAcc_Z', 'Standard.Dev_tBodyAcc_X', 'Standard.Dev_tBodyAcc_Y', 'Standard.Dev_tBodyAcc_Z', 'Median.Absolute.Deviation_tBodyAcc_X</v>
      </c>
    </row>
    <row r="9" spans="1:14" x14ac:dyDescent="0.25">
      <c r="A9" t="s">
        <v>7</v>
      </c>
      <c r="B9">
        <f t="shared" si="0"/>
        <v>2</v>
      </c>
      <c r="C9" t="str">
        <f t="shared" si="1"/>
        <v>8</v>
      </c>
      <c r="D9">
        <f t="shared" si="2"/>
        <v>11</v>
      </c>
      <c r="E9">
        <f t="shared" si="3"/>
        <v>17</v>
      </c>
      <c r="F9" t="str">
        <f t="shared" si="4"/>
        <v>mad()</v>
      </c>
      <c r="G9" t="str">
        <f t="shared" si="5"/>
        <v>mad()</v>
      </c>
      <c r="H9" t="str">
        <f t="shared" si="6"/>
        <v>mad.</v>
      </c>
      <c r="I9" t="str">
        <f t="shared" si="7"/>
        <v xml:space="preserve"> tBodyAcc</v>
      </c>
      <c r="J9" t="str">
        <f t="shared" si="8"/>
        <v>-Y</v>
      </c>
      <c r="K9" t="str">
        <f t="shared" si="9"/>
        <v>Y</v>
      </c>
      <c r="L9" t="str">
        <f>VLOOKUP($G9,TYP,3,FALSE)</f>
        <v>Median.Absolute.Deviation</v>
      </c>
      <c r="M9" t="str">
        <f t="shared" si="10"/>
        <v>Median.Absolute.Deviation_tBodyAcc_Y</v>
      </c>
      <c r="N9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</v>
      </c>
    </row>
    <row r="10" spans="1:14" x14ac:dyDescent="0.25">
      <c r="A10" t="s">
        <v>8</v>
      </c>
      <c r="B10">
        <f t="shared" si="0"/>
        <v>2</v>
      </c>
      <c r="C10" t="str">
        <f t="shared" si="1"/>
        <v>9</v>
      </c>
      <c r="D10">
        <f t="shared" si="2"/>
        <v>11</v>
      </c>
      <c r="E10">
        <f t="shared" si="3"/>
        <v>17</v>
      </c>
      <c r="F10" t="str">
        <f t="shared" si="4"/>
        <v>mad()</v>
      </c>
      <c r="G10" t="str">
        <f t="shared" si="5"/>
        <v>mad()</v>
      </c>
      <c r="H10" t="str">
        <f t="shared" si="6"/>
        <v>mad.</v>
      </c>
      <c r="I10" t="str">
        <f t="shared" si="7"/>
        <v xml:space="preserve"> tBodyAcc</v>
      </c>
      <c r="J10" t="str">
        <f t="shared" si="8"/>
        <v>-Z</v>
      </c>
      <c r="K10" t="str">
        <f t="shared" si="9"/>
        <v>Z</v>
      </c>
      <c r="L10" t="str">
        <f>VLOOKUP($G10,TYP,3,FALSE)</f>
        <v>Median.Absolute.Deviation</v>
      </c>
      <c r="M10" t="str">
        <f t="shared" si="10"/>
        <v>Median.Absolute.Deviation_tBodyAcc_Z</v>
      </c>
      <c r="N10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</v>
      </c>
    </row>
    <row r="11" spans="1:14" x14ac:dyDescent="0.25">
      <c r="A11" t="s">
        <v>9</v>
      </c>
      <c r="B11">
        <f t="shared" si="0"/>
        <v>3</v>
      </c>
      <c r="C11" t="str">
        <f t="shared" si="1"/>
        <v>10</v>
      </c>
      <c r="D11">
        <f t="shared" si="2"/>
        <v>12</v>
      </c>
      <c r="E11">
        <f t="shared" si="3"/>
        <v>18</v>
      </c>
      <c r="F11" t="str">
        <f t="shared" si="4"/>
        <v>max()</v>
      </c>
      <c r="G11" t="str">
        <f t="shared" si="5"/>
        <v>max()</v>
      </c>
      <c r="H11" t="str">
        <f t="shared" si="6"/>
        <v>max.</v>
      </c>
      <c r="I11" t="str">
        <f t="shared" si="7"/>
        <v xml:space="preserve"> tBodyAcc</v>
      </c>
      <c r="J11" t="str">
        <f t="shared" si="8"/>
        <v>-X</v>
      </c>
      <c r="K11" t="str">
        <f t="shared" si="9"/>
        <v>X</v>
      </c>
      <c r="L11" t="str">
        <f>VLOOKUP($G11,TYP,3,FALSE)</f>
        <v>Max.in.Array</v>
      </c>
      <c r="M11" t="str">
        <f t="shared" si="10"/>
        <v>Max.in.Array_tBodyAcc_X</v>
      </c>
      <c r="N11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</v>
      </c>
    </row>
    <row r="12" spans="1:14" x14ac:dyDescent="0.25">
      <c r="A12" t="s">
        <v>10</v>
      </c>
      <c r="B12">
        <f t="shared" si="0"/>
        <v>3</v>
      </c>
      <c r="C12" t="str">
        <f t="shared" si="1"/>
        <v>11</v>
      </c>
      <c r="D12">
        <f t="shared" si="2"/>
        <v>12</v>
      </c>
      <c r="E12">
        <f t="shared" si="3"/>
        <v>18</v>
      </c>
      <c r="F12" t="str">
        <f t="shared" si="4"/>
        <v>max()</v>
      </c>
      <c r="G12" t="str">
        <f t="shared" si="5"/>
        <v>max()</v>
      </c>
      <c r="H12" t="str">
        <f t="shared" si="6"/>
        <v>max.</v>
      </c>
      <c r="I12" t="str">
        <f t="shared" si="7"/>
        <v xml:space="preserve"> tBodyAcc</v>
      </c>
      <c r="J12" t="str">
        <f t="shared" si="8"/>
        <v>-Y</v>
      </c>
      <c r="K12" t="str">
        <f t="shared" si="9"/>
        <v>Y</v>
      </c>
      <c r="L12" t="str">
        <f>VLOOKUP($G12,TYP,3,FALSE)</f>
        <v>Max.in.Array</v>
      </c>
      <c r="M12" t="str">
        <f t="shared" si="10"/>
        <v>Max.in.Array_tBodyAcc_Y</v>
      </c>
      <c r="N12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</v>
      </c>
    </row>
    <row r="13" spans="1:14" x14ac:dyDescent="0.25">
      <c r="A13" t="s">
        <v>11</v>
      </c>
      <c r="B13">
        <f t="shared" si="0"/>
        <v>3</v>
      </c>
      <c r="C13" t="str">
        <f t="shared" si="1"/>
        <v>12</v>
      </c>
      <c r="D13">
        <f t="shared" si="2"/>
        <v>12</v>
      </c>
      <c r="E13">
        <f t="shared" si="3"/>
        <v>18</v>
      </c>
      <c r="F13" t="str">
        <f t="shared" si="4"/>
        <v>max()</v>
      </c>
      <c r="G13" t="str">
        <f t="shared" si="5"/>
        <v>max()</v>
      </c>
      <c r="H13" t="str">
        <f t="shared" si="6"/>
        <v>max.</v>
      </c>
      <c r="I13" t="str">
        <f t="shared" si="7"/>
        <v xml:space="preserve"> tBodyAcc</v>
      </c>
      <c r="J13" t="str">
        <f t="shared" si="8"/>
        <v>-Z</v>
      </c>
      <c r="K13" t="str">
        <f t="shared" si="9"/>
        <v>Z</v>
      </c>
      <c r="L13" t="str">
        <f>VLOOKUP($G13,TYP,3,FALSE)</f>
        <v>Max.in.Array</v>
      </c>
      <c r="M13" t="str">
        <f t="shared" si="10"/>
        <v>Max.in.Array_tBodyAcc_Z</v>
      </c>
      <c r="N13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</v>
      </c>
    </row>
    <row r="14" spans="1:14" x14ac:dyDescent="0.25">
      <c r="A14" t="s">
        <v>12</v>
      </c>
      <c r="B14">
        <f t="shared" si="0"/>
        <v>3</v>
      </c>
      <c r="C14" t="str">
        <f t="shared" si="1"/>
        <v>13</v>
      </c>
      <c r="D14">
        <f t="shared" si="2"/>
        <v>12</v>
      </c>
      <c r="E14">
        <f t="shared" si="3"/>
        <v>18</v>
      </c>
      <c r="F14" t="str">
        <f t="shared" si="4"/>
        <v>min()</v>
      </c>
      <c r="G14" t="str">
        <f t="shared" si="5"/>
        <v>min()</v>
      </c>
      <c r="H14" t="str">
        <f t="shared" si="6"/>
        <v>min.</v>
      </c>
      <c r="I14" t="str">
        <f t="shared" si="7"/>
        <v xml:space="preserve"> tBodyAcc</v>
      </c>
      <c r="J14" t="str">
        <f t="shared" si="8"/>
        <v>-X</v>
      </c>
      <c r="K14" t="str">
        <f t="shared" si="9"/>
        <v>X</v>
      </c>
      <c r="L14" t="str">
        <f>VLOOKUP($G14,TYP,3,FALSE)</f>
        <v>Min.in.Array</v>
      </c>
      <c r="M14" t="str">
        <f t="shared" si="10"/>
        <v>Min.in.Array_tBodyAcc_X</v>
      </c>
      <c r="N14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</v>
      </c>
    </row>
    <row r="15" spans="1:14" x14ac:dyDescent="0.25">
      <c r="A15" t="s">
        <v>13</v>
      </c>
      <c r="B15">
        <f t="shared" si="0"/>
        <v>3</v>
      </c>
      <c r="C15" t="str">
        <f t="shared" si="1"/>
        <v>14</v>
      </c>
      <c r="D15">
        <f t="shared" si="2"/>
        <v>12</v>
      </c>
      <c r="E15">
        <f t="shared" si="3"/>
        <v>18</v>
      </c>
      <c r="F15" t="str">
        <f t="shared" si="4"/>
        <v>min()</v>
      </c>
      <c r="G15" t="str">
        <f t="shared" si="5"/>
        <v>min()</v>
      </c>
      <c r="H15" t="str">
        <f t="shared" si="6"/>
        <v>min.</v>
      </c>
      <c r="I15" t="str">
        <f t="shared" si="7"/>
        <v xml:space="preserve"> tBodyAcc</v>
      </c>
      <c r="J15" t="str">
        <f t="shared" si="8"/>
        <v>-Y</v>
      </c>
      <c r="K15" t="str">
        <f t="shared" si="9"/>
        <v>Y</v>
      </c>
      <c r="L15" t="str">
        <f>VLOOKUP($G15,TYP,3,FALSE)</f>
        <v>Min.in.Array</v>
      </c>
      <c r="M15" t="str">
        <f t="shared" si="10"/>
        <v>Min.in.Array_tBodyAcc_Y</v>
      </c>
      <c r="N15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</v>
      </c>
    </row>
    <row r="16" spans="1:14" x14ac:dyDescent="0.25">
      <c r="A16" t="s">
        <v>14</v>
      </c>
      <c r="B16">
        <f t="shared" si="0"/>
        <v>3</v>
      </c>
      <c r="C16" t="str">
        <f t="shared" si="1"/>
        <v>15</v>
      </c>
      <c r="D16">
        <f t="shared" si="2"/>
        <v>12</v>
      </c>
      <c r="E16">
        <f t="shared" si="3"/>
        <v>18</v>
      </c>
      <c r="F16" t="str">
        <f t="shared" si="4"/>
        <v>min()</v>
      </c>
      <c r="G16" t="str">
        <f t="shared" si="5"/>
        <v>min()</v>
      </c>
      <c r="H16" t="str">
        <f t="shared" si="6"/>
        <v>min.</v>
      </c>
      <c r="I16" t="str">
        <f t="shared" si="7"/>
        <v xml:space="preserve"> tBodyAcc</v>
      </c>
      <c r="J16" t="str">
        <f t="shared" si="8"/>
        <v>-Z</v>
      </c>
      <c r="K16" t="str">
        <f t="shared" si="9"/>
        <v>Z</v>
      </c>
      <c r="L16" t="str">
        <f>VLOOKUP($G16,TYP,3,FALSE)</f>
        <v>Min.in.Array</v>
      </c>
      <c r="M16" t="str">
        <f t="shared" si="10"/>
        <v>Min.in.Array_tBodyAcc_Z</v>
      </c>
      <c r="N16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</v>
      </c>
    </row>
    <row r="17" spans="1:14" x14ac:dyDescent="0.25">
      <c r="A17" t="s">
        <v>15</v>
      </c>
      <c r="B17">
        <f t="shared" si="0"/>
        <v>3</v>
      </c>
      <c r="C17" t="str">
        <f t="shared" si="1"/>
        <v>16</v>
      </c>
      <c r="D17">
        <f t="shared" si="2"/>
        <v>12</v>
      </c>
      <c r="E17">
        <f t="shared" si="3"/>
        <v>18</v>
      </c>
      <c r="F17" t="str">
        <f t="shared" si="4"/>
        <v>sma()</v>
      </c>
      <c r="G17" t="str">
        <f t="shared" si="5"/>
        <v>sma()</v>
      </c>
      <c r="H17" t="str">
        <f t="shared" si="6"/>
        <v>sma.</v>
      </c>
      <c r="I17" t="str">
        <f t="shared" si="7"/>
        <v xml:space="preserve"> tBodyAcc</v>
      </c>
      <c r="J17" t="str">
        <f t="shared" si="8"/>
        <v/>
      </c>
      <c r="K17" t="str">
        <f t="shared" si="9"/>
        <v/>
      </c>
      <c r="L17" t="str">
        <f>VLOOKUP($G17,TYP,3,FALSE)</f>
        <v>Signal.Magnitude.Area</v>
      </c>
      <c r="M17" t="str">
        <f t="shared" si="10"/>
        <v>Signal.Magnitude.Area_tBodyAcc</v>
      </c>
      <c r="N17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</v>
      </c>
    </row>
    <row r="18" spans="1:14" x14ac:dyDescent="0.25">
      <c r="A18" t="s">
        <v>16</v>
      </c>
      <c r="B18">
        <f t="shared" si="0"/>
        <v>3</v>
      </c>
      <c r="C18" t="str">
        <f t="shared" si="1"/>
        <v>17</v>
      </c>
      <c r="D18">
        <f t="shared" si="2"/>
        <v>12</v>
      </c>
      <c r="E18">
        <f t="shared" si="3"/>
        <v>21</v>
      </c>
      <c r="F18" t="str">
        <f t="shared" si="4"/>
        <v>energy()</v>
      </c>
      <c r="G18" t="str">
        <f t="shared" si="5"/>
        <v>energy()</v>
      </c>
      <c r="H18" t="str">
        <f t="shared" si="6"/>
        <v>energy.</v>
      </c>
      <c r="I18" t="str">
        <f t="shared" si="7"/>
        <v xml:space="preserve"> tBodyAcc</v>
      </c>
      <c r="J18" t="str">
        <f t="shared" si="8"/>
        <v>-X</v>
      </c>
      <c r="K18" t="str">
        <f t="shared" si="9"/>
        <v>X</v>
      </c>
      <c r="L18" t="str">
        <f>VLOOKUP($G18,TYP,3,FALSE)</f>
        <v>Energy.Measure</v>
      </c>
      <c r="M18" t="str">
        <f t="shared" si="10"/>
        <v>Energy.Measure_tBodyAcc_X</v>
      </c>
      <c r="N18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</v>
      </c>
    </row>
    <row r="19" spans="1:14" x14ac:dyDescent="0.25">
      <c r="A19" t="s">
        <v>17</v>
      </c>
      <c r="B19">
        <f t="shared" si="0"/>
        <v>3</v>
      </c>
      <c r="C19" t="str">
        <f t="shared" si="1"/>
        <v>18</v>
      </c>
      <c r="D19">
        <f t="shared" si="2"/>
        <v>12</v>
      </c>
      <c r="E19">
        <f t="shared" si="3"/>
        <v>21</v>
      </c>
      <c r="F19" t="str">
        <f t="shared" si="4"/>
        <v>energy()</v>
      </c>
      <c r="G19" t="str">
        <f t="shared" si="5"/>
        <v>energy()</v>
      </c>
      <c r="H19" t="str">
        <f t="shared" si="6"/>
        <v>energy.</v>
      </c>
      <c r="I19" t="str">
        <f t="shared" si="7"/>
        <v xml:space="preserve"> tBodyAcc</v>
      </c>
      <c r="J19" t="str">
        <f t="shared" si="8"/>
        <v>-Y</v>
      </c>
      <c r="K19" t="str">
        <f t="shared" si="9"/>
        <v>Y</v>
      </c>
      <c r="L19" t="str">
        <f>VLOOKUP($G19,TYP,3,FALSE)</f>
        <v>Energy.Measure</v>
      </c>
      <c r="M19" t="str">
        <f t="shared" si="10"/>
        <v>Energy.Measure_tBodyAcc_Y</v>
      </c>
      <c r="N19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</v>
      </c>
    </row>
    <row r="20" spans="1:14" x14ac:dyDescent="0.25">
      <c r="A20" t="s">
        <v>18</v>
      </c>
      <c r="B20">
        <f t="shared" si="0"/>
        <v>3</v>
      </c>
      <c r="C20" t="str">
        <f t="shared" si="1"/>
        <v>19</v>
      </c>
      <c r="D20">
        <f t="shared" si="2"/>
        <v>12</v>
      </c>
      <c r="E20">
        <f t="shared" si="3"/>
        <v>21</v>
      </c>
      <c r="F20" t="str">
        <f t="shared" si="4"/>
        <v>energy()</v>
      </c>
      <c r="G20" t="str">
        <f t="shared" si="5"/>
        <v>energy()</v>
      </c>
      <c r="H20" t="str">
        <f t="shared" si="6"/>
        <v>energy.</v>
      </c>
      <c r="I20" t="str">
        <f t="shared" si="7"/>
        <v xml:space="preserve"> tBodyAcc</v>
      </c>
      <c r="J20" t="str">
        <f t="shared" si="8"/>
        <v>-Z</v>
      </c>
      <c r="K20" t="str">
        <f t="shared" si="9"/>
        <v>Z</v>
      </c>
      <c r="L20" t="str">
        <f>VLOOKUP($G20,TYP,3,FALSE)</f>
        <v>Energy.Measure</v>
      </c>
      <c r="M20" t="str">
        <f t="shared" si="10"/>
        <v>Energy.Measure_tBodyAcc_Z</v>
      </c>
      <c r="N20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</v>
      </c>
    </row>
    <row r="21" spans="1:14" x14ac:dyDescent="0.25">
      <c r="A21" t="s">
        <v>19</v>
      </c>
      <c r="B21">
        <f t="shared" si="0"/>
        <v>3</v>
      </c>
      <c r="C21" t="str">
        <f t="shared" si="1"/>
        <v>20</v>
      </c>
      <c r="D21">
        <f t="shared" si="2"/>
        <v>12</v>
      </c>
      <c r="E21">
        <f t="shared" si="3"/>
        <v>18</v>
      </c>
      <c r="F21" t="str">
        <f t="shared" si="4"/>
        <v>iqr()</v>
      </c>
      <c r="G21" t="str">
        <f t="shared" si="5"/>
        <v>iqr()</v>
      </c>
      <c r="H21" t="str">
        <f t="shared" si="6"/>
        <v>iqr.</v>
      </c>
      <c r="I21" t="str">
        <f t="shared" si="7"/>
        <v xml:space="preserve"> tBodyAcc</v>
      </c>
      <c r="J21" t="str">
        <f t="shared" si="8"/>
        <v>-X</v>
      </c>
      <c r="K21" t="str">
        <f t="shared" si="9"/>
        <v>X</v>
      </c>
      <c r="L21" t="str">
        <f>VLOOKUP($G21,TYP,3,FALSE)</f>
        <v>Interquartile.Range</v>
      </c>
      <c r="M21" t="str">
        <f t="shared" si="10"/>
        <v>Interquartile.Range_tBodyAcc_X</v>
      </c>
      <c r="N21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</v>
      </c>
    </row>
    <row r="22" spans="1:14" x14ac:dyDescent="0.25">
      <c r="A22" t="s">
        <v>20</v>
      </c>
      <c r="B22">
        <f t="shared" si="0"/>
        <v>3</v>
      </c>
      <c r="C22" t="str">
        <f t="shared" si="1"/>
        <v>21</v>
      </c>
      <c r="D22">
        <f t="shared" si="2"/>
        <v>12</v>
      </c>
      <c r="E22">
        <f t="shared" si="3"/>
        <v>18</v>
      </c>
      <c r="F22" t="str">
        <f t="shared" si="4"/>
        <v>iqr()</v>
      </c>
      <c r="G22" t="str">
        <f t="shared" si="5"/>
        <v>iqr()</v>
      </c>
      <c r="H22" t="str">
        <f t="shared" si="6"/>
        <v>iqr.</v>
      </c>
      <c r="I22" t="str">
        <f t="shared" si="7"/>
        <v xml:space="preserve"> tBodyAcc</v>
      </c>
      <c r="J22" t="str">
        <f t="shared" si="8"/>
        <v>-Y</v>
      </c>
      <c r="K22" t="str">
        <f t="shared" si="9"/>
        <v>Y</v>
      </c>
      <c r="L22" t="str">
        <f>VLOOKUP($G22,TYP,3,FALSE)</f>
        <v>Interquartile.Range</v>
      </c>
      <c r="M22" t="str">
        <f t="shared" si="10"/>
        <v>Interquartile.Range_tBodyAcc_Y</v>
      </c>
      <c r="N22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</v>
      </c>
    </row>
    <row r="23" spans="1:14" x14ac:dyDescent="0.25">
      <c r="A23" t="s">
        <v>21</v>
      </c>
      <c r="B23">
        <f t="shared" si="0"/>
        <v>3</v>
      </c>
      <c r="C23" t="str">
        <f t="shared" si="1"/>
        <v>22</v>
      </c>
      <c r="D23">
        <f t="shared" si="2"/>
        <v>12</v>
      </c>
      <c r="E23">
        <f t="shared" si="3"/>
        <v>18</v>
      </c>
      <c r="F23" t="str">
        <f t="shared" si="4"/>
        <v>iqr()</v>
      </c>
      <c r="G23" t="str">
        <f t="shared" si="5"/>
        <v>iqr()</v>
      </c>
      <c r="H23" t="str">
        <f t="shared" si="6"/>
        <v>iqr.</v>
      </c>
      <c r="I23" t="str">
        <f t="shared" si="7"/>
        <v xml:space="preserve"> tBodyAcc</v>
      </c>
      <c r="J23" t="str">
        <f t="shared" si="8"/>
        <v>-Z</v>
      </c>
      <c r="K23" t="str">
        <f t="shared" si="9"/>
        <v>Z</v>
      </c>
      <c r="L23" t="str">
        <f>VLOOKUP($G23,TYP,3,FALSE)</f>
        <v>Interquartile.Range</v>
      </c>
      <c r="M23" t="str">
        <f t="shared" si="10"/>
        <v>Interquartile.Range_tBodyAcc_Z</v>
      </c>
      <c r="N23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</v>
      </c>
    </row>
    <row r="24" spans="1:14" x14ac:dyDescent="0.25">
      <c r="A24" t="s">
        <v>22</v>
      </c>
      <c r="B24">
        <f t="shared" si="0"/>
        <v>3</v>
      </c>
      <c r="C24" t="str">
        <f t="shared" si="1"/>
        <v>23</v>
      </c>
      <c r="D24">
        <f t="shared" si="2"/>
        <v>12</v>
      </c>
      <c r="E24">
        <f t="shared" si="3"/>
        <v>22</v>
      </c>
      <c r="F24" t="str">
        <f t="shared" si="4"/>
        <v>entropy()</v>
      </c>
      <c r="G24" t="str">
        <f t="shared" si="5"/>
        <v>entropy()</v>
      </c>
      <c r="H24" t="str">
        <f t="shared" si="6"/>
        <v>entropy.</v>
      </c>
      <c r="I24" t="str">
        <f t="shared" si="7"/>
        <v xml:space="preserve"> tBodyAcc</v>
      </c>
      <c r="J24" t="str">
        <f t="shared" si="8"/>
        <v>-X</v>
      </c>
      <c r="K24" t="str">
        <f t="shared" si="9"/>
        <v>X</v>
      </c>
      <c r="L24" t="str">
        <f>VLOOKUP($G24,TYP,3,FALSE)</f>
        <v>Signal.Entropy</v>
      </c>
      <c r="M24" t="str">
        <f t="shared" si="10"/>
        <v>Signal.Entropy_tBodyAcc_X</v>
      </c>
      <c r="N24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</v>
      </c>
    </row>
    <row r="25" spans="1:14" x14ac:dyDescent="0.25">
      <c r="A25" t="s">
        <v>23</v>
      </c>
      <c r="B25">
        <f t="shared" si="0"/>
        <v>3</v>
      </c>
      <c r="C25" t="str">
        <f t="shared" si="1"/>
        <v>24</v>
      </c>
      <c r="D25">
        <f t="shared" si="2"/>
        <v>12</v>
      </c>
      <c r="E25">
        <f t="shared" si="3"/>
        <v>22</v>
      </c>
      <c r="F25" t="str">
        <f t="shared" si="4"/>
        <v>entropy()</v>
      </c>
      <c r="G25" t="str">
        <f t="shared" si="5"/>
        <v>entropy()</v>
      </c>
      <c r="H25" t="str">
        <f t="shared" si="6"/>
        <v>entropy.</v>
      </c>
      <c r="I25" t="str">
        <f t="shared" si="7"/>
        <v xml:space="preserve"> tBodyAcc</v>
      </c>
      <c r="J25" t="str">
        <f t="shared" si="8"/>
        <v>-Y</v>
      </c>
      <c r="K25" t="str">
        <f t="shared" si="9"/>
        <v>Y</v>
      </c>
      <c r="L25" t="str">
        <f>VLOOKUP($G25,TYP,3,FALSE)</f>
        <v>Signal.Entropy</v>
      </c>
      <c r="M25" t="str">
        <f t="shared" si="10"/>
        <v>Signal.Entropy_tBodyAcc_Y</v>
      </c>
      <c r="N25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</v>
      </c>
    </row>
    <row r="26" spans="1:14" x14ac:dyDescent="0.25">
      <c r="A26" t="s">
        <v>24</v>
      </c>
      <c r="B26">
        <f t="shared" si="0"/>
        <v>3</v>
      </c>
      <c r="C26" t="str">
        <f t="shared" si="1"/>
        <v>25</v>
      </c>
      <c r="D26">
        <f t="shared" si="2"/>
        <v>12</v>
      </c>
      <c r="E26">
        <f t="shared" si="3"/>
        <v>22</v>
      </c>
      <c r="F26" t="str">
        <f t="shared" si="4"/>
        <v>entropy()</v>
      </c>
      <c r="G26" t="str">
        <f t="shared" si="5"/>
        <v>entropy()</v>
      </c>
      <c r="H26" t="str">
        <f t="shared" si="6"/>
        <v>entropy.</v>
      </c>
      <c r="I26" t="str">
        <f t="shared" si="7"/>
        <v xml:space="preserve"> tBodyAcc</v>
      </c>
      <c r="J26" t="str">
        <f t="shared" si="8"/>
        <v>-Z</v>
      </c>
      <c r="K26" t="str">
        <f t="shared" si="9"/>
        <v>Z</v>
      </c>
      <c r="L26" t="str">
        <f>VLOOKUP($G26,TYP,3,FALSE)</f>
        <v>Signal.Entropy</v>
      </c>
      <c r="M26" t="str">
        <f t="shared" si="10"/>
        <v>Signal.Entropy_tBodyAcc_Z</v>
      </c>
      <c r="N26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</v>
      </c>
    </row>
    <row r="27" spans="1:14" x14ac:dyDescent="0.25">
      <c r="A27" t="s">
        <v>25</v>
      </c>
      <c r="B27">
        <f t="shared" si="0"/>
        <v>3</v>
      </c>
      <c r="C27" t="str">
        <f t="shared" si="1"/>
        <v>26</v>
      </c>
      <c r="D27">
        <f t="shared" si="2"/>
        <v>12</v>
      </c>
      <c r="E27">
        <f t="shared" si="3"/>
        <v>22</v>
      </c>
      <c r="F27" t="str">
        <f t="shared" si="4"/>
        <v>arCoeff()</v>
      </c>
      <c r="G27" t="str">
        <f t="shared" si="5"/>
        <v>arCoeff()</v>
      </c>
      <c r="H27" t="str">
        <f t="shared" si="6"/>
        <v>arCoeff.</v>
      </c>
      <c r="I27" t="str">
        <f t="shared" si="7"/>
        <v xml:space="preserve"> tBodyAcc</v>
      </c>
      <c r="J27" t="str">
        <f t="shared" si="8"/>
        <v>-X,1</v>
      </c>
      <c r="K27" t="str">
        <f t="shared" si="9"/>
        <v>X-1</v>
      </c>
      <c r="L27" t="str">
        <f>VLOOKUP($G27,TYP,3,FALSE)</f>
        <v>Autoregression.Coefficients.Burg.eq.4</v>
      </c>
      <c r="M27" t="str">
        <f t="shared" si="10"/>
        <v>Autoregression.Coefficients.Burg.eq.4_tBodyAcc_X-1</v>
      </c>
      <c r="N27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</v>
      </c>
    </row>
    <row r="28" spans="1:14" x14ac:dyDescent="0.25">
      <c r="A28" t="s">
        <v>26</v>
      </c>
      <c r="B28">
        <f t="shared" si="0"/>
        <v>3</v>
      </c>
      <c r="C28" t="str">
        <f t="shared" si="1"/>
        <v>27</v>
      </c>
      <c r="D28">
        <f t="shared" si="2"/>
        <v>12</v>
      </c>
      <c r="E28">
        <f t="shared" si="3"/>
        <v>22</v>
      </c>
      <c r="F28" t="str">
        <f t="shared" si="4"/>
        <v>arCoeff()</v>
      </c>
      <c r="G28" t="str">
        <f t="shared" si="5"/>
        <v>arCoeff()</v>
      </c>
      <c r="H28" t="str">
        <f t="shared" si="6"/>
        <v>arCoeff.</v>
      </c>
      <c r="I28" t="str">
        <f t="shared" si="7"/>
        <v xml:space="preserve"> tBodyAcc</v>
      </c>
      <c r="J28" t="str">
        <f t="shared" si="8"/>
        <v>-X,2</v>
      </c>
      <c r="K28" t="str">
        <f t="shared" si="9"/>
        <v>X-2</v>
      </c>
      <c r="L28" t="str">
        <f>VLOOKUP($G28,TYP,3,FALSE)</f>
        <v>Autoregression.Coefficients.Burg.eq.4</v>
      </c>
      <c r="M28" t="str">
        <f t="shared" si="10"/>
        <v>Autoregression.Coefficients.Burg.eq.4_tBodyAcc_X-2</v>
      </c>
      <c r="N28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</v>
      </c>
    </row>
    <row r="29" spans="1:14" x14ac:dyDescent="0.25">
      <c r="A29" t="s">
        <v>27</v>
      </c>
      <c r="B29">
        <f t="shared" si="0"/>
        <v>3</v>
      </c>
      <c r="C29" t="str">
        <f t="shared" si="1"/>
        <v>28</v>
      </c>
      <c r="D29">
        <f t="shared" si="2"/>
        <v>12</v>
      </c>
      <c r="E29">
        <f t="shared" si="3"/>
        <v>22</v>
      </c>
      <c r="F29" t="str">
        <f t="shared" si="4"/>
        <v>arCoeff()</v>
      </c>
      <c r="G29" t="str">
        <f t="shared" si="5"/>
        <v>arCoeff()</v>
      </c>
      <c r="H29" t="str">
        <f t="shared" si="6"/>
        <v>arCoeff.</v>
      </c>
      <c r="I29" t="str">
        <f t="shared" si="7"/>
        <v xml:space="preserve"> tBodyAcc</v>
      </c>
      <c r="J29" t="str">
        <f t="shared" si="8"/>
        <v>-X,3</v>
      </c>
      <c r="K29" t="str">
        <f t="shared" si="9"/>
        <v>X-3</v>
      </c>
      <c r="L29" t="str">
        <f>VLOOKUP($G29,TYP,3,FALSE)</f>
        <v>Autoregression.Coefficients.Burg.eq.4</v>
      </c>
      <c r="M29" t="str">
        <f t="shared" si="10"/>
        <v>Autoregression.Coefficients.Burg.eq.4_tBodyAcc_X-3</v>
      </c>
      <c r="N29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</v>
      </c>
    </row>
    <row r="30" spans="1:14" x14ac:dyDescent="0.25">
      <c r="A30" t="s">
        <v>28</v>
      </c>
      <c r="B30">
        <f t="shared" si="0"/>
        <v>3</v>
      </c>
      <c r="C30" t="str">
        <f t="shared" si="1"/>
        <v>29</v>
      </c>
      <c r="D30">
        <f t="shared" si="2"/>
        <v>12</v>
      </c>
      <c r="E30">
        <f t="shared" si="3"/>
        <v>22</v>
      </c>
      <c r="F30" t="str">
        <f t="shared" si="4"/>
        <v>arCoeff()</v>
      </c>
      <c r="G30" t="str">
        <f t="shared" si="5"/>
        <v>arCoeff()</v>
      </c>
      <c r="H30" t="str">
        <f t="shared" si="6"/>
        <v>arCoeff.</v>
      </c>
      <c r="I30" t="str">
        <f t="shared" si="7"/>
        <v xml:space="preserve"> tBodyAcc</v>
      </c>
      <c r="J30" t="str">
        <f t="shared" si="8"/>
        <v>-X,4</v>
      </c>
      <c r="K30" t="str">
        <f t="shared" si="9"/>
        <v>X-4</v>
      </c>
      <c r="L30" t="str">
        <f>VLOOKUP($G30,TYP,3,FALSE)</f>
        <v>Autoregression.Coefficients.Burg.eq.4</v>
      </c>
      <c r="M30" t="str">
        <f t="shared" si="10"/>
        <v>Autoregression.Coefficients.Burg.eq.4_tBodyAcc_X-4</v>
      </c>
      <c r="N30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</v>
      </c>
    </row>
    <row r="31" spans="1:14" x14ac:dyDescent="0.25">
      <c r="A31" t="s">
        <v>29</v>
      </c>
      <c r="B31">
        <f t="shared" si="0"/>
        <v>3</v>
      </c>
      <c r="C31" t="str">
        <f t="shared" si="1"/>
        <v>30</v>
      </c>
      <c r="D31">
        <f t="shared" si="2"/>
        <v>12</v>
      </c>
      <c r="E31">
        <f t="shared" si="3"/>
        <v>22</v>
      </c>
      <c r="F31" t="str">
        <f t="shared" si="4"/>
        <v>arCoeff()</v>
      </c>
      <c r="G31" t="str">
        <f t="shared" si="5"/>
        <v>arCoeff()</v>
      </c>
      <c r="H31" t="str">
        <f t="shared" si="6"/>
        <v>arCoeff.</v>
      </c>
      <c r="I31" t="str">
        <f t="shared" si="7"/>
        <v xml:space="preserve"> tBodyAcc</v>
      </c>
      <c r="J31" t="str">
        <f t="shared" si="8"/>
        <v>-Y,1</v>
      </c>
      <c r="K31" t="str">
        <f t="shared" si="9"/>
        <v>Y-1</v>
      </c>
      <c r="L31" t="str">
        <f>VLOOKUP($G31,TYP,3,FALSE)</f>
        <v>Autoregression.Coefficients.Burg.eq.4</v>
      </c>
      <c r="M31" t="str">
        <f t="shared" si="10"/>
        <v>Autoregression.Coefficients.Burg.eq.4_tBodyAcc_Y-1</v>
      </c>
      <c r="N31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</v>
      </c>
    </row>
    <row r="32" spans="1:14" x14ac:dyDescent="0.25">
      <c r="A32" t="s">
        <v>30</v>
      </c>
      <c r="B32">
        <f t="shared" si="0"/>
        <v>3</v>
      </c>
      <c r="C32" t="str">
        <f t="shared" si="1"/>
        <v>31</v>
      </c>
      <c r="D32">
        <f t="shared" si="2"/>
        <v>12</v>
      </c>
      <c r="E32">
        <f t="shared" si="3"/>
        <v>22</v>
      </c>
      <c r="F32" t="str">
        <f t="shared" si="4"/>
        <v>arCoeff()</v>
      </c>
      <c r="G32" t="str">
        <f t="shared" si="5"/>
        <v>arCoeff()</v>
      </c>
      <c r="H32" t="str">
        <f t="shared" si="6"/>
        <v>arCoeff.</v>
      </c>
      <c r="I32" t="str">
        <f t="shared" si="7"/>
        <v xml:space="preserve"> tBodyAcc</v>
      </c>
      <c r="J32" t="str">
        <f t="shared" si="8"/>
        <v>-Y,2</v>
      </c>
      <c r="K32" t="str">
        <f t="shared" si="9"/>
        <v>Y-2</v>
      </c>
      <c r="L32" t="str">
        <f>VLOOKUP($G32,TYP,3,FALSE)</f>
        <v>Autoregression.Coefficients.Burg.eq.4</v>
      </c>
      <c r="M32" t="str">
        <f t="shared" si="10"/>
        <v>Autoregression.Coefficients.Burg.eq.4_tBodyAcc_Y-2</v>
      </c>
      <c r="N32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</v>
      </c>
    </row>
    <row r="33" spans="1:14" x14ac:dyDescent="0.25">
      <c r="A33" t="s">
        <v>31</v>
      </c>
      <c r="B33">
        <f t="shared" si="0"/>
        <v>3</v>
      </c>
      <c r="C33" t="str">
        <f t="shared" si="1"/>
        <v>32</v>
      </c>
      <c r="D33">
        <f t="shared" si="2"/>
        <v>12</v>
      </c>
      <c r="E33">
        <f t="shared" si="3"/>
        <v>22</v>
      </c>
      <c r="F33" t="str">
        <f t="shared" si="4"/>
        <v>arCoeff()</v>
      </c>
      <c r="G33" t="str">
        <f t="shared" si="5"/>
        <v>arCoeff()</v>
      </c>
      <c r="H33" t="str">
        <f t="shared" si="6"/>
        <v>arCoeff.</v>
      </c>
      <c r="I33" t="str">
        <f t="shared" si="7"/>
        <v xml:space="preserve"> tBodyAcc</v>
      </c>
      <c r="J33" t="str">
        <f t="shared" si="8"/>
        <v>-Y,3</v>
      </c>
      <c r="K33" t="str">
        <f t="shared" si="9"/>
        <v>Y-3</v>
      </c>
      <c r="L33" t="str">
        <f>VLOOKUP($G33,TYP,3,FALSE)</f>
        <v>Autoregression.Coefficients.Burg.eq.4</v>
      </c>
      <c r="M33" t="str">
        <f t="shared" si="10"/>
        <v>Autoregression.Coefficients.Burg.eq.4_tBodyAcc_Y-3</v>
      </c>
      <c r="N33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</v>
      </c>
    </row>
    <row r="34" spans="1:14" x14ac:dyDescent="0.25">
      <c r="A34" t="s">
        <v>32</v>
      </c>
      <c r="B34">
        <f t="shared" si="0"/>
        <v>3</v>
      </c>
      <c r="C34" t="str">
        <f t="shared" si="1"/>
        <v>33</v>
      </c>
      <c r="D34">
        <f t="shared" si="2"/>
        <v>12</v>
      </c>
      <c r="E34">
        <f t="shared" si="3"/>
        <v>22</v>
      </c>
      <c r="F34" t="str">
        <f t="shared" si="4"/>
        <v>arCoeff()</v>
      </c>
      <c r="G34" t="str">
        <f t="shared" si="5"/>
        <v>arCoeff()</v>
      </c>
      <c r="H34" t="str">
        <f t="shared" si="6"/>
        <v>arCoeff.</v>
      </c>
      <c r="I34" t="str">
        <f t="shared" si="7"/>
        <v xml:space="preserve"> tBodyAcc</v>
      </c>
      <c r="J34" t="str">
        <f t="shared" si="8"/>
        <v>-Y,4</v>
      </c>
      <c r="K34" t="str">
        <f t="shared" si="9"/>
        <v>Y-4</v>
      </c>
      <c r="L34" t="str">
        <f>VLOOKUP($G34,TYP,3,FALSE)</f>
        <v>Autoregression.Coefficients.Burg.eq.4</v>
      </c>
      <c r="M34" t="str">
        <f t="shared" si="10"/>
        <v>Autoregression.Coefficients.Burg.eq.4_tBodyAcc_Y-4</v>
      </c>
      <c r="N34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</v>
      </c>
    </row>
    <row r="35" spans="1:14" x14ac:dyDescent="0.25">
      <c r="A35" t="s">
        <v>33</v>
      </c>
      <c r="B35">
        <f t="shared" si="0"/>
        <v>3</v>
      </c>
      <c r="C35" t="str">
        <f t="shared" si="1"/>
        <v>34</v>
      </c>
      <c r="D35">
        <f t="shared" si="2"/>
        <v>12</v>
      </c>
      <c r="E35">
        <f t="shared" si="3"/>
        <v>22</v>
      </c>
      <c r="F35" t="str">
        <f t="shared" si="4"/>
        <v>arCoeff()</v>
      </c>
      <c r="G35" t="str">
        <f t="shared" si="5"/>
        <v>arCoeff()</v>
      </c>
      <c r="H35" t="str">
        <f t="shared" si="6"/>
        <v>arCoeff.</v>
      </c>
      <c r="I35" t="str">
        <f t="shared" si="7"/>
        <v xml:space="preserve"> tBodyAcc</v>
      </c>
      <c r="J35" t="str">
        <f t="shared" si="8"/>
        <v>-Z,1</v>
      </c>
      <c r="K35" t="str">
        <f t="shared" si="9"/>
        <v>Z-1</v>
      </c>
      <c r="L35" t="str">
        <f>VLOOKUP($G35,TYP,3,FALSE)</f>
        <v>Autoregression.Coefficients.Burg.eq.4</v>
      </c>
      <c r="M35" t="str">
        <f t="shared" si="10"/>
        <v>Autoregression.Coefficients.Burg.eq.4_tBodyAcc_Z-1</v>
      </c>
      <c r="N35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</v>
      </c>
    </row>
    <row r="36" spans="1:14" x14ac:dyDescent="0.25">
      <c r="A36" t="s">
        <v>34</v>
      </c>
      <c r="B36">
        <f t="shared" si="0"/>
        <v>3</v>
      </c>
      <c r="C36" t="str">
        <f t="shared" si="1"/>
        <v>35</v>
      </c>
      <c r="D36">
        <f t="shared" si="2"/>
        <v>12</v>
      </c>
      <c r="E36">
        <f t="shared" si="3"/>
        <v>22</v>
      </c>
      <c r="F36" t="str">
        <f t="shared" si="4"/>
        <v>arCoeff()</v>
      </c>
      <c r="G36" t="str">
        <f t="shared" si="5"/>
        <v>arCoeff()</v>
      </c>
      <c r="H36" t="str">
        <f t="shared" si="6"/>
        <v>arCoeff.</v>
      </c>
      <c r="I36" t="str">
        <f t="shared" si="7"/>
        <v xml:space="preserve"> tBodyAcc</v>
      </c>
      <c r="J36" t="str">
        <f t="shared" si="8"/>
        <v>-Z,2</v>
      </c>
      <c r="K36" t="str">
        <f t="shared" si="9"/>
        <v>Z-2</v>
      </c>
      <c r="L36" t="str">
        <f>VLOOKUP($G36,TYP,3,FALSE)</f>
        <v>Autoregression.Coefficients.Burg.eq.4</v>
      </c>
      <c r="M36" t="str">
        <f t="shared" si="10"/>
        <v>Autoregression.Coefficients.Burg.eq.4_tBodyAcc_Z-2</v>
      </c>
      <c r="N36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</v>
      </c>
    </row>
    <row r="37" spans="1:14" x14ac:dyDescent="0.25">
      <c r="A37" t="s">
        <v>35</v>
      </c>
      <c r="B37">
        <f t="shared" si="0"/>
        <v>3</v>
      </c>
      <c r="C37" t="str">
        <f t="shared" si="1"/>
        <v>36</v>
      </c>
      <c r="D37">
        <f t="shared" si="2"/>
        <v>12</v>
      </c>
      <c r="E37">
        <f t="shared" si="3"/>
        <v>22</v>
      </c>
      <c r="F37" t="str">
        <f t="shared" si="4"/>
        <v>arCoeff()</v>
      </c>
      <c r="G37" t="str">
        <f t="shared" si="5"/>
        <v>arCoeff()</v>
      </c>
      <c r="H37" t="str">
        <f t="shared" si="6"/>
        <v>arCoeff.</v>
      </c>
      <c r="I37" t="str">
        <f t="shared" si="7"/>
        <v xml:space="preserve"> tBodyAcc</v>
      </c>
      <c r="J37" t="str">
        <f t="shared" si="8"/>
        <v>-Z,3</v>
      </c>
      <c r="K37" t="str">
        <f t="shared" si="9"/>
        <v>Z-3</v>
      </c>
      <c r="L37" t="str">
        <f>VLOOKUP($G37,TYP,3,FALSE)</f>
        <v>Autoregression.Coefficients.Burg.eq.4</v>
      </c>
      <c r="M37" t="str">
        <f t="shared" si="10"/>
        <v>Autoregression.Coefficients.Burg.eq.4_tBodyAcc_Z-3</v>
      </c>
      <c r="N37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</v>
      </c>
    </row>
    <row r="38" spans="1:14" x14ac:dyDescent="0.25">
      <c r="A38" t="s">
        <v>36</v>
      </c>
      <c r="B38">
        <f t="shared" si="0"/>
        <v>3</v>
      </c>
      <c r="C38" t="str">
        <f t="shared" si="1"/>
        <v>37</v>
      </c>
      <c r="D38">
        <f t="shared" si="2"/>
        <v>12</v>
      </c>
      <c r="E38">
        <f t="shared" si="3"/>
        <v>22</v>
      </c>
      <c r="F38" t="str">
        <f t="shared" si="4"/>
        <v>arCoeff()</v>
      </c>
      <c r="G38" t="str">
        <f t="shared" si="5"/>
        <v>arCoeff()</v>
      </c>
      <c r="H38" t="str">
        <f t="shared" si="6"/>
        <v>arCoeff.</v>
      </c>
      <c r="I38" t="str">
        <f t="shared" si="7"/>
        <v xml:space="preserve"> tBodyAcc</v>
      </c>
      <c r="J38" t="str">
        <f t="shared" si="8"/>
        <v>-Z,4</v>
      </c>
      <c r="K38" t="str">
        <f t="shared" si="9"/>
        <v>Z-4</v>
      </c>
      <c r="L38" t="str">
        <f>VLOOKUP($G38,TYP,3,FALSE)</f>
        <v>Autoregression.Coefficients.Burg.eq.4</v>
      </c>
      <c r="M38" t="str">
        <f t="shared" si="10"/>
        <v>Autoregression.Coefficients.Burg.eq.4_tBodyAcc_Z-4</v>
      </c>
      <c r="N38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</v>
      </c>
    </row>
    <row r="39" spans="1:14" x14ac:dyDescent="0.25">
      <c r="A39" t="s">
        <v>37</v>
      </c>
      <c r="B39">
        <f t="shared" si="0"/>
        <v>3</v>
      </c>
      <c r="C39" t="str">
        <f t="shared" si="1"/>
        <v>38</v>
      </c>
      <c r="D39">
        <f t="shared" si="2"/>
        <v>12</v>
      </c>
      <c r="E39">
        <f t="shared" si="3"/>
        <v>26</v>
      </c>
      <c r="F39" t="str">
        <f t="shared" si="4"/>
        <v>correlation()</v>
      </c>
      <c r="G39" t="str">
        <f t="shared" si="5"/>
        <v>correlation()</v>
      </c>
      <c r="H39" t="str">
        <f t="shared" si="6"/>
        <v>correlation.</v>
      </c>
      <c r="I39" t="str">
        <f t="shared" si="7"/>
        <v xml:space="preserve"> tBodyAcc</v>
      </c>
      <c r="J39" t="str">
        <f t="shared" si="8"/>
        <v>-X,Y</v>
      </c>
      <c r="K39" t="str">
        <f t="shared" si="9"/>
        <v>X-Y</v>
      </c>
      <c r="L39" t="str">
        <f>VLOOKUP($G39,TYP,3,FALSE)</f>
        <v>Correlation.Coefficient</v>
      </c>
      <c r="M39" t="str">
        <f t="shared" si="10"/>
        <v>Correlation.Coefficient_tBodyAcc_X-Y</v>
      </c>
      <c r="N39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</v>
      </c>
    </row>
    <row r="40" spans="1:14" x14ac:dyDescent="0.25">
      <c r="A40" t="s">
        <v>38</v>
      </c>
      <c r="B40">
        <f t="shared" si="0"/>
        <v>3</v>
      </c>
      <c r="C40" t="str">
        <f t="shared" si="1"/>
        <v>39</v>
      </c>
      <c r="D40">
        <f t="shared" si="2"/>
        <v>12</v>
      </c>
      <c r="E40">
        <f t="shared" si="3"/>
        <v>26</v>
      </c>
      <c r="F40" t="str">
        <f t="shared" si="4"/>
        <v>correlation()</v>
      </c>
      <c r="G40" t="str">
        <f t="shared" si="5"/>
        <v>correlation()</v>
      </c>
      <c r="H40" t="str">
        <f t="shared" si="6"/>
        <v>correlation.</v>
      </c>
      <c r="I40" t="str">
        <f t="shared" si="7"/>
        <v xml:space="preserve"> tBodyAcc</v>
      </c>
      <c r="J40" t="str">
        <f t="shared" si="8"/>
        <v>-X,Z</v>
      </c>
      <c r="K40" t="str">
        <f t="shared" si="9"/>
        <v>X-Z</v>
      </c>
      <c r="L40" t="str">
        <f>VLOOKUP($G40,TYP,3,FALSE)</f>
        <v>Correlation.Coefficient</v>
      </c>
      <c r="M40" t="str">
        <f t="shared" si="10"/>
        <v>Correlation.Coefficient_tBodyAcc_X-Z</v>
      </c>
      <c r="N40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</v>
      </c>
    </row>
    <row r="41" spans="1:14" x14ac:dyDescent="0.25">
      <c r="A41" t="s">
        <v>39</v>
      </c>
      <c r="B41">
        <f t="shared" si="0"/>
        <v>3</v>
      </c>
      <c r="C41" t="str">
        <f t="shared" si="1"/>
        <v>40</v>
      </c>
      <c r="D41">
        <f t="shared" si="2"/>
        <v>12</v>
      </c>
      <c r="E41">
        <f t="shared" si="3"/>
        <v>26</v>
      </c>
      <c r="F41" t="str">
        <f t="shared" si="4"/>
        <v>correlation()</v>
      </c>
      <c r="G41" t="str">
        <f t="shared" si="5"/>
        <v>correlation()</v>
      </c>
      <c r="H41" t="str">
        <f t="shared" si="6"/>
        <v>correlation.</v>
      </c>
      <c r="I41" t="str">
        <f t="shared" si="7"/>
        <v xml:space="preserve"> tBodyAcc</v>
      </c>
      <c r="J41" t="str">
        <f t="shared" si="8"/>
        <v>-Y,Z</v>
      </c>
      <c r="K41" t="str">
        <f t="shared" si="9"/>
        <v>Y-Z</v>
      </c>
      <c r="L41" t="str">
        <f>VLOOKUP($G41,TYP,3,FALSE)</f>
        <v>Correlation.Coefficient</v>
      </c>
      <c r="M41" t="str">
        <f t="shared" si="10"/>
        <v>Correlation.Coefficient_tBodyAcc_Y-Z</v>
      </c>
      <c r="N41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</v>
      </c>
    </row>
    <row r="42" spans="1:14" x14ac:dyDescent="0.25">
      <c r="A42" t="s">
        <v>40</v>
      </c>
      <c r="B42">
        <f t="shared" si="0"/>
        <v>3</v>
      </c>
      <c r="C42" t="str">
        <f t="shared" si="1"/>
        <v>41</v>
      </c>
      <c r="D42">
        <f t="shared" si="2"/>
        <v>15</v>
      </c>
      <c r="E42">
        <f t="shared" si="3"/>
        <v>22</v>
      </c>
      <c r="F42" t="str">
        <f t="shared" si="4"/>
        <v>mean()</v>
      </c>
      <c r="G42" t="str">
        <f t="shared" si="5"/>
        <v>mean()</v>
      </c>
      <c r="H42" t="str">
        <f t="shared" si="6"/>
        <v>mean.</v>
      </c>
      <c r="I42" t="str">
        <f t="shared" si="7"/>
        <v xml:space="preserve"> tGravityAcc</v>
      </c>
      <c r="J42" t="str">
        <f t="shared" si="8"/>
        <v>-X</v>
      </c>
      <c r="K42" t="str">
        <f t="shared" si="9"/>
        <v>X</v>
      </c>
      <c r="L42" t="str">
        <f>VLOOKUP($G42,TYP,3,FALSE)</f>
        <v>Mean.Value</v>
      </c>
      <c r="M42" t="str">
        <f t="shared" si="10"/>
        <v>Mean.Value_tGravityAcc_X</v>
      </c>
      <c r="N42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</v>
      </c>
    </row>
    <row r="43" spans="1:14" x14ac:dyDescent="0.25">
      <c r="A43" t="s">
        <v>41</v>
      </c>
      <c r="B43">
        <f t="shared" si="0"/>
        <v>3</v>
      </c>
      <c r="C43" t="str">
        <f t="shared" si="1"/>
        <v>42</v>
      </c>
      <c r="D43">
        <f t="shared" si="2"/>
        <v>15</v>
      </c>
      <c r="E43">
        <f t="shared" si="3"/>
        <v>22</v>
      </c>
      <c r="F43" t="str">
        <f t="shared" si="4"/>
        <v>mean()</v>
      </c>
      <c r="G43" t="str">
        <f t="shared" si="5"/>
        <v>mean()</v>
      </c>
      <c r="H43" t="str">
        <f t="shared" si="6"/>
        <v>mean.</v>
      </c>
      <c r="I43" t="str">
        <f t="shared" si="7"/>
        <v xml:space="preserve"> tGravityAcc</v>
      </c>
      <c r="J43" t="str">
        <f t="shared" si="8"/>
        <v>-Y</v>
      </c>
      <c r="K43" t="str">
        <f t="shared" si="9"/>
        <v>Y</v>
      </c>
      <c r="L43" t="str">
        <f>VLOOKUP($G43,TYP,3,FALSE)</f>
        <v>Mean.Value</v>
      </c>
      <c r="M43" t="str">
        <f t="shared" si="10"/>
        <v>Mean.Value_tGravityAcc_Y</v>
      </c>
      <c r="N43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</v>
      </c>
    </row>
    <row r="44" spans="1:14" x14ac:dyDescent="0.25">
      <c r="A44" t="s">
        <v>42</v>
      </c>
      <c r="B44">
        <f t="shared" si="0"/>
        <v>3</v>
      </c>
      <c r="C44" t="str">
        <f t="shared" si="1"/>
        <v>43</v>
      </c>
      <c r="D44">
        <f t="shared" si="2"/>
        <v>15</v>
      </c>
      <c r="E44">
        <f t="shared" si="3"/>
        <v>22</v>
      </c>
      <c r="F44" t="str">
        <f t="shared" si="4"/>
        <v>mean()</v>
      </c>
      <c r="G44" t="str">
        <f t="shared" si="5"/>
        <v>mean()</v>
      </c>
      <c r="H44" t="str">
        <f t="shared" si="6"/>
        <v>mean.</v>
      </c>
      <c r="I44" t="str">
        <f t="shared" si="7"/>
        <v xml:space="preserve"> tGravityAcc</v>
      </c>
      <c r="J44" t="str">
        <f t="shared" si="8"/>
        <v>-Z</v>
      </c>
      <c r="K44" t="str">
        <f t="shared" si="9"/>
        <v>Z</v>
      </c>
      <c r="L44" t="str">
        <f>VLOOKUP($G44,TYP,3,FALSE)</f>
        <v>Mean.Value</v>
      </c>
      <c r="M44" t="str">
        <f t="shared" si="10"/>
        <v>Mean.Value_tGravityAcc_Z</v>
      </c>
      <c r="N44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</v>
      </c>
    </row>
    <row r="45" spans="1:14" x14ac:dyDescent="0.25">
      <c r="A45" t="s">
        <v>43</v>
      </c>
      <c r="B45">
        <f t="shared" si="0"/>
        <v>3</v>
      </c>
      <c r="C45" t="str">
        <f t="shared" si="1"/>
        <v>44</v>
      </c>
      <c r="D45">
        <f t="shared" si="2"/>
        <v>15</v>
      </c>
      <c r="E45">
        <f t="shared" si="3"/>
        <v>21</v>
      </c>
      <c r="F45" t="str">
        <f t="shared" si="4"/>
        <v>std()</v>
      </c>
      <c r="G45" t="str">
        <f t="shared" si="5"/>
        <v>std()</v>
      </c>
      <c r="H45" t="str">
        <f t="shared" si="6"/>
        <v>std.</v>
      </c>
      <c r="I45" t="str">
        <f t="shared" si="7"/>
        <v xml:space="preserve"> tGravityAcc</v>
      </c>
      <c r="J45" t="str">
        <f t="shared" si="8"/>
        <v>-X</v>
      </c>
      <c r="K45" t="str">
        <f t="shared" si="9"/>
        <v>X</v>
      </c>
      <c r="L45" t="str">
        <f>VLOOKUP($G45,TYP,3,FALSE)</f>
        <v>Standard.Dev</v>
      </c>
      <c r="M45" t="str">
        <f t="shared" si="10"/>
        <v>Standard.Dev_tGravityAcc_X</v>
      </c>
      <c r="N45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</v>
      </c>
    </row>
    <row r="46" spans="1:14" x14ac:dyDescent="0.25">
      <c r="A46" t="s">
        <v>44</v>
      </c>
      <c r="B46">
        <f t="shared" si="0"/>
        <v>3</v>
      </c>
      <c r="C46" t="str">
        <f t="shared" si="1"/>
        <v>45</v>
      </c>
      <c r="D46">
        <f t="shared" si="2"/>
        <v>15</v>
      </c>
      <c r="E46">
        <f t="shared" si="3"/>
        <v>21</v>
      </c>
      <c r="F46" t="str">
        <f t="shared" si="4"/>
        <v>std()</v>
      </c>
      <c r="G46" t="str">
        <f t="shared" si="5"/>
        <v>std()</v>
      </c>
      <c r="H46" t="str">
        <f t="shared" si="6"/>
        <v>std.</v>
      </c>
      <c r="I46" t="str">
        <f t="shared" si="7"/>
        <v xml:space="preserve"> tGravityAcc</v>
      </c>
      <c r="J46" t="str">
        <f t="shared" si="8"/>
        <v>-Y</v>
      </c>
      <c r="K46" t="str">
        <f t="shared" si="9"/>
        <v>Y</v>
      </c>
      <c r="L46" t="str">
        <f>VLOOKUP($G46,TYP,3,FALSE)</f>
        <v>Standard.Dev</v>
      </c>
      <c r="M46" t="str">
        <f t="shared" si="10"/>
        <v>Standard.Dev_tGravityAcc_Y</v>
      </c>
      <c r="N46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</v>
      </c>
    </row>
    <row r="47" spans="1:14" x14ac:dyDescent="0.25">
      <c r="A47" t="s">
        <v>45</v>
      </c>
      <c r="B47">
        <f t="shared" si="0"/>
        <v>3</v>
      </c>
      <c r="C47" t="str">
        <f t="shared" si="1"/>
        <v>46</v>
      </c>
      <c r="D47">
        <f t="shared" si="2"/>
        <v>15</v>
      </c>
      <c r="E47">
        <f t="shared" si="3"/>
        <v>21</v>
      </c>
      <c r="F47" t="str">
        <f t="shared" si="4"/>
        <v>std()</v>
      </c>
      <c r="G47" t="str">
        <f t="shared" si="5"/>
        <v>std()</v>
      </c>
      <c r="H47" t="str">
        <f t="shared" si="6"/>
        <v>std.</v>
      </c>
      <c r="I47" t="str">
        <f t="shared" si="7"/>
        <v xml:space="preserve"> tGravityAcc</v>
      </c>
      <c r="J47" t="str">
        <f t="shared" si="8"/>
        <v>-Z</v>
      </c>
      <c r="K47" t="str">
        <f t="shared" si="9"/>
        <v>Z</v>
      </c>
      <c r="L47" t="str">
        <f>VLOOKUP($G47,TYP,3,FALSE)</f>
        <v>Standard.Dev</v>
      </c>
      <c r="M47" t="str">
        <f t="shared" si="10"/>
        <v>Standard.Dev_tGravityAcc_Z</v>
      </c>
      <c r="N47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</v>
      </c>
    </row>
    <row r="48" spans="1:14" x14ac:dyDescent="0.25">
      <c r="A48" t="s">
        <v>46</v>
      </c>
      <c r="B48">
        <f t="shared" si="0"/>
        <v>3</v>
      </c>
      <c r="C48" t="str">
        <f t="shared" si="1"/>
        <v>47</v>
      </c>
      <c r="D48">
        <f t="shared" si="2"/>
        <v>15</v>
      </c>
      <c r="E48">
        <f t="shared" si="3"/>
        <v>21</v>
      </c>
      <c r="F48" t="str">
        <f t="shared" si="4"/>
        <v>mad()</v>
      </c>
      <c r="G48" t="str">
        <f t="shared" si="5"/>
        <v>mad()</v>
      </c>
      <c r="H48" t="str">
        <f t="shared" si="6"/>
        <v>mad.</v>
      </c>
      <c r="I48" t="str">
        <f t="shared" si="7"/>
        <v xml:space="preserve"> tGravityAcc</v>
      </c>
      <c r="J48" t="str">
        <f t="shared" si="8"/>
        <v>-X</v>
      </c>
      <c r="K48" t="str">
        <f t="shared" si="9"/>
        <v>X</v>
      </c>
      <c r="L48" t="str">
        <f>VLOOKUP($G48,TYP,3,FALSE)</f>
        <v>Median.Absolute.Deviation</v>
      </c>
      <c r="M48" t="str">
        <f t="shared" si="10"/>
        <v>Median.Absolute.Deviation_tGravityAcc_X</v>
      </c>
      <c r="N48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</v>
      </c>
    </row>
    <row r="49" spans="1:14" x14ac:dyDescent="0.25">
      <c r="A49" t="s">
        <v>47</v>
      </c>
      <c r="B49">
        <f t="shared" si="0"/>
        <v>3</v>
      </c>
      <c r="C49" t="str">
        <f t="shared" si="1"/>
        <v>48</v>
      </c>
      <c r="D49">
        <f t="shared" si="2"/>
        <v>15</v>
      </c>
      <c r="E49">
        <f t="shared" si="3"/>
        <v>21</v>
      </c>
      <c r="F49" t="str">
        <f t="shared" si="4"/>
        <v>mad()</v>
      </c>
      <c r="G49" t="str">
        <f t="shared" si="5"/>
        <v>mad()</v>
      </c>
      <c r="H49" t="str">
        <f t="shared" si="6"/>
        <v>mad.</v>
      </c>
      <c r="I49" t="str">
        <f t="shared" si="7"/>
        <v xml:space="preserve"> tGravityAcc</v>
      </c>
      <c r="J49" t="str">
        <f t="shared" si="8"/>
        <v>-Y</v>
      </c>
      <c r="K49" t="str">
        <f t="shared" si="9"/>
        <v>Y</v>
      </c>
      <c r="L49" t="str">
        <f>VLOOKUP($G49,TYP,3,FALSE)</f>
        <v>Median.Absolute.Deviation</v>
      </c>
      <c r="M49" t="str">
        <f t="shared" si="10"/>
        <v>Median.Absolute.Deviation_tGravityAcc_Y</v>
      </c>
      <c r="N49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</v>
      </c>
    </row>
    <row r="50" spans="1:14" x14ac:dyDescent="0.25">
      <c r="A50" t="s">
        <v>48</v>
      </c>
      <c r="B50">
        <f t="shared" si="0"/>
        <v>3</v>
      </c>
      <c r="C50" t="str">
        <f t="shared" si="1"/>
        <v>49</v>
      </c>
      <c r="D50">
        <f t="shared" si="2"/>
        <v>15</v>
      </c>
      <c r="E50">
        <f t="shared" si="3"/>
        <v>21</v>
      </c>
      <c r="F50" t="str">
        <f t="shared" si="4"/>
        <v>mad()</v>
      </c>
      <c r="G50" t="str">
        <f t="shared" si="5"/>
        <v>mad()</v>
      </c>
      <c r="H50" t="str">
        <f t="shared" si="6"/>
        <v>mad.</v>
      </c>
      <c r="I50" t="str">
        <f t="shared" si="7"/>
        <v xml:space="preserve"> tGravityAcc</v>
      </c>
      <c r="J50" t="str">
        <f t="shared" si="8"/>
        <v>-Z</v>
      </c>
      <c r="K50" t="str">
        <f t="shared" si="9"/>
        <v>Z</v>
      </c>
      <c r="L50" t="str">
        <f>VLOOKUP($G50,TYP,3,FALSE)</f>
        <v>Median.Absolute.Deviation</v>
      </c>
      <c r="M50" t="str">
        <f t="shared" si="10"/>
        <v>Median.Absolute.Deviation_tGravityAcc_Z</v>
      </c>
      <c r="N50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</v>
      </c>
    </row>
    <row r="51" spans="1:14" x14ac:dyDescent="0.25">
      <c r="A51" t="s">
        <v>49</v>
      </c>
      <c r="B51">
        <f t="shared" si="0"/>
        <v>3</v>
      </c>
      <c r="C51" t="str">
        <f t="shared" si="1"/>
        <v>50</v>
      </c>
      <c r="D51">
        <f t="shared" si="2"/>
        <v>15</v>
      </c>
      <c r="E51">
        <f t="shared" si="3"/>
        <v>21</v>
      </c>
      <c r="F51" t="str">
        <f t="shared" si="4"/>
        <v>max()</v>
      </c>
      <c r="G51" t="str">
        <f t="shared" si="5"/>
        <v>max()</v>
      </c>
      <c r="H51" t="str">
        <f t="shared" si="6"/>
        <v>max.</v>
      </c>
      <c r="I51" t="str">
        <f t="shared" si="7"/>
        <v xml:space="preserve"> tGravityAcc</v>
      </c>
      <c r="J51" t="str">
        <f t="shared" si="8"/>
        <v>-X</v>
      </c>
      <c r="K51" t="str">
        <f t="shared" si="9"/>
        <v>X</v>
      </c>
      <c r="L51" t="str">
        <f>VLOOKUP($G51,TYP,3,FALSE)</f>
        <v>Max.in.Array</v>
      </c>
      <c r="M51" t="str">
        <f t="shared" si="10"/>
        <v>Max.in.Array_tGravityAcc_X</v>
      </c>
      <c r="N51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</v>
      </c>
    </row>
    <row r="52" spans="1:14" x14ac:dyDescent="0.25">
      <c r="A52" t="s">
        <v>50</v>
      </c>
      <c r="B52">
        <f t="shared" si="0"/>
        <v>3</v>
      </c>
      <c r="C52" t="str">
        <f t="shared" si="1"/>
        <v>51</v>
      </c>
      <c r="D52">
        <f t="shared" si="2"/>
        <v>15</v>
      </c>
      <c r="E52">
        <f t="shared" si="3"/>
        <v>21</v>
      </c>
      <c r="F52" t="str">
        <f t="shared" si="4"/>
        <v>max()</v>
      </c>
      <c r="G52" t="str">
        <f t="shared" si="5"/>
        <v>max()</v>
      </c>
      <c r="H52" t="str">
        <f t="shared" si="6"/>
        <v>max.</v>
      </c>
      <c r="I52" t="str">
        <f t="shared" si="7"/>
        <v xml:space="preserve"> tGravityAcc</v>
      </c>
      <c r="J52" t="str">
        <f t="shared" si="8"/>
        <v>-Y</v>
      </c>
      <c r="K52" t="str">
        <f t="shared" si="9"/>
        <v>Y</v>
      </c>
      <c r="L52" t="str">
        <f>VLOOKUP($G52,TYP,3,FALSE)</f>
        <v>Max.in.Array</v>
      </c>
      <c r="M52" t="str">
        <f t="shared" si="10"/>
        <v>Max.in.Array_tGravityAcc_Y</v>
      </c>
      <c r="N52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</v>
      </c>
    </row>
    <row r="53" spans="1:14" x14ac:dyDescent="0.25">
      <c r="A53" t="s">
        <v>51</v>
      </c>
      <c r="B53">
        <f t="shared" si="0"/>
        <v>3</v>
      </c>
      <c r="C53" t="str">
        <f t="shared" si="1"/>
        <v>52</v>
      </c>
      <c r="D53">
        <f t="shared" si="2"/>
        <v>15</v>
      </c>
      <c r="E53">
        <f t="shared" si="3"/>
        <v>21</v>
      </c>
      <c r="F53" t="str">
        <f t="shared" si="4"/>
        <v>max()</v>
      </c>
      <c r="G53" t="str">
        <f t="shared" si="5"/>
        <v>max()</v>
      </c>
      <c r="H53" t="str">
        <f t="shared" si="6"/>
        <v>max.</v>
      </c>
      <c r="I53" t="str">
        <f t="shared" si="7"/>
        <v xml:space="preserve"> tGravityAcc</v>
      </c>
      <c r="J53" t="str">
        <f t="shared" si="8"/>
        <v>-Z</v>
      </c>
      <c r="K53" t="str">
        <f t="shared" si="9"/>
        <v>Z</v>
      </c>
      <c r="L53" t="str">
        <f>VLOOKUP($G53,TYP,3,FALSE)</f>
        <v>Max.in.Array</v>
      </c>
      <c r="M53" t="str">
        <f t="shared" si="10"/>
        <v>Max.in.Array_tGravityAcc_Z</v>
      </c>
      <c r="N53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</v>
      </c>
    </row>
    <row r="54" spans="1:14" x14ac:dyDescent="0.25">
      <c r="A54" t="s">
        <v>52</v>
      </c>
      <c r="B54">
        <f t="shared" si="0"/>
        <v>3</v>
      </c>
      <c r="C54" t="str">
        <f t="shared" si="1"/>
        <v>53</v>
      </c>
      <c r="D54">
        <f t="shared" si="2"/>
        <v>15</v>
      </c>
      <c r="E54">
        <f t="shared" si="3"/>
        <v>21</v>
      </c>
      <c r="F54" t="str">
        <f t="shared" si="4"/>
        <v>min()</v>
      </c>
      <c r="G54" t="str">
        <f t="shared" si="5"/>
        <v>min()</v>
      </c>
      <c r="H54" t="str">
        <f t="shared" si="6"/>
        <v>min.</v>
      </c>
      <c r="I54" t="str">
        <f t="shared" si="7"/>
        <v xml:space="preserve"> tGravityAcc</v>
      </c>
      <c r="J54" t="str">
        <f t="shared" si="8"/>
        <v>-X</v>
      </c>
      <c r="K54" t="str">
        <f t="shared" si="9"/>
        <v>X</v>
      </c>
      <c r="L54" t="str">
        <f>VLOOKUP($G54,TYP,3,FALSE)</f>
        <v>Min.in.Array</v>
      </c>
      <c r="M54" t="str">
        <f t="shared" si="10"/>
        <v>Min.in.Array_tGravityAcc_X</v>
      </c>
      <c r="N54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</v>
      </c>
    </row>
    <row r="55" spans="1:14" x14ac:dyDescent="0.25">
      <c r="A55" t="s">
        <v>53</v>
      </c>
      <c r="B55">
        <f t="shared" si="0"/>
        <v>3</v>
      </c>
      <c r="C55" t="str">
        <f t="shared" si="1"/>
        <v>54</v>
      </c>
      <c r="D55">
        <f t="shared" si="2"/>
        <v>15</v>
      </c>
      <c r="E55">
        <f t="shared" si="3"/>
        <v>21</v>
      </c>
      <c r="F55" t="str">
        <f t="shared" si="4"/>
        <v>min()</v>
      </c>
      <c r="G55" t="str">
        <f t="shared" si="5"/>
        <v>min()</v>
      </c>
      <c r="H55" t="str">
        <f t="shared" si="6"/>
        <v>min.</v>
      </c>
      <c r="I55" t="str">
        <f t="shared" si="7"/>
        <v xml:space="preserve"> tGravityAcc</v>
      </c>
      <c r="J55" t="str">
        <f t="shared" si="8"/>
        <v>-Y</v>
      </c>
      <c r="K55" t="str">
        <f t="shared" si="9"/>
        <v>Y</v>
      </c>
      <c r="L55" t="str">
        <f>VLOOKUP($G55,TYP,3,FALSE)</f>
        <v>Min.in.Array</v>
      </c>
      <c r="M55" t="str">
        <f t="shared" si="10"/>
        <v>Min.in.Array_tGravityAcc_Y</v>
      </c>
      <c r="N55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</v>
      </c>
    </row>
    <row r="56" spans="1:14" x14ac:dyDescent="0.25">
      <c r="A56" t="s">
        <v>54</v>
      </c>
      <c r="B56">
        <f t="shared" si="0"/>
        <v>3</v>
      </c>
      <c r="C56" t="str">
        <f t="shared" si="1"/>
        <v>55</v>
      </c>
      <c r="D56">
        <f t="shared" si="2"/>
        <v>15</v>
      </c>
      <c r="E56">
        <f t="shared" si="3"/>
        <v>21</v>
      </c>
      <c r="F56" t="str">
        <f t="shared" si="4"/>
        <v>min()</v>
      </c>
      <c r="G56" t="str">
        <f t="shared" si="5"/>
        <v>min()</v>
      </c>
      <c r="H56" t="str">
        <f t="shared" si="6"/>
        <v>min.</v>
      </c>
      <c r="I56" t="str">
        <f t="shared" si="7"/>
        <v xml:space="preserve"> tGravityAcc</v>
      </c>
      <c r="J56" t="str">
        <f t="shared" si="8"/>
        <v>-Z</v>
      </c>
      <c r="K56" t="str">
        <f t="shared" si="9"/>
        <v>Z</v>
      </c>
      <c r="L56" t="str">
        <f>VLOOKUP($G56,TYP,3,FALSE)</f>
        <v>Min.in.Array</v>
      </c>
      <c r="M56" t="str">
        <f t="shared" si="10"/>
        <v>Min.in.Array_tGravityAcc_Z</v>
      </c>
      <c r="N56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</v>
      </c>
    </row>
    <row r="57" spans="1:14" x14ac:dyDescent="0.25">
      <c r="A57" t="s">
        <v>55</v>
      </c>
      <c r="B57">
        <f t="shared" si="0"/>
        <v>3</v>
      </c>
      <c r="C57" t="str">
        <f t="shared" si="1"/>
        <v>56</v>
      </c>
      <c r="D57">
        <f t="shared" si="2"/>
        <v>15</v>
      </c>
      <c r="E57">
        <f t="shared" si="3"/>
        <v>21</v>
      </c>
      <c r="F57" t="str">
        <f t="shared" si="4"/>
        <v>sma()</v>
      </c>
      <c r="G57" t="str">
        <f t="shared" si="5"/>
        <v>sma()</v>
      </c>
      <c r="H57" t="str">
        <f t="shared" si="6"/>
        <v>sma.</v>
      </c>
      <c r="I57" t="str">
        <f t="shared" si="7"/>
        <v xml:space="preserve"> tGravityAcc</v>
      </c>
      <c r="J57" t="str">
        <f t="shared" si="8"/>
        <v/>
      </c>
      <c r="K57" t="str">
        <f t="shared" si="9"/>
        <v/>
      </c>
      <c r="L57" t="str">
        <f>VLOOKUP($G57,TYP,3,FALSE)</f>
        <v>Signal.Magnitude.Area</v>
      </c>
      <c r="M57" t="str">
        <f t="shared" si="10"/>
        <v>Signal.Magnitude.Area_tGravityAcc</v>
      </c>
      <c r="N57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</v>
      </c>
    </row>
    <row r="58" spans="1:14" x14ac:dyDescent="0.25">
      <c r="A58" t="s">
        <v>56</v>
      </c>
      <c r="B58">
        <f t="shared" si="0"/>
        <v>3</v>
      </c>
      <c r="C58" t="str">
        <f t="shared" si="1"/>
        <v>57</v>
      </c>
      <c r="D58">
        <f t="shared" si="2"/>
        <v>15</v>
      </c>
      <c r="E58">
        <f t="shared" si="3"/>
        <v>24</v>
      </c>
      <c r="F58" t="str">
        <f t="shared" si="4"/>
        <v>energy()</v>
      </c>
      <c r="G58" t="str">
        <f t="shared" si="5"/>
        <v>energy()</v>
      </c>
      <c r="H58" t="str">
        <f t="shared" si="6"/>
        <v>energy.</v>
      </c>
      <c r="I58" t="str">
        <f t="shared" si="7"/>
        <v xml:space="preserve"> tGravityAcc</v>
      </c>
      <c r="J58" t="str">
        <f t="shared" si="8"/>
        <v>-X</v>
      </c>
      <c r="K58" t="str">
        <f t="shared" si="9"/>
        <v>X</v>
      </c>
      <c r="L58" t="str">
        <f>VLOOKUP($G58,TYP,3,FALSE)</f>
        <v>Energy.Measure</v>
      </c>
      <c r="M58" t="str">
        <f t="shared" si="10"/>
        <v>Energy.Measure_tGravityAcc_X</v>
      </c>
      <c r="N58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</v>
      </c>
    </row>
    <row r="59" spans="1:14" x14ac:dyDescent="0.25">
      <c r="A59" t="s">
        <v>57</v>
      </c>
      <c r="B59">
        <f t="shared" si="0"/>
        <v>3</v>
      </c>
      <c r="C59" t="str">
        <f t="shared" si="1"/>
        <v>58</v>
      </c>
      <c r="D59">
        <f t="shared" si="2"/>
        <v>15</v>
      </c>
      <c r="E59">
        <f t="shared" si="3"/>
        <v>24</v>
      </c>
      <c r="F59" t="str">
        <f t="shared" si="4"/>
        <v>energy()</v>
      </c>
      <c r="G59" t="str">
        <f t="shared" si="5"/>
        <v>energy()</v>
      </c>
      <c r="H59" t="str">
        <f t="shared" si="6"/>
        <v>energy.</v>
      </c>
      <c r="I59" t="str">
        <f t="shared" si="7"/>
        <v xml:space="preserve"> tGravityAcc</v>
      </c>
      <c r="J59" t="str">
        <f t="shared" si="8"/>
        <v>-Y</v>
      </c>
      <c r="K59" t="str">
        <f t="shared" si="9"/>
        <v>Y</v>
      </c>
      <c r="L59" t="str">
        <f>VLOOKUP($G59,TYP,3,FALSE)</f>
        <v>Energy.Measure</v>
      </c>
      <c r="M59" t="str">
        <f t="shared" si="10"/>
        <v>Energy.Measure_tGravityAcc_Y</v>
      </c>
      <c r="N59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</v>
      </c>
    </row>
    <row r="60" spans="1:14" x14ac:dyDescent="0.25">
      <c r="A60" t="s">
        <v>58</v>
      </c>
      <c r="B60">
        <f t="shared" si="0"/>
        <v>3</v>
      </c>
      <c r="C60" t="str">
        <f t="shared" si="1"/>
        <v>59</v>
      </c>
      <c r="D60">
        <f t="shared" si="2"/>
        <v>15</v>
      </c>
      <c r="E60">
        <f t="shared" si="3"/>
        <v>24</v>
      </c>
      <c r="F60" t="str">
        <f t="shared" si="4"/>
        <v>energy()</v>
      </c>
      <c r="G60" t="str">
        <f t="shared" si="5"/>
        <v>energy()</v>
      </c>
      <c r="H60" t="str">
        <f t="shared" si="6"/>
        <v>energy.</v>
      </c>
      <c r="I60" t="str">
        <f t="shared" si="7"/>
        <v xml:space="preserve"> tGravityAcc</v>
      </c>
      <c r="J60" t="str">
        <f t="shared" si="8"/>
        <v>-Z</v>
      </c>
      <c r="K60" t="str">
        <f t="shared" si="9"/>
        <v>Z</v>
      </c>
      <c r="L60" t="str">
        <f>VLOOKUP($G60,TYP,3,FALSE)</f>
        <v>Energy.Measure</v>
      </c>
      <c r="M60" t="str">
        <f t="shared" si="10"/>
        <v>Energy.Measure_tGravityAcc_Z</v>
      </c>
      <c r="N60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</v>
      </c>
    </row>
    <row r="61" spans="1:14" x14ac:dyDescent="0.25">
      <c r="A61" t="s">
        <v>59</v>
      </c>
      <c r="B61">
        <f t="shared" si="0"/>
        <v>3</v>
      </c>
      <c r="C61" t="str">
        <f t="shared" si="1"/>
        <v>60</v>
      </c>
      <c r="D61">
        <f t="shared" si="2"/>
        <v>15</v>
      </c>
      <c r="E61">
        <f t="shared" si="3"/>
        <v>21</v>
      </c>
      <c r="F61" t="str">
        <f t="shared" si="4"/>
        <v>iqr()</v>
      </c>
      <c r="G61" t="str">
        <f t="shared" si="5"/>
        <v>iqr()</v>
      </c>
      <c r="H61" t="str">
        <f t="shared" si="6"/>
        <v>iqr.</v>
      </c>
      <c r="I61" t="str">
        <f t="shared" si="7"/>
        <v xml:space="preserve"> tGravityAcc</v>
      </c>
      <c r="J61" t="str">
        <f t="shared" si="8"/>
        <v>-X</v>
      </c>
      <c r="K61" t="str">
        <f t="shared" si="9"/>
        <v>X</v>
      </c>
      <c r="L61" t="str">
        <f>VLOOKUP($G61,TYP,3,FALSE)</f>
        <v>Interquartile.Range</v>
      </c>
      <c r="M61" t="str">
        <f t="shared" si="10"/>
        <v>Interquartile.Range_tGravityAcc_X</v>
      </c>
      <c r="N61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</v>
      </c>
    </row>
    <row r="62" spans="1:14" x14ac:dyDescent="0.25">
      <c r="A62" t="s">
        <v>60</v>
      </c>
      <c r="B62">
        <f t="shared" si="0"/>
        <v>3</v>
      </c>
      <c r="C62" t="str">
        <f t="shared" si="1"/>
        <v>61</v>
      </c>
      <c r="D62">
        <f t="shared" si="2"/>
        <v>15</v>
      </c>
      <c r="E62">
        <f t="shared" si="3"/>
        <v>21</v>
      </c>
      <c r="F62" t="str">
        <f t="shared" si="4"/>
        <v>iqr()</v>
      </c>
      <c r="G62" t="str">
        <f t="shared" si="5"/>
        <v>iqr()</v>
      </c>
      <c r="H62" t="str">
        <f t="shared" si="6"/>
        <v>iqr.</v>
      </c>
      <c r="I62" t="str">
        <f t="shared" si="7"/>
        <v xml:space="preserve"> tGravityAcc</v>
      </c>
      <c r="J62" t="str">
        <f t="shared" si="8"/>
        <v>-Y</v>
      </c>
      <c r="K62" t="str">
        <f t="shared" si="9"/>
        <v>Y</v>
      </c>
      <c r="L62" t="str">
        <f>VLOOKUP($G62,TYP,3,FALSE)</f>
        <v>Interquartile.Range</v>
      </c>
      <c r="M62" t="str">
        <f t="shared" si="10"/>
        <v>Interquartile.Range_tGravityAcc_Y</v>
      </c>
      <c r="N62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</v>
      </c>
    </row>
    <row r="63" spans="1:14" x14ac:dyDescent="0.25">
      <c r="A63" t="s">
        <v>61</v>
      </c>
      <c r="B63">
        <f t="shared" si="0"/>
        <v>3</v>
      </c>
      <c r="C63" t="str">
        <f t="shared" si="1"/>
        <v>62</v>
      </c>
      <c r="D63">
        <f t="shared" si="2"/>
        <v>15</v>
      </c>
      <c r="E63">
        <f t="shared" si="3"/>
        <v>21</v>
      </c>
      <c r="F63" t="str">
        <f t="shared" si="4"/>
        <v>iqr()</v>
      </c>
      <c r="G63" t="str">
        <f t="shared" si="5"/>
        <v>iqr()</v>
      </c>
      <c r="H63" t="str">
        <f t="shared" si="6"/>
        <v>iqr.</v>
      </c>
      <c r="I63" t="str">
        <f t="shared" si="7"/>
        <v xml:space="preserve"> tGravityAcc</v>
      </c>
      <c r="J63" t="str">
        <f t="shared" si="8"/>
        <v>-Z</v>
      </c>
      <c r="K63" t="str">
        <f t="shared" si="9"/>
        <v>Z</v>
      </c>
      <c r="L63" t="str">
        <f>VLOOKUP($G63,TYP,3,FALSE)</f>
        <v>Interquartile.Range</v>
      </c>
      <c r="M63" t="str">
        <f t="shared" si="10"/>
        <v>Interquartile.Range_tGravityAcc_Z</v>
      </c>
      <c r="N63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</v>
      </c>
    </row>
    <row r="64" spans="1:14" x14ac:dyDescent="0.25">
      <c r="A64" t="s">
        <v>62</v>
      </c>
      <c r="B64">
        <f t="shared" si="0"/>
        <v>3</v>
      </c>
      <c r="C64" t="str">
        <f t="shared" si="1"/>
        <v>63</v>
      </c>
      <c r="D64">
        <f t="shared" si="2"/>
        <v>15</v>
      </c>
      <c r="E64">
        <f t="shared" si="3"/>
        <v>25</v>
      </c>
      <c r="F64" t="str">
        <f t="shared" si="4"/>
        <v>entropy()</v>
      </c>
      <c r="G64" t="str">
        <f t="shared" si="5"/>
        <v>entropy()</v>
      </c>
      <c r="H64" t="str">
        <f t="shared" si="6"/>
        <v>entropy.</v>
      </c>
      <c r="I64" t="str">
        <f t="shared" si="7"/>
        <v xml:space="preserve"> tGravityAcc</v>
      </c>
      <c r="J64" t="str">
        <f t="shared" si="8"/>
        <v>-X</v>
      </c>
      <c r="K64" t="str">
        <f t="shared" si="9"/>
        <v>X</v>
      </c>
      <c r="L64" t="str">
        <f>VLOOKUP($G64,TYP,3,FALSE)</f>
        <v>Signal.Entropy</v>
      </c>
      <c r="M64" t="str">
        <f t="shared" si="10"/>
        <v>Signal.Entropy_tGravityAcc_X</v>
      </c>
      <c r="N64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</v>
      </c>
    </row>
    <row r="65" spans="1:14" x14ac:dyDescent="0.25">
      <c r="A65" t="s">
        <v>63</v>
      </c>
      <c r="B65">
        <f t="shared" si="0"/>
        <v>3</v>
      </c>
      <c r="C65" t="str">
        <f t="shared" si="1"/>
        <v>64</v>
      </c>
      <c r="D65">
        <f t="shared" si="2"/>
        <v>15</v>
      </c>
      <c r="E65">
        <f t="shared" si="3"/>
        <v>25</v>
      </c>
      <c r="F65" t="str">
        <f t="shared" si="4"/>
        <v>entropy()</v>
      </c>
      <c r="G65" t="str">
        <f t="shared" si="5"/>
        <v>entropy()</v>
      </c>
      <c r="H65" t="str">
        <f t="shared" si="6"/>
        <v>entropy.</v>
      </c>
      <c r="I65" t="str">
        <f t="shared" si="7"/>
        <v xml:space="preserve"> tGravityAcc</v>
      </c>
      <c r="J65" t="str">
        <f t="shared" si="8"/>
        <v>-Y</v>
      </c>
      <c r="K65" t="str">
        <f t="shared" si="9"/>
        <v>Y</v>
      </c>
      <c r="L65" t="str">
        <f>VLOOKUP($G65,TYP,3,FALSE)</f>
        <v>Signal.Entropy</v>
      </c>
      <c r="M65" t="str">
        <f t="shared" si="10"/>
        <v>Signal.Entropy_tGravityAcc_Y</v>
      </c>
      <c r="N65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</v>
      </c>
    </row>
    <row r="66" spans="1:14" x14ac:dyDescent="0.25">
      <c r="A66" t="s">
        <v>64</v>
      </c>
      <c r="B66">
        <f t="shared" si="0"/>
        <v>3</v>
      </c>
      <c r="C66" t="str">
        <f t="shared" si="1"/>
        <v>65</v>
      </c>
      <c r="D66">
        <f t="shared" si="2"/>
        <v>15</v>
      </c>
      <c r="E66">
        <f t="shared" si="3"/>
        <v>25</v>
      </c>
      <c r="F66" t="str">
        <f t="shared" si="4"/>
        <v>entropy()</v>
      </c>
      <c r="G66" t="str">
        <f t="shared" si="5"/>
        <v>entropy()</v>
      </c>
      <c r="H66" t="str">
        <f t="shared" si="6"/>
        <v>entropy.</v>
      </c>
      <c r="I66" t="str">
        <f t="shared" si="7"/>
        <v xml:space="preserve"> tGravityAcc</v>
      </c>
      <c r="J66" t="str">
        <f t="shared" si="8"/>
        <v>-Z</v>
      </c>
      <c r="K66" t="str">
        <f t="shared" si="9"/>
        <v>Z</v>
      </c>
      <c r="L66" t="str">
        <f>VLOOKUP($G66,TYP,3,FALSE)</f>
        <v>Signal.Entropy</v>
      </c>
      <c r="M66" t="str">
        <f t="shared" si="10"/>
        <v>Signal.Entropy_tGravityAcc_Z</v>
      </c>
      <c r="N66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</v>
      </c>
    </row>
    <row r="67" spans="1:14" x14ac:dyDescent="0.25">
      <c r="A67" t="s">
        <v>65</v>
      </c>
      <c r="B67">
        <f t="shared" ref="B67:B130" si="12">FIND(" ",$A67)</f>
        <v>3</v>
      </c>
      <c r="C67" t="str">
        <f t="shared" ref="C67:C130" si="13">LEFT($A67,B67-1)</f>
        <v>66</v>
      </c>
      <c r="D67">
        <f t="shared" ref="D67:D130" si="14">FIND("-",$A67)</f>
        <v>15</v>
      </c>
      <c r="E67">
        <f t="shared" ref="E67:E130" si="15">IFERROR(FIND("-",$A67,D67+1),LEN($A67)+1)</f>
        <v>25</v>
      </c>
      <c r="F67" t="str">
        <f t="shared" ref="F67:F130" si="16">MID($A67,$D67+1,$E67-$D67-1)</f>
        <v>arCoeff()</v>
      </c>
      <c r="G67" t="str">
        <f t="shared" ref="G67:G130" si="17">IFERROR(LEFT(F67,FIND(")",$F67)),F67)</f>
        <v>arCoeff()</v>
      </c>
      <c r="H67" t="str">
        <f t="shared" ref="H67:H130" si="18">SUBSTITUTE($F67,"()",".")</f>
        <v>arCoeff.</v>
      </c>
      <c r="I67" t="str">
        <f t="shared" ref="I67:I130" si="19">MID($A67,$B67,$D67-$B67)</f>
        <v xml:space="preserve"> tGravityAcc</v>
      </c>
      <c r="J67" t="str">
        <f t="shared" ref="J67:J130" si="20">IFERROR(RIGHT($A67,LEN($A67)-FIND(")-",$A67)),"")</f>
        <v>-X,1</v>
      </c>
      <c r="K67" t="str">
        <f t="shared" ref="K67:K130" si="21">SUBSTITUTE(SUBSTITUTE($J67,"-",""),",","-")</f>
        <v>X-1</v>
      </c>
      <c r="L67" t="str">
        <f>VLOOKUP($G67,TYP,3,FALSE)</f>
        <v>Autoregression.Coefficients.Burg.eq.4</v>
      </c>
      <c r="M67" t="str">
        <f t="shared" ref="M67:M130" si="22">SUBSTITUTE((L67&amp;"_"&amp;I67&amp; IF(K67="","","_"&amp;K67))," ","")</f>
        <v>Autoregression.Coefficients.Burg.eq.4_tGravityAcc_X-1</v>
      </c>
      <c r="N67" t="str">
        <f t="shared" si="1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</v>
      </c>
    </row>
    <row r="68" spans="1:14" x14ac:dyDescent="0.25">
      <c r="A68" t="s">
        <v>66</v>
      </c>
      <c r="B68">
        <f t="shared" si="12"/>
        <v>3</v>
      </c>
      <c r="C68" t="str">
        <f t="shared" si="13"/>
        <v>67</v>
      </c>
      <c r="D68">
        <f t="shared" si="14"/>
        <v>15</v>
      </c>
      <c r="E68">
        <f t="shared" si="15"/>
        <v>25</v>
      </c>
      <c r="F68" t="str">
        <f t="shared" si="16"/>
        <v>arCoeff()</v>
      </c>
      <c r="G68" t="str">
        <f t="shared" si="17"/>
        <v>arCoeff()</v>
      </c>
      <c r="H68" t="str">
        <f t="shared" si="18"/>
        <v>arCoeff.</v>
      </c>
      <c r="I68" t="str">
        <f t="shared" si="19"/>
        <v xml:space="preserve"> tGravityAcc</v>
      </c>
      <c r="J68" t="str">
        <f t="shared" si="20"/>
        <v>-X,2</v>
      </c>
      <c r="K68" t="str">
        <f t="shared" si="21"/>
        <v>X-2</v>
      </c>
      <c r="L68" t="str">
        <f>VLOOKUP($G68,TYP,3,FALSE)</f>
        <v>Autoregression.Coefficients.Burg.eq.4</v>
      </c>
      <c r="M68" t="str">
        <f t="shared" si="22"/>
        <v>Autoregression.Coefficients.Burg.eq.4_tGravityAcc_X-2</v>
      </c>
      <c r="N68" t="str">
        <f t="shared" ref="N68:N131" si="23">N67&amp;"', '"&amp;M68</f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</v>
      </c>
    </row>
    <row r="69" spans="1:14" x14ac:dyDescent="0.25">
      <c r="A69" t="s">
        <v>67</v>
      </c>
      <c r="B69">
        <f t="shared" si="12"/>
        <v>3</v>
      </c>
      <c r="C69" t="str">
        <f t="shared" si="13"/>
        <v>68</v>
      </c>
      <c r="D69">
        <f t="shared" si="14"/>
        <v>15</v>
      </c>
      <c r="E69">
        <f t="shared" si="15"/>
        <v>25</v>
      </c>
      <c r="F69" t="str">
        <f t="shared" si="16"/>
        <v>arCoeff()</v>
      </c>
      <c r="G69" t="str">
        <f t="shared" si="17"/>
        <v>arCoeff()</v>
      </c>
      <c r="H69" t="str">
        <f t="shared" si="18"/>
        <v>arCoeff.</v>
      </c>
      <c r="I69" t="str">
        <f t="shared" si="19"/>
        <v xml:space="preserve"> tGravityAcc</v>
      </c>
      <c r="J69" t="str">
        <f t="shared" si="20"/>
        <v>-X,3</v>
      </c>
      <c r="K69" t="str">
        <f t="shared" si="21"/>
        <v>X-3</v>
      </c>
      <c r="L69" t="str">
        <f>VLOOKUP($G69,TYP,3,FALSE)</f>
        <v>Autoregression.Coefficients.Burg.eq.4</v>
      </c>
      <c r="M69" t="str">
        <f t="shared" si="22"/>
        <v>Autoregression.Coefficients.Burg.eq.4_tGravityAcc_X-3</v>
      </c>
      <c r="N69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</v>
      </c>
    </row>
    <row r="70" spans="1:14" x14ac:dyDescent="0.25">
      <c r="A70" t="s">
        <v>68</v>
      </c>
      <c r="B70">
        <f t="shared" si="12"/>
        <v>3</v>
      </c>
      <c r="C70" t="str">
        <f t="shared" si="13"/>
        <v>69</v>
      </c>
      <c r="D70">
        <f t="shared" si="14"/>
        <v>15</v>
      </c>
      <c r="E70">
        <f t="shared" si="15"/>
        <v>25</v>
      </c>
      <c r="F70" t="str">
        <f t="shared" si="16"/>
        <v>arCoeff()</v>
      </c>
      <c r="G70" t="str">
        <f t="shared" si="17"/>
        <v>arCoeff()</v>
      </c>
      <c r="H70" t="str">
        <f t="shared" si="18"/>
        <v>arCoeff.</v>
      </c>
      <c r="I70" t="str">
        <f t="shared" si="19"/>
        <v xml:space="preserve"> tGravityAcc</v>
      </c>
      <c r="J70" t="str">
        <f t="shared" si="20"/>
        <v>-X,4</v>
      </c>
      <c r="K70" t="str">
        <f t="shared" si="21"/>
        <v>X-4</v>
      </c>
      <c r="L70" t="str">
        <f>VLOOKUP($G70,TYP,3,FALSE)</f>
        <v>Autoregression.Coefficients.Burg.eq.4</v>
      </c>
      <c r="M70" t="str">
        <f t="shared" si="22"/>
        <v>Autoregression.Coefficients.Burg.eq.4_tGravityAcc_X-4</v>
      </c>
      <c r="N70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</v>
      </c>
    </row>
    <row r="71" spans="1:14" x14ac:dyDescent="0.25">
      <c r="A71" t="s">
        <v>69</v>
      </c>
      <c r="B71">
        <f t="shared" si="12"/>
        <v>3</v>
      </c>
      <c r="C71" t="str">
        <f t="shared" si="13"/>
        <v>70</v>
      </c>
      <c r="D71">
        <f t="shared" si="14"/>
        <v>15</v>
      </c>
      <c r="E71">
        <f t="shared" si="15"/>
        <v>25</v>
      </c>
      <c r="F71" t="str">
        <f t="shared" si="16"/>
        <v>arCoeff()</v>
      </c>
      <c r="G71" t="str">
        <f t="shared" si="17"/>
        <v>arCoeff()</v>
      </c>
      <c r="H71" t="str">
        <f t="shared" si="18"/>
        <v>arCoeff.</v>
      </c>
      <c r="I71" t="str">
        <f t="shared" si="19"/>
        <v xml:space="preserve"> tGravityAcc</v>
      </c>
      <c r="J71" t="str">
        <f t="shared" si="20"/>
        <v>-Y,1</v>
      </c>
      <c r="K71" t="str">
        <f t="shared" si="21"/>
        <v>Y-1</v>
      </c>
      <c r="L71" t="str">
        <f>VLOOKUP($G71,TYP,3,FALSE)</f>
        <v>Autoregression.Coefficients.Burg.eq.4</v>
      </c>
      <c r="M71" t="str">
        <f t="shared" si="22"/>
        <v>Autoregression.Coefficients.Burg.eq.4_tGravityAcc_Y-1</v>
      </c>
      <c r="N71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</v>
      </c>
    </row>
    <row r="72" spans="1:14" x14ac:dyDescent="0.25">
      <c r="A72" t="s">
        <v>70</v>
      </c>
      <c r="B72">
        <f t="shared" si="12"/>
        <v>3</v>
      </c>
      <c r="C72" t="str">
        <f t="shared" si="13"/>
        <v>71</v>
      </c>
      <c r="D72">
        <f t="shared" si="14"/>
        <v>15</v>
      </c>
      <c r="E72">
        <f t="shared" si="15"/>
        <v>25</v>
      </c>
      <c r="F72" t="str">
        <f t="shared" si="16"/>
        <v>arCoeff()</v>
      </c>
      <c r="G72" t="str">
        <f t="shared" si="17"/>
        <v>arCoeff()</v>
      </c>
      <c r="H72" t="str">
        <f t="shared" si="18"/>
        <v>arCoeff.</v>
      </c>
      <c r="I72" t="str">
        <f t="shared" si="19"/>
        <v xml:space="preserve"> tGravityAcc</v>
      </c>
      <c r="J72" t="str">
        <f t="shared" si="20"/>
        <v>-Y,2</v>
      </c>
      <c r="K72" t="str">
        <f t="shared" si="21"/>
        <v>Y-2</v>
      </c>
      <c r="L72" t="str">
        <f>VLOOKUP($G72,TYP,3,FALSE)</f>
        <v>Autoregression.Coefficients.Burg.eq.4</v>
      </c>
      <c r="M72" t="str">
        <f t="shared" si="22"/>
        <v>Autoregression.Coefficients.Burg.eq.4_tGravityAcc_Y-2</v>
      </c>
      <c r="N72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</v>
      </c>
    </row>
    <row r="73" spans="1:14" x14ac:dyDescent="0.25">
      <c r="A73" t="s">
        <v>71</v>
      </c>
      <c r="B73">
        <f t="shared" si="12"/>
        <v>3</v>
      </c>
      <c r="C73" t="str">
        <f t="shared" si="13"/>
        <v>72</v>
      </c>
      <c r="D73">
        <f t="shared" si="14"/>
        <v>15</v>
      </c>
      <c r="E73">
        <f t="shared" si="15"/>
        <v>25</v>
      </c>
      <c r="F73" t="str">
        <f t="shared" si="16"/>
        <v>arCoeff()</v>
      </c>
      <c r="G73" t="str">
        <f t="shared" si="17"/>
        <v>arCoeff()</v>
      </c>
      <c r="H73" t="str">
        <f t="shared" si="18"/>
        <v>arCoeff.</v>
      </c>
      <c r="I73" t="str">
        <f t="shared" si="19"/>
        <v xml:space="preserve"> tGravityAcc</v>
      </c>
      <c r="J73" t="str">
        <f t="shared" si="20"/>
        <v>-Y,3</v>
      </c>
      <c r="K73" t="str">
        <f t="shared" si="21"/>
        <v>Y-3</v>
      </c>
      <c r="L73" t="str">
        <f>VLOOKUP($G73,TYP,3,FALSE)</f>
        <v>Autoregression.Coefficients.Burg.eq.4</v>
      </c>
      <c r="M73" t="str">
        <f t="shared" si="22"/>
        <v>Autoregression.Coefficients.Burg.eq.4_tGravityAcc_Y-3</v>
      </c>
      <c r="N73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</v>
      </c>
    </row>
    <row r="74" spans="1:14" x14ac:dyDescent="0.25">
      <c r="A74" t="s">
        <v>72</v>
      </c>
      <c r="B74">
        <f t="shared" si="12"/>
        <v>3</v>
      </c>
      <c r="C74" t="str">
        <f t="shared" si="13"/>
        <v>73</v>
      </c>
      <c r="D74">
        <f t="shared" si="14"/>
        <v>15</v>
      </c>
      <c r="E74">
        <f t="shared" si="15"/>
        <v>25</v>
      </c>
      <c r="F74" t="str">
        <f t="shared" si="16"/>
        <v>arCoeff()</v>
      </c>
      <c r="G74" t="str">
        <f t="shared" si="17"/>
        <v>arCoeff()</v>
      </c>
      <c r="H74" t="str">
        <f t="shared" si="18"/>
        <v>arCoeff.</v>
      </c>
      <c r="I74" t="str">
        <f t="shared" si="19"/>
        <v xml:space="preserve"> tGravityAcc</v>
      </c>
      <c r="J74" t="str">
        <f t="shared" si="20"/>
        <v>-Y,4</v>
      </c>
      <c r="K74" t="str">
        <f t="shared" si="21"/>
        <v>Y-4</v>
      </c>
      <c r="L74" t="str">
        <f>VLOOKUP($G74,TYP,3,FALSE)</f>
        <v>Autoregression.Coefficients.Burg.eq.4</v>
      </c>
      <c r="M74" t="str">
        <f t="shared" si="22"/>
        <v>Autoregression.Coefficients.Burg.eq.4_tGravityAcc_Y-4</v>
      </c>
      <c r="N74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</v>
      </c>
    </row>
    <row r="75" spans="1:14" x14ac:dyDescent="0.25">
      <c r="A75" t="s">
        <v>73</v>
      </c>
      <c r="B75">
        <f t="shared" si="12"/>
        <v>3</v>
      </c>
      <c r="C75" t="str">
        <f t="shared" si="13"/>
        <v>74</v>
      </c>
      <c r="D75">
        <f t="shared" si="14"/>
        <v>15</v>
      </c>
      <c r="E75">
        <f t="shared" si="15"/>
        <v>25</v>
      </c>
      <c r="F75" t="str">
        <f t="shared" si="16"/>
        <v>arCoeff()</v>
      </c>
      <c r="G75" t="str">
        <f t="shared" si="17"/>
        <v>arCoeff()</v>
      </c>
      <c r="H75" t="str">
        <f t="shared" si="18"/>
        <v>arCoeff.</v>
      </c>
      <c r="I75" t="str">
        <f t="shared" si="19"/>
        <v xml:space="preserve"> tGravityAcc</v>
      </c>
      <c r="J75" t="str">
        <f t="shared" si="20"/>
        <v>-Z,1</v>
      </c>
      <c r="K75" t="str">
        <f t="shared" si="21"/>
        <v>Z-1</v>
      </c>
      <c r="L75" t="str">
        <f>VLOOKUP($G75,TYP,3,FALSE)</f>
        <v>Autoregression.Coefficients.Burg.eq.4</v>
      </c>
      <c r="M75" t="str">
        <f t="shared" si="22"/>
        <v>Autoregression.Coefficients.Burg.eq.4_tGravityAcc_Z-1</v>
      </c>
      <c r="N75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</v>
      </c>
    </row>
    <row r="76" spans="1:14" x14ac:dyDescent="0.25">
      <c r="A76" t="s">
        <v>74</v>
      </c>
      <c r="B76">
        <f t="shared" si="12"/>
        <v>3</v>
      </c>
      <c r="C76" t="str">
        <f t="shared" si="13"/>
        <v>75</v>
      </c>
      <c r="D76">
        <f t="shared" si="14"/>
        <v>15</v>
      </c>
      <c r="E76">
        <f t="shared" si="15"/>
        <v>25</v>
      </c>
      <c r="F76" t="str">
        <f t="shared" si="16"/>
        <v>arCoeff()</v>
      </c>
      <c r="G76" t="str">
        <f t="shared" si="17"/>
        <v>arCoeff()</v>
      </c>
      <c r="H76" t="str">
        <f t="shared" si="18"/>
        <v>arCoeff.</v>
      </c>
      <c r="I76" t="str">
        <f t="shared" si="19"/>
        <v xml:space="preserve"> tGravityAcc</v>
      </c>
      <c r="J76" t="str">
        <f t="shared" si="20"/>
        <v>-Z,2</v>
      </c>
      <c r="K76" t="str">
        <f t="shared" si="21"/>
        <v>Z-2</v>
      </c>
      <c r="L76" t="str">
        <f>VLOOKUP($G76,TYP,3,FALSE)</f>
        <v>Autoregression.Coefficients.Burg.eq.4</v>
      </c>
      <c r="M76" t="str">
        <f t="shared" si="22"/>
        <v>Autoregression.Coefficients.Burg.eq.4_tGravityAcc_Z-2</v>
      </c>
      <c r="N76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</v>
      </c>
    </row>
    <row r="77" spans="1:14" x14ac:dyDescent="0.25">
      <c r="A77" t="s">
        <v>75</v>
      </c>
      <c r="B77">
        <f t="shared" si="12"/>
        <v>3</v>
      </c>
      <c r="C77" t="str">
        <f t="shared" si="13"/>
        <v>76</v>
      </c>
      <c r="D77">
        <f t="shared" si="14"/>
        <v>15</v>
      </c>
      <c r="E77">
        <f t="shared" si="15"/>
        <v>25</v>
      </c>
      <c r="F77" t="str">
        <f t="shared" si="16"/>
        <v>arCoeff()</v>
      </c>
      <c r="G77" t="str">
        <f t="shared" si="17"/>
        <v>arCoeff()</v>
      </c>
      <c r="H77" t="str">
        <f t="shared" si="18"/>
        <v>arCoeff.</v>
      </c>
      <c r="I77" t="str">
        <f t="shared" si="19"/>
        <v xml:space="preserve"> tGravityAcc</v>
      </c>
      <c r="J77" t="str">
        <f t="shared" si="20"/>
        <v>-Z,3</v>
      </c>
      <c r="K77" t="str">
        <f t="shared" si="21"/>
        <v>Z-3</v>
      </c>
      <c r="L77" t="str">
        <f>VLOOKUP($G77,TYP,3,FALSE)</f>
        <v>Autoregression.Coefficients.Burg.eq.4</v>
      </c>
      <c r="M77" t="str">
        <f t="shared" si="22"/>
        <v>Autoregression.Coefficients.Burg.eq.4_tGravityAcc_Z-3</v>
      </c>
      <c r="N77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</v>
      </c>
    </row>
    <row r="78" spans="1:14" x14ac:dyDescent="0.25">
      <c r="A78" t="s">
        <v>76</v>
      </c>
      <c r="B78">
        <f t="shared" si="12"/>
        <v>3</v>
      </c>
      <c r="C78" t="str">
        <f t="shared" si="13"/>
        <v>77</v>
      </c>
      <c r="D78">
        <f t="shared" si="14"/>
        <v>15</v>
      </c>
      <c r="E78">
        <f t="shared" si="15"/>
        <v>25</v>
      </c>
      <c r="F78" t="str">
        <f t="shared" si="16"/>
        <v>arCoeff()</v>
      </c>
      <c r="G78" t="str">
        <f t="shared" si="17"/>
        <v>arCoeff()</v>
      </c>
      <c r="H78" t="str">
        <f t="shared" si="18"/>
        <v>arCoeff.</v>
      </c>
      <c r="I78" t="str">
        <f t="shared" si="19"/>
        <v xml:space="preserve"> tGravityAcc</v>
      </c>
      <c r="J78" t="str">
        <f t="shared" si="20"/>
        <v>-Z,4</v>
      </c>
      <c r="K78" t="str">
        <f t="shared" si="21"/>
        <v>Z-4</v>
      </c>
      <c r="L78" t="str">
        <f>VLOOKUP($G78,TYP,3,FALSE)</f>
        <v>Autoregression.Coefficients.Burg.eq.4</v>
      </c>
      <c r="M78" t="str">
        <f t="shared" si="22"/>
        <v>Autoregression.Coefficients.Burg.eq.4_tGravityAcc_Z-4</v>
      </c>
      <c r="N78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</v>
      </c>
    </row>
    <row r="79" spans="1:14" x14ac:dyDescent="0.25">
      <c r="A79" t="s">
        <v>77</v>
      </c>
      <c r="B79">
        <f t="shared" si="12"/>
        <v>3</v>
      </c>
      <c r="C79" t="str">
        <f t="shared" si="13"/>
        <v>78</v>
      </c>
      <c r="D79">
        <f t="shared" si="14"/>
        <v>15</v>
      </c>
      <c r="E79">
        <f t="shared" si="15"/>
        <v>29</v>
      </c>
      <c r="F79" t="str">
        <f t="shared" si="16"/>
        <v>correlation()</v>
      </c>
      <c r="G79" t="str">
        <f t="shared" si="17"/>
        <v>correlation()</v>
      </c>
      <c r="H79" t="str">
        <f t="shared" si="18"/>
        <v>correlation.</v>
      </c>
      <c r="I79" t="str">
        <f t="shared" si="19"/>
        <v xml:space="preserve"> tGravityAcc</v>
      </c>
      <c r="J79" t="str">
        <f t="shared" si="20"/>
        <v>-X,Y</v>
      </c>
      <c r="K79" t="str">
        <f t="shared" si="21"/>
        <v>X-Y</v>
      </c>
      <c r="L79" t="str">
        <f>VLOOKUP($G79,TYP,3,FALSE)</f>
        <v>Correlation.Coefficient</v>
      </c>
      <c r="M79" t="str">
        <f t="shared" si="22"/>
        <v>Correlation.Coefficient_tGravityAcc_X-Y</v>
      </c>
      <c r="N79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</v>
      </c>
    </row>
    <row r="80" spans="1:14" x14ac:dyDescent="0.25">
      <c r="A80" t="s">
        <v>78</v>
      </c>
      <c r="B80">
        <f t="shared" si="12"/>
        <v>3</v>
      </c>
      <c r="C80" t="str">
        <f t="shared" si="13"/>
        <v>79</v>
      </c>
      <c r="D80">
        <f t="shared" si="14"/>
        <v>15</v>
      </c>
      <c r="E80">
        <f t="shared" si="15"/>
        <v>29</v>
      </c>
      <c r="F80" t="str">
        <f t="shared" si="16"/>
        <v>correlation()</v>
      </c>
      <c r="G80" t="str">
        <f t="shared" si="17"/>
        <v>correlation()</v>
      </c>
      <c r="H80" t="str">
        <f t="shared" si="18"/>
        <v>correlation.</v>
      </c>
      <c r="I80" t="str">
        <f t="shared" si="19"/>
        <v xml:space="preserve"> tGravityAcc</v>
      </c>
      <c r="J80" t="str">
        <f t="shared" si="20"/>
        <v>-X,Z</v>
      </c>
      <c r="K80" t="str">
        <f t="shared" si="21"/>
        <v>X-Z</v>
      </c>
      <c r="L80" t="str">
        <f>VLOOKUP($G80,TYP,3,FALSE)</f>
        <v>Correlation.Coefficient</v>
      </c>
      <c r="M80" t="str">
        <f t="shared" si="22"/>
        <v>Correlation.Coefficient_tGravityAcc_X-Z</v>
      </c>
      <c r="N80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</v>
      </c>
    </row>
    <row r="81" spans="1:14" x14ac:dyDescent="0.25">
      <c r="A81" t="s">
        <v>79</v>
      </c>
      <c r="B81">
        <f t="shared" si="12"/>
        <v>3</v>
      </c>
      <c r="C81" t="str">
        <f t="shared" si="13"/>
        <v>80</v>
      </c>
      <c r="D81">
        <f t="shared" si="14"/>
        <v>15</v>
      </c>
      <c r="E81">
        <f t="shared" si="15"/>
        <v>29</v>
      </c>
      <c r="F81" t="str">
        <f t="shared" si="16"/>
        <v>correlation()</v>
      </c>
      <c r="G81" t="str">
        <f t="shared" si="17"/>
        <v>correlation()</v>
      </c>
      <c r="H81" t="str">
        <f t="shared" si="18"/>
        <v>correlation.</v>
      </c>
      <c r="I81" t="str">
        <f t="shared" si="19"/>
        <v xml:space="preserve"> tGravityAcc</v>
      </c>
      <c r="J81" t="str">
        <f t="shared" si="20"/>
        <v>-Y,Z</v>
      </c>
      <c r="K81" t="str">
        <f t="shared" si="21"/>
        <v>Y-Z</v>
      </c>
      <c r="L81" t="str">
        <f>VLOOKUP($G81,TYP,3,FALSE)</f>
        <v>Correlation.Coefficient</v>
      </c>
      <c r="M81" t="str">
        <f t="shared" si="22"/>
        <v>Correlation.Coefficient_tGravityAcc_Y-Z</v>
      </c>
      <c r="N81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</v>
      </c>
    </row>
    <row r="82" spans="1:14" x14ac:dyDescent="0.25">
      <c r="A82" t="s">
        <v>80</v>
      </c>
      <c r="B82">
        <f t="shared" si="12"/>
        <v>3</v>
      </c>
      <c r="C82" t="str">
        <f t="shared" si="13"/>
        <v>81</v>
      </c>
      <c r="D82">
        <f t="shared" si="14"/>
        <v>16</v>
      </c>
      <c r="E82">
        <f t="shared" si="15"/>
        <v>23</v>
      </c>
      <c r="F82" t="str">
        <f t="shared" si="16"/>
        <v>mean()</v>
      </c>
      <c r="G82" t="str">
        <f t="shared" si="17"/>
        <v>mean()</v>
      </c>
      <c r="H82" t="str">
        <f t="shared" si="18"/>
        <v>mean.</v>
      </c>
      <c r="I82" t="str">
        <f t="shared" si="19"/>
        <v xml:space="preserve"> tBodyAccJerk</v>
      </c>
      <c r="J82" t="str">
        <f t="shared" si="20"/>
        <v>-X</v>
      </c>
      <c r="K82" t="str">
        <f t="shared" si="21"/>
        <v>X</v>
      </c>
      <c r="L82" t="str">
        <f>VLOOKUP($G82,TYP,3,FALSE)</f>
        <v>Mean.Value</v>
      </c>
      <c r="M82" t="str">
        <f t="shared" si="22"/>
        <v>Mean.Value_tBodyAccJerk_X</v>
      </c>
      <c r="N82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</v>
      </c>
    </row>
    <row r="83" spans="1:14" x14ac:dyDescent="0.25">
      <c r="A83" t="s">
        <v>81</v>
      </c>
      <c r="B83">
        <f t="shared" si="12"/>
        <v>3</v>
      </c>
      <c r="C83" t="str">
        <f t="shared" si="13"/>
        <v>82</v>
      </c>
      <c r="D83">
        <f t="shared" si="14"/>
        <v>16</v>
      </c>
      <c r="E83">
        <f t="shared" si="15"/>
        <v>23</v>
      </c>
      <c r="F83" t="str">
        <f t="shared" si="16"/>
        <v>mean()</v>
      </c>
      <c r="G83" t="str">
        <f t="shared" si="17"/>
        <v>mean()</v>
      </c>
      <c r="H83" t="str">
        <f t="shared" si="18"/>
        <v>mean.</v>
      </c>
      <c r="I83" t="str">
        <f t="shared" si="19"/>
        <v xml:space="preserve"> tBodyAccJerk</v>
      </c>
      <c r="J83" t="str">
        <f t="shared" si="20"/>
        <v>-Y</v>
      </c>
      <c r="K83" t="str">
        <f t="shared" si="21"/>
        <v>Y</v>
      </c>
      <c r="L83" t="str">
        <f>VLOOKUP($G83,TYP,3,FALSE)</f>
        <v>Mean.Value</v>
      </c>
      <c r="M83" t="str">
        <f t="shared" si="22"/>
        <v>Mean.Value_tBodyAccJerk_Y</v>
      </c>
      <c r="N83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</v>
      </c>
    </row>
    <row r="84" spans="1:14" x14ac:dyDescent="0.25">
      <c r="A84" t="s">
        <v>82</v>
      </c>
      <c r="B84">
        <f t="shared" si="12"/>
        <v>3</v>
      </c>
      <c r="C84" t="str">
        <f t="shared" si="13"/>
        <v>83</v>
      </c>
      <c r="D84">
        <f t="shared" si="14"/>
        <v>16</v>
      </c>
      <c r="E84">
        <f t="shared" si="15"/>
        <v>23</v>
      </c>
      <c r="F84" t="str">
        <f t="shared" si="16"/>
        <v>mean()</v>
      </c>
      <c r="G84" t="str">
        <f t="shared" si="17"/>
        <v>mean()</v>
      </c>
      <c r="H84" t="str">
        <f t="shared" si="18"/>
        <v>mean.</v>
      </c>
      <c r="I84" t="str">
        <f t="shared" si="19"/>
        <v xml:space="preserve"> tBodyAccJerk</v>
      </c>
      <c r="J84" t="str">
        <f t="shared" si="20"/>
        <v>-Z</v>
      </c>
      <c r="K84" t="str">
        <f t="shared" si="21"/>
        <v>Z</v>
      </c>
      <c r="L84" t="str">
        <f>VLOOKUP($G84,TYP,3,FALSE)</f>
        <v>Mean.Value</v>
      </c>
      <c r="M84" t="str">
        <f t="shared" si="22"/>
        <v>Mean.Value_tBodyAccJerk_Z</v>
      </c>
      <c r="N84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</v>
      </c>
    </row>
    <row r="85" spans="1:14" x14ac:dyDescent="0.25">
      <c r="A85" t="s">
        <v>83</v>
      </c>
      <c r="B85">
        <f t="shared" si="12"/>
        <v>3</v>
      </c>
      <c r="C85" t="str">
        <f t="shared" si="13"/>
        <v>84</v>
      </c>
      <c r="D85">
        <f t="shared" si="14"/>
        <v>16</v>
      </c>
      <c r="E85">
        <f t="shared" si="15"/>
        <v>22</v>
      </c>
      <c r="F85" t="str">
        <f t="shared" si="16"/>
        <v>std()</v>
      </c>
      <c r="G85" t="str">
        <f t="shared" si="17"/>
        <v>std()</v>
      </c>
      <c r="H85" t="str">
        <f t="shared" si="18"/>
        <v>std.</v>
      </c>
      <c r="I85" t="str">
        <f t="shared" si="19"/>
        <v xml:space="preserve"> tBodyAccJerk</v>
      </c>
      <c r="J85" t="str">
        <f t="shared" si="20"/>
        <v>-X</v>
      </c>
      <c r="K85" t="str">
        <f t="shared" si="21"/>
        <v>X</v>
      </c>
      <c r="L85" t="str">
        <f>VLOOKUP($G85,TYP,3,FALSE)</f>
        <v>Standard.Dev</v>
      </c>
      <c r="M85" t="str">
        <f t="shared" si="22"/>
        <v>Standard.Dev_tBodyAccJerk_X</v>
      </c>
      <c r="N85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</v>
      </c>
    </row>
    <row r="86" spans="1:14" x14ac:dyDescent="0.25">
      <c r="A86" t="s">
        <v>84</v>
      </c>
      <c r="B86">
        <f t="shared" si="12"/>
        <v>3</v>
      </c>
      <c r="C86" t="str">
        <f t="shared" si="13"/>
        <v>85</v>
      </c>
      <c r="D86">
        <f t="shared" si="14"/>
        <v>16</v>
      </c>
      <c r="E86">
        <f t="shared" si="15"/>
        <v>22</v>
      </c>
      <c r="F86" t="str">
        <f t="shared" si="16"/>
        <v>std()</v>
      </c>
      <c r="G86" t="str">
        <f t="shared" si="17"/>
        <v>std()</v>
      </c>
      <c r="H86" t="str">
        <f t="shared" si="18"/>
        <v>std.</v>
      </c>
      <c r="I86" t="str">
        <f t="shared" si="19"/>
        <v xml:space="preserve"> tBodyAccJerk</v>
      </c>
      <c r="J86" t="str">
        <f t="shared" si="20"/>
        <v>-Y</v>
      </c>
      <c r="K86" t="str">
        <f t="shared" si="21"/>
        <v>Y</v>
      </c>
      <c r="L86" t="str">
        <f>VLOOKUP($G86,TYP,3,FALSE)</f>
        <v>Standard.Dev</v>
      </c>
      <c r="M86" t="str">
        <f t="shared" si="22"/>
        <v>Standard.Dev_tBodyAccJerk_Y</v>
      </c>
      <c r="N86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</v>
      </c>
    </row>
    <row r="87" spans="1:14" x14ac:dyDescent="0.25">
      <c r="A87" t="s">
        <v>85</v>
      </c>
      <c r="B87">
        <f t="shared" si="12"/>
        <v>3</v>
      </c>
      <c r="C87" t="str">
        <f t="shared" si="13"/>
        <v>86</v>
      </c>
      <c r="D87">
        <f t="shared" si="14"/>
        <v>16</v>
      </c>
      <c r="E87">
        <f t="shared" si="15"/>
        <v>22</v>
      </c>
      <c r="F87" t="str">
        <f t="shared" si="16"/>
        <v>std()</v>
      </c>
      <c r="G87" t="str">
        <f t="shared" si="17"/>
        <v>std()</v>
      </c>
      <c r="H87" t="str">
        <f t="shared" si="18"/>
        <v>std.</v>
      </c>
      <c r="I87" t="str">
        <f t="shared" si="19"/>
        <v xml:space="preserve"> tBodyAccJerk</v>
      </c>
      <c r="J87" t="str">
        <f t="shared" si="20"/>
        <v>-Z</v>
      </c>
      <c r="K87" t="str">
        <f t="shared" si="21"/>
        <v>Z</v>
      </c>
      <c r="L87" t="str">
        <f>VLOOKUP($G87,TYP,3,FALSE)</f>
        <v>Standard.Dev</v>
      </c>
      <c r="M87" t="str">
        <f t="shared" si="22"/>
        <v>Standard.Dev_tBodyAccJerk_Z</v>
      </c>
      <c r="N87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</v>
      </c>
    </row>
    <row r="88" spans="1:14" x14ac:dyDescent="0.25">
      <c r="A88" t="s">
        <v>86</v>
      </c>
      <c r="B88">
        <f t="shared" si="12"/>
        <v>3</v>
      </c>
      <c r="C88" t="str">
        <f t="shared" si="13"/>
        <v>87</v>
      </c>
      <c r="D88">
        <f t="shared" si="14"/>
        <v>16</v>
      </c>
      <c r="E88">
        <f t="shared" si="15"/>
        <v>22</v>
      </c>
      <c r="F88" t="str">
        <f t="shared" si="16"/>
        <v>mad()</v>
      </c>
      <c r="G88" t="str">
        <f t="shared" si="17"/>
        <v>mad()</v>
      </c>
      <c r="H88" t="str">
        <f t="shared" si="18"/>
        <v>mad.</v>
      </c>
      <c r="I88" t="str">
        <f t="shared" si="19"/>
        <v xml:space="preserve"> tBodyAccJerk</v>
      </c>
      <c r="J88" t="str">
        <f t="shared" si="20"/>
        <v>-X</v>
      </c>
      <c r="K88" t="str">
        <f t="shared" si="21"/>
        <v>X</v>
      </c>
      <c r="L88" t="str">
        <f>VLOOKUP($G88,TYP,3,FALSE)</f>
        <v>Median.Absolute.Deviation</v>
      </c>
      <c r="M88" t="str">
        <f t="shared" si="22"/>
        <v>Median.Absolute.Deviation_tBodyAccJerk_X</v>
      </c>
      <c r="N88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</v>
      </c>
    </row>
    <row r="89" spans="1:14" x14ac:dyDescent="0.25">
      <c r="A89" t="s">
        <v>87</v>
      </c>
      <c r="B89">
        <f t="shared" si="12"/>
        <v>3</v>
      </c>
      <c r="C89" t="str">
        <f t="shared" si="13"/>
        <v>88</v>
      </c>
      <c r="D89">
        <f t="shared" si="14"/>
        <v>16</v>
      </c>
      <c r="E89">
        <f t="shared" si="15"/>
        <v>22</v>
      </c>
      <c r="F89" t="str">
        <f t="shared" si="16"/>
        <v>mad()</v>
      </c>
      <c r="G89" t="str">
        <f t="shared" si="17"/>
        <v>mad()</v>
      </c>
      <c r="H89" t="str">
        <f t="shared" si="18"/>
        <v>mad.</v>
      </c>
      <c r="I89" t="str">
        <f t="shared" si="19"/>
        <v xml:space="preserve"> tBodyAccJerk</v>
      </c>
      <c r="J89" t="str">
        <f t="shared" si="20"/>
        <v>-Y</v>
      </c>
      <c r="K89" t="str">
        <f t="shared" si="21"/>
        <v>Y</v>
      </c>
      <c r="L89" t="str">
        <f>VLOOKUP($G89,TYP,3,FALSE)</f>
        <v>Median.Absolute.Deviation</v>
      </c>
      <c r="M89" t="str">
        <f t="shared" si="22"/>
        <v>Median.Absolute.Deviation_tBodyAccJerk_Y</v>
      </c>
      <c r="N89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</v>
      </c>
    </row>
    <row r="90" spans="1:14" x14ac:dyDescent="0.25">
      <c r="A90" t="s">
        <v>88</v>
      </c>
      <c r="B90">
        <f t="shared" si="12"/>
        <v>3</v>
      </c>
      <c r="C90" t="str">
        <f t="shared" si="13"/>
        <v>89</v>
      </c>
      <c r="D90">
        <f t="shared" si="14"/>
        <v>16</v>
      </c>
      <c r="E90">
        <f t="shared" si="15"/>
        <v>22</v>
      </c>
      <c r="F90" t="str">
        <f t="shared" si="16"/>
        <v>mad()</v>
      </c>
      <c r="G90" t="str">
        <f t="shared" si="17"/>
        <v>mad()</v>
      </c>
      <c r="H90" t="str">
        <f t="shared" si="18"/>
        <v>mad.</v>
      </c>
      <c r="I90" t="str">
        <f t="shared" si="19"/>
        <v xml:space="preserve"> tBodyAccJerk</v>
      </c>
      <c r="J90" t="str">
        <f t="shared" si="20"/>
        <v>-Z</v>
      </c>
      <c r="K90" t="str">
        <f t="shared" si="21"/>
        <v>Z</v>
      </c>
      <c r="L90" t="str">
        <f>VLOOKUP($G90,TYP,3,FALSE)</f>
        <v>Median.Absolute.Deviation</v>
      </c>
      <c r="M90" t="str">
        <f t="shared" si="22"/>
        <v>Median.Absolute.Deviation_tBodyAccJerk_Z</v>
      </c>
      <c r="N90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</v>
      </c>
    </row>
    <row r="91" spans="1:14" x14ac:dyDescent="0.25">
      <c r="A91" t="s">
        <v>89</v>
      </c>
      <c r="B91">
        <f t="shared" si="12"/>
        <v>3</v>
      </c>
      <c r="C91" t="str">
        <f t="shared" si="13"/>
        <v>90</v>
      </c>
      <c r="D91">
        <f t="shared" si="14"/>
        <v>16</v>
      </c>
      <c r="E91">
        <f t="shared" si="15"/>
        <v>22</v>
      </c>
      <c r="F91" t="str">
        <f t="shared" si="16"/>
        <v>max()</v>
      </c>
      <c r="G91" t="str">
        <f t="shared" si="17"/>
        <v>max()</v>
      </c>
      <c r="H91" t="str">
        <f t="shared" si="18"/>
        <v>max.</v>
      </c>
      <c r="I91" t="str">
        <f t="shared" si="19"/>
        <v xml:space="preserve"> tBodyAccJerk</v>
      </c>
      <c r="J91" t="str">
        <f t="shared" si="20"/>
        <v>-X</v>
      </c>
      <c r="K91" t="str">
        <f t="shared" si="21"/>
        <v>X</v>
      </c>
      <c r="L91" t="str">
        <f>VLOOKUP($G91,TYP,3,FALSE)</f>
        <v>Max.in.Array</v>
      </c>
      <c r="M91" t="str">
        <f t="shared" si="22"/>
        <v>Max.in.Array_tBodyAccJerk_X</v>
      </c>
      <c r="N91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</v>
      </c>
    </row>
    <row r="92" spans="1:14" x14ac:dyDescent="0.25">
      <c r="A92" t="s">
        <v>90</v>
      </c>
      <c r="B92">
        <f t="shared" si="12"/>
        <v>3</v>
      </c>
      <c r="C92" t="str">
        <f t="shared" si="13"/>
        <v>91</v>
      </c>
      <c r="D92">
        <f t="shared" si="14"/>
        <v>16</v>
      </c>
      <c r="E92">
        <f t="shared" si="15"/>
        <v>22</v>
      </c>
      <c r="F92" t="str">
        <f t="shared" si="16"/>
        <v>max()</v>
      </c>
      <c r="G92" t="str">
        <f t="shared" si="17"/>
        <v>max()</v>
      </c>
      <c r="H92" t="str">
        <f t="shared" si="18"/>
        <v>max.</v>
      </c>
      <c r="I92" t="str">
        <f t="shared" si="19"/>
        <v xml:space="preserve"> tBodyAccJerk</v>
      </c>
      <c r="J92" t="str">
        <f t="shared" si="20"/>
        <v>-Y</v>
      </c>
      <c r="K92" t="str">
        <f t="shared" si="21"/>
        <v>Y</v>
      </c>
      <c r="L92" t="str">
        <f>VLOOKUP($G92,TYP,3,FALSE)</f>
        <v>Max.in.Array</v>
      </c>
      <c r="M92" t="str">
        <f t="shared" si="22"/>
        <v>Max.in.Array_tBodyAccJerk_Y</v>
      </c>
      <c r="N92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</v>
      </c>
    </row>
    <row r="93" spans="1:14" x14ac:dyDescent="0.25">
      <c r="A93" t="s">
        <v>91</v>
      </c>
      <c r="B93">
        <f t="shared" si="12"/>
        <v>3</v>
      </c>
      <c r="C93" t="str">
        <f t="shared" si="13"/>
        <v>92</v>
      </c>
      <c r="D93">
        <f t="shared" si="14"/>
        <v>16</v>
      </c>
      <c r="E93">
        <f t="shared" si="15"/>
        <v>22</v>
      </c>
      <c r="F93" t="str">
        <f t="shared" si="16"/>
        <v>max()</v>
      </c>
      <c r="G93" t="str">
        <f t="shared" si="17"/>
        <v>max()</v>
      </c>
      <c r="H93" t="str">
        <f t="shared" si="18"/>
        <v>max.</v>
      </c>
      <c r="I93" t="str">
        <f t="shared" si="19"/>
        <v xml:space="preserve"> tBodyAccJerk</v>
      </c>
      <c r="J93" t="str">
        <f t="shared" si="20"/>
        <v>-Z</v>
      </c>
      <c r="K93" t="str">
        <f t="shared" si="21"/>
        <v>Z</v>
      </c>
      <c r="L93" t="str">
        <f>VLOOKUP($G93,TYP,3,FALSE)</f>
        <v>Max.in.Array</v>
      </c>
      <c r="M93" t="str">
        <f t="shared" si="22"/>
        <v>Max.in.Array_tBodyAccJerk_Z</v>
      </c>
      <c r="N93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</v>
      </c>
    </row>
    <row r="94" spans="1:14" x14ac:dyDescent="0.25">
      <c r="A94" t="s">
        <v>92</v>
      </c>
      <c r="B94">
        <f t="shared" si="12"/>
        <v>3</v>
      </c>
      <c r="C94" t="str">
        <f t="shared" si="13"/>
        <v>93</v>
      </c>
      <c r="D94">
        <f t="shared" si="14"/>
        <v>16</v>
      </c>
      <c r="E94">
        <f t="shared" si="15"/>
        <v>22</v>
      </c>
      <c r="F94" t="str">
        <f t="shared" si="16"/>
        <v>min()</v>
      </c>
      <c r="G94" t="str">
        <f t="shared" si="17"/>
        <v>min()</v>
      </c>
      <c r="H94" t="str">
        <f t="shared" si="18"/>
        <v>min.</v>
      </c>
      <c r="I94" t="str">
        <f t="shared" si="19"/>
        <v xml:space="preserve"> tBodyAccJerk</v>
      </c>
      <c r="J94" t="str">
        <f t="shared" si="20"/>
        <v>-X</v>
      </c>
      <c r="K94" t="str">
        <f t="shared" si="21"/>
        <v>X</v>
      </c>
      <c r="L94" t="str">
        <f>VLOOKUP($G94,TYP,3,FALSE)</f>
        <v>Min.in.Array</v>
      </c>
      <c r="M94" t="str">
        <f t="shared" si="22"/>
        <v>Min.in.Array_tBodyAccJerk_X</v>
      </c>
      <c r="N94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</v>
      </c>
    </row>
    <row r="95" spans="1:14" x14ac:dyDescent="0.25">
      <c r="A95" t="s">
        <v>93</v>
      </c>
      <c r="B95">
        <f t="shared" si="12"/>
        <v>3</v>
      </c>
      <c r="C95" t="str">
        <f t="shared" si="13"/>
        <v>94</v>
      </c>
      <c r="D95">
        <f t="shared" si="14"/>
        <v>16</v>
      </c>
      <c r="E95">
        <f t="shared" si="15"/>
        <v>22</v>
      </c>
      <c r="F95" t="str">
        <f t="shared" si="16"/>
        <v>min()</v>
      </c>
      <c r="G95" t="str">
        <f t="shared" si="17"/>
        <v>min()</v>
      </c>
      <c r="H95" t="str">
        <f t="shared" si="18"/>
        <v>min.</v>
      </c>
      <c r="I95" t="str">
        <f t="shared" si="19"/>
        <v xml:space="preserve"> tBodyAccJerk</v>
      </c>
      <c r="J95" t="str">
        <f t="shared" si="20"/>
        <v>-Y</v>
      </c>
      <c r="K95" t="str">
        <f t="shared" si="21"/>
        <v>Y</v>
      </c>
      <c r="L95" t="str">
        <f>VLOOKUP($G95,TYP,3,FALSE)</f>
        <v>Min.in.Array</v>
      </c>
      <c r="M95" t="str">
        <f t="shared" si="22"/>
        <v>Min.in.Array_tBodyAccJerk_Y</v>
      </c>
      <c r="N95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</v>
      </c>
    </row>
    <row r="96" spans="1:14" x14ac:dyDescent="0.25">
      <c r="A96" t="s">
        <v>94</v>
      </c>
      <c r="B96">
        <f t="shared" si="12"/>
        <v>3</v>
      </c>
      <c r="C96" t="str">
        <f t="shared" si="13"/>
        <v>95</v>
      </c>
      <c r="D96">
        <f t="shared" si="14"/>
        <v>16</v>
      </c>
      <c r="E96">
        <f t="shared" si="15"/>
        <v>22</v>
      </c>
      <c r="F96" t="str">
        <f t="shared" si="16"/>
        <v>min()</v>
      </c>
      <c r="G96" t="str">
        <f t="shared" si="17"/>
        <v>min()</v>
      </c>
      <c r="H96" t="str">
        <f t="shared" si="18"/>
        <v>min.</v>
      </c>
      <c r="I96" t="str">
        <f t="shared" si="19"/>
        <v xml:space="preserve"> tBodyAccJerk</v>
      </c>
      <c r="J96" t="str">
        <f t="shared" si="20"/>
        <v>-Z</v>
      </c>
      <c r="K96" t="str">
        <f t="shared" si="21"/>
        <v>Z</v>
      </c>
      <c r="L96" t="str">
        <f>VLOOKUP($G96,TYP,3,FALSE)</f>
        <v>Min.in.Array</v>
      </c>
      <c r="M96" t="str">
        <f t="shared" si="22"/>
        <v>Min.in.Array_tBodyAccJerk_Z</v>
      </c>
      <c r="N96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</v>
      </c>
    </row>
    <row r="97" spans="1:14" x14ac:dyDescent="0.25">
      <c r="A97" t="s">
        <v>95</v>
      </c>
      <c r="B97">
        <f t="shared" si="12"/>
        <v>3</v>
      </c>
      <c r="C97" t="str">
        <f t="shared" si="13"/>
        <v>96</v>
      </c>
      <c r="D97">
        <f t="shared" si="14"/>
        <v>16</v>
      </c>
      <c r="E97">
        <f t="shared" si="15"/>
        <v>22</v>
      </c>
      <c r="F97" t="str">
        <f t="shared" si="16"/>
        <v>sma()</v>
      </c>
      <c r="G97" t="str">
        <f t="shared" si="17"/>
        <v>sma()</v>
      </c>
      <c r="H97" t="str">
        <f t="shared" si="18"/>
        <v>sma.</v>
      </c>
      <c r="I97" t="str">
        <f t="shared" si="19"/>
        <v xml:space="preserve"> tBodyAccJerk</v>
      </c>
      <c r="J97" t="str">
        <f t="shared" si="20"/>
        <v/>
      </c>
      <c r="K97" t="str">
        <f t="shared" si="21"/>
        <v/>
      </c>
      <c r="L97" t="str">
        <f>VLOOKUP($G97,TYP,3,FALSE)</f>
        <v>Signal.Magnitude.Area</v>
      </c>
      <c r="M97" t="str">
        <f t="shared" si="22"/>
        <v>Signal.Magnitude.Area_tBodyAccJerk</v>
      </c>
      <c r="N97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</v>
      </c>
    </row>
    <row r="98" spans="1:14" x14ac:dyDescent="0.25">
      <c r="A98" t="s">
        <v>96</v>
      </c>
      <c r="B98">
        <f t="shared" si="12"/>
        <v>3</v>
      </c>
      <c r="C98" t="str">
        <f t="shared" si="13"/>
        <v>97</v>
      </c>
      <c r="D98">
        <f t="shared" si="14"/>
        <v>16</v>
      </c>
      <c r="E98">
        <f t="shared" si="15"/>
        <v>25</v>
      </c>
      <c r="F98" t="str">
        <f t="shared" si="16"/>
        <v>energy()</v>
      </c>
      <c r="G98" t="str">
        <f t="shared" si="17"/>
        <v>energy()</v>
      </c>
      <c r="H98" t="str">
        <f t="shared" si="18"/>
        <v>energy.</v>
      </c>
      <c r="I98" t="str">
        <f t="shared" si="19"/>
        <v xml:space="preserve"> tBodyAccJerk</v>
      </c>
      <c r="J98" t="str">
        <f t="shared" si="20"/>
        <v>-X</v>
      </c>
      <c r="K98" t="str">
        <f t="shared" si="21"/>
        <v>X</v>
      </c>
      <c r="L98" t="str">
        <f>VLOOKUP($G98,TYP,3,FALSE)</f>
        <v>Energy.Measure</v>
      </c>
      <c r="M98" t="str">
        <f t="shared" si="22"/>
        <v>Energy.Measure_tBodyAccJerk_X</v>
      </c>
      <c r="N98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</v>
      </c>
    </row>
    <row r="99" spans="1:14" x14ac:dyDescent="0.25">
      <c r="A99" t="s">
        <v>97</v>
      </c>
      <c r="B99">
        <f t="shared" si="12"/>
        <v>3</v>
      </c>
      <c r="C99" t="str">
        <f t="shared" si="13"/>
        <v>98</v>
      </c>
      <c r="D99">
        <f t="shared" si="14"/>
        <v>16</v>
      </c>
      <c r="E99">
        <f t="shared" si="15"/>
        <v>25</v>
      </c>
      <c r="F99" t="str">
        <f t="shared" si="16"/>
        <v>energy()</v>
      </c>
      <c r="G99" t="str">
        <f t="shared" si="17"/>
        <v>energy()</v>
      </c>
      <c r="H99" t="str">
        <f t="shared" si="18"/>
        <v>energy.</v>
      </c>
      <c r="I99" t="str">
        <f t="shared" si="19"/>
        <v xml:space="preserve"> tBodyAccJerk</v>
      </c>
      <c r="J99" t="str">
        <f t="shared" si="20"/>
        <v>-Y</v>
      </c>
      <c r="K99" t="str">
        <f t="shared" si="21"/>
        <v>Y</v>
      </c>
      <c r="L99" t="str">
        <f>VLOOKUP($G99,TYP,3,FALSE)</f>
        <v>Energy.Measure</v>
      </c>
      <c r="M99" t="str">
        <f t="shared" si="22"/>
        <v>Energy.Measure_tBodyAccJerk_Y</v>
      </c>
      <c r="N99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</v>
      </c>
    </row>
    <row r="100" spans="1:14" x14ac:dyDescent="0.25">
      <c r="A100" t="s">
        <v>98</v>
      </c>
      <c r="B100">
        <f t="shared" si="12"/>
        <v>3</v>
      </c>
      <c r="C100" t="str">
        <f t="shared" si="13"/>
        <v>99</v>
      </c>
      <c r="D100">
        <f t="shared" si="14"/>
        <v>16</v>
      </c>
      <c r="E100">
        <f t="shared" si="15"/>
        <v>25</v>
      </c>
      <c r="F100" t="str">
        <f t="shared" si="16"/>
        <v>energy()</v>
      </c>
      <c r="G100" t="str">
        <f t="shared" si="17"/>
        <v>energy()</v>
      </c>
      <c r="H100" t="str">
        <f t="shared" si="18"/>
        <v>energy.</v>
      </c>
      <c r="I100" t="str">
        <f t="shared" si="19"/>
        <v xml:space="preserve"> tBodyAccJerk</v>
      </c>
      <c r="J100" t="str">
        <f t="shared" si="20"/>
        <v>-Z</v>
      </c>
      <c r="K100" t="str">
        <f t="shared" si="21"/>
        <v>Z</v>
      </c>
      <c r="L100" t="str">
        <f>VLOOKUP($G100,TYP,3,FALSE)</f>
        <v>Energy.Measure</v>
      </c>
      <c r="M100" t="str">
        <f t="shared" si="22"/>
        <v>Energy.Measure_tBodyAccJerk_Z</v>
      </c>
      <c r="N100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</v>
      </c>
    </row>
    <row r="101" spans="1:14" x14ac:dyDescent="0.25">
      <c r="A101" t="s">
        <v>99</v>
      </c>
      <c r="B101">
        <f t="shared" si="12"/>
        <v>4</v>
      </c>
      <c r="C101" t="str">
        <f t="shared" si="13"/>
        <v>100</v>
      </c>
      <c r="D101">
        <f t="shared" si="14"/>
        <v>17</v>
      </c>
      <c r="E101">
        <f t="shared" si="15"/>
        <v>23</v>
      </c>
      <c r="F101" t="str">
        <f t="shared" si="16"/>
        <v>iqr()</v>
      </c>
      <c r="G101" t="str">
        <f t="shared" si="17"/>
        <v>iqr()</v>
      </c>
      <c r="H101" t="str">
        <f t="shared" si="18"/>
        <v>iqr.</v>
      </c>
      <c r="I101" t="str">
        <f t="shared" si="19"/>
        <v xml:space="preserve"> tBodyAccJerk</v>
      </c>
      <c r="J101" t="str">
        <f t="shared" si="20"/>
        <v>-X</v>
      </c>
      <c r="K101" t="str">
        <f t="shared" si="21"/>
        <v>X</v>
      </c>
      <c r="L101" t="str">
        <f>VLOOKUP($G101,TYP,3,FALSE)</f>
        <v>Interquartile.Range</v>
      </c>
      <c r="M101" t="str">
        <f t="shared" si="22"/>
        <v>Interquartile.Range_tBodyAccJerk_X</v>
      </c>
      <c r="N101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</v>
      </c>
    </row>
    <row r="102" spans="1:14" x14ac:dyDescent="0.25">
      <c r="A102" t="s">
        <v>100</v>
      </c>
      <c r="B102">
        <f t="shared" si="12"/>
        <v>4</v>
      </c>
      <c r="C102" t="str">
        <f t="shared" si="13"/>
        <v>101</v>
      </c>
      <c r="D102">
        <f t="shared" si="14"/>
        <v>17</v>
      </c>
      <c r="E102">
        <f t="shared" si="15"/>
        <v>23</v>
      </c>
      <c r="F102" t="str">
        <f t="shared" si="16"/>
        <v>iqr()</v>
      </c>
      <c r="G102" t="str">
        <f t="shared" si="17"/>
        <v>iqr()</v>
      </c>
      <c r="H102" t="str">
        <f t="shared" si="18"/>
        <v>iqr.</v>
      </c>
      <c r="I102" t="str">
        <f t="shared" si="19"/>
        <v xml:space="preserve"> tBodyAccJerk</v>
      </c>
      <c r="J102" t="str">
        <f t="shared" si="20"/>
        <v>-Y</v>
      </c>
      <c r="K102" t="str">
        <f t="shared" si="21"/>
        <v>Y</v>
      </c>
      <c r="L102" t="str">
        <f>VLOOKUP($G102,TYP,3,FALSE)</f>
        <v>Interquartile.Range</v>
      </c>
      <c r="M102" t="str">
        <f t="shared" si="22"/>
        <v>Interquartile.Range_tBodyAccJerk_Y</v>
      </c>
      <c r="N102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</v>
      </c>
    </row>
    <row r="103" spans="1:14" x14ac:dyDescent="0.25">
      <c r="A103" t="s">
        <v>101</v>
      </c>
      <c r="B103">
        <f t="shared" si="12"/>
        <v>4</v>
      </c>
      <c r="C103" t="str">
        <f t="shared" si="13"/>
        <v>102</v>
      </c>
      <c r="D103">
        <f t="shared" si="14"/>
        <v>17</v>
      </c>
      <c r="E103">
        <f t="shared" si="15"/>
        <v>23</v>
      </c>
      <c r="F103" t="str">
        <f t="shared" si="16"/>
        <v>iqr()</v>
      </c>
      <c r="G103" t="str">
        <f t="shared" si="17"/>
        <v>iqr()</v>
      </c>
      <c r="H103" t="str">
        <f t="shared" si="18"/>
        <v>iqr.</v>
      </c>
      <c r="I103" t="str">
        <f t="shared" si="19"/>
        <v xml:space="preserve"> tBodyAccJerk</v>
      </c>
      <c r="J103" t="str">
        <f t="shared" si="20"/>
        <v>-Z</v>
      </c>
      <c r="K103" t="str">
        <f t="shared" si="21"/>
        <v>Z</v>
      </c>
      <c r="L103" t="str">
        <f>VLOOKUP($G103,TYP,3,FALSE)</f>
        <v>Interquartile.Range</v>
      </c>
      <c r="M103" t="str">
        <f t="shared" si="22"/>
        <v>Interquartile.Range_tBodyAccJerk_Z</v>
      </c>
      <c r="N103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</v>
      </c>
    </row>
    <row r="104" spans="1:14" x14ac:dyDescent="0.25">
      <c r="A104" t="s">
        <v>102</v>
      </c>
      <c r="B104">
        <f t="shared" si="12"/>
        <v>4</v>
      </c>
      <c r="C104" t="str">
        <f t="shared" si="13"/>
        <v>103</v>
      </c>
      <c r="D104">
        <f t="shared" si="14"/>
        <v>17</v>
      </c>
      <c r="E104">
        <f t="shared" si="15"/>
        <v>27</v>
      </c>
      <c r="F104" t="str">
        <f t="shared" si="16"/>
        <v>entropy()</v>
      </c>
      <c r="G104" t="str">
        <f t="shared" si="17"/>
        <v>entropy()</v>
      </c>
      <c r="H104" t="str">
        <f t="shared" si="18"/>
        <v>entropy.</v>
      </c>
      <c r="I104" t="str">
        <f t="shared" si="19"/>
        <v xml:space="preserve"> tBodyAccJerk</v>
      </c>
      <c r="J104" t="str">
        <f t="shared" si="20"/>
        <v>-X</v>
      </c>
      <c r="K104" t="str">
        <f t="shared" si="21"/>
        <v>X</v>
      </c>
      <c r="L104" t="str">
        <f>VLOOKUP($G104,TYP,3,FALSE)</f>
        <v>Signal.Entropy</v>
      </c>
      <c r="M104" t="str">
        <f t="shared" si="22"/>
        <v>Signal.Entropy_tBodyAccJerk_X</v>
      </c>
      <c r="N104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</v>
      </c>
    </row>
    <row r="105" spans="1:14" x14ac:dyDescent="0.25">
      <c r="A105" t="s">
        <v>103</v>
      </c>
      <c r="B105">
        <f t="shared" si="12"/>
        <v>4</v>
      </c>
      <c r="C105" t="str">
        <f t="shared" si="13"/>
        <v>104</v>
      </c>
      <c r="D105">
        <f t="shared" si="14"/>
        <v>17</v>
      </c>
      <c r="E105">
        <f t="shared" si="15"/>
        <v>27</v>
      </c>
      <c r="F105" t="str">
        <f t="shared" si="16"/>
        <v>entropy()</v>
      </c>
      <c r="G105" t="str">
        <f t="shared" si="17"/>
        <v>entropy()</v>
      </c>
      <c r="H105" t="str">
        <f t="shared" si="18"/>
        <v>entropy.</v>
      </c>
      <c r="I105" t="str">
        <f t="shared" si="19"/>
        <v xml:space="preserve"> tBodyAccJerk</v>
      </c>
      <c r="J105" t="str">
        <f t="shared" si="20"/>
        <v>-Y</v>
      </c>
      <c r="K105" t="str">
        <f t="shared" si="21"/>
        <v>Y</v>
      </c>
      <c r="L105" t="str">
        <f>VLOOKUP($G105,TYP,3,FALSE)</f>
        <v>Signal.Entropy</v>
      </c>
      <c r="M105" t="str">
        <f t="shared" si="22"/>
        <v>Signal.Entropy_tBodyAccJerk_Y</v>
      </c>
      <c r="N105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</v>
      </c>
    </row>
    <row r="106" spans="1:14" x14ac:dyDescent="0.25">
      <c r="A106" t="s">
        <v>104</v>
      </c>
      <c r="B106">
        <f t="shared" si="12"/>
        <v>4</v>
      </c>
      <c r="C106" t="str">
        <f t="shared" si="13"/>
        <v>105</v>
      </c>
      <c r="D106">
        <f t="shared" si="14"/>
        <v>17</v>
      </c>
      <c r="E106">
        <f t="shared" si="15"/>
        <v>27</v>
      </c>
      <c r="F106" t="str">
        <f t="shared" si="16"/>
        <v>entropy()</v>
      </c>
      <c r="G106" t="str">
        <f t="shared" si="17"/>
        <v>entropy()</v>
      </c>
      <c r="H106" t="str">
        <f t="shared" si="18"/>
        <v>entropy.</v>
      </c>
      <c r="I106" t="str">
        <f t="shared" si="19"/>
        <v xml:space="preserve"> tBodyAccJerk</v>
      </c>
      <c r="J106" t="str">
        <f t="shared" si="20"/>
        <v>-Z</v>
      </c>
      <c r="K106" t="str">
        <f t="shared" si="21"/>
        <v>Z</v>
      </c>
      <c r="L106" t="str">
        <f>VLOOKUP($G106,TYP,3,FALSE)</f>
        <v>Signal.Entropy</v>
      </c>
      <c r="M106" t="str">
        <f t="shared" si="22"/>
        <v>Signal.Entropy_tBodyAccJerk_Z</v>
      </c>
      <c r="N106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</v>
      </c>
    </row>
    <row r="107" spans="1:14" x14ac:dyDescent="0.25">
      <c r="A107" t="s">
        <v>105</v>
      </c>
      <c r="B107">
        <f t="shared" si="12"/>
        <v>4</v>
      </c>
      <c r="C107" t="str">
        <f t="shared" si="13"/>
        <v>106</v>
      </c>
      <c r="D107">
        <f t="shared" si="14"/>
        <v>17</v>
      </c>
      <c r="E107">
        <f t="shared" si="15"/>
        <v>27</v>
      </c>
      <c r="F107" t="str">
        <f t="shared" si="16"/>
        <v>arCoeff()</v>
      </c>
      <c r="G107" t="str">
        <f t="shared" si="17"/>
        <v>arCoeff()</v>
      </c>
      <c r="H107" t="str">
        <f t="shared" si="18"/>
        <v>arCoeff.</v>
      </c>
      <c r="I107" t="str">
        <f t="shared" si="19"/>
        <v xml:space="preserve"> tBodyAccJerk</v>
      </c>
      <c r="J107" t="str">
        <f t="shared" si="20"/>
        <v>-X,1</v>
      </c>
      <c r="K107" t="str">
        <f t="shared" si="21"/>
        <v>X-1</v>
      </c>
      <c r="L107" t="str">
        <f>VLOOKUP($G107,TYP,3,FALSE)</f>
        <v>Autoregression.Coefficients.Burg.eq.4</v>
      </c>
      <c r="M107" t="str">
        <f t="shared" si="22"/>
        <v>Autoregression.Coefficients.Burg.eq.4_tBodyAccJerk_X-1</v>
      </c>
      <c r="N107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</v>
      </c>
    </row>
    <row r="108" spans="1:14" x14ac:dyDescent="0.25">
      <c r="A108" t="s">
        <v>106</v>
      </c>
      <c r="B108">
        <f t="shared" si="12"/>
        <v>4</v>
      </c>
      <c r="C108" t="str">
        <f t="shared" si="13"/>
        <v>107</v>
      </c>
      <c r="D108">
        <f t="shared" si="14"/>
        <v>17</v>
      </c>
      <c r="E108">
        <f t="shared" si="15"/>
        <v>27</v>
      </c>
      <c r="F108" t="str">
        <f t="shared" si="16"/>
        <v>arCoeff()</v>
      </c>
      <c r="G108" t="str">
        <f t="shared" si="17"/>
        <v>arCoeff()</v>
      </c>
      <c r="H108" t="str">
        <f t="shared" si="18"/>
        <v>arCoeff.</v>
      </c>
      <c r="I108" t="str">
        <f t="shared" si="19"/>
        <v xml:space="preserve"> tBodyAccJerk</v>
      </c>
      <c r="J108" t="str">
        <f t="shared" si="20"/>
        <v>-X,2</v>
      </c>
      <c r="K108" t="str">
        <f t="shared" si="21"/>
        <v>X-2</v>
      </c>
      <c r="L108" t="str">
        <f>VLOOKUP($G108,TYP,3,FALSE)</f>
        <v>Autoregression.Coefficients.Burg.eq.4</v>
      </c>
      <c r="M108" t="str">
        <f t="shared" si="22"/>
        <v>Autoregression.Coefficients.Burg.eq.4_tBodyAccJerk_X-2</v>
      </c>
      <c r="N108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</v>
      </c>
    </row>
    <row r="109" spans="1:14" x14ac:dyDescent="0.25">
      <c r="A109" t="s">
        <v>107</v>
      </c>
      <c r="B109">
        <f t="shared" si="12"/>
        <v>4</v>
      </c>
      <c r="C109" t="str">
        <f t="shared" si="13"/>
        <v>108</v>
      </c>
      <c r="D109">
        <f t="shared" si="14"/>
        <v>17</v>
      </c>
      <c r="E109">
        <f t="shared" si="15"/>
        <v>27</v>
      </c>
      <c r="F109" t="str">
        <f t="shared" si="16"/>
        <v>arCoeff()</v>
      </c>
      <c r="G109" t="str">
        <f t="shared" si="17"/>
        <v>arCoeff()</v>
      </c>
      <c r="H109" t="str">
        <f t="shared" si="18"/>
        <v>arCoeff.</v>
      </c>
      <c r="I109" t="str">
        <f t="shared" si="19"/>
        <v xml:space="preserve"> tBodyAccJerk</v>
      </c>
      <c r="J109" t="str">
        <f t="shared" si="20"/>
        <v>-X,3</v>
      </c>
      <c r="K109" t="str">
        <f t="shared" si="21"/>
        <v>X-3</v>
      </c>
      <c r="L109" t="str">
        <f>VLOOKUP($G109,TYP,3,FALSE)</f>
        <v>Autoregression.Coefficients.Burg.eq.4</v>
      </c>
      <c r="M109" t="str">
        <f t="shared" si="22"/>
        <v>Autoregression.Coefficients.Burg.eq.4_tBodyAccJerk_X-3</v>
      </c>
      <c r="N109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</v>
      </c>
    </row>
    <row r="110" spans="1:14" x14ac:dyDescent="0.25">
      <c r="A110" t="s">
        <v>108</v>
      </c>
      <c r="B110">
        <f t="shared" si="12"/>
        <v>4</v>
      </c>
      <c r="C110" t="str">
        <f t="shared" si="13"/>
        <v>109</v>
      </c>
      <c r="D110">
        <f t="shared" si="14"/>
        <v>17</v>
      </c>
      <c r="E110">
        <f t="shared" si="15"/>
        <v>27</v>
      </c>
      <c r="F110" t="str">
        <f t="shared" si="16"/>
        <v>arCoeff()</v>
      </c>
      <c r="G110" t="str">
        <f t="shared" si="17"/>
        <v>arCoeff()</v>
      </c>
      <c r="H110" t="str">
        <f t="shared" si="18"/>
        <v>arCoeff.</v>
      </c>
      <c r="I110" t="str">
        <f t="shared" si="19"/>
        <v xml:space="preserve"> tBodyAccJerk</v>
      </c>
      <c r="J110" t="str">
        <f t="shared" si="20"/>
        <v>-X,4</v>
      </c>
      <c r="K110" t="str">
        <f t="shared" si="21"/>
        <v>X-4</v>
      </c>
      <c r="L110" t="str">
        <f>VLOOKUP($G110,TYP,3,FALSE)</f>
        <v>Autoregression.Coefficients.Burg.eq.4</v>
      </c>
      <c r="M110" t="str">
        <f t="shared" si="22"/>
        <v>Autoregression.Coefficients.Burg.eq.4_tBodyAccJerk_X-4</v>
      </c>
      <c r="N110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</v>
      </c>
    </row>
    <row r="111" spans="1:14" x14ac:dyDescent="0.25">
      <c r="A111" t="s">
        <v>109</v>
      </c>
      <c r="B111">
        <f t="shared" si="12"/>
        <v>4</v>
      </c>
      <c r="C111" t="str">
        <f t="shared" si="13"/>
        <v>110</v>
      </c>
      <c r="D111">
        <f t="shared" si="14"/>
        <v>17</v>
      </c>
      <c r="E111">
        <f t="shared" si="15"/>
        <v>27</v>
      </c>
      <c r="F111" t="str">
        <f t="shared" si="16"/>
        <v>arCoeff()</v>
      </c>
      <c r="G111" t="str">
        <f t="shared" si="17"/>
        <v>arCoeff()</v>
      </c>
      <c r="H111" t="str">
        <f t="shared" si="18"/>
        <v>arCoeff.</v>
      </c>
      <c r="I111" t="str">
        <f t="shared" si="19"/>
        <v xml:space="preserve"> tBodyAccJerk</v>
      </c>
      <c r="J111" t="str">
        <f t="shared" si="20"/>
        <v>-Y,1</v>
      </c>
      <c r="K111" t="str">
        <f t="shared" si="21"/>
        <v>Y-1</v>
      </c>
      <c r="L111" t="str">
        <f>VLOOKUP($G111,TYP,3,FALSE)</f>
        <v>Autoregression.Coefficients.Burg.eq.4</v>
      </c>
      <c r="M111" t="str">
        <f t="shared" si="22"/>
        <v>Autoregression.Coefficients.Burg.eq.4_tBodyAccJerk_Y-1</v>
      </c>
      <c r="N111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</v>
      </c>
    </row>
    <row r="112" spans="1:14" x14ac:dyDescent="0.25">
      <c r="A112" t="s">
        <v>110</v>
      </c>
      <c r="B112">
        <f t="shared" si="12"/>
        <v>4</v>
      </c>
      <c r="C112" t="str">
        <f t="shared" si="13"/>
        <v>111</v>
      </c>
      <c r="D112">
        <f t="shared" si="14"/>
        <v>17</v>
      </c>
      <c r="E112">
        <f t="shared" si="15"/>
        <v>27</v>
      </c>
      <c r="F112" t="str">
        <f t="shared" si="16"/>
        <v>arCoeff()</v>
      </c>
      <c r="G112" t="str">
        <f t="shared" si="17"/>
        <v>arCoeff()</v>
      </c>
      <c r="H112" t="str">
        <f t="shared" si="18"/>
        <v>arCoeff.</v>
      </c>
      <c r="I112" t="str">
        <f t="shared" si="19"/>
        <v xml:space="preserve"> tBodyAccJerk</v>
      </c>
      <c r="J112" t="str">
        <f t="shared" si="20"/>
        <v>-Y,2</v>
      </c>
      <c r="K112" t="str">
        <f t="shared" si="21"/>
        <v>Y-2</v>
      </c>
      <c r="L112" t="str">
        <f>VLOOKUP($G112,TYP,3,FALSE)</f>
        <v>Autoregression.Coefficients.Burg.eq.4</v>
      </c>
      <c r="M112" t="str">
        <f t="shared" si="22"/>
        <v>Autoregression.Coefficients.Burg.eq.4_tBodyAccJerk_Y-2</v>
      </c>
      <c r="N112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</v>
      </c>
    </row>
    <row r="113" spans="1:14" x14ac:dyDescent="0.25">
      <c r="A113" t="s">
        <v>111</v>
      </c>
      <c r="B113">
        <f t="shared" si="12"/>
        <v>4</v>
      </c>
      <c r="C113" t="str">
        <f t="shared" si="13"/>
        <v>112</v>
      </c>
      <c r="D113">
        <f t="shared" si="14"/>
        <v>17</v>
      </c>
      <c r="E113">
        <f t="shared" si="15"/>
        <v>27</v>
      </c>
      <c r="F113" t="str">
        <f t="shared" si="16"/>
        <v>arCoeff()</v>
      </c>
      <c r="G113" t="str">
        <f t="shared" si="17"/>
        <v>arCoeff()</v>
      </c>
      <c r="H113" t="str">
        <f t="shared" si="18"/>
        <v>arCoeff.</v>
      </c>
      <c r="I113" t="str">
        <f t="shared" si="19"/>
        <v xml:space="preserve"> tBodyAccJerk</v>
      </c>
      <c r="J113" t="str">
        <f t="shared" si="20"/>
        <v>-Y,3</v>
      </c>
      <c r="K113" t="str">
        <f t="shared" si="21"/>
        <v>Y-3</v>
      </c>
      <c r="L113" t="str">
        <f>VLOOKUP($G113,TYP,3,FALSE)</f>
        <v>Autoregression.Coefficients.Burg.eq.4</v>
      </c>
      <c r="M113" t="str">
        <f t="shared" si="22"/>
        <v>Autoregression.Coefficients.Burg.eq.4_tBodyAccJerk_Y-3</v>
      </c>
      <c r="N113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</v>
      </c>
    </row>
    <row r="114" spans="1:14" x14ac:dyDescent="0.25">
      <c r="A114" t="s">
        <v>112</v>
      </c>
      <c r="B114">
        <f t="shared" si="12"/>
        <v>4</v>
      </c>
      <c r="C114" t="str">
        <f t="shared" si="13"/>
        <v>113</v>
      </c>
      <c r="D114">
        <f t="shared" si="14"/>
        <v>17</v>
      </c>
      <c r="E114">
        <f t="shared" si="15"/>
        <v>27</v>
      </c>
      <c r="F114" t="str">
        <f t="shared" si="16"/>
        <v>arCoeff()</v>
      </c>
      <c r="G114" t="str">
        <f t="shared" si="17"/>
        <v>arCoeff()</v>
      </c>
      <c r="H114" t="str">
        <f t="shared" si="18"/>
        <v>arCoeff.</v>
      </c>
      <c r="I114" t="str">
        <f t="shared" si="19"/>
        <v xml:space="preserve"> tBodyAccJerk</v>
      </c>
      <c r="J114" t="str">
        <f t="shared" si="20"/>
        <v>-Y,4</v>
      </c>
      <c r="K114" t="str">
        <f t="shared" si="21"/>
        <v>Y-4</v>
      </c>
      <c r="L114" t="str">
        <f>VLOOKUP($G114,TYP,3,FALSE)</f>
        <v>Autoregression.Coefficients.Burg.eq.4</v>
      </c>
      <c r="M114" t="str">
        <f t="shared" si="22"/>
        <v>Autoregression.Coefficients.Burg.eq.4_tBodyAccJerk_Y-4</v>
      </c>
      <c r="N114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</v>
      </c>
    </row>
    <row r="115" spans="1:14" x14ac:dyDescent="0.25">
      <c r="A115" t="s">
        <v>113</v>
      </c>
      <c r="B115">
        <f t="shared" si="12"/>
        <v>4</v>
      </c>
      <c r="C115" t="str">
        <f t="shared" si="13"/>
        <v>114</v>
      </c>
      <c r="D115">
        <f t="shared" si="14"/>
        <v>17</v>
      </c>
      <c r="E115">
        <f t="shared" si="15"/>
        <v>27</v>
      </c>
      <c r="F115" t="str">
        <f t="shared" si="16"/>
        <v>arCoeff()</v>
      </c>
      <c r="G115" t="str">
        <f t="shared" si="17"/>
        <v>arCoeff()</v>
      </c>
      <c r="H115" t="str">
        <f t="shared" si="18"/>
        <v>arCoeff.</v>
      </c>
      <c r="I115" t="str">
        <f t="shared" si="19"/>
        <v xml:space="preserve"> tBodyAccJerk</v>
      </c>
      <c r="J115" t="str">
        <f t="shared" si="20"/>
        <v>-Z,1</v>
      </c>
      <c r="K115" t="str">
        <f t="shared" si="21"/>
        <v>Z-1</v>
      </c>
      <c r="L115" t="str">
        <f>VLOOKUP($G115,TYP,3,FALSE)</f>
        <v>Autoregression.Coefficients.Burg.eq.4</v>
      </c>
      <c r="M115" t="str">
        <f t="shared" si="22"/>
        <v>Autoregression.Coefficients.Burg.eq.4_tBodyAccJerk_Z-1</v>
      </c>
      <c r="N115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</v>
      </c>
    </row>
    <row r="116" spans="1:14" x14ac:dyDescent="0.25">
      <c r="A116" t="s">
        <v>114</v>
      </c>
      <c r="B116">
        <f t="shared" si="12"/>
        <v>4</v>
      </c>
      <c r="C116" t="str">
        <f t="shared" si="13"/>
        <v>115</v>
      </c>
      <c r="D116">
        <f t="shared" si="14"/>
        <v>17</v>
      </c>
      <c r="E116">
        <f t="shared" si="15"/>
        <v>27</v>
      </c>
      <c r="F116" t="str">
        <f t="shared" si="16"/>
        <v>arCoeff()</v>
      </c>
      <c r="G116" t="str">
        <f t="shared" si="17"/>
        <v>arCoeff()</v>
      </c>
      <c r="H116" t="str">
        <f t="shared" si="18"/>
        <v>arCoeff.</v>
      </c>
      <c r="I116" t="str">
        <f t="shared" si="19"/>
        <v xml:space="preserve"> tBodyAccJerk</v>
      </c>
      <c r="J116" t="str">
        <f t="shared" si="20"/>
        <v>-Z,2</v>
      </c>
      <c r="K116" t="str">
        <f t="shared" si="21"/>
        <v>Z-2</v>
      </c>
      <c r="L116" t="str">
        <f>VLOOKUP($G116,TYP,3,FALSE)</f>
        <v>Autoregression.Coefficients.Burg.eq.4</v>
      </c>
      <c r="M116" t="str">
        <f t="shared" si="22"/>
        <v>Autoregression.Coefficients.Burg.eq.4_tBodyAccJerk_Z-2</v>
      </c>
      <c r="N116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</v>
      </c>
    </row>
    <row r="117" spans="1:14" x14ac:dyDescent="0.25">
      <c r="A117" t="s">
        <v>115</v>
      </c>
      <c r="B117">
        <f t="shared" si="12"/>
        <v>4</v>
      </c>
      <c r="C117" t="str">
        <f t="shared" si="13"/>
        <v>116</v>
      </c>
      <c r="D117">
        <f t="shared" si="14"/>
        <v>17</v>
      </c>
      <c r="E117">
        <f t="shared" si="15"/>
        <v>27</v>
      </c>
      <c r="F117" t="str">
        <f t="shared" si="16"/>
        <v>arCoeff()</v>
      </c>
      <c r="G117" t="str">
        <f t="shared" si="17"/>
        <v>arCoeff()</v>
      </c>
      <c r="H117" t="str">
        <f t="shared" si="18"/>
        <v>arCoeff.</v>
      </c>
      <c r="I117" t="str">
        <f t="shared" si="19"/>
        <v xml:space="preserve"> tBodyAccJerk</v>
      </c>
      <c r="J117" t="str">
        <f t="shared" si="20"/>
        <v>-Z,3</v>
      </c>
      <c r="K117" t="str">
        <f t="shared" si="21"/>
        <v>Z-3</v>
      </c>
      <c r="L117" t="str">
        <f>VLOOKUP($G117,TYP,3,FALSE)</f>
        <v>Autoregression.Coefficients.Burg.eq.4</v>
      </c>
      <c r="M117" t="str">
        <f t="shared" si="22"/>
        <v>Autoregression.Coefficients.Burg.eq.4_tBodyAccJerk_Z-3</v>
      </c>
      <c r="N117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</v>
      </c>
    </row>
    <row r="118" spans="1:14" x14ac:dyDescent="0.25">
      <c r="A118" t="s">
        <v>116</v>
      </c>
      <c r="B118">
        <f t="shared" si="12"/>
        <v>4</v>
      </c>
      <c r="C118" t="str">
        <f t="shared" si="13"/>
        <v>117</v>
      </c>
      <c r="D118">
        <f t="shared" si="14"/>
        <v>17</v>
      </c>
      <c r="E118">
        <f t="shared" si="15"/>
        <v>27</v>
      </c>
      <c r="F118" t="str">
        <f t="shared" si="16"/>
        <v>arCoeff()</v>
      </c>
      <c r="G118" t="str">
        <f t="shared" si="17"/>
        <v>arCoeff()</v>
      </c>
      <c r="H118" t="str">
        <f t="shared" si="18"/>
        <v>arCoeff.</v>
      </c>
      <c r="I118" t="str">
        <f t="shared" si="19"/>
        <v xml:space="preserve"> tBodyAccJerk</v>
      </c>
      <c r="J118" t="str">
        <f t="shared" si="20"/>
        <v>-Z,4</v>
      </c>
      <c r="K118" t="str">
        <f t="shared" si="21"/>
        <v>Z-4</v>
      </c>
      <c r="L118" t="str">
        <f>VLOOKUP($G118,TYP,3,FALSE)</f>
        <v>Autoregression.Coefficients.Burg.eq.4</v>
      </c>
      <c r="M118" t="str">
        <f t="shared" si="22"/>
        <v>Autoregression.Coefficients.Burg.eq.4_tBodyAccJerk_Z-4</v>
      </c>
      <c r="N118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</v>
      </c>
    </row>
    <row r="119" spans="1:14" x14ac:dyDescent="0.25">
      <c r="A119" t="s">
        <v>117</v>
      </c>
      <c r="B119">
        <f t="shared" si="12"/>
        <v>4</v>
      </c>
      <c r="C119" t="str">
        <f t="shared" si="13"/>
        <v>118</v>
      </c>
      <c r="D119">
        <f t="shared" si="14"/>
        <v>17</v>
      </c>
      <c r="E119">
        <f t="shared" si="15"/>
        <v>31</v>
      </c>
      <c r="F119" t="str">
        <f t="shared" si="16"/>
        <v>correlation()</v>
      </c>
      <c r="G119" t="str">
        <f t="shared" si="17"/>
        <v>correlation()</v>
      </c>
      <c r="H119" t="str">
        <f t="shared" si="18"/>
        <v>correlation.</v>
      </c>
      <c r="I119" t="str">
        <f t="shared" si="19"/>
        <v xml:space="preserve"> tBodyAccJerk</v>
      </c>
      <c r="J119" t="str">
        <f t="shared" si="20"/>
        <v>-X,Y</v>
      </c>
      <c r="K119" t="str">
        <f t="shared" si="21"/>
        <v>X-Y</v>
      </c>
      <c r="L119" t="str">
        <f>VLOOKUP($G119,TYP,3,FALSE)</f>
        <v>Correlation.Coefficient</v>
      </c>
      <c r="M119" t="str">
        <f t="shared" si="22"/>
        <v>Correlation.Coefficient_tBodyAccJerk_X-Y</v>
      </c>
      <c r="N119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</v>
      </c>
    </row>
    <row r="120" spans="1:14" x14ac:dyDescent="0.25">
      <c r="A120" t="s">
        <v>118</v>
      </c>
      <c r="B120">
        <f t="shared" si="12"/>
        <v>4</v>
      </c>
      <c r="C120" t="str">
        <f t="shared" si="13"/>
        <v>119</v>
      </c>
      <c r="D120">
        <f t="shared" si="14"/>
        <v>17</v>
      </c>
      <c r="E120">
        <f t="shared" si="15"/>
        <v>31</v>
      </c>
      <c r="F120" t="str">
        <f t="shared" si="16"/>
        <v>correlation()</v>
      </c>
      <c r="G120" t="str">
        <f t="shared" si="17"/>
        <v>correlation()</v>
      </c>
      <c r="H120" t="str">
        <f t="shared" si="18"/>
        <v>correlation.</v>
      </c>
      <c r="I120" t="str">
        <f t="shared" si="19"/>
        <v xml:space="preserve"> tBodyAccJerk</v>
      </c>
      <c r="J120" t="str">
        <f t="shared" si="20"/>
        <v>-X,Z</v>
      </c>
      <c r="K120" t="str">
        <f t="shared" si="21"/>
        <v>X-Z</v>
      </c>
      <c r="L120" t="str">
        <f>VLOOKUP($G120,TYP,3,FALSE)</f>
        <v>Correlation.Coefficient</v>
      </c>
      <c r="M120" t="str">
        <f t="shared" si="22"/>
        <v>Correlation.Coefficient_tBodyAccJerk_X-Z</v>
      </c>
      <c r="N120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</v>
      </c>
    </row>
    <row r="121" spans="1:14" x14ac:dyDescent="0.25">
      <c r="A121" t="s">
        <v>119</v>
      </c>
      <c r="B121">
        <f t="shared" si="12"/>
        <v>4</v>
      </c>
      <c r="C121" t="str">
        <f t="shared" si="13"/>
        <v>120</v>
      </c>
      <c r="D121">
        <f t="shared" si="14"/>
        <v>17</v>
      </c>
      <c r="E121">
        <f t="shared" si="15"/>
        <v>31</v>
      </c>
      <c r="F121" t="str">
        <f t="shared" si="16"/>
        <v>correlation()</v>
      </c>
      <c r="G121" t="str">
        <f t="shared" si="17"/>
        <v>correlation()</v>
      </c>
      <c r="H121" t="str">
        <f t="shared" si="18"/>
        <v>correlation.</v>
      </c>
      <c r="I121" t="str">
        <f t="shared" si="19"/>
        <v xml:space="preserve"> tBodyAccJerk</v>
      </c>
      <c r="J121" t="str">
        <f t="shared" si="20"/>
        <v>-Y,Z</v>
      </c>
      <c r="K121" t="str">
        <f t="shared" si="21"/>
        <v>Y-Z</v>
      </c>
      <c r="L121" t="str">
        <f>VLOOKUP($G121,TYP,3,FALSE)</f>
        <v>Correlation.Coefficient</v>
      </c>
      <c r="M121" t="str">
        <f t="shared" si="22"/>
        <v>Correlation.Coefficient_tBodyAccJerk_Y-Z</v>
      </c>
      <c r="N121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</v>
      </c>
    </row>
    <row r="122" spans="1:14" x14ac:dyDescent="0.25">
      <c r="A122" t="s">
        <v>120</v>
      </c>
      <c r="B122">
        <f t="shared" si="12"/>
        <v>4</v>
      </c>
      <c r="C122" t="str">
        <f t="shared" si="13"/>
        <v>121</v>
      </c>
      <c r="D122">
        <f t="shared" si="14"/>
        <v>14</v>
      </c>
      <c r="E122">
        <f t="shared" si="15"/>
        <v>21</v>
      </c>
      <c r="F122" t="str">
        <f t="shared" si="16"/>
        <v>mean()</v>
      </c>
      <c r="G122" t="str">
        <f t="shared" si="17"/>
        <v>mean()</v>
      </c>
      <c r="H122" t="str">
        <f t="shared" si="18"/>
        <v>mean.</v>
      </c>
      <c r="I122" t="str">
        <f t="shared" si="19"/>
        <v xml:space="preserve"> tBodyGyro</v>
      </c>
      <c r="J122" t="str">
        <f t="shared" si="20"/>
        <v>-X</v>
      </c>
      <c r="K122" t="str">
        <f t="shared" si="21"/>
        <v>X</v>
      </c>
      <c r="L122" t="str">
        <f>VLOOKUP($G122,TYP,3,FALSE)</f>
        <v>Mean.Value</v>
      </c>
      <c r="M122" t="str">
        <f t="shared" si="22"/>
        <v>Mean.Value_tBodyGyro_X</v>
      </c>
      <c r="N122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</v>
      </c>
    </row>
    <row r="123" spans="1:14" x14ac:dyDescent="0.25">
      <c r="A123" t="s">
        <v>121</v>
      </c>
      <c r="B123">
        <f t="shared" si="12"/>
        <v>4</v>
      </c>
      <c r="C123" t="str">
        <f t="shared" si="13"/>
        <v>122</v>
      </c>
      <c r="D123">
        <f t="shared" si="14"/>
        <v>14</v>
      </c>
      <c r="E123">
        <f t="shared" si="15"/>
        <v>21</v>
      </c>
      <c r="F123" t="str">
        <f t="shared" si="16"/>
        <v>mean()</v>
      </c>
      <c r="G123" t="str">
        <f t="shared" si="17"/>
        <v>mean()</v>
      </c>
      <c r="H123" t="str">
        <f t="shared" si="18"/>
        <v>mean.</v>
      </c>
      <c r="I123" t="str">
        <f t="shared" si="19"/>
        <v xml:space="preserve"> tBodyGyro</v>
      </c>
      <c r="J123" t="str">
        <f t="shared" si="20"/>
        <v>-Y</v>
      </c>
      <c r="K123" t="str">
        <f t="shared" si="21"/>
        <v>Y</v>
      </c>
      <c r="L123" t="str">
        <f>VLOOKUP($G123,TYP,3,FALSE)</f>
        <v>Mean.Value</v>
      </c>
      <c r="M123" t="str">
        <f t="shared" si="22"/>
        <v>Mean.Value_tBodyGyro_Y</v>
      </c>
      <c r="N123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</v>
      </c>
    </row>
    <row r="124" spans="1:14" x14ac:dyDescent="0.25">
      <c r="A124" t="s">
        <v>122</v>
      </c>
      <c r="B124">
        <f t="shared" si="12"/>
        <v>4</v>
      </c>
      <c r="C124" t="str">
        <f t="shared" si="13"/>
        <v>123</v>
      </c>
      <c r="D124">
        <f t="shared" si="14"/>
        <v>14</v>
      </c>
      <c r="E124">
        <f t="shared" si="15"/>
        <v>21</v>
      </c>
      <c r="F124" t="str">
        <f t="shared" si="16"/>
        <v>mean()</v>
      </c>
      <c r="G124" t="str">
        <f t="shared" si="17"/>
        <v>mean()</v>
      </c>
      <c r="H124" t="str">
        <f t="shared" si="18"/>
        <v>mean.</v>
      </c>
      <c r="I124" t="str">
        <f t="shared" si="19"/>
        <v xml:space="preserve"> tBodyGyro</v>
      </c>
      <c r="J124" t="str">
        <f t="shared" si="20"/>
        <v>-Z</v>
      </c>
      <c r="K124" t="str">
        <f t="shared" si="21"/>
        <v>Z</v>
      </c>
      <c r="L124" t="str">
        <f>VLOOKUP($G124,TYP,3,FALSE)</f>
        <v>Mean.Value</v>
      </c>
      <c r="M124" t="str">
        <f t="shared" si="22"/>
        <v>Mean.Value_tBodyGyro_Z</v>
      </c>
      <c r="N124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</v>
      </c>
    </row>
    <row r="125" spans="1:14" x14ac:dyDescent="0.25">
      <c r="A125" t="s">
        <v>123</v>
      </c>
      <c r="B125">
        <f t="shared" si="12"/>
        <v>4</v>
      </c>
      <c r="C125" t="str">
        <f t="shared" si="13"/>
        <v>124</v>
      </c>
      <c r="D125">
        <f t="shared" si="14"/>
        <v>14</v>
      </c>
      <c r="E125">
        <f t="shared" si="15"/>
        <v>20</v>
      </c>
      <c r="F125" t="str">
        <f t="shared" si="16"/>
        <v>std()</v>
      </c>
      <c r="G125" t="str">
        <f t="shared" si="17"/>
        <v>std()</v>
      </c>
      <c r="H125" t="str">
        <f t="shared" si="18"/>
        <v>std.</v>
      </c>
      <c r="I125" t="str">
        <f t="shared" si="19"/>
        <v xml:space="preserve"> tBodyGyro</v>
      </c>
      <c r="J125" t="str">
        <f t="shared" si="20"/>
        <v>-X</v>
      </c>
      <c r="K125" t="str">
        <f t="shared" si="21"/>
        <v>X</v>
      </c>
      <c r="L125" t="str">
        <f>VLOOKUP($G125,TYP,3,FALSE)</f>
        <v>Standard.Dev</v>
      </c>
      <c r="M125" t="str">
        <f t="shared" si="22"/>
        <v>Standard.Dev_tBodyGyro_X</v>
      </c>
      <c r="N125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</v>
      </c>
    </row>
    <row r="126" spans="1:14" x14ac:dyDescent="0.25">
      <c r="A126" t="s">
        <v>124</v>
      </c>
      <c r="B126">
        <f t="shared" si="12"/>
        <v>4</v>
      </c>
      <c r="C126" t="str">
        <f t="shared" si="13"/>
        <v>125</v>
      </c>
      <c r="D126">
        <f t="shared" si="14"/>
        <v>14</v>
      </c>
      <c r="E126">
        <f t="shared" si="15"/>
        <v>20</v>
      </c>
      <c r="F126" t="str">
        <f t="shared" si="16"/>
        <v>std()</v>
      </c>
      <c r="G126" t="str">
        <f t="shared" si="17"/>
        <v>std()</v>
      </c>
      <c r="H126" t="str">
        <f t="shared" si="18"/>
        <v>std.</v>
      </c>
      <c r="I126" t="str">
        <f t="shared" si="19"/>
        <v xml:space="preserve"> tBodyGyro</v>
      </c>
      <c r="J126" t="str">
        <f t="shared" si="20"/>
        <v>-Y</v>
      </c>
      <c r="K126" t="str">
        <f t="shared" si="21"/>
        <v>Y</v>
      </c>
      <c r="L126" t="str">
        <f>VLOOKUP($G126,TYP,3,FALSE)</f>
        <v>Standard.Dev</v>
      </c>
      <c r="M126" t="str">
        <f t="shared" si="22"/>
        <v>Standard.Dev_tBodyGyro_Y</v>
      </c>
      <c r="N126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</v>
      </c>
    </row>
    <row r="127" spans="1:14" x14ac:dyDescent="0.25">
      <c r="A127" t="s">
        <v>125</v>
      </c>
      <c r="B127">
        <f t="shared" si="12"/>
        <v>4</v>
      </c>
      <c r="C127" t="str">
        <f t="shared" si="13"/>
        <v>126</v>
      </c>
      <c r="D127">
        <f t="shared" si="14"/>
        <v>14</v>
      </c>
      <c r="E127">
        <f t="shared" si="15"/>
        <v>20</v>
      </c>
      <c r="F127" t="str">
        <f t="shared" si="16"/>
        <v>std()</v>
      </c>
      <c r="G127" t="str">
        <f t="shared" si="17"/>
        <v>std()</v>
      </c>
      <c r="H127" t="str">
        <f t="shared" si="18"/>
        <v>std.</v>
      </c>
      <c r="I127" t="str">
        <f t="shared" si="19"/>
        <v xml:space="preserve"> tBodyGyro</v>
      </c>
      <c r="J127" t="str">
        <f t="shared" si="20"/>
        <v>-Z</v>
      </c>
      <c r="K127" t="str">
        <f t="shared" si="21"/>
        <v>Z</v>
      </c>
      <c r="L127" t="str">
        <f>VLOOKUP($G127,TYP,3,FALSE)</f>
        <v>Standard.Dev</v>
      </c>
      <c r="M127" t="str">
        <f t="shared" si="22"/>
        <v>Standard.Dev_tBodyGyro_Z</v>
      </c>
      <c r="N127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</v>
      </c>
    </row>
    <row r="128" spans="1:14" x14ac:dyDescent="0.25">
      <c r="A128" t="s">
        <v>126</v>
      </c>
      <c r="B128">
        <f t="shared" si="12"/>
        <v>4</v>
      </c>
      <c r="C128" t="str">
        <f t="shared" si="13"/>
        <v>127</v>
      </c>
      <c r="D128">
        <f t="shared" si="14"/>
        <v>14</v>
      </c>
      <c r="E128">
        <f t="shared" si="15"/>
        <v>20</v>
      </c>
      <c r="F128" t="str">
        <f t="shared" si="16"/>
        <v>mad()</v>
      </c>
      <c r="G128" t="str">
        <f t="shared" si="17"/>
        <v>mad()</v>
      </c>
      <c r="H128" t="str">
        <f t="shared" si="18"/>
        <v>mad.</v>
      </c>
      <c r="I128" t="str">
        <f t="shared" si="19"/>
        <v xml:space="preserve"> tBodyGyro</v>
      </c>
      <c r="J128" t="str">
        <f t="shared" si="20"/>
        <v>-X</v>
      </c>
      <c r="K128" t="str">
        <f t="shared" si="21"/>
        <v>X</v>
      </c>
      <c r="L128" t="str">
        <f>VLOOKUP($G128,TYP,3,FALSE)</f>
        <v>Median.Absolute.Deviation</v>
      </c>
      <c r="M128" t="str">
        <f t="shared" si="22"/>
        <v>Median.Absolute.Deviation_tBodyGyro_X</v>
      </c>
      <c r="N128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</v>
      </c>
    </row>
    <row r="129" spans="1:14" x14ac:dyDescent="0.25">
      <c r="A129" t="s">
        <v>127</v>
      </c>
      <c r="B129">
        <f t="shared" si="12"/>
        <v>4</v>
      </c>
      <c r="C129" t="str">
        <f t="shared" si="13"/>
        <v>128</v>
      </c>
      <c r="D129">
        <f t="shared" si="14"/>
        <v>14</v>
      </c>
      <c r="E129">
        <f t="shared" si="15"/>
        <v>20</v>
      </c>
      <c r="F129" t="str">
        <f t="shared" si="16"/>
        <v>mad()</v>
      </c>
      <c r="G129" t="str">
        <f t="shared" si="17"/>
        <v>mad()</v>
      </c>
      <c r="H129" t="str">
        <f t="shared" si="18"/>
        <v>mad.</v>
      </c>
      <c r="I129" t="str">
        <f t="shared" si="19"/>
        <v xml:space="preserve"> tBodyGyro</v>
      </c>
      <c r="J129" t="str">
        <f t="shared" si="20"/>
        <v>-Y</v>
      </c>
      <c r="K129" t="str">
        <f t="shared" si="21"/>
        <v>Y</v>
      </c>
      <c r="L129" t="str">
        <f>VLOOKUP($G129,TYP,3,FALSE)</f>
        <v>Median.Absolute.Deviation</v>
      </c>
      <c r="M129" t="str">
        <f t="shared" si="22"/>
        <v>Median.Absolute.Deviation_tBodyGyro_Y</v>
      </c>
      <c r="N129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</v>
      </c>
    </row>
    <row r="130" spans="1:14" x14ac:dyDescent="0.25">
      <c r="A130" t="s">
        <v>128</v>
      </c>
      <c r="B130">
        <f t="shared" si="12"/>
        <v>4</v>
      </c>
      <c r="C130" t="str">
        <f t="shared" si="13"/>
        <v>129</v>
      </c>
      <c r="D130">
        <f t="shared" si="14"/>
        <v>14</v>
      </c>
      <c r="E130">
        <f t="shared" si="15"/>
        <v>20</v>
      </c>
      <c r="F130" t="str">
        <f t="shared" si="16"/>
        <v>mad()</v>
      </c>
      <c r="G130" t="str">
        <f t="shared" si="17"/>
        <v>mad()</v>
      </c>
      <c r="H130" t="str">
        <f t="shared" si="18"/>
        <v>mad.</v>
      </c>
      <c r="I130" t="str">
        <f t="shared" si="19"/>
        <v xml:space="preserve"> tBodyGyro</v>
      </c>
      <c r="J130" t="str">
        <f t="shared" si="20"/>
        <v>-Z</v>
      </c>
      <c r="K130" t="str">
        <f t="shared" si="21"/>
        <v>Z</v>
      </c>
      <c r="L130" t="str">
        <f>VLOOKUP($G130,TYP,3,FALSE)</f>
        <v>Median.Absolute.Deviation</v>
      </c>
      <c r="M130" t="str">
        <f t="shared" si="22"/>
        <v>Median.Absolute.Deviation_tBodyGyro_Z</v>
      </c>
      <c r="N130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</v>
      </c>
    </row>
    <row r="131" spans="1:14" x14ac:dyDescent="0.25">
      <c r="A131" t="s">
        <v>129</v>
      </c>
      <c r="B131">
        <f t="shared" ref="B131:B194" si="24">FIND(" ",$A131)</f>
        <v>4</v>
      </c>
      <c r="C131" t="str">
        <f t="shared" ref="C131:C194" si="25">LEFT($A131,B131-1)</f>
        <v>130</v>
      </c>
      <c r="D131">
        <f t="shared" ref="D131:D194" si="26">FIND("-",$A131)</f>
        <v>14</v>
      </c>
      <c r="E131">
        <f t="shared" ref="E131:E194" si="27">IFERROR(FIND("-",$A131,D131+1),LEN($A131)+1)</f>
        <v>20</v>
      </c>
      <c r="F131" t="str">
        <f t="shared" ref="F131:F194" si="28">MID($A131,$D131+1,$E131-$D131-1)</f>
        <v>max()</v>
      </c>
      <c r="G131" t="str">
        <f t="shared" ref="G131:G194" si="29">IFERROR(LEFT(F131,FIND(")",$F131)),F131)</f>
        <v>max()</v>
      </c>
      <c r="H131" t="str">
        <f t="shared" ref="H131:H194" si="30">SUBSTITUTE($F131,"()",".")</f>
        <v>max.</v>
      </c>
      <c r="I131" t="str">
        <f t="shared" ref="I131:I194" si="31">MID($A131,$B131,$D131-$B131)</f>
        <v xml:space="preserve"> tBodyGyro</v>
      </c>
      <c r="J131" t="str">
        <f t="shared" ref="J131:J194" si="32">IFERROR(RIGHT($A131,LEN($A131)-FIND(")-",$A131)),"")</f>
        <v>-X</v>
      </c>
      <c r="K131" t="str">
        <f t="shared" ref="K131:K194" si="33">SUBSTITUTE(SUBSTITUTE($J131,"-",""),",","-")</f>
        <v>X</v>
      </c>
      <c r="L131" t="str">
        <f>VLOOKUP($G131,TYP,3,FALSE)</f>
        <v>Max.in.Array</v>
      </c>
      <c r="M131" t="str">
        <f t="shared" ref="M131:M194" si="34">SUBSTITUTE((L131&amp;"_"&amp;I131&amp; IF(K131="","","_"&amp;K131))," ","")</f>
        <v>Max.in.Array_tBodyGyro_X</v>
      </c>
      <c r="N131" t="str">
        <f t="shared" si="2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</v>
      </c>
    </row>
    <row r="132" spans="1:14" x14ac:dyDescent="0.25">
      <c r="A132" t="s">
        <v>130</v>
      </c>
      <c r="B132">
        <f t="shared" si="24"/>
        <v>4</v>
      </c>
      <c r="C132" t="str">
        <f t="shared" si="25"/>
        <v>131</v>
      </c>
      <c r="D132">
        <f t="shared" si="26"/>
        <v>14</v>
      </c>
      <c r="E132">
        <f t="shared" si="27"/>
        <v>20</v>
      </c>
      <c r="F132" t="str">
        <f t="shared" si="28"/>
        <v>max()</v>
      </c>
      <c r="G132" t="str">
        <f t="shared" si="29"/>
        <v>max()</v>
      </c>
      <c r="H132" t="str">
        <f t="shared" si="30"/>
        <v>max.</v>
      </c>
      <c r="I132" t="str">
        <f t="shared" si="31"/>
        <v xml:space="preserve"> tBodyGyro</v>
      </c>
      <c r="J132" t="str">
        <f t="shared" si="32"/>
        <v>-Y</v>
      </c>
      <c r="K132" t="str">
        <f t="shared" si="33"/>
        <v>Y</v>
      </c>
      <c r="L132" t="str">
        <f>VLOOKUP($G132,TYP,3,FALSE)</f>
        <v>Max.in.Array</v>
      </c>
      <c r="M132" t="str">
        <f t="shared" si="34"/>
        <v>Max.in.Array_tBodyGyro_Y</v>
      </c>
      <c r="N132" t="str">
        <f t="shared" ref="N132:N195" si="35">N131&amp;"', '"&amp;M132</f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</v>
      </c>
    </row>
    <row r="133" spans="1:14" x14ac:dyDescent="0.25">
      <c r="A133" t="s">
        <v>131</v>
      </c>
      <c r="B133">
        <f t="shared" si="24"/>
        <v>4</v>
      </c>
      <c r="C133" t="str">
        <f t="shared" si="25"/>
        <v>132</v>
      </c>
      <c r="D133">
        <f t="shared" si="26"/>
        <v>14</v>
      </c>
      <c r="E133">
        <f t="shared" si="27"/>
        <v>20</v>
      </c>
      <c r="F133" t="str">
        <f t="shared" si="28"/>
        <v>max()</v>
      </c>
      <c r="G133" t="str">
        <f t="shared" si="29"/>
        <v>max()</v>
      </c>
      <c r="H133" t="str">
        <f t="shared" si="30"/>
        <v>max.</v>
      </c>
      <c r="I133" t="str">
        <f t="shared" si="31"/>
        <v xml:space="preserve"> tBodyGyro</v>
      </c>
      <c r="J133" t="str">
        <f t="shared" si="32"/>
        <v>-Z</v>
      </c>
      <c r="K133" t="str">
        <f t="shared" si="33"/>
        <v>Z</v>
      </c>
      <c r="L133" t="str">
        <f>VLOOKUP($G133,TYP,3,FALSE)</f>
        <v>Max.in.Array</v>
      </c>
      <c r="M133" t="str">
        <f t="shared" si="34"/>
        <v>Max.in.Array_tBodyGyro_Z</v>
      </c>
      <c r="N133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</v>
      </c>
    </row>
    <row r="134" spans="1:14" x14ac:dyDescent="0.25">
      <c r="A134" t="s">
        <v>132</v>
      </c>
      <c r="B134">
        <f t="shared" si="24"/>
        <v>4</v>
      </c>
      <c r="C134" t="str">
        <f t="shared" si="25"/>
        <v>133</v>
      </c>
      <c r="D134">
        <f t="shared" si="26"/>
        <v>14</v>
      </c>
      <c r="E134">
        <f t="shared" si="27"/>
        <v>20</v>
      </c>
      <c r="F134" t="str">
        <f t="shared" si="28"/>
        <v>min()</v>
      </c>
      <c r="G134" t="str">
        <f t="shared" si="29"/>
        <v>min()</v>
      </c>
      <c r="H134" t="str">
        <f t="shared" si="30"/>
        <v>min.</v>
      </c>
      <c r="I134" t="str">
        <f t="shared" si="31"/>
        <v xml:space="preserve"> tBodyGyro</v>
      </c>
      <c r="J134" t="str">
        <f t="shared" si="32"/>
        <v>-X</v>
      </c>
      <c r="K134" t="str">
        <f t="shared" si="33"/>
        <v>X</v>
      </c>
      <c r="L134" t="str">
        <f>VLOOKUP($G134,TYP,3,FALSE)</f>
        <v>Min.in.Array</v>
      </c>
      <c r="M134" t="str">
        <f t="shared" si="34"/>
        <v>Min.in.Array_tBodyGyro_X</v>
      </c>
      <c r="N134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</v>
      </c>
    </row>
    <row r="135" spans="1:14" x14ac:dyDescent="0.25">
      <c r="A135" t="s">
        <v>133</v>
      </c>
      <c r="B135">
        <f t="shared" si="24"/>
        <v>4</v>
      </c>
      <c r="C135" t="str">
        <f t="shared" si="25"/>
        <v>134</v>
      </c>
      <c r="D135">
        <f t="shared" si="26"/>
        <v>14</v>
      </c>
      <c r="E135">
        <f t="shared" si="27"/>
        <v>20</v>
      </c>
      <c r="F135" t="str">
        <f t="shared" si="28"/>
        <v>min()</v>
      </c>
      <c r="G135" t="str">
        <f t="shared" si="29"/>
        <v>min()</v>
      </c>
      <c r="H135" t="str">
        <f t="shared" si="30"/>
        <v>min.</v>
      </c>
      <c r="I135" t="str">
        <f t="shared" si="31"/>
        <v xml:space="preserve"> tBodyGyro</v>
      </c>
      <c r="J135" t="str">
        <f t="shared" si="32"/>
        <v>-Y</v>
      </c>
      <c r="K135" t="str">
        <f t="shared" si="33"/>
        <v>Y</v>
      </c>
      <c r="L135" t="str">
        <f>VLOOKUP($G135,TYP,3,FALSE)</f>
        <v>Min.in.Array</v>
      </c>
      <c r="M135" t="str">
        <f t="shared" si="34"/>
        <v>Min.in.Array_tBodyGyro_Y</v>
      </c>
      <c r="N135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</v>
      </c>
    </row>
    <row r="136" spans="1:14" x14ac:dyDescent="0.25">
      <c r="A136" t="s">
        <v>134</v>
      </c>
      <c r="B136">
        <f t="shared" si="24"/>
        <v>4</v>
      </c>
      <c r="C136" t="str">
        <f t="shared" si="25"/>
        <v>135</v>
      </c>
      <c r="D136">
        <f t="shared" si="26"/>
        <v>14</v>
      </c>
      <c r="E136">
        <f t="shared" si="27"/>
        <v>20</v>
      </c>
      <c r="F136" t="str">
        <f t="shared" si="28"/>
        <v>min()</v>
      </c>
      <c r="G136" t="str">
        <f t="shared" si="29"/>
        <v>min()</v>
      </c>
      <c r="H136" t="str">
        <f t="shared" si="30"/>
        <v>min.</v>
      </c>
      <c r="I136" t="str">
        <f t="shared" si="31"/>
        <v xml:space="preserve"> tBodyGyro</v>
      </c>
      <c r="J136" t="str">
        <f t="shared" si="32"/>
        <v>-Z</v>
      </c>
      <c r="K136" t="str">
        <f t="shared" si="33"/>
        <v>Z</v>
      </c>
      <c r="L136" t="str">
        <f>VLOOKUP($G136,TYP,3,FALSE)</f>
        <v>Min.in.Array</v>
      </c>
      <c r="M136" t="str">
        <f t="shared" si="34"/>
        <v>Min.in.Array_tBodyGyro_Z</v>
      </c>
      <c r="N136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</v>
      </c>
    </row>
    <row r="137" spans="1:14" x14ac:dyDescent="0.25">
      <c r="A137" t="s">
        <v>135</v>
      </c>
      <c r="B137">
        <f t="shared" si="24"/>
        <v>4</v>
      </c>
      <c r="C137" t="str">
        <f t="shared" si="25"/>
        <v>136</v>
      </c>
      <c r="D137">
        <f t="shared" si="26"/>
        <v>14</v>
      </c>
      <c r="E137">
        <f t="shared" si="27"/>
        <v>20</v>
      </c>
      <c r="F137" t="str">
        <f t="shared" si="28"/>
        <v>sma()</v>
      </c>
      <c r="G137" t="str">
        <f t="shared" si="29"/>
        <v>sma()</v>
      </c>
      <c r="H137" t="str">
        <f t="shared" si="30"/>
        <v>sma.</v>
      </c>
      <c r="I137" t="str">
        <f t="shared" si="31"/>
        <v xml:space="preserve"> tBodyGyro</v>
      </c>
      <c r="J137" t="str">
        <f t="shared" si="32"/>
        <v/>
      </c>
      <c r="K137" t="str">
        <f t="shared" si="33"/>
        <v/>
      </c>
      <c r="L137" t="str">
        <f>VLOOKUP($G137,TYP,3,FALSE)</f>
        <v>Signal.Magnitude.Area</v>
      </c>
      <c r="M137" t="str">
        <f t="shared" si="34"/>
        <v>Signal.Magnitude.Area_tBodyGyro</v>
      </c>
      <c r="N137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</v>
      </c>
    </row>
    <row r="138" spans="1:14" x14ac:dyDescent="0.25">
      <c r="A138" t="s">
        <v>136</v>
      </c>
      <c r="B138">
        <f t="shared" si="24"/>
        <v>4</v>
      </c>
      <c r="C138" t="str">
        <f t="shared" si="25"/>
        <v>137</v>
      </c>
      <c r="D138">
        <f t="shared" si="26"/>
        <v>14</v>
      </c>
      <c r="E138">
        <f t="shared" si="27"/>
        <v>23</v>
      </c>
      <c r="F138" t="str">
        <f t="shared" si="28"/>
        <v>energy()</v>
      </c>
      <c r="G138" t="str">
        <f t="shared" si="29"/>
        <v>energy()</v>
      </c>
      <c r="H138" t="str">
        <f t="shared" si="30"/>
        <v>energy.</v>
      </c>
      <c r="I138" t="str">
        <f t="shared" si="31"/>
        <v xml:space="preserve"> tBodyGyro</v>
      </c>
      <c r="J138" t="str">
        <f t="shared" si="32"/>
        <v>-X</v>
      </c>
      <c r="K138" t="str">
        <f t="shared" si="33"/>
        <v>X</v>
      </c>
      <c r="L138" t="str">
        <f>VLOOKUP($G138,TYP,3,FALSE)</f>
        <v>Energy.Measure</v>
      </c>
      <c r="M138" t="str">
        <f t="shared" si="34"/>
        <v>Energy.Measure_tBodyGyro_X</v>
      </c>
      <c r="N138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</v>
      </c>
    </row>
    <row r="139" spans="1:14" x14ac:dyDescent="0.25">
      <c r="A139" t="s">
        <v>137</v>
      </c>
      <c r="B139">
        <f t="shared" si="24"/>
        <v>4</v>
      </c>
      <c r="C139" t="str">
        <f t="shared" si="25"/>
        <v>138</v>
      </c>
      <c r="D139">
        <f t="shared" si="26"/>
        <v>14</v>
      </c>
      <c r="E139">
        <f t="shared" si="27"/>
        <v>23</v>
      </c>
      <c r="F139" t="str">
        <f t="shared" si="28"/>
        <v>energy()</v>
      </c>
      <c r="G139" t="str">
        <f t="shared" si="29"/>
        <v>energy()</v>
      </c>
      <c r="H139" t="str">
        <f t="shared" si="30"/>
        <v>energy.</v>
      </c>
      <c r="I139" t="str">
        <f t="shared" si="31"/>
        <v xml:space="preserve"> tBodyGyro</v>
      </c>
      <c r="J139" t="str">
        <f t="shared" si="32"/>
        <v>-Y</v>
      </c>
      <c r="K139" t="str">
        <f t="shared" si="33"/>
        <v>Y</v>
      </c>
      <c r="L139" t="str">
        <f>VLOOKUP($G139,TYP,3,FALSE)</f>
        <v>Energy.Measure</v>
      </c>
      <c r="M139" t="str">
        <f t="shared" si="34"/>
        <v>Energy.Measure_tBodyGyro_Y</v>
      </c>
      <c r="N139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</v>
      </c>
    </row>
    <row r="140" spans="1:14" x14ac:dyDescent="0.25">
      <c r="A140" t="s">
        <v>138</v>
      </c>
      <c r="B140">
        <f t="shared" si="24"/>
        <v>4</v>
      </c>
      <c r="C140" t="str">
        <f t="shared" si="25"/>
        <v>139</v>
      </c>
      <c r="D140">
        <f t="shared" si="26"/>
        <v>14</v>
      </c>
      <c r="E140">
        <f t="shared" si="27"/>
        <v>23</v>
      </c>
      <c r="F140" t="str">
        <f t="shared" si="28"/>
        <v>energy()</v>
      </c>
      <c r="G140" t="str">
        <f t="shared" si="29"/>
        <v>energy()</v>
      </c>
      <c r="H140" t="str">
        <f t="shared" si="30"/>
        <v>energy.</v>
      </c>
      <c r="I140" t="str">
        <f t="shared" si="31"/>
        <v xml:space="preserve"> tBodyGyro</v>
      </c>
      <c r="J140" t="str">
        <f t="shared" si="32"/>
        <v>-Z</v>
      </c>
      <c r="K140" t="str">
        <f t="shared" si="33"/>
        <v>Z</v>
      </c>
      <c r="L140" t="str">
        <f>VLOOKUP($G140,TYP,3,FALSE)</f>
        <v>Energy.Measure</v>
      </c>
      <c r="M140" t="str">
        <f t="shared" si="34"/>
        <v>Energy.Measure_tBodyGyro_Z</v>
      </c>
      <c r="N140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</v>
      </c>
    </row>
    <row r="141" spans="1:14" x14ac:dyDescent="0.25">
      <c r="A141" t="s">
        <v>139</v>
      </c>
      <c r="B141">
        <f t="shared" si="24"/>
        <v>4</v>
      </c>
      <c r="C141" t="str">
        <f t="shared" si="25"/>
        <v>140</v>
      </c>
      <c r="D141">
        <f t="shared" si="26"/>
        <v>14</v>
      </c>
      <c r="E141">
        <f t="shared" si="27"/>
        <v>20</v>
      </c>
      <c r="F141" t="str">
        <f t="shared" si="28"/>
        <v>iqr()</v>
      </c>
      <c r="G141" t="str">
        <f t="shared" si="29"/>
        <v>iqr()</v>
      </c>
      <c r="H141" t="str">
        <f t="shared" si="30"/>
        <v>iqr.</v>
      </c>
      <c r="I141" t="str">
        <f t="shared" si="31"/>
        <v xml:space="preserve"> tBodyGyro</v>
      </c>
      <c r="J141" t="str">
        <f t="shared" si="32"/>
        <v>-X</v>
      </c>
      <c r="K141" t="str">
        <f t="shared" si="33"/>
        <v>X</v>
      </c>
      <c r="L141" t="str">
        <f>VLOOKUP($G141,TYP,3,FALSE)</f>
        <v>Interquartile.Range</v>
      </c>
      <c r="M141" t="str">
        <f t="shared" si="34"/>
        <v>Interquartile.Range_tBodyGyro_X</v>
      </c>
      <c r="N141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</v>
      </c>
    </row>
    <row r="142" spans="1:14" x14ac:dyDescent="0.25">
      <c r="A142" t="s">
        <v>140</v>
      </c>
      <c r="B142">
        <f t="shared" si="24"/>
        <v>4</v>
      </c>
      <c r="C142" t="str">
        <f t="shared" si="25"/>
        <v>141</v>
      </c>
      <c r="D142">
        <f t="shared" si="26"/>
        <v>14</v>
      </c>
      <c r="E142">
        <f t="shared" si="27"/>
        <v>20</v>
      </c>
      <c r="F142" t="str">
        <f t="shared" si="28"/>
        <v>iqr()</v>
      </c>
      <c r="G142" t="str">
        <f t="shared" si="29"/>
        <v>iqr()</v>
      </c>
      <c r="H142" t="str">
        <f t="shared" si="30"/>
        <v>iqr.</v>
      </c>
      <c r="I142" t="str">
        <f t="shared" si="31"/>
        <v xml:space="preserve"> tBodyGyro</v>
      </c>
      <c r="J142" t="str">
        <f t="shared" si="32"/>
        <v>-Y</v>
      </c>
      <c r="K142" t="str">
        <f t="shared" si="33"/>
        <v>Y</v>
      </c>
      <c r="L142" t="str">
        <f>VLOOKUP($G142,TYP,3,FALSE)</f>
        <v>Interquartile.Range</v>
      </c>
      <c r="M142" t="str">
        <f t="shared" si="34"/>
        <v>Interquartile.Range_tBodyGyro_Y</v>
      </c>
      <c r="N142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</v>
      </c>
    </row>
    <row r="143" spans="1:14" x14ac:dyDescent="0.25">
      <c r="A143" t="s">
        <v>141</v>
      </c>
      <c r="B143">
        <f t="shared" si="24"/>
        <v>4</v>
      </c>
      <c r="C143" t="str">
        <f t="shared" si="25"/>
        <v>142</v>
      </c>
      <c r="D143">
        <f t="shared" si="26"/>
        <v>14</v>
      </c>
      <c r="E143">
        <f t="shared" si="27"/>
        <v>20</v>
      </c>
      <c r="F143" t="str">
        <f t="shared" si="28"/>
        <v>iqr()</v>
      </c>
      <c r="G143" t="str">
        <f t="shared" si="29"/>
        <v>iqr()</v>
      </c>
      <c r="H143" t="str">
        <f t="shared" si="30"/>
        <v>iqr.</v>
      </c>
      <c r="I143" t="str">
        <f t="shared" si="31"/>
        <v xml:space="preserve"> tBodyGyro</v>
      </c>
      <c r="J143" t="str">
        <f t="shared" si="32"/>
        <v>-Z</v>
      </c>
      <c r="K143" t="str">
        <f t="shared" si="33"/>
        <v>Z</v>
      </c>
      <c r="L143" t="str">
        <f>VLOOKUP($G143,TYP,3,FALSE)</f>
        <v>Interquartile.Range</v>
      </c>
      <c r="M143" t="str">
        <f t="shared" si="34"/>
        <v>Interquartile.Range_tBodyGyro_Z</v>
      </c>
      <c r="N143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</v>
      </c>
    </row>
    <row r="144" spans="1:14" x14ac:dyDescent="0.25">
      <c r="A144" t="s">
        <v>142</v>
      </c>
      <c r="B144">
        <f t="shared" si="24"/>
        <v>4</v>
      </c>
      <c r="C144" t="str">
        <f t="shared" si="25"/>
        <v>143</v>
      </c>
      <c r="D144">
        <f t="shared" si="26"/>
        <v>14</v>
      </c>
      <c r="E144">
        <f t="shared" si="27"/>
        <v>24</v>
      </c>
      <c r="F144" t="str">
        <f t="shared" si="28"/>
        <v>entropy()</v>
      </c>
      <c r="G144" t="str">
        <f t="shared" si="29"/>
        <v>entropy()</v>
      </c>
      <c r="H144" t="str">
        <f t="shared" si="30"/>
        <v>entropy.</v>
      </c>
      <c r="I144" t="str">
        <f t="shared" si="31"/>
        <v xml:space="preserve"> tBodyGyro</v>
      </c>
      <c r="J144" t="str">
        <f t="shared" si="32"/>
        <v>-X</v>
      </c>
      <c r="K144" t="str">
        <f t="shared" si="33"/>
        <v>X</v>
      </c>
      <c r="L144" t="str">
        <f>VLOOKUP($G144,TYP,3,FALSE)</f>
        <v>Signal.Entropy</v>
      </c>
      <c r="M144" t="str">
        <f t="shared" si="34"/>
        <v>Signal.Entropy_tBodyGyro_X</v>
      </c>
      <c r="N144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</v>
      </c>
    </row>
    <row r="145" spans="1:14" x14ac:dyDescent="0.25">
      <c r="A145" t="s">
        <v>143</v>
      </c>
      <c r="B145">
        <f t="shared" si="24"/>
        <v>4</v>
      </c>
      <c r="C145" t="str">
        <f t="shared" si="25"/>
        <v>144</v>
      </c>
      <c r="D145">
        <f t="shared" si="26"/>
        <v>14</v>
      </c>
      <c r="E145">
        <f t="shared" si="27"/>
        <v>24</v>
      </c>
      <c r="F145" t="str">
        <f t="shared" si="28"/>
        <v>entropy()</v>
      </c>
      <c r="G145" t="str">
        <f t="shared" si="29"/>
        <v>entropy()</v>
      </c>
      <c r="H145" t="str">
        <f t="shared" si="30"/>
        <v>entropy.</v>
      </c>
      <c r="I145" t="str">
        <f t="shared" si="31"/>
        <v xml:space="preserve"> tBodyGyro</v>
      </c>
      <c r="J145" t="str">
        <f t="shared" si="32"/>
        <v>-Y</v>
      </c>
      <c r="K145" t="str">
        <f t="shared" si="33"/>
        <v>Y</v>
      </c>
      <c r="L145" t="str">
        <f>VLOOKUP($G145,TYP,3,FALSE)</f>
        <v>Signal.Entropy</v>
      </c>
      <c r="M145" t="str">
        <f t="shared" si="34"/>
        <v>Signal.Entropy_tBodyGyro_Y</v>
      </c>
      <c r="N145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</v>
      </c>
    </row>
    <row r="146" spans="1:14" x14ac:dyDescent="0.25">
      <c r="A146" t="s">
        <v>144</v>
      </c>
      <c r="B146">
        <f t="shared" si="24"/>
        <v>4</v>
      </c>
      <c r="C146" t="str">
        <f t="shared" si="25"/>
        <v>145</v>
      </c>
      <c r="D146">
        <f t="shared" si="26"/>
        <v>14</v>
      </c>
      <c r="E146">
        <f t="shared" si="27"/>
        <v>24</v>
      </c>
      <c r="F146" t="str">
        <f t="shared" si="28"/>
        <v>entropy()</v>
      </c>
      <c r="G146" t="str">
        <f t="shared" si="29"/>
        <v>entropy()</v>
      </c>
      <c r="H146" t="str">
        <f t="shared" si="30"/>
        <v>entropy.</v>
      </c>
      <c r="I146" t="str">
        <f t="shared" si="31"/>
        <v xml:space="preserve"> tBodyGyro</v>
      </c>
      <c r="J146" t="str">
        <f t="shared" si="32"/>
        <v>-Z</v>
      </c>
      <c r="K146" t="str">
        <f t="shared" si="33"/>
        <v>Z</v>
      </c>
      <c r="L146" t="str">
        <f>VLOOKUP($G146,TYP,3,FALSE)</f>
        <v>Signal.Entropy</v>
      </c>
      <c r="M146" t="str">
        <f t="shared" si="34"/>
        <v>Signal.Entropy_tBodyGyro_Z</v>
      </c>
      <c r="N146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</v>
      </c>
    </row>
    <row r="147" spans="1:14" x14ac:dyDescent="0.25">
      <c r="A147" t="s">
        <v>145</v>
      </c>
      <c r="B147">
        <f t="shared" si="24"/>
        <v>4</v>
      </c>
      <c r="C147" t="str">
        <f t="shared" si="25"/>
        <v>146</v>
      </c>
      <c r="D147">
        <f t="shared" si="26"/>
        <v>14</v>
      </c>
      <c r="E147">
        <f t="shared" si="27"/>
        <v>24</v>
      </c>
      <c r="F147" t="str">
        <f t="shared" si="28"/>
        <v>arCoeff()</v>
      </c>
      <c r="G147" t="str">
        <f t="shared" si="29"/>
        <v>arCoeff()</v>
      </c>
      <c r="H147" t="str">
        <f t="shared" si="30"/>
        <v>arCoeff.</v>
      </c>
      <c r="I147" t="str">
        <f t="shared" si="31"/>
        <v xml:space="preserve"> tBodyGyro</v>
      </c>
      <c r="J147" t="str">
        <f t="shared" si="32"/>
        <v>-X,1</v>
      </c>
      <c r="K147" t="str">
        <f t="shared" si="33"/>
        <v>X-1</v>
      </c>
      <c r="L147" t="str">
        <f>VLOOKUP($G147,TYP,3,FALSE)</f>
        <v>Autoregression.Coefficients.Burg.eq.4</v>
      </c>
      <c r="M147" t="str">
        <f t="shared" si="34"/>
        <v>Autoregression.Coefficients.Burg.eq.4_tBodyGyro_X-1</v>
      </c>
      <c r="N147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</v>
      </c>
    </row>
    <row r="148" spans="1:14" x14ac:dyDescent="0.25">
      <c r="A148" t="s">
        <v>146</v>
      </c>
      <c r="B148">
        <f t="shared" si="24"/>
        <v>4</v>
      </c>
      <c r="C148" t="str">
        <f t="shared" si="25"/>
        <v>147</v>
      </c>
      <c r="D148">
        <f t="shared" si="26"/>
        <v>14</v>
      </c>
      <c r="E148">
        <f t="shared" si="27"/>
        <v>24</v>
      </c>
      <c r="F148" t="str">
        <f t="shared" si="28"/>
        <v>arCoeff()</v>
      </c>
      <c r="G148" t="str">
        <f t="shared" si="29"/>
        <v>arCoeff()</v>
      </c>
      <c r="H148" t="str">
        <f t="shared" si="30"/>
        <v>arCoeff.</v>
      </c>
      <c r="I148" t="str">
        <f t="shared" si="31"/>
        <v xml:space="preserve"> tBodyGyro</v>
      </c>
      <c r="J148" t="str">
        <f t="shared" si="32"/>
        <v>-X,2</v>
      </c>
      <c r="K148" t="str">
        <f t="shared" si="33"/>
        <v>X-2</v>
      </c>
      <c r="L148" t="str">
        <f>VLOOKUP($G148,TYP,3,FALSE)</f>
        <v>Autoregression.Coefficients.Burg.eq.4</v>
      </c>
      <c r="M148" t="str">
        <f t="shared" si="34"/>
        <v>Autoregression.Coefficients.Burg.eq.4_tBodyGyro_X-2</v>
      </c>
      <c r="N148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</v>
      </c>
    </row>
    <row r="149" spans="1:14" x14ac:dyDescent="0.25">
      <c r="A149" t="s">
        <v>147</v>
      </c>
      <c r="B149">
        <f t="shared" si="24"/>
        <v>4</v>
      </c>
      <c r="C149" t="str">
        <f t="shared" si="25"/>
        <v>148</v>
      </c>
      <c r="D149">
        <f t="shared" si="26"/>
        <v>14</v>
      </c>
      <c r="E149">
        <f t="shared" si="27"/>
        <v>24</v>
      </c>
      <c r="F149" t="str">
        <f t="shared" si="28"/>
        <v>arCoeff()</v>
      </c>
      <c r="G149" t="str">
        <f t="shared" si="29"/>
        <v>arCoeff()</v>
      </c>
      <c r="H149" t="str">
        <f t="shared" si="30"/>
        <v>arCoeff.</v>
      </c>
      <c r="I149" t="str">
        <f t="shared" si="31"/>
        <v xml:space="preserve"> tBodyGyro</v>
      </c>
      <c r="J149" t="str">
        <f t="shared" si="32"/>
        <v>-X,3</v>
      </c>
      <c r="K149" t="str">
        <f t="shared" si="33"/>
        <v>X-3</v>
      </c>
      <c r="L149" t="str">
        <f>VLOOKUP($G149,TYP,3,FALSE)</f>
        <v>Autoregression.Coefficients.Burg.eq.4</v>
      </c>
      <c r="M149" t="str">
        <f t="shared" si="34"/>
        <v>Autoregression.Coefficients.Burg.eq.4_tBodyGyro_X-3</v>
      </c>
      <c r="N149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</v>
      </c>
    </row>
    <row r="150" spans="1:14" x14ac:dyDescent="0.25">
      <c r="A150" t="s">
        <v>148</v>
      </c>
      <c r="B150">
        <f t="shared" si="24"/>
        <v>4</v>
      </c>
      <c r="C150" t="str">
        <f t="shared" si="25"/>
        <v>149</v>
      </c>
      <c r="D150">
        <f t="shared" si="26"/>
        <v>14</v>
      </c>
      <c r="E150">
        <f t="shared" si="27"/>
        <v>24</v>
      </c>
      <c r="F150" t="str">
        <f t="shared" si="28"/>
        <v>arCoeff()</v>
      </c>
      <c r="G150" t="str">
        <f t="shared" si="29"/>
        <v>arCoeff()</v>
      </c>
      <c r="H150" t="str">
        <f t="shared" si="30"/>
        <v>arCoeff.</v>
      </c>
      <c r="I150" t="str">
        <f t="shared" si="31"/>
        <v xml:space="preserve"> tBodyGyro</v>
      </c>
      <c r="J150" t="str">
        <f t="shared" si="32"/>
        <v>-X,4</v>
      </c>
      <c r="K150" t="str">
        <f t="shared" si="33"/>
        <v>X-4</v>
      </c>
      <c r="L150" t="str">
        <f>VLOOKUP($G150,TYP,3,FALSE)</f>
        <v>Autoregression.Coefficients.Burg.eq.4</v>
      </c>
      <c r="M150" t="str">
        <f t="shared" si="34"/>
        <v>Autoregression.Coefficients.Burg.eq.4_tBodyGyro_X-4</v>
      </c>
      <c r="N150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</v>
      </c>
    </row>
    <row r="151" spans="1:14" x14ac:dyDescent="0.25">
      <c r="A151" t="s">
        <v>149</v>
      </c>
      <c r="B151">
        <f t="shared" si="24"/>
        <v>4</v>
      </c>
      <c r="C151" t="str">
        <f t="shared" si="25"/>
        <v>150</v>
      </c>
      <c r="D151">
        <f t="shared" si="26"/>
        <v>14</v>
      </c>
      <c r="E151">
        <f t="shared" si="27"/>
        <v>24</v>
      </c>
      <c r="F151" t="str">
        <f t="shared" si="28"/>
        <v>arCoeff()</v>
      </c>
      <c r="G151" t="str">
        <f t="shared" si="29"/>
        <v>arCoeff()</v>
      </c>
      <c r="H151" t="str">
        <f t="shared" si="30"/>
        <v>arCoeff.</v>
      </c>
      <c r="I151" t="str">
        <f t="shared" si="31"/>
        <v xml:space="preserve"> tBodyGyro</v>
      </c>
      <c r="J151" t="str">
        <f t="shared" si="32"/>
        <v>-Y,1</v>
      </c>
      <c r="K151" t="str">
        <f t="shared" si="33"/>
        <v>Y-1</v>
      </c>
      <c r="L151" t="str">
        <f>VLOOKUP($G151,TYP,3,FALSE)</f>
        <v>Autoregression.Coefficients.Burg.eq.4</v>
      </c>
      <c r="M151" t="str">
        <f t="shared" si="34"/>
        <v>Autoregression.Coefficients.Burg.eq.4_tBodyGyro_Y-1</v>
      </c>
      <c r="N151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</v>
      </c>
    </row>
    <row r="152" spans="1:14" x14ac:dyDescent="0.25">
      <c r="A152" t="s">
        <v>150</v>
      </c>
      <c r="B152">
        <f t="shared" si="24"/>
        <v>4</v>
      </c>
      <c r="C152" t="str">
        <f t="shared" si="25"/>
        <v>151</v>
      </c>
      <c r="D152">
        <f t="shared" si="26"/>
        <v>14</v>
      </c>
      <c r="E152">
        <f t="shared" si="27"/>
        <v>24</v>
      </c>
      <c r="F152" t="str">
        <f t="shared" si="28"/>
        <v>arCoeff()</v>
      </c>
      <c r="G152" t="str">
        <f t="shared" si="29"/>
        <v>arCoeff()</v>
      </c>
      <c r="H152" t="str">
        <f t="shared" si="30"/>
        <v>arCoeff.</v>
      </c>
      <c r="I152" t="str">
        <f t="shared" si="31"/>
        <v xml:space="preserve"> tBodyGyro</v>
      </c>
      <c r="J152" t="str">
        <f t="shared" si="32"/>
        <v>-Y,2</v>
      </c>
      <c r="K152" t="str">
        <f t="shared" si="33"/>
        <v>Y-2</v>
      </c>
      <c r="L152" t="str">
        <f>VLOOKUP($G152,TYP,3,FALSE)</f>
        <v>Autoregression.Coefficients.Burg.eq.4</v>
      </c>
      <c r="M152" t="str">
        <f t="shared" si="34"/>
        <v>Autoregression.Coefficients.Burg.eq.4_tBodyGyro_Y-2</v>
      </c>
      <c r="N152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</v>
      </c>
    </row>
    <row r="153" spans="1:14" x14ac:dyDescent="0.25">
      <c r="A153" t="s">
        <v>151</v>
      </c>
      <c r="B153">
        <f t="shared" si="24"/>
        <v>4</v>
      </c>
      <c r="C153" t="str">
        <f t="shared" si="25"/>
        <v>152</v>
      </c>
      <c r="D153">
        <f t="shared" si="26"/>
        <v>14</v>
      </c>
      <c r="E153">
        <f t="shared" si="27"/>
        <v>24</v>
      </c>
      <c r="F153" t="str">
        <f t="shared" si="28"/>
        <v>arCoeff()</v>
      </c>
      <c r="G153" t="str">
        <f t="shared" si="29"/>
        <v>arCoeff()</v>
      </c>
      <c r="H153" t="str">
        <f t="shared" si="30"/>
        <v>arCoeff.</v>
      </c>
      <c r="I153" t="str">
        <f t="shared" si="31"/>
        <v xml:space="preserve"> tBodyGyro</v>
      </c>
      <c r="J153" t="str">
        <f t="shared" si="32"/>
        <v>-Y,3</v>
      </c>
      <c r="K153" t="str">
        <f t="shared" si="33"/>
        <v>Y-3</v>
      </c>
      <c r="L153" t="str">
        <f>VLOOKUP($G153,TYP,3,FALSE)</f>
        <v>Autoregression.Coefficients.Burg.eq.4</v>
      </c>
      <c r="M153" t="str">
        <f t="shared" si="34"/>
        <v>Autoregression.Coefficients.Burg.eq.4_tBodyGyro_Y-3</v>
      </c>
      <c r="N153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</v>
      </c>
    </row>
    <row r="154" spans="1:14" x14ac:dyDescent="0.25">
      <c r="A154" t="s">
        <v>152</v>
      </c>
      <c r="B154">
        <f t="shared" si="24"/>
        <v>4</v>
      </c>
      <c r="C154" t="str">
        <f t="shared" si="25"/>
        <v>153</v>
      </c>
      <c r="D154">
        <f t="shared" si="26"/>
        <v>14</v>
      </c>
      <c r="E154">
        <f t="shared" si="27"/>
        <v>24</v>
      </c>
      <c r="F154" t="str">
        <f t="shared" si="28"/>
        <v>arCoeff()</v>
      </c>
      <c r="G154" t="str">
        <f t="shared" si="29"/>
        <v>arCoeff()</v>
      </c>
      <c r="H154" t="str">
        <f t="shared" si="30"/>
        <v>arCoeff.</v>
      </c>
      <c r="I154" t="str">
        <f t="shared" si="31"/>
        <v xml:space="preserve"> tBodyGyro</v>
      </c>
      <c r="J154" t="str">
        <f t="shared" si="32"/>
        <v>-Y,4</v>
      </c>
      <c r="K154" t="str">
        <f t="shared" si="33"/>
        <v>Y-4</v>
      </c>
      <c r="L154" t="str">
        <f>VLOOKUP($G154,TYP,3,FALSE)</f>
        <v>Autoregression.Coefficients.Burg.eq.4</v>
      </c>
      <c r="M154" t="str">
        <f t="shared" si="34"/>
        <v>Autoregression.Coefficients.Burg.eq.4_tBodyGyro_Y-4</v>
      </c>
      <c r="N154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</v>
      </c>
    </row>
    <row r="155" spans="1:14" x14ac:dyDescent="0.25">
      <c r="A155" t="s">
        <v>153</v>
      </c>
      <c r="B155">
        <f t="shared" si="24"/>
        <v>4</v>
      </c>
      <c r="C155" t="str">
        <f t="shared" si="25"/>
        <v>154</v>
      </c>
      <c r="D155">
        <f t="shared" si="26"/>
        <v>14</v>
      </c>
      <c r="E155">
        <f t="shared" si="27"/>
        <v>24</v>
      </c>
      <c r="F155" t="str">
        <f t="shared" si="28"/>
        <v>arCoeff()</v>
      </c>
      <c r="G155" t="str">
        <f t="shared" si="29"/>
        <v>arCoeff()</v>
      </c>
      <c r="H155" t="str">
        <f t="shared" si="30"/>
        <v>arCoeff.</v>
      </c>
      <c r="I155" t="str">
        <f t="shared" si="31"/>
        <v xml:space="preserve"> tBodyGyro</v>
      </c>
      <c r="J155" t="str">
        <f t="shared" si="32"/>
        <v>-Z,1</v>
      </c>
      <c r="K155" t="str">
        <f t="shared" si="33"/>
        <v>Z-1</v>
      </c>
      <c r="L155" t="str">
        <f>VLOOKUP($G155,TYP,3,FALSE)</f>
        <v>Autoregression.Coefficients.Burg.eq.4</v>
      </c>
      <c r="M155" t="str">
        <f t="shared" si="34"/>
        <v>Autoregression.Coefficients.Burg.eq.4_tBodyGyro_Z-1</v>
      </c>
      <c r="N155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</v>
      </c>
    </row>
    <row r="156" spans="1:14" x14ac:dyDescent="0.25">
      <c r="A156" t="s">
        <v>154</v>
      </c>
      <c r="B156">
        <f t="shared" si="24"/>
        <v>4</v>
      </c>
      <c r="C156" t="str">
        <f t="shared" si="25"/>
        <v>155</v>
      </c>
      <c r="D156">
        <f t="shared" si="26"/>
        <v>14</v>
      </c>
      <c r="E156">
        <f t="shared" si="27"/>
        <v>24</v>
      </c>
      <c r="F156" t="str">
        <f t="shared" si="28"/>
        <v>arCoeff()</v>
      </c>
      <c r="G156" t="str">
        <f t="shared" si="29"/>
        <v>arCoeff()</v>
      </c>
      <c r="H156" t="str">
        <f t="shared" si="30"/>
        <v>arCoeff.</v>
      </c>
      <c r="I156" t="str">
        <f t="shared" si="31"/>
        <v xml:space="preserve"> tBodyGyro</v>
      </c>
      <c r="J156" t="str">
        <f t="shared" si="32"/>
        <v>-Z,2</v>
      </c>
      <c r="K156" t="str">
        <f t="shared" si="33"/>
        <v>Z-2</v>
      </c>
      <c r="L156" t="str">
        <f>VLOOKUP($G156,TYP,3,FALSE)</f>
        <v>Autoregression.Coefficients.Burg.eq.4</v>
      </c>
      <c r="M156" t="str">
        <f t="shared" si="34"/>
        <v>Autoregression.Coefficients.Burg.eq.4_tBodyGyro_Z-2</v>
      </c>
      <c r="N156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</v>
      </c>
    </row>
    <row r="157" spans="1:14" x14ac:dyDescent="0.25">
      <c r="A157" t="s">
        <v>155</v>
      </c>
      <c r="B157">
        <f t="shared" si="24"/>
        <v>4</v>
      </c>
      <c r="C157" t="str">
        <f t="shared" si="25"/>
        <v>156</v>
      </c>
      <c r="D157">
        <f t="shared" si="26"/>
        <v>14</v>
      </c>
      <c r="E157">
        <f t="shared" si="27"/>
        <v>24</v>
      </c>
      <c r="F157" t="str">
        <f t="shared" si="28"/>
        <v>arCoeff()</v>
      </c>
      <c r="G157" t="str">
        <f t="shared" si="29"/>
        <v>arCoeff()</v>
      </c>
      <c r="H157" t="str">
        <f t="shared" si="30"/>
        <v>arCoeff.</v>
      </c>
      <c r="I157" t="str">
        <f t="shared" si="31"/>
        <v xml:space="preserve"> tBodyGyro</v>
      </c>
      <c r="J157" t="str">
        <f t="shared" si="32"/>
        <v>-Z,3</v>
      </c>
      <c r="K157" t="str">
        <f t="shared" si="33"/>
        <v>Z-3</v>
      </c>
      <c r="L157" t="str">
        <f>VLOOKUP($G157,TYP,3,FALSE)</f>
        <v>Autoregression.Coefficients.Burg.eq.4</v>
      </c>
      <c r="M157" t="str">
        <f t="shared" si="34"/>
        <v>Autoregression.Coefficients.Burg.eq.4_tBodyGyro_Z-3</v>
      </c>
      <c r="N157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</v>
      </c>
    </row>
    <row r="158" spans="1:14" x14ac:dyDescent="0.25">
      <c r="A158" t="s">
        <v>156</v>
      </c>
      <c r="B158">
        <f t="shared" si="24"/>
        <v>4</v>
      </c>
      <c r="C158" t="str">
        <f t="shared" si="25"/>
        <v>157</v>
      </c>
      <c r="D158">
        <f t="shared" si="26"/>
        <v>14</v>
      </c>
      <c r="E158">
        <f t="shared" si="27"/>
        <v>24</v>
      </c>
      <c r="F158" t="str">
        <f t="shared" si="28"/>
        <v>arCoeff()</v>
      </c>
      <c r="G158" t="str">
        <f t="shared" si="29"/>
        <v>arCoeff()</v>
      </c>
      <c r="H158" t="str">
        <f t="shared" si="30"/>
        <v>arCoeff.</v>
      </c>
      <c r="I158" t="str">
        <f t="shared" si="31"/>
        <v xml:space="preserve"> tBodyGyro</v>
      </c>
      <c r="J158" t="str">
        <f t="shared" si="32"/>
        <v>-Z,4</v>
      </c>
      <c r="K158" t="str">
        <f t="shared" si="33"/>
        <v>Z-4</v>
      </c>
      <c r="L158" t="str">
        <f>VLOOKUP($G158,TYP,3,FALSE)</f>
        <v>Autoregression.Coefficients.Burg.eq.4</v>
      </c>
      <c r="M158" t="str">
        <f t="shared" si="34"/>
        <v>Autoregression.Coefficients.Burg.eq.4_tBodyGyro_Z-4</v>
      </c>
      <c r="N158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</v>
      </c>
    </row>
    <row r="159" spans="1:14" x14ac:dyDescent="0.25">
      <c r="A159" t="s">
        <v>157</v>
      </c>
      <c r="B159">
        <f t="shared" si="24"/>
        <v>4</v>
      </c>
      <c r="C159" t="str">
        <f t="shared" si="25"/>
        <v>158</v>
      </c>
      <c r="D159">
        <f t="shared" si="26"/>
        <v>14</v>
      </c>
      <c r="E159">
        <f t="shared" si="27"/>
        <v>28</v>
      </c>
      <c r="F159" t="str">
        <f t="shared" si="28"/>
        <v>correlation()</v>
      </c>
      <c r="G159" t="str">
        <f t="shared" si="29"/>
        <v>correlation()</v>
      </c>
      <c r="H159" t="str">
        <f t="shared" si="30"/>
        <v>correlation.</v>
      </c>
      <c r="I159" t="str">
        <f t="shared" si="31"/>
        <v xml:space="preserve"> tBodyGyro</v>
      </c>
      <c r="J159" t="str">
        <f t="shared" si="32"/>
        <v>-X,Y</v>
      </c>
      <c r="K159" t="str">
        <f t="shared" si="33"/>
        <v>X-Y</v>
      </c>
      <c r="L159" t="str">
        <f>VLOOKUP($G159,TYP,3,FALSE)</f>
        <v>Correlation.Coefficient</v>
      </c>
      <c r="M159" t="str">
        <f t="shared" si="34"/>
        <v>Correlation.Coefficient_tBodyGyro_X-Y</v>
      </c>
      <c r="N159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</v>
      </c>
    </row>
    <row r="160" spans="1:14" x14ac:dyDescent="0.25">
      <c r="A160" t="s">
        <v>158</v>
      </c>
      <c r="B160">
        <f t="shared" si="24"/>
        <v>4</v>
      </c>
      <c r="C160" t="str">
        <f t="shared" si="25"/>
        <v>159</v>
      </c>
      <c r="D160">
        <f t="shared" si="26"/>
        <v>14</v>
      </c>
      <c r="E160">
        <f t="shared" si="27"/>
        <v>28</v>
      </c>
      <c r="F160" t="str">
        <f t="shared" si="28"/>
        <v>correlation()</v>
      </c>
      <c r="G160" t="str">
        <f t="shared" si="29"/>
        <v>correlation()</v>
      </c>
      <c r="H160" t="str">
        <f t="shared" si="30"/>
        <v>correlation.</v>
      </c>
      <c r="I160" t="str">
        <f t="shared" si="31"/>
        <v xml:space="preserve"> tBodyGyro</v>
      </c>
      <c r="J160" t="str">
        <f t="shared" si="32"/>
        <v>-X,Z</v>
      </c>
      <c r="K160" t="str">
        <f t="shared" si="33"/>
        <v>X-Z</v>
      </c>
      <c r="L160" t="str">
        <f>VLOOKUP($G160,TYP,3,FALSE)</f>
        <v>Correlation.Coefficient</v>
      </c>
      <c r="M160" t="str">
        <f t="shared" si="34"/>
        <v>Correlation.Coefficient_tBodyGyro_X-Z</v>
      </c>
      <c r="N160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</v>
      </c>
    </row>
    <row r="161" spans="1:14" x14ac:dyDescent="0.25">
      <c r="A161" t="s">
        <v>159</v>
      </c>
      <c r="B161">
        <f t="shared" si="24"/>
        <v>4</v>
      </c>
      <c r="C161" t="str">
        <f t="shared" si="25"/>
        <v>160</v>
      </c>
      <c r="D161">
        <f t="shared" si="26"/>
        <v>14</v>
      </c>
      <c r="E161">
        <f t="shared" si="27"/>
        <v>28</v>
      </c>
      <c r="F161" t="str">
        <f t="shared" si="28"/>
        <v>correlation()</v>
      </c>
      <c r="G161" t="str">
        <f t="shared" si="29"/>
        <v>correlation()</v>
      </c>
      <c r="H161" t="str">
        <f t="shared" si="30"/>
        <v>correlation.</v>
      </c>
      <c r="I161" t="str">
        <f t="shared" si="31"/>
        <v xml:space="preserve"> tBodyGyro</v>
      </c>
      <c r="J161" t="str">
        <f t="shared" si="32"/>
        <v>-Y,Z</v>
      </c>
      <c r="K161" t="str">
        <f t="shared" si="33"/>
        <v>Y-Z</v>
      </c>
      <c r="L161" t="str">
        <f>VLOOKUP($G161,TYP,3,FALSE)</f>
        <v>Correlation.Coefficient</v>
      </c>
      <c r="M161" t="str">
        <f t="shared" si="34"/>
        <v>Correlation.Coefficient_tBodyGyro_Y-Z</v>
      </c>
      <c r="N161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</v>
      </c>
    </row>
    <row r="162" spans="1:14" x14ac:dyDescent="0.25">
      <c r="A162" t="s">
        <v>160</v>
      </c>
      <c r="B162">
        <f t="shared" si="24"/>
        <v>4</v>
      </c>
      <c r="C162" t="str">
        <f t="shared" si="25"/>
        <v>161</v>
      </c>
      <c r="D162">
        <f t="shared" si="26"/>
        <v>18</v>
      </c>
      <c r="E162">
        <f t="shared" si="27"/>
        <v>25</v>
      </c>
      <c r="F162" t="str">
        <f t="shared" si="28"/>
        <v>mean()</v>
      </c>
      <c r="G162" t="str">
        <f t="shared" si="29"/>
        <v>mean()</v>
      </c>
      <c r="H162" t="str">
        <f t="shared" si="30"/>
        <v>mean.</v>
      </c>
      <c r="I162" t="str">
        <f t="shared" si="31"/>
        <v xml:space="preserve"> tBodyGyroJerk</v>
      </c>
      <c r="J162" t="str">
        <f t="shared" si="32"/>
        <v>-X</v>
      </c>
      <c r="K162" t="str">
        <f t="shared" si="33"/>
        <v>X</v>
      </c>
      <c r="L162" t="str">
        <f>VLOOKUP($G162,TYP,3,FALSE)</f>
        <v>Mean.Value</v>
      </c>
      <c r="M162" t="str">
        <f t="shared" si="34"/>
        <v>Mean.Value_tBodyGyroJerk_X</v>
      </c>
      <c r="N162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</v>
      </c>
    </row>
    <row r="163" spans="1:14" x14ac:dyDescent="0.25">
      <c r="A163" t="s">
        <v>161</v>
      </c>
      <c r="B163">
        <f t="shared" si="24"/>
        <v>4</v>
      </c>
      <c r="C163" t="str">
        <f t="shared" si="25"/>
        <v>162</v>
      </c>
      <c r="D163">
        <f t="shared" si="26"/>
        <v>18</v>
      </c>
      <c r="E163">
        <f t="shared" si="27"/>
        <v>25</v>
      </c>
      <c r="F163" t="str">
        <f t="shared" si="28"/>
        <v>mean()</v>
      </c>
      <c r="G163" t="str">
        <f t="shared" si="29"/>
        <v>mean()</v>
      </c>
      <c r="H163" t="str">
        <f t="shared" si="30"/>
        <v>mean.</v>
      </c>
      <c r="I163" t="str">
        <f t="shared" si="31"/>
        <v xml:space="preserve"> tBodyGyroJerk</v>
      </c>
      <c r="J163" t="str">
        <f t="shared" si="32"/>
        <v>-Y</v>
      </c>
      <c r="K163" t="str">
        <f t="shared" si="33"/>
        <v>Y</v>
      </c>
      <c r="L163" t="str">
        <f>VLOOKUP($G163,TYP,3,FALSE)</f>
        <v>Mean.Value</v>
      </c>
      <c r="M163" t="str">
        <f t="shared" si="34"/>
        <v>Mean.Value_tBodyGyroJerk_Y</v>
      </c>
      <c r="N163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</v>
      </c>
    </row>
    <row r="164" spans="1:14" x14ac:dyDescent="0.25">
      <c r="A164" t="s">
        <v>162</v>
      </c>
      <c r="B164">
        <f t="shared" si="24"/>
        <v>4</v>
      </c>
      <c r="C164" t="str">
        <f t="shared" si="25"/>
        <v>163</v>
      </c>
      <c r="D164">
        <f t="shared" si="26"/>
        <v>18</v>
      </c>
      <c r="E164">
        <f t="shared" si="27"/>
        <v>25</v>
      </c>
      <c r="F164" t="str">
        <f t="shared" si="28"/>
        <v>mean()</v>
      </c>
      <c r="G164" t="str">
        <f t="shared" si="29"/>
        <v>mean()</v>
      </c>
      <c r="H164" t="str">
        <f t="shared" si="30"/>
        <v>mean.</v>
      </c>
      <c r="I164" t="str">
        <f t="shared" si="31"/>
        <v xml:space="preserve"> tBodyGyroJerk</v>
      </c>
      <c r="J164" t="str">
        <f t="shared" si="32"/>
        <v>-Z</v>
      </c>
      <c r="K164" t="str">
        <f t="shared" si="33"/>
        <v>Z</v>
      </c>
      <c r="L164" t="str">
        <f>VLOOKUP($G164,TYP,3,FALSE)</f>
        <v>Mean.Value</v>
      </c>
      <c r="M164" t="str">
        <f t="shared" si="34"/>
        <v>Mean.Value_tBodyGyroJerk_Z</v>
      </c>
      <c r="N164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</v>
      </c>
    </row>
    <row r="165" spans="1:14" x14ac:dyDescent="0.25">
      <c r="A165" t="s">
        <v>163</v>
      </c>
      <c r="B165">
        <f t="shared" si="24"/>
        <v>4</v>
      </c>
      <c r="C165" t="str">
        <f t="shared" si="25"/>
        <v>164</v>
      </c>
      <c r="D165">
        <f t="shared" si="26"/>
        <v>18</v>
      </c>
      <c r="E165">
        <f t="shared" si="27"/>
        <v>24</v>
      </c>
      <c r="F165" t="str">
        <f t="shared" si="28"/>
        <v>std()</v>
      </c>
      <c r="G165" t="str">
        <f t="shared" si="29"/>
        <v>std()</v>
      </c>
      <c r="H165" t="str">
        <f t="shared" si="30"/>
        <v>std.</v>
      </c>
      <c r="I165" t="str">
        <f t="shared" si="31"/>
        <v xml:space="preserve"> tBodyGyroJerk</v>
      </c>
      <c r="J165" t="str">
        <f t="shared" si="32"/>
        <v>-X</v>
      </c>
      <c r="K165" t="str">
        <f t="shared" si="33"/>
        <v>X</v>
      </c>
      <c r="L165" t="str">
        <f>VLOOKUP($G165,TYP,3,FALSE)</f>
        <v>Standard.Dev</v>
      </c>
      <c r="M165" t="str">
        <f t="shared" si="34"/>
        <v>Standard.Dev_tBodyGyroJerk_X</v>
      </c>
      <c r="N165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</v>
      </c>
    </row>
    <row r="166" spans="1:14" x14ac:dyDescent="0.25">
      <c r="A166" t="s">
        <v>164</v>
      </c>
      <c r="B166">
        <f t="shared" si="24"/>
        <v>4</v>
      </c>
      <c r="C166" t="str">
        <f t="shared" si="25"/>
        <v>165</v>
      </c>
      <c r="D166">
        <f t="shared" si="26"/>
        <v>18</v>
      </c>
      <c r="E166">
        <f t="shared" si="27"/>
        <v>24</v>
      </c>
      <c r="F166" t="str">
        <f t="shared" si="28"/>
        <v>std()</v>
      </c>
      <c r="G166" t="str">
        <f t="shared" si="29"/>
        <v>std()</v>
      </c>
      <c r="H166" t="str">
        <f t="shared" si="30"/>
        <v>std.</v>
      </c>
      <c r="I166" t="str">
        <f t="shared" si="31"/>
        <v xml:space="preserve"> tBodyGyroJerk</v>
      </c>
      <c r="J166" t="str">
        <f t="shared" si="32"/>
        <v>-Y</v>
      </c>
      <c r="K166" t="str">
        <f t="shared" si="33"/>
        <v>Y</v>
      </c>
      <c r="L166" t="str">
        <f>VLOOKUP($G166,TYP,3,FALSE)</f>
        <v>Standard.Dev</v>
      </c>
      <c r="M166" t="str">
        <f t="shared" si="34"/>
        <v>Standard.Dev_tBodyGyroJerk_Y</v>
      </c>
      <c r="N166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</v>
      </c>
    </row>
    <row r="167" spans="1:14" x14ac:dyDescent="0.25">
      <c r="A167" t="s">
        <v>165</v>
      </c>
      <c r="B167">
        <f t="shared" si="24"/>
        <v>4</v>
      </c>
      <c r="C167" t="str">
        <f t="shared" si="25"/>
        <v>166</v>
      </c>
      <c r="D167">
        <f t="shared" si="26"/>
        <v>18</v>
      </c>
      <c r="E167">
        <f t="shared" si="27"/>
        <v>24</v>
      </c>
      <c r="F167" t="str">
        <f t="shared" si="28"/>
        <v>std()</v>
      </c>
      <c r="G167" t="str">
        <f t="shared" si="29"/>
        <v>std()</v>
      </c>
      <c r="H167" t="str">
        <f t="shared" si="30"/>
        <v>std.</v>
      </c>
      <c r="I167" t="str">
        <f t="shared" si="31"/>
        <v xml:space="preserve"> tBodyGyroJerk</v>
      </c>
      <c r="J167" t="str">
        <f t="shared" si="32"/>
        <v>-Z</v>
      </c>
      <c r="K167" t="str">
        <f t="shared" si="33"/>
        <v>Z</v>
      </c>
      <c r="L167" t="str">
        <f>VLOOKUP($G167,TYP,3,FALSE)</f>
        <v>Standard.Dev</v>
      </c>
      <c r="M167" t="str">
        <f t="shared" si="34"/>
        <v>Standard.Dev_tBodyGyroJerk_Z</v>
      </c>
      <c r="N167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</v>
      </c>
    </row>
    <row r="168" spans="1:14" x14ac:dyDescent="0.25">
      <c r="A168" t="s">
        <v>166</v>
      </c>
      <c r="B168">
        <f t="shared" si="24"/>
        <v>4</v>
      </c>
      <c r="C168" t="str">
        <f t="shared" si="25"/>
        <v>167</v>
      </c>
      <c r="D168">
        <f t="shared" si="26"/>
        <v>18</v>
      </c>
      <c r="E168">
        <f t="shared" si="27"/>
        <v>24</v>
      </c>
      <c r="F168" t="str">
        <f t="shared" si="28"/>
        <v>mad()</v>
      </c>
      <c r="G168" t="str">
        <f t="shared" si="29"/>
        <v>mad()</v>
      </c>
      <c r="H168" t="str">
        <f t="shared" si="30"/>
        <v>mad.</v>
      </c>
      <c r="I168" t="str">
        <f t="shared" si="31"/>
        <v xml:space="preserve"> tBodyGyroJerk</v>
      </c>
      <c r="J168" t="str">
        <f t="shared" si="32"/>
        <v>-X</v>
      </c>
      <c r="K168" t="str">
        <f t="shared" si="33"/>
        <v>X</v>
      </c>
      <c r="L168" t="str">
        <f>VLOOKUP($G168,TYP,3,FALSE)</f>
        <v>Median.Absolute.Deviation</v>
      </c>
      <c r="M168" t="str">
        <f t="shared" si="34"/>
        <v>Median.Absolute.Deviation_tBodyGyroJerk_X</v>
      </c>
      <c r="N168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</v>
      </c>
    </row>
    <row r="169" spans="1:14" x14ac:dyDescent="0.25">
      <c r="A169" t="s">
        <v>167</v>
      </c>
      <c r="B169">
        <f t="shared" si="24"/>
        <v>4</v>
      </c>
      <c r="C169" t="str">
        <f t="shared" si="25"/>
        <v>168</v>
      </c>
      <c r="D169">
        <f t="shared" si="26"/>
        <v>18</v>
      </c>
      <c r="E169">
        <f t="shared" si="27"/>
        <v>24</v>
      </c>
      <c r="F169" t="str">
        <f t="shared" si="28"/>
        <v>mad()</v>
      </c>
      <c r="G169" t="str">
        <f t="shared" si="29"/>
        <v>mad()</v>
      </c>
      <c r="H169" t="str">
        <f t="shared" si="30"/>
        <v>mad.</v>
      </c>
      <c r="I169" t="str">
        <f t="shared" si="31"/>
        <v xml:space="preserve"> tBodyGyroJerk</v>
      </c>
      <c r="J169" t="str">
        <f t="shared" si="32"/>
        <v>-Y</v>
      </c>
      <c r="K169" t="str">
        <f t="shared" si="33"/>
        <v>Y</v>
      </c>
      <c r="L169" t="str">
        <f>VLOOKUP($G169,TYP,3,FALSE)</f>
        <v>Median.Absolute.Deviation</v>
      </c>
      <c r="M169" t="str">
        <f t="shared" si="34"/>
        <v>Median.Absolute.Deviation_tBodyGyroJerk_Y</v>
      </c>
      <c r="N169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</v>
      </c>
    </row>
    <row r="170" spans="1:14" x14ac:dyDescent="0.25">
      <c r="A170" t="s">
        <v>168</v>
      </c>
      <c r="B170">
        <f t="shared" si="24"/>
        <v>4</v>
      </c>
      <c r="C170" t="str">
        <f t="shared" si="25"/>
        <v>169</v>
      </c>
      <c r="D170">
        <f t="shared" si="26"/>
        <v>18</v>
      </c>
      <c r="E170">
        <f t="shared" si="27"/>
        <v>24</v>
      </c>
      <c r="F170" t="str">
        <f t="shared" si="28"/>
        <v>mad()</v>
      </c>
      <c r="G170" t="str">
        <f t="shared" si="29"/>
        <v>mad()</v>
      </c>
      <c r="H170" t="str">
        <f t="shared" si="30"/>
        <v>mad.</v>
      </c>
      <c r="I170" t="str">
        <f t="shared" si="31"/>
        <v xml:space="preserve"> tBodyGyroJerk</v>
      </c>
      <c r="J170" t="str">
        <f t="shared" si="32"/>
        <v>-Z</v>
      </c>
      <c r="K170" t="str">
        <f t="shared" si="33"/>
        <v>Z</v>
      </c>
      <c r="L170" t="str">
        <f>VLOOKUP($G170,TYP,3,FALSE)</f>
        <v>Median.Absolute.Deviation</v>
      </c>
      <c r="M170" t="str">
        <f t="shared" si="34"/>
        <v>Median.Absolute.Deviation_tBodyGyroJerk_Z</v>
      </c>
      <c r="N170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</v>
      </c>
    </row>
    <row r="171" spans="1:14" x14ac:dyDescent="0.25">
      <c r="A171" t="s">
        <v>169</v>
      </c>
      <c r="B171">
        <f t="shared" si="24"/>
        <v>4</v>
      </c>
      <c r="C171" t="str">
        <f t="shared" si="25"/>
        <v>170</v>
      </c>
      <c r="D171">
        <f t="shared" si="26"/>
        <v>18</v>
      </c>
      <c r="E171">
        <f t="shared" si="27"/>
        <v>24</v>
      </c>
      <c r="F171" t="str">
        <f t="shared" si="28"/>
        <v>max()</v>
      </c>
      <c r="G171" t="str">
        <f t="shared" si="29"/>
        <v>max()</v>
      </c>
      <c r="H171" t="str">
        <f t="shared" si="30"/>
        <v>max.</v>
      </c>
      <c r="I171" t="str">
        <f t="shared" si="31"/>
        <v xml:space="preserve"> tBodyGyroJerk</v>
      </c>
      <c r="J171" t="str">
        <f t="shared" si="32"/>
        <v>-X</v>
      </c>
      <c r="K171" t="str">
        <f t="shared" si="33"/>
        <v>X</v>
      </c>
      <c r="L171" t="str">
        <f>VLOOKUP($G171,TYP,3,FALSE)</f>
        <v>Max.in.Array</v>
      </c>
      <c r="M171" t="str">
        <f t="shared" si="34"/>
        <v>Max.in.Array_tBodyGyroJerk_X</v>
      </c>
      <c r="N171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</v>
      </c>
    </row>
    <row r="172" spans="1:14" x14ac:dyDescent="0.25">
      <c r="A172" t="s">
        <v>170</v>
      </c>
      <c r="B172">
        <f t="shared" si="24"/>
        <v>4</v>
      </c>
      <c r="C172" t="str">
        <f t="shared" si="25"/>
        <v>171</v>
      </c>
      <c r="D172">
        <f t="shared" si="26"/>
        <v>18</v>
      </c>
      <c r="E172">
        <f t="shared" si="27"/>
        <v>24</v>
      </c>
      <c r="F172" t="str">
        <f t="shared" si="28"/>
        <v>max()</v>
      </c>
      <c r="G172" t="str">
        <f t="shared" si="29"/>
        <v>max()</v>
      </c>
      <c r="H172" t="str">
        <f t="shared" si="30"/>
        <v>max.</v>
      </c>
      <c r="I172" t="str">
        <f t="shared" si="31"/>
        <v xml:space="preserve"> tBodyGyroJerk</v>
      </c>
      <c r="J172" t="str">
        <f t="shared" si="32"/>
        <v>-Y</v>
      </c>
      <c r="K172" t="str">
        <f t="shared" si="33"/>
        <v>Y</v>
      </c>
      <c r="L172" t="str">
        <f>VLOOKUP($G172,TYP,3,FALSE)</f>
        <v>Max.in.Array</v>
      </c>
      <c r="M172" t="str">
        <f t="shared" si="34"/>
        <v>Max.in.Array_tBodyGyroJerk_Y</v>
      </c>
      <c r="N172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</v>
      </c>
    </row>
    <row r="173" spans="1:14" x14ac:dyDescent="0.25">
      <c r="A173" t="s">
        <v>171</v>
      </c>
      <c r="B173">
        <f t="shared" si="24"/>
        <v>4</v>
      </c>
      <c r="C173" t="str">
        <f t="shared" si="25"/>
        <v>172</v>
      </c>
      <c r="D173">
        <f t="shared" si="26"/>
        <v>18</v>
      </c>
      <c r="E173">
        <f t="shared" si="27"/>
        <v>24</v>
      </c>
      <c r="F173" t="str">
        <f t="shared" si="28"/>
        <v>max()</v>
      </c>
      <c r="G173" t="str">
        <f t="shared" si="29"/>
        <v>max()</v>
      </c>
      <c r="H173" t="str">
        <f t="shared" si="30"/>
        <v>max.</v>
      </c>
      <c r="I173" t="str">
        <f t="shared" si="31"/>
        <v xml:space="preserve"> tBodyGyroJerk</v>
      </c>
      <c r="J173" t="str">
        <f t="shared" si="32"/>
        <v>-Z</v>
      </c>
      <c r="K173" t="str">
        <f t="shared" si="33"/>
        <v>Z</v>
      </c>
      <c r="L173" t="str">
        <f>VLOOKUP($G173,TYP,3,FALSE)</f>
        <v>Max.in.Array</v>
      </c>
      <c r="M173" t="str">
        <f t="shared" si="34"/>
        <v>Max.in.Array_tBodyGyroJerk_Z</v>
      </c>
      <c r="N173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</v>
      </c>
    </row>
    <row r="174" spans="1:14" x14ac:dyDescent="0.25">
      <c r="A174" t="s">
        <v>172</v>
      </c>
      <c r="B174">
        <f t="shared" si="24"/>
        <v>4</v>
      </c>
      <c r="C174" t="str">
        <f t="shared" si="25"/>
        <v>173</v>
      </c>
      <c r="D174">
        <f t="shared" si="26"/>
        <v>18</v>
      </c>
      <c r="E174">
        <f t="shared" si="27"/>
        <v>24</v>
      </c>
      <c r="F174" t="str">
        <f t="shared" si="28"/>
        <v>min()</v>
      </c>
      <c r="G174" t="str">
        <f t="shared" si="29"/>
        <v>min()</v>
      </c>
      <c r="H174" t="str">
        <f t="shared" si="30"/>
        <v>min.</v>
      </c>
      <c r="I174" t="str">
        <f t="shared" si="31"/>
        <v xml:space="preserve"> tBodyGyroJerk</v>
      </c>
      <c r="J174" t="str">
        <f t="shared" si="32"/>
        <v>-X</v>
      </c>
      <c r="K174" t="str">
        <f t="shared" si="33"/>
        <v>X</v>
      </c>
      <c r="L174" t="str">
        <f>VLOOKUP($G174,TYP,3,FALSE)</f>
        <v>Min.in.Array</v>
      </c>
      <c r="M174" t="str">
        <f t="shared" si="34"/>
        <v>Min.in.Array_tBodyGyroJerk_X</v>
      </c>
      <c r="N174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</v>
      </c>
    </row>
    <row r="175" spans="1:14" x14ac:dyDescent="0.25">
      <c r="A175" t="s">
        <v>173</v>
      </c>
      <c r="B175">
        <f t="shared" si="24"/>
        <v>4</v>
      </c>
      <c r="C175" t="str">
        <f t="shared" si="25"/>
        <v>174</v>
      </c>
      <c r="D175">
        <f t="shared" si="26"/>
        <v>18</v>
      </c>
      <c r="E175">
        <f t="shared" si="27"/>
        <v>24</v>
      </c>
      <c r="F175" t="str">
        <f t="shared" si="28"/>
        <v>min()</v>
      </c>
      <c r="G175" t="str">
        <f t="shared" si="29"/>
        <v>min()</v>
      </c>
      <c r="H175" t="str">
        <f t="shared" si="30"/>
        <v>min.</v>
      </c>
      <c r="I175" t="str">
        <f t="shared" si="31"/>
        <v xml:space="preserve"> tBodyGyroJerk</v>
      </c>
      <c r="J175" t="str">
        <f t="shared" si="32"/>
        <v>-Y</v>
      </c>
      <c r="K175" t="str">
        <f t="shared" si="33"/>
        <v>Y</v>
      </c>
      <c r="L175" t="str">
        <f>VLOOKUP($G175,TYP,3,FALSE)</f>
        <v>Min.in.Array</v>
      </c>
      <c r="M175" t="str">
        <f t="shared" si="34"/>
        <v>Min.in.Array_tBodyGyroJerk_Y</v>
      </c>
      <c r="N175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</v>
      </c>
    </row>
    <row r="176" spans="1:14" x14ac:dyDescent="0.25">
      <c r="A176" t="s">
        <v>174</v>
      </c>
      <c r="B176">
        <f t="shared" si="24"/>
        <v>4</v>
      </c>
      <c r="C176" t="str">
        <f t="shared" si="25"/>
        <v>175</v>
      </c>
      <c r="D176">
        <f t="shared" si="26"/>
        <v>18</v>
      </c>
      <c r="E176">
        <f t="shared" si="27"/>
        <v>24</v>
      </c>
      <c r="F176" t="str">
        <f t="shared" si="28"/>
        <v>min()</v>
      </c>
      <c r="G176" t="str">
        <f t="shared" si="29"/>
        <v>min()</v>
      </c>
      <c r="H176" t="str">
        <f t="shared" si="30"/>
        <v>min.</v>
      </c>
      <c r="I176" t="str">
        <f t="shared" si="31"/>
        <v xml:space="preserve"> tBodyGyroJerk</v>
      </c>
      <c r="J176" t="str">
        <f t="shared" si="32"/>
        <v>-Z</v>
      </c>
      <c r="K176" t="str">
        <f t="shared" si="33"/>
        <v>Z</v>
      </c>
      <c r="L176" t="str">
        <f>VLOOKUP($G176,TYP,3,FALSE)</f>
        <v>Min.in.Array</v>
      </c>
      <c r="M176" t="str">
        <f t="shared" si="34"/>
        <v>Min.in.Array_tBodyGyroJerk_Z</v>
      </c>
      <c r="N176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</v>
      </c>
    </row>
    <row r="177" spans="1:14" x14ac:dyDescent="0.25">
      <c r="A177" t="s">
        <v>175</v>
      </c>
      <c r="B177">
        <f t="shared" si="24"/>
        <v>4</v>
      </c>
      <c r="C177" t="str">
        <f t="shared" si="25"/>
        <v>176</v>
      </c>
      <c r="D177">
        <f t="shared" si="26"/>
        <v>18</v>
      </c>
      <c r="E177">
        <f t="shared" si="27"/>
        <v>24</v>
      </c>
      <c r="F177" t="str">
        <f t="shared" si="28"/>
        <v>sma()</v>
      </c>
      <c r="G177" t="str">
        <f t="shared" si="29"/>
        <v>sma()</v>
      </c>
      <c r="H177" t="str">
        <f t="shared" si="30"/>
        <v>sma.</v>
      </c>
      <c r="I177" t="str">
        <f t="shared" si="31"/>
        <v xml:space="preserve"> tBodyGyroJerk</v>
      </c>
      <c r="J177" t="str">
        <f t="shared" si="32"/>
        <v/>
      </c>
      <c r="K177" t="str">
        <f t="shared" si="33"/>
        <v/>
      </c>
      <c r="L177" t="str">
        <f>VLOOKUP($G177,TYP,3,FALSE)</f>
        <v>Signal.Magnitude.Area</v>
      </c>
      <c r="M177" t="str">
        <f t="shared" si="34"/>
        <v>Signal.Magnitude.Area_tBodyGyroJerk</v>
      </c>
      <c r="N177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</v>
      </c>
    </row>
    <row r="178" spans="1:14" x14ac:dyDescent="0.25">
      <c r="A178" t="s">
        <v>176</v>
      </c>
      <c r="B178">
        <f t="shared" si="24"/>
        <v>4</v>
      </c>
      <c r="C178" t="str">
        <f t="shared" si="25"/>
        <v>177</v>
      </c>
      <c r="D178">
        <f t="shared" si="26"/>
        <v>18</v>
      </c>
      <c r="E178">
        <f t="shared" si="27"/>
        <v>27</v>
      </c>
      <c r="F178" t="str">
        <f t="shared" si="28"/>
        <v>energy()</v>
      </c>
      <c r="G178" t="str">
        <f t="shared" si="29"/>
        <v>energy()</v>
      </c>
      <c r="H178" t="str">
        <f t="shared" si="30"/>
        <v>energy.</v>
      </c>
      <c r="I178" t="str">
        <f t="shared" si="31"/>
        <v xml:space="preserve"> tBodyGyroJerk</v>
      </c>
      <c r="J178" t="str">
        <f t="shared" si="32"/>
        <v>-X</v>
      </c>
      <c r="K178" t="str">
        <f t="shared" si="33"/>
        <v>X</v>
      </c>
      <c r="L178" t="str">
        <f>VLOOKUP($G178,TYP,3,FALSE)</f>
        <v>Energy.Measure</v>
      </c>
      <c r="M178" t="str">
        <f t="shared" si="34"/>
        <v>Energy.Measure_tBodyGyroJerk_X</v>
      </c>
      <c r="N178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</v>
      </c>
    </row>
    <row r="179" spans="1:14" x14ac:dyDescent="0.25">
      <c r="A179" t="s">
        <v>177</v>
      </c>
      <c r="B179">
        <f t="shared" si="24"/>
        <v>4</v>
      </c>
      <c r="C179" t="str">
        <f t="shared" si="25"/>
        <v>178</v>
      </c>
      <c r="D179">
        <f t="shared" si="26"/>
        <v>18</v>
      </c>
      <c r="E179">
        <f t="shared" si="27"/>
        <v>27</v>
      </c>
      <c r="F179" t="str">
        <f t="shared" si="28"/>
        <v>energy()</v>
      </c>
      <c r="G179" t="str">
        <f t="shared" si="29"/>
        <v>energy()</v>
      </c>
      <c r="H179" t="str">
        <f t="shared" si="30"/>
        <v>energy.</v>
      </c>
      <c r="I179" t="str">
        <f t="shared" si="31"/>
        <v xml:space="preserve"> tBodyGyroJerk</v>
      </c>
      <c r="J179" t="str">
        <f t="shared" si="32"/>
        <v>-Y</v>
      </c>
      <c r="K179" t="str">
        <f t="shared" si="33"/>
        <v>Y</v>
      </c>
      <c r="L179" t="str">
        <f>VLOOKUP($G179,TYP,3,FALSE)</f>
        <v>Energy.Measure</v>
      </c>
      <c r="M179" t="str">
        <f t="shared" si="34"/>
        <v>Energy.Measure_tBodyGyroJerk_Y</v>
      </c>
      <c r="N179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</v>
      </c>
    </row>
    <row r="180" spans="1:14" x14ac:dyDescent="0.25">
      <c r="A180" t="s">
        <v>178</v>
      </c>
      <c r="B180">
        <f t="shared" si="24"/>
        <v>4</v>
      </c>
      <c r="C180" t="str">
        <f t="shared" si="25"/>
        <v>179</v>
      </c>
      <c r="D180">
        <f t="shared" si="26"/>
        <v>18</v>
      </c>
      <c r="E180">
        <f t="shared" si="27"/>
        <v>27</v>
      </c>
      <c r="F180" t="str">
        <f t="shared" si="28"/>
        <v>energy()</v>
      </c>
      <c r="G180" t="str">
        <f t="shared" si="29"/>
        <v>energy()</v>
      </c>
      <c r="H180" t="str">
        <f t="shared" si="30"/>
        <v>energy.</v>
      </c>
      <c r="I180" t="str">
        <f t="shared" si="31"/>
        <v xml:space="preserve"> tBodyGyroJerk</v>
      </c>
      <c r="J180" t="str">
        <f t="shared" si="32"/>
        <v>-Z</v>
      </c>
      <c r="K180" t="str">
        <f t="shared" si="33"/>
        <v>Z</v>
      </c>
      <c r="L180" t="str">
        <f>VLOOKUP($G180,TYP,3,FALSE)</f>
        <v>Energy.Measure</v>
      </c>
      <c r="M180" t="str">
        <f t="shared" si="34"/>
        <v>Energy.Measure_tBodyGyroJerk_Z</v>
      </c>
      <c r="N180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</v>
      </c>
    </row>
    <row r="181" spans="1:14" x14ac:dyDescent="0.25">
      <c r="A181" t="s">
        <v>179</v>
      </c>
      <c r="B181">
        <f t="shared" si="24"/>
        <v>4</v>
      </c>
      <c r="C181" t="str">
        <f t="shared" si="25"/>
        <v>180</v>
      </c>
      <c r="D181">
        <f t="shared" si="26"/>
        <v>18</v>
      </c>
      <c r="E181">
        <f t="shared" si="27"/>
        <v>24</v>
      </c>
      <c r="F181" t="str">
        <f t="shared" si="28"/>
        <v>iqr()</v>
      </c>
      <c r="G181" t="str">
        <f t="shared" si="29"/>
        <v>iqr()</v>
      </c>
      <c r="H181" t="str">
        <f t="shared" si="30"/>
        <v>iqr.</v>
      </c>
      <c r="I181" t="str">
        <f t="shared" si="31"/>
        <v xml:space="preserve"> tBodyGyroJerk</v>
      </c>
      <c r="J181" t="str">
        <f t="shared" si="32"/>
        <v>-X</v>
      </c>
      <c r="K181" t="str">
        <f t="shared" si="33"/>
        <v>X</v>
      </c>
      <c r="L181" t="str">
        <f>VLOOKUP($G181,TYP,3,FALSE)</f>
        <v>Interquartile.Range</v>
      </c>
      <c r="M181" t="str">
        <f t="shared" si="34"/>
        <v>Interquartile.Range_tBodyGyroJerk_X</v>
      </c>
      <c r="N181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</v>
      </c>
    </row>
    <row r="182" spans="1:14" x14ac:dyDescent="0.25">
      <c r="A182" t="s">
        <v>180</v>
      </c>
      <c r="B182">
        <f t="shared" si="24"/>
        <v>4</v>
      </c>
      <c r="C182" t="str">
        <f t="shared" si="25"/>
        <v>181</v>
      </c>
      <c r="D182">
        <f t="shared" si="26"/>
        <v>18</v>
      </c>
      <c r="E182">
        <f t="shared" si="27"/>
        <v>24</v>
      </c>
      <c r="F182" t="str">
        <f t="shared" si="28"/>
        <v>iqr()</v>
      </c>
      <c r="G182" t="str">
        <f t="shared" si="29"/>
        <v>iqr()</v>
      </c>
      <c r="H182" t="str">
        <f t="shared" si="30"/>
        <v>iqr.</v>
      </c>
      <c r="I182" t="str">
        <f t="shared" si="31"/>
        <v xml:space="preserve"> tBodyGyroJerk</v>
      </c>
      <c r="J182" t="str">
        <f t="shared" si="32"/>
        <v>-Y</v>
      </c>
      <c r="K182" t="str">
        <f t="shared" si="33"/>
        <v>Y</v>
      </c>
      <c r="L182" t="str">
        <f>VLOOKUP($G182,TYP,3,FALSE)</f>
        <v>Interquartile.Range</v>
      </c>
      <c r="M182" t="str">
        <f t="shared" si="34"/>
        <v>Interquartile.Range_tBodyGyroJerk_Y</v>
      </c>
      <c r="N182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</v>
      </c>
    </row>
    <row r="183" spans="1:14" x14ac:dyDescent="0.25">
      <c r="A183" t="s">
        <v>181</v>
      </c>
      <c r="B183">
        <f t="shared" si="24"/>
        <v>4</v>
      </c>
      <c r="C183" t="str">
        <f t="shared" si="25"/>
        <v>182</v>
      </c>
      <c r="D183">
        <f t="shared" si="26"/>
        <v>18</v>
      </c>
      <c r="E183">
        <f t="shared" si="27"/>
        <v>24</v>
      </c>
      <c r="F183" t="str">
        <f t="shared" si="28"/>
        <v>iqr()</v>
      </c>
      <c r="G183" t="str">
        <f t="shared" si="29"/>
        <v>iqr()</v>
      </c>
      <c r="H183" t="str">
        <f t="shared" si="30"/>
        <v>iqr.</v>
      </c>
      <c r="I183" t="str">
        <f t="shared" si="31"/>
        <v xml:space="preserve"> tBodyGyroJerk</v>
      </c>
      <c r="J183" t="str">
        <f t="shared" si="32"/>
        <v>-Z</v>
      </c>
      <c r="K183" t="str">
        <f t="shared" si="33"/>
        <v>Z</v>
      </c>
      <c r="L183" t="str">
        <f>VLOOKUP($G183,TYP,3,FALSE)</f>
        <v>Interquartile.Range</v>
      </c>
      <c r="M183" t="str">
        <f t="shared" si="34"/>
        <v>Interquartile.Range_tBodyGyroJerk_Z</v>
      </c>
      <c r="N183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</v>
      </c>
    </row>
    <row r="184" spans="1:14" x14ac:dyDescent="0.25">
      <c r="A184" t="s">
        <v>182</v>
      </c>
      <c r="B184">
        <f t="shared" si="24"/>
        <v>4</v>
      </c>
      <c r="C184" t="str">
        <f t="shared" si="25"/>
        <v>183</v>
      </c>
      <c r="D184">
        <f t="shared" si="26"/>
        <v>18</v>
      </c>
      <c r="E184">
        <f t="shared" si="27"/>
        <v>28</v>
      </c>
      <c r="F184" t="str">
        <f t="shared" si="28"/>
        <v>entropy()</v>
      </c>
      <c r="G184" t="str">
        <f t="shared" si="29"/>
        <v>entropy()</v>
      </c>
      <c r="H184" t="str">
        <f t="shared" si="30"/>
        <v>entropy.</v>
      </c>
      <c r="I184" t="str">
        <f t="shared" si="31"/>
        <v xml:space="preserve"> tBodyGyroJerk</v>
      </c>
      <c r="J184" t="str">
        <f t="shared" si="32"/>
        <v>-X</v>
      </c>
      <c r="K184" t="str">
        <f t="shared" si="33"/>
        <v>X</v>
      </c>
      <c r="L184" t="str">
        <f>VLOOKUP($G184,TYP,3,FALSE)</f>
        <v>Signal.Entropy</v>
      </c>
      <c r="M184" t="str">
        <f t="shared" si="34"/>
        <v>Signal.Entropy_tBodyGyroJerk_X</v>
      </c>
      <c r="N184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</v>
      </c>
    </row>
    <row r="185" spans="1:14" x14ac:dyDescent="0.25">
      <c r="A185" t="s">
        <v>183</v>
      </c>
      <c r="B185">
        <f t="shared" si="24"/>
        <v>4</v>
      </c>
      <c r="C185" t="str">
        <f t="shared" si="25"/>
        <v>184</v>
      </c>
      <c r="D185">
        <f t="shared" si="26"/>
        <v>18</v>
      </c>
      <c r="E185">
        <f t="shared" si="27"/>
        <v>28</v>
      </c>
      <c r="F185" t="str">
        <f t="shared" si="28"/>
        <v>entropy()</v>
      </c>
      <c r="G185" t="str">
        <f t="shared" si="29"/>
        <v>entropy()</v>
      </c>
      <c r="H185" t="str">
        <f t="shared" si="30"/>
        <v>entropy.</v>
      </c>
      <c r="I185" t="str">
        <f t="shared" si="31"/>
        <v xml:space="preserve"> tBodyGyroJerk</v>
      </c>
      <c r="J185" t="str">
        <f t="shared" si="32"/>
        <v>-Y</v>
      </c>
      <c r="K185" t="str">
        <f t="shared" si="33"/>
        <v>Y</v>
      </c>
      <c r="L185" t="str">
        <f>VLOOKUP($G185,TYP,3,FALSE)</f>
        <v>Signal.Entropy</v>
      </c>
      <c r="M185" t="str">
        <f t="shared" si="34"/>
        <v>Signal.Entropy_tBodyGyroJerk_Y</v>
      </c>
      <c r="N185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</v>
      </c>
    </row>
    <row r="186" spans="1:14" x14ac:dyDescent="0.25">
      <c r="A186" t="s">
        <v>184</v>
      </c>
      <c r="B186">
        <f t="shared" si="24"/>
        <v>4</v>
      </c>
      <c r="C186" t="str">
        <f t="shared" si="25"/>
        <v>185</v>
      </c>
      <c r="D186">
        <f t="shared" si="26"/>
        <v>18</v>
      </c>
      <c r="E186">
        <f t="shared" si="27"/>
        <v>28</v>
      </c>
      <c r="F186" t="str">
        <f t="shared" si="28"/>
        <v>entropy()</v>
      </c>
      <c r="G186" t="str">
        <f t="shared" si="29"/>
        <v>entropy()</v>
      </c>
      <c r="H186" t="str">
        <f t="shared" si="30"/>
        <v>entropy.</v>
      </c>
      <c r="I186" t="str">
        <f t="shared" si="31"/>
        <v xml:space="preserve"> tBodyGyroJerk</v>
      </c>
      <c r="J186" t="str">
        <f t="shared" si="32"/>
        <v>-Z</v>
      </c>
      <c r="K186" t="str">
        <f t="shared" si="33"/>
        <v>Z</v>
      </c>
      <c r="L186" t="str">
        <f>VLOOKUP($G186,TYP,3,FALSE)</f>
        <v>Signal.Entropy</v>
      </c>
      <c r="M186" t="str">
        <f t="shared" si="34"/>
        <v>Signal.Entropy_tBodyGyroJerk_Z</v>
      </c>
      <c r="N186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</v>
      </c>
    </row>
    <row r="187" spans="1:14" x14ac:dyDescent="0.25">
      <c r="A187" t="s">
        <v>185</v>
      </c>
      <c r="B187">
        <f t="shared" si="24"/>
        <v>4</v>
      </c>
      <c r="C187" t="str">
        <f t="shared" si="25"/>
        <v>186</v>
      </c>
      <c r="D187">
        <f t="shared" si="26"/>
        <v>18</v>
      </c>
      <c r="E187">
        <f t="shared" si="27"/>
        <v>28</v>
      </c>
      <c r="F187" t="str">
        <f t="shared" si="28"/>
        <v>arCoeff()</v>
      </c>
      <c r="G187" t="str">
        <f t="shared" si="29"/>
        <v>arCoeff()</v>
      </c>
      <c r="H187" t="str">
        <f t="shared" si="30"/>
        <v>arCoeff.</v>
      </c>
      <c r="I187" t="str">
        <f t="shared" si="31"/>
        <v xml:space="preserve"> tBodyGyroJerk</v>
      </c>
      <c r="J187" t="str">
        <f t="shared" si="32"/>
        <v>-X,1</v>
      </c>
      <c r="K187" t="str">
        <f t="shared" si="33"/>
        <v>X-1</v>
      </c>
      <c r="L187" t="str">
        <f>VLOOKUP($G187,TYP,3,FALSE)</f>
        <v>Autoregression.Coefficients.Burg.eq.4</v>
      </c>
      <c r="M187" t="str">
        <f t="shared" si="34"/>
        <v>Autoregression.Coefficients.Burg.eq.4_tBodyGyroJerk_X-1</v>
      </c>
      <c r="N187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</v>
      </c>
    </row>
    <row r="188" spans="1:14" x14ac:dyDescent="0.25">
      <c r="A188" t="s">
        <v>186</v>
      </c>
      <c r="B188">
        <f t="shared" si="24"/>
        <v>4</v>
      </c>
      <c r="C188" t="str">
        <f t="shared" si="25"/>
        <v>187</v>
      </c>
      <c r="D188">
        <f t="shared" si="26"/>
        <v>18</v>
      </c>
      <c r="E188">
        <f t="shared" si="27"/>
        <v>28</v>
      </c>
      <c r="F188" t="str">
        <f t="shared" si="28"/>
        <v>arCoeff()</v>
      </c>
      <c r="G188" t="str">
        <f t="shared" si="29"/>
        <v>arCoeff()</v>
      </c>
      <c r="H188" t="str">
        <f t="shared" si="30"/>
        <v>arCoeff.</v>
      </c>
      <c r="I188" t="str">
        <f t="shared" si="31"/>
        <v xml:space="preserve"> tBodyGyroJerk</v>
      </c>
      <c r="J188" t="str">
        <f t="shared" si="32"/>
        <v>-X,2</v>
      </c>
      <c r="K188" t="str">
        <f t="shared" si="33"/>
        <v>X-2</v>
      </c>
      <c r="L188" t="str">
        <f>VLOOKUP($G188,TYP,3,FALSE)</f>
        <v>Autoregression.Coefficients.Burg.eq.4</v>
      </c>
      <c r="M188" t="str">
        <f t="shared" si="34"/>
        <v>Autoregression.Coefficients.Burg.eq.4_tBodyGyroJerk_X-2</v>
      </c>
      <c r="N188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</v>
      </c>
    </row>
    <row r="189" spans="1:14" x14ac:dyDescent="0.25">
      <c r="A189" t="s">
        <v>187</v>
      </c>
      <c r="B189">
        <f t="shared" si="24"/>
        <v>4</v>
      </c>
      <c r="C189" t="str">
        <f t="shared" si="25"/>
        <v>188</v>
      </c>
      <c r="D189">
        <f t="shared" si="26"/>
        <v>18</v>
      </c>
      <c r="E189">
        <f t="shared" si="27"/>
        <v>28</v>
      </c>
      <c r="F189" t="str">
        <f t="shared" si="28"/>
        <v>arCoeff()</v>
      </c>
      <c r="G189" t="str">
        <f t="shared" si="29"/>
        <v>arCoeff()</v>
      </c>
      <c r="H189" t="str">
        <f t="shared" si="30"/>
        <v>arCoeff.</v>
      </c>
      <c r="I189" t="str">
        <f t="shared" si="31"/>
        <v xml:space="preserve"> tBodyGyroJerk</v>
      </c>
      <c r="J189" t="str">
        <f t="shared" si="32"/>
        <v>-X,3</v>
      </c>
      <c r="K189" t="str">
        <f t="shared" si="33"/>
        <v>X-3</v>
      </c>
      <c r="L189" t="str">
        <f>VLOOKUP($G189,TYP,3,FALSE)</f>
        <v>Autoregression.Coefficients.Burg.eq.4</v>
      </c>
      <c r="M189" t="str">
        <f t="shared" si="34"/>
        <v>Autoregression.Coefficients.Burg.eq.4_tBodyGyroJerk_X-3</v>
      </c>
      <c r="N189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</v>
      </c>
    </row>
    <row r="190" spans="1:14" x14ac:dyDescent="0.25">
      <c r="A190" t="s">
        <v>188</v>
      </c>
      <c r="B190">
        <f t="shared" si="24"/>
        <v>4</v>
      </c>
      <c r="C190" t="str">
        <f t="shared" si="25"/>
        <v>189</v>
      </c>
      <c r="D190">
        <f t="shared" si="26"/>
        <v>18</v>
      </c>
      <c r="E190">
        <f t="shared" si="27"/>
        <v>28</v>
      </c>
      <c r="F190" t="str">
        <f t="shared" si="28"/>
        <v>arCoeff()</v>
      </c>
      <c r="G190" t="str">
        <f t="shared" si="29"/>
        <v>arCoeff()</v>
      </c>
      <c r="H190" t="str">
        <f t="shared" si="30"/>
        <v>arCoeff.</v>
      </c>
      <c r="I190" t="str">
        <f t="shared" si="31"/>
        <v xml:space="preserve"> tBodyGyroJerk</v>
      </c>
      <c r="J190" t="str">
        <f t="shared" si="32"/>
        <v>-X,4</v>
      </c>
      <c r="K190" t="str">
        <f t="shared" si="33"/>
        <v>X-4</v>
      </c>
      <c r="L190" t="str">
        <f>VLOOKUP($G190,TYP,3,FALSE)</f>
        <v>Autoregression.Coefficients.Burg.eq.4</v>
      </c>
      <c r="M190" t="str">
        <f t="shared" si="34"/>
        <v>Autoregression.Coefficients.Burg.eq.4_tBodyGyroJerk_X-4</v>
      </c>
      <c r="N190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</v>
      </c>
    </row>
    <row r="191" spans="1:14" x14ac:dyDescent="0.25">
      <c r="A191" t="s">
        <v>189</v>
      </c>
      <c r="B191">
        <f t="shared" si="24"/>
        <v>4</v>
      </c>
      <c r="C191" t="str">
        <f t="shared" si="25"/>
        <v>190</v>
      </c>
      <c r="D191">
        <f t="shared" si="26"/>
        <v>18</v>
      </c>
      <c r="E191">
        <f t="shared" si="27"/>
        <v>28</v>
      </c>
      <c r="F191" t="str">
        <f t="shared" si="28"/>
        <v>arCoeff()</v>
      </c>
      <c r="G191" t="str">
        <f t="shared" si="29"/>
        <v>arCoeff()</v>
      </c>
      <c r="H191" t="str">
        <f t="shared" si="30"/>
        <v>arCoeff.</v>
      </c>
      <c r="I191" t="str">
        <f t="shared" si="31"/>
        <v xml:space="preserve"> tBodyGyroJerk</v>
      </c>
      <c r="J191" t="str">
        <f t="shared" si="32"/>
        <v>-Y,1</v>
      </c>
      <c r="K191" t="str">
        <f t="shared" si="33"/>
        <v>Y-1</v>
      </c>
      <c r="L191" t="str">
        <f>VLOOKUP($G191,TYP,3,FALSE)</f>
        <v>Autoregression.Coefficients.Burg.eq.4</v>
      </c>
      <c r="M191" t="str">
        <f t="shared" si="34"/>
        <v>Autoregression.Coefficients.Burg.eq.4_tBodyGyroJerk_Y-1</v>
      </c>
      <c r="N191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</v>
      </c>
    </row>
    <row r="192" spans="1:14" x14ac:dyDescent="0.25">
      <c r="A192" t="s">
        <v>190</v>
      </c>
      <c r="B192">
        <f t="shared" si="24"/>
        <v>4</v>
      </c>
      <c r="C192" t="str">
        <f t="shared" si="25"/>
        <v>191</v>
      </c>
      <c r="D192">
        <f t="shared" si="26"/>
        <v>18</v>
      </c>
      <c r="E192">
        <f t="shared" si="27"/>
        <v>28</v>
      </c>
      <c r="F192" t="str">
        <f t="shared" si="28"/>
        <v>arCoeff()</v>
      </c>
      <c r="G192" t="str">
        <f t="shared" si="29"/>
        <v>arCoeff()</v>
      </c>
      <c r="H192" t="str">
        <f t="shared" si="30"/>
        <v>arCoeff.</v>
      </c>
      <c r="I192" t="str">
        <f t="shared" si="31"/>
        <v xml:space="preserve"> tBodyGyroJerk</v>
      </c>
      <c r="J192" t="str">
        <f t="shared" si="32"/>
        <v>-Y,2</v>
      </c>
      <c r="K192" t="str">
        <f t="shared" si="33"/>
        <v>Y-2</v>
      </c>
      <c r="L192" t="str">
        <f>VLOOKUP($G192,TYP,3,FALSE)</f>
        <v>Autoregression.Coefficients.Burg.eq.4</v>
      </c>
      <c r="M192" t="str">
        <f t="shared" si="34"/>
        <v>Autoregression.Coefficients.Burg.eq.4_tBodyGyroJerk_Y-2</v>
      </c>
      <c r="N192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</v>
      </c>
    </row>
    <row r="193" spans="1:14" x14ac:dyDescent="0.25">
      <c r="A193" t="s">
        <v>191</v>
      </c>
      <c r="B193">
        <f t="shared" si="24"/>
        <v>4</v>
      </c>
      <c r="C193" t="str">
        <f t="shared" si="25"/>
        <v>192</v>
      </c>
      <c r="D193">
        <f t="shared" si="26"/>
        <v>18</v>
      </c>
      <c r="E193">
        <f t="shared" si="27"/>
        <v>28</v>
      </c>
      <c r="F193" t="str">
        <f t="shared" si="28"/>
        <v>arCoeff()</v>
      </c>
      <c r="G193" t="str">
        <f t="shared" si="29"/>
        <v>arCoeff()</v>
      </c>
      <c r="H193" t="str">
        <f t="shared" si="30"/>
        <v>arCoeff.</v>
      </c>
      <c r="I193" t="str">
        <f t="shared" si="31"/>
        <v xml:space="preserve"> tBodyGyroJerk</v>
      </c>
      <c r="J193" t="str">
        <f t="shared" si="32"/>
        <v>-Y,3</v>
      </c>
      <c r="K193" t="str">
        <f t="shared" si="33"/>
        <v>Y-3</v>
      </c>
      <c r="L193" t="str">
        <f>VLOOKUP($G193,TYP,3,FALSE)</f>
        <v>Autoregression.Coefficients.Burg.eq.4</v>
      </c>
      <c r="M193" t="str">
        <f t="shared" si="34"/>
        <v>Autoregression.Coefficients.Burg.eq.4_tBodyGyroJerk_Y-3</v>
      </c>
      <c r="N193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</v>
      </c>
    </row>
    <row r="194" spans="1:14" x14ac:dyDescent="0.25">
      <c r="A194" t="s">
        <v>192</v>
      </c>
      <c r="B194">
        <f t="shared" si="24"/>
        <v>4</v>
      </c>
      <c r="C194" t="str">
        <f t="shared" si="25"/>
        <v>193</v>
      </c>
      <c r="D194">
        <f t="shared" si="26"/>
        <v>18</v>
      </c>
      <c r="E194">
        <f t="shared" si="27"/>
        <v>28</v>
      </c>
      <c r="F194" t="str">
        <f t="shared" si="28"/>
        <v>arCoeff()</v>
      </c>
      <c r="G194" t="str">
        <f t="shared" si="29"/>
        <v>arCoeff()</v>
      </c>
      <c r="H194" t="str">
        <f t="shared" si="30"/>
        <v>arCoeff.</v>
      </c>
      <c r="I194" t="str">
        <f t="shared" si="31"/>
        <v xml:space="preserve"> tBodyGyroJerk</v>
      </c>
      <c r="J194" t="str">
        <f t="shared" si="32"/>
        <v>-Y,4</v>
      </c>
      <c r="K194" t="str">
        <f t="shared" si="33"/>
        <v>Y-4</v>
      </c>
      <c r="L194" t="str">
        <f>VLOOKUP($G194,TYP,3,FALSE)</f>
        <v>Autoregression.Coefficients.Burg.eq.4</v>
      </c>
      <c r="M194" t="str">
        <f t="shared" si="34"/>
        <v>Autoregression.Coefficients.Burg.eq.4_tBodyGyroJerk_Y-4</v>
      </c>
      <c r="N194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</v>
      </c>
    </row>
    <row r="195" spans="1:14" x14ac:dyDescent="0.25">
      <c r="A195" t="s">
        <v>193</v>
      </c>
      <c r="B195">
        <f t="shared" ref="B195:B258" si="36">FIND(" ",$A195)</f>
        <v>4</v>
      </c>
      <c r="C195" t="str">
        <f t="shared" ref="C195:C258" si="37">LEFT($A195,B195-1)</f>
        <v>194</v>
      </c>
      <c r="D195">
        <f t="shared" ref="D195:D258" si="38">FIND("-",$A195)</f>
        <v>18</v>
      </c>
      <c r="E195">
        <f t="shared" ref="E195:E258" si="39">IFERROR(FIND("-",$A195,D195+1),LEN($A195)+1)</f>
        <v>28</v>
      </c>
      <c r="F195" t="str">
        <f t="shared" ref="F195:F258" si="40">MID($A195,$D195+1,$E195-$D195-1)</f>
        <v>arCoeff()</v>
      </c>
      <c r="G195" t="str">
        <f t="shared" ref="G195:G258" si="41">IFERROR(LEFT(F195,FIND(")",$F195)),F195)</f>
        <v>arCoeff()</v>
      </c>
      <c r="H195" t="str">
        <f t="shared" ref="H195:H258" si="42">SUBSTITUTE($F195,"()",".")</f>
        <v>arCoeff.</v>
      </c>
      <c r="I195" t="str">
        <f t="shared" ref="I195:I258" si="43">MID($A195,$B195,$D195-$B195)</f>
        <v xml:space="preserve"> tBodyGyroJerk</v>
      </c>
      <c r="J195" t="str">
        <f t="shared" ref="J195:J258" si="44">IFERROR(RIGHT($A195,LEN($A195)-FIND(")-",$A195)),"")</f>
        <v>-Z,1</v>
      </c>
      <c r="K195" t="str">
        <f t="shared" ref="K195:K258" si="45">SUBSTITUTE(SUBSTITUTE($J195,"-",""),",","-")</f>
        <v>Z-1</v>
      </c>
      <c r="L195" t="str">
        <f>VLOOKUP($G195,TYP,3,FALSE)</f>
        <v>Autoregression.Coefficients.Burg.eq.4</v>
      </c>
      <c r="M195" t="str">
        <f t="shared" ref="M195:M258" si="46">SUBSTITUTE((L195&amp;"_"&amp;I195&amp; IF(K195="","","_"&amp;K195))," ","")</f>
        <v>Autoregression.Coefficients.Burg.eq.4_tBodyGyroJerk_Z-1</v>
      </c>
      <c r="N195" t="str">
        <f t="shared" si="3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</v>
      </c>
    </row>
    <row r="196" spans="1:14" x14ac:dyDescent="0.25">
      <c r="A196" t="s">
        <v>194</v>
      </c>
      <c r="B196">
        <f t="shared" si="36"/>
        <v>4</v>
      </c>
      <c r="C196" t="str">
        <f t="shared" si="37"/>
        <v>195</v>
      </c>
      <c r="D196">
        <f t="shared" si="38"/>
        <v>18</v>
      </c>
      <c r="E196">
        <f t="shared" si="39"/>
        <v>28</v>
      </c>
      <c r="F196" t="str">
        <f t="shared" si="40"/>
        <v>arCoeff()</v>
      </c>
      <c r="G196" t="str">
        <f t="shared" si="41"/>
        <v>arCoeff()</v>
      </c>
      <c r="H196" t="str">
        <f t="shared" si="42"/>
        <v>arCoeff.</v>
      </c>
      <c r="I196" t="str">
        <f t="shared" si="43"/>
        <v xml:space="preserve"> tBodyGyroJerk</v>
      </c>
      <c r="J196" t="str">
        <f t="shared" si="44"/>
        <v>-Z,2</v>
      </c>
      <c r="K196" t="str">
        <f t="shared" si="45"/>
        <v>Z-2</v>
      </c>
      <c r="L196" t="str">
        <f>VLOOKUP($G196,TYP,3,FALSE)</f>
        <v>Autoregression.Coefficients.Burg.eq.4</v>
      </c>
      <c r="M196" t="str">
        <f t="shared" si="46"/>
        <v>Autoregression.Coefficients.Burg.eq.4_tBodyGyroJerk_Z-2</v>
      </c>
      <c r="N196" t="str">
        <f t="shared" ref="N196:N259" si="47">N195&amp;"', '"&amp;M196</f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</v>
      </c>
    </row>
    <row r="197" spans="1:14" x14ac:dyDescent="0.25">
      <c r="A197" t="s">
        <v>195</v>
      </c>
      <c r="B197">
        <f t="shared" si="36"/>
        <v>4</v>
      </c>
      <c r="C197" t="str">
        <f t="shared" si="37"/>
        <v>196</v>
      </c>
      <c r="D197">
        <f t="shared" si="38"/>
        <v>18</v>
      </c>
      <c r="E197">
        <f t="shared" si="39"/>
        <v>28</v>
      </c>
      <c r="F197" t="str">
        <f t="shared" si="40"/>
        <v>arCoeff()</v>
      </c>
      <c r="G197" t="str">
        <f t="shared" si="41"/>
        <v>arCoeff()</v>
      </c>
      <c r="H197" t="str">
        <f t="shared" si="42"/>
        <v>arCoeff.</v>
      </c>
      <c r="I197" t="str">
        <f t="shared" si="43"/>
        <v xml:space="preserve"> tBodyGyroJerk</v>
      </c>
      <c r="J197" t="str">
        <f t="shared" si="44"/>
        <v>-Z,3</v>
      </c>
      <c r="K197" t="str">
        <f t="shared" si="45"/>
        <v>Z-3</v>
      </c>
      <c r="L197" t="str">
        <f>VLOOKUP($G197,TYP,3,FALSE)</f>
        <v>Autoregression.Coefficients.Burg.eq.4</v>
      </c>
      <c r="M197" t="str">
        <f t="shared" si="46"/>
        <v>Autoregression.Coefficients.Burg.eq.4_tBodyGyroJerk_Z-3</v>
      </c>
      <c r="N197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</v>
      </c>
    </row>
    <row r="198" spans="1:14" x14ac:dyDescent="0.25">
      <c r="A198" t="s">
        <v>196</v>
      </c>
      <c r="B198">
        <f t="shared" si="36"/>
        <v>4</v>
      </c>
      <c r="C198" t="str">
        <f t="shared" si="37"/>
        <v>197</v>
      </c>
      <c r="D198">
        <f t="shared" si="38"/>
        <v>18</v>
      </c>
      <c r="E198">
        <f t="shared" si="39"/>
        <v>28</v>
      </c>
      <c r="F198" t="str">
        <f t="shared" si="40"/>
        <v>arCoeff()</v>
      </c>
      <c r="G198" t="str">
        <f t="shared" si="41"/>
        <v>arCoeff()</v>
      </c>
      <c r="H198" t="str">
        <f t="shared" si="42"/>
        <v>arCoeff.</v>
      </c>
      <c r="I198" t="str">
        <f t="shared" si="43"/>
        <v xml:space="preserve"> tBodyGyroJerk</v>
      </c>
      <c r="J198" t="str">
        <f t="shared" si="44"/>
        <v>-Z,4</v>
      </c>
      <c r="K198" t="str">
        <f t="shared" si="45"/>
        <v>Z-4</v>
      </c>
      <c r="L198" t="str">
        <f>VLOOKUP($G198,TYP,3,FALSE)</f>
        <v>Autoregression.Coefficients.Burg.eq.4</v>
      </c>
      <c r="M198" t="str">
        <f t="shared" si="46"/>
        <v>Autoregression.Coefficients.Burg.eq.4_tBodyGyroJerk_Z-4</v>
      </c>
      <c r="N198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</v>
      </c>
    </row>
    <row r="199" spans="1:14" x14ac:dyDescent="0.25">
      <c r="A199" t="s">
        <v>197</v>
      </c>
      <c r="B199">
        <f t="shared" si="36"/>
        <v>4</v>
      </c>
      <c r="C199" t="str">
        <f t="shared" si="37"/>
        <v>198</v>
      </c>
      <c r="D199">
        <f t="shared" si="38"/>
        <v>18</v>
      </c>
      <c r="E199">
        <f t="shared" si="39"/>
        <v>32</v>
      </c>
      <c r="F199" t="str">
        <f t="shared" si="40"/>
        <v>correlation()</v>
      </c>
      <c r="G199" t="str">
        <f t="shared" si="41"/>
        <v>correlation()</v>
      </c>
      <c r="H199" t="str">
        <f t="shared" si="42"/>
        <v>correlation.</v>
      </c>
      <c r="I199" t="str">
        <f t="shared" si="43"/>
        <v xml:space="preserve"> tBodyGyroJerk</v>
      </c>
      <c r="J199" t="str">
        <f t="shared" si="44"/>
        <v>-X,Y</v>
      </c>
      <c r="K199" t="str">
        <f t="shared" si="45"/>
        <v>X-Y</v>
      </c>
      <c r="L199" t="str">
        <f>VLOOKUP($G199,TYP,3,FALSE)</f>
        <v>Correlation.Coefficient</v>
      </c>
      <c r="M199" t="str">
        <f t="shared" si="46"/>
        <v>Correlation.Coefficient_tBodyGyroJerk_X-Y</v>
      </c>
      <c r="N199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</v>
      </c>
    </row>
    <row r="200" spans="1:14" x14ac:dyDescent="0.25">
      <c r="A200" t="s">
        <v>198</v>
      </c>
      <c r="B200">
        <f t="shared" si="36"/>
        <v>4</v>
      </c>
      <c r="C200" t="str">
        <f t="shared" si="37"/>
        <v>199</v>
      </c>
      <c r="D200">
        <f t="shared" si="38"/>
        <v>18</v>
      </c>
      <c r="E200">
        <f t="shared" si="39"/>
        <v>32</v>
      </c>
      <c r="F200" t="str">
        <f t="shared" si="40"/>
        <v>correlation()</v>
      </c>
      <c r="G200" t="str">
        <f t="shared" si="41"/>
        <v>correlation()</v>
      </c>
      <c r="H200" t="str">
        <f t="shared" si="42"/>
        <v>correlation.</v>
      </c>
      <c r="I200" t="str">
        <f t="shared" si="43"/>
        <v xml:space="preserve"> tBodyGyroJerk</v>
      </c>
      <c r="J200" t="str">
        <f t="shared" si="44"/>
        <v>-X,Z</v>
      </c>
      <c r="K200" t="str">
        <f t="shared" si="45"/>
        <v>X-Z</v>
      </c>
      <c r="L200" t="str">
        <f>VLOOKUP($G200,TYP,3,FALSE)</f>
        <v>Correlation.Coefficient</v>
      </c>
      <c r="M200" t="str">
        <f t="shared" si="46"/>
        <v>Correlation.Coefficient_tBodyGyroJerk_X-Z</v>
      </c>
      <c r="N200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</v>
      </c>
    </row>
    <row r="201" spans="1:14" x14ac:dyDescent="0.25">
      <c r="A201" t="s">
        <v>199</v>
      </c>
      <c r="B201">
        <f t="shared" si="36"/>
        <v>4</v>
      </c>
      <c r="C201" t="str">
        <f t="shared" si="37"/>
        <v>200</v>
      </c>
      <c r="D201">
        <f t="shared" si="38"/>
        <v>18</v>
      </c>
      <c r="E201">
        <f t="shared" si="39"/>
        <v>32</v>
      </c>
      <c r="F201" t="str">
        <f t="shared" si="40"/>
        <v>correlation()</v>
      </c>
      <c r="G201" t="str">
        <f t="shared" si="41"/>
        <v>correlation()</v>
      </c>
      <c r="H201" t="str">
        <f t="shared" si="42"/>
        <v>correlation.</v>
      </c>
      <c r="I201" t="str">
        <f t="shared" si="43"/>
        <v xml:space="preserve"> tBodyGyroJerk</v>
      </c>
      <c r="J201" t="str">
        <f t="shared" si="44"/>
        <v>-Y,Z</v>
      </c>
      <c r="K201" t="str">
        <f t="shared" si="45"/>
        <v>Y-Z</v>
      </c>
      <c r="L201" t="str">
        <f>VLOOKUP($G201,TYP,3,FALSE)</f>
        <v>Correlation.Coefficient</v>
      </c>
      <c r="M201" t="str">
        <f t="shared" si="46"/>
        <v>Correlation.Coefficient_tBodyGyroJerk_Y-Z</v>
      </c>
      <c r="N201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</v>
      </c>
    </row>
    <row r="202" spans="1:14" x14ac:dyDescent="0.25">
      <c r="A202" t="s">
        <v>200</v>
      </c>
      <c r="B202">
        <f t="shared" si="36"/>
        <v>4</v>
      </c>
      <c r="C202" t="str">
        <f t="shared" si="37"/>
        <v>201</v>
      </c>
      <c r="D202">
        <f t="shared" si="38"/>
        <v>16</v>
      </c>
      <c r="E202">
        <f t="shared" si="39"/>
        <v>23</v>
      </c>
      <c r="F202" t="str">
        <f t="shared" si="40"/>
        <v>mean()</v>
      </c>
      <c r="G202" t="str">
        <f t="shared" si="41"/>
        <v>mean()</v>
      </c>
      <c r="H202" t="str">
        <f t="shared" si="42"/>
        <v>mean.</v>
      </c>
      <c r="I202" t="str">
        <f t="shared" si="43"/>
        <v xml:space="preserve"> tBodyAccMag</v>
      </c>
      <c r="J202" t="str">
        <f t="shared" si="44"/>
        <v/>
      </c>
      <c r="K202" t="str">
        <f t="shared" si="45"/>
        <v/>
      </c>
      <c r="L202" t="str">
        <f>VLOOKUP($G202,TYP,3,FALSE)</f>
        <v>Mean.Value</v>
      </c>
      <c r="M202" t="str">
        <f t="shared" si="46"/>
        <v>Mean.Value_tBodyAccMag</v>
      </c>
      <c r="N202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</v>
      </c>
    </row>
    <row r="203" spans="1:14" x14ac:dyDescent="0.25">
      <c r="A203" t="s">
        <v>201</v>
      </c>
      <c r="B203">
        <f t="shared" si="36"/>
        <v>4</v>
      </c>
      <c r="C203" t="str">
        <f t="shared" si="37"/>
        <v>202</v>
      </c>
      <c r="D203">
        <f t="shared" si="38"/>
        <v>16</v>
      </c>
      <c r="E203">
        <f t="shared" si="39"/>
        <v>22</v>
      </c>
      <c r="F203" t="str">
        <f t="shared" si="40"/>
        <v>std()</v>
      </c>
      <c r="G203" t="str">
        <f t="shared" si="41"/>
        <v>std()</v>
      </c>
      <c r="H203" t="str">
        <f t="shared" si="42"/>
        <v>std.</v>
      </c>
      <c r="I203" t="str">
        <f t="shared" si="43"/>
        <v xml:space="preserve"> tBodyAccMag</v>
      </c>
      <c r="J203" t="str">
        <f t="shared" si="44"/>
        <v/>
      </c>
      <c r="K203" t="str">
        <f t="shared" si="45"/>
        <v/>
      </c>
      <c r="L203" t="str">
        <f>VLOOKUP($G203,TYP,3,FALSE)</f>
        <v>Standard.Dev</v>
      </c>
      <c r="M203" t="str">
        <f t="shared" si="46"/>
        <v>Standard.Dev_tBodyAccMag</v>
      </c>
      <c r="N203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</v>
      </c>
    </row>
    <row r="204" spans="1:14" x14ac:dyDescent="0.25">
      <c r="A204" t="s">
        <v>202</v>
      </c>
      <c r="B204">
        <f t="shared" si="36"/>
        <v>4</v>
      </c>
      <c r="C204" t="str">
        <f t="shared" si="37"/>
        <v>203</v>
      </c>
      <c r="D204">
        <f t="shared" si="38"/>
        <v>16</v>
      </c>
      <c r="E204">
        <f t="shared" si="39"/>
        <v>22</v>
      </c>
      <c r="F204" t="str">
        <f t="shared" si="40"/>
        <v>mad()</v>
      </c>
      <c r="G204" t="str">
        <f t="shared" si="41"/>
        <v>mad()</v>
      </c>
      <c r="H204" t="str">
        <f t="shared" si="42"/>
        <v>mad.</v>
      </c>
      <c r="I204" t="str">
        <f t="shared" si="43"/>
        <v xml:space="preserve"> tBodyAccMag</v>
      </c>
      <c r="J204" t="str">
        <f t="shared" si="44"/>
        <v/>
      </c>
      <c r="K204" t="str">
        <f t="shared" si="45"/>
        <v/>
      </c>
      <c r="L204" t="str">
        <f>VLOOKUP($G204,TYP,3,FALSE)</f>
        <v>Median.Absolute.Deviation</v>
      </c>
      <c r="M204" t="str">
        <f t="shared" si="46"/>
        <v>Median.Absolute.Deviation_tBodyAccMag</v>
      </c>
      <c r="N204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</v>
      </c>
    </row>
    <row r="205" spans="1:14" x14ac:dyDescent="0.25">
      <c r="A205" t="s">
        <v>203</v>
      </c>
      <c r="B205">
        <f t="shared" si="36"/>
        <v>4</v>
      </c>
      <c r="C205" t="str">
        <f t="shared" si="37"/>
        <v>204</v>
      </c>
      <c r="D205">
        <f t="shared" si="38"/>
        <v>16</v>
      </c>
      <c r="E205">
        <f t="shared" si="39"/>
        <v>22</v>
      </c>
      <c r="F205" t="str">
        <f t="shared" si="40"/>
        <v>max()</v>
      </c>
      <c r="G205" t="str">
        <f t="shared" si="41"/>
        <v>max()</v>
      </c>
      <c r="H205" t="str">
        <f t="shared" si="42"/>
        <v>max.</v>
      </c>
      <c r="I205" t="str">
        <f t="shared" si="43"/>
        <v xml:space="preserve"> tBodyAccMag</v>
      </c>
      <c r="J205" t="str">
        <f t="shared" si="44"/>
        <v/>
      </c>
      <c r="K205" t="str">
        <f t="shared" si="45"/>
        <v/>
      </c>
      <c r="L205" t="str">
        <f>VLOOKUP($G205,TYP,3,FALSE)</f>
        <v>Max.in.Array</v>
      </c>
      <c r="M205" t="str">
        <f t="shared" si="46"/>
        <v>Max.in.Array_tBodyAccMag</v>
      </c>
      <c r="N205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</v>
      </c>
    </row>
    <row r="206" spans="1:14" x14ac:dyDescent="0.25">
      <c r="A206" t="s">
        <v>204</v>
      </c>
      <c r="B206">
        <f t="shared" si="36"/>
        <v>4</v>
      </c>
      <c r="C206" t="str">
        <f t="shared" si="37"/>
        <v>205</v>
      </c>
      <c r="D206">
        <f t="shared" si="38"/>
        <v>16</v>
      </c>
      <c r="E206">
        <f t="shared" si="39"/>
        <v>22</v>
      </c>
      <c r="F206" t="str">
        <f t="shared" si="40"/>
        <v>min()</v>
      </c>
      <c r="G206" t="str">
        <f t="shared" si="41"/>
        <v>min()</v>
      </c>
      <c r="H206" t="str">
        <f t="shared" si="42"/>
        <v>min.</v>
      </c>
      <c r="I206" t="str">
        <f t="shared" si="43"/>
        <v xml:space="preserve"> tBodyAccMag</v>
      </c>
      <c r="J206" t="str">
        <f t="shared" si="44"/>
        <v/>
      </c>
      <c r="K206" t="str">
        <f t="shared" si="45"/>
        <v/>
      </c>
      <c r="L206" t="str">
        <f>VLOOKUP($G206,TYP,3,FALSE)</f>
        <v>Min.in.Array</v>
      </c>
      <c r="M206" t="str">
        <f t="shared" si="46"/>
        <v>Min.in.Array_tBodyAccMag</v>
      </c>
      <c r="N206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</v>
      </c>
    </row>
    <row r="207" spans="1:14" x14ac:dyDescent="0.25">
      <c r="A207" t="s">
        <v>205</v>
      </c>
      <c r="B207">
        <f t="shared" si="36"/>
        <v>4</v>
      </c>
      <c r="C207" t="str">
        <f t="shared" si="37"/>
        <v>206</v>
      </c>
      <c r="D207">
        <f t="shared" si="38"/>
        <v>16</v>
      </c>
      <c r="E207">
        <f t="shared" si="39"/>
        <v>22</v>
      </c>
      <c r="F207" t="str">
        <f t="shared" si="40"/>
        <v>sma()</v>
      </c>
      <c r="G207" t="str">
        <f t="shared" si="41"/>
        <v>sma()</v>
      </c>
      <c r="H207" t="str">
        <f t="shared" si="42"/>
        <v>sma.</v>
      </c>
      <c r="I207" t="str">
        <f t="shared" si="43"/>
        <v xml:space="preserve"> tBodyAccMag</v>
      </c>
      <c r="J207" t="str">
        <f t="shared" si="44"/>
        <v/>
      </c>
      <c r="K207" t="str">
        <f t="shared" si="45"/>
        <v/>
      </c>
      <c r="L207" t="str">
        <f>VLOOKUP($G207,TYP,3,FALSE)</f>
        <v>Signal.Magnitude.Area</v>
      </c>
      <c r="M207" t="str">
        <f t="shared" si="46"/>
        <v>Signal.Magnitude.Area_tBodyAccMag</v>
      </c>
      <c r="N207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</v>
      </c>
    </row>
    <row r="208" spans="1:14" x14ac:dyDescent="0.25">
      <c r="A208" t="s">
        <v>206</v>
      </c>
      <c r="B208">
        <f t="shared" si="36"/>
        <v>4</v>
      </c>
      <c r="C208" t="str">
        <f t="shared" si="37"/>
        <v>207</v>
      </c>
      <c r="D208">
        <f t="shared" si="38"/>
        <v>16</v>
      </c>
      <c r="E208">
        <f t="shared" si="39"/>
        <v>25</v>
      </c>
      <c r="F208" t="str">
        <f t="shared" si="40"/>
        <v>energy()</v>
      </c>
      <c r="G208" t="str">
        <f t="shared" si="41"/>
        <v>energy()</v>
      </c>
      <c r="H208" t="str">
        <f t="shared" si="42"/>
        <v>energy.</v>
      </c>
      <c r="I208" t="str">
        <f t="shared" si="43"/>
        <v xml:space="preserve"> tBodyAccMag</v>
      </c>
      <c r="J208" t="str">
        <f t="shared" si="44"/>
        <v/>
      </c>
      <c r="K208" t="str">
        <f t="shared" si="45"/>
        <v/>
      </c>
      <c r="L208" t="str">
        <f>VLOOKUP($G208,TYP,3,FALSE)</f>
        <v>Energy.Measure</v>
      </c>
      <c r="M208" t="str">
        <f t="shared" si="46"/>
        <v>Energy.Measure_tBodyAccMag</v>
      </c>
      <c r="N208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</v>
      </c>
    </row>
    <row r="209" spans="1:14" x14ac:dyDescent="0.25">
      <c r="A209" t="s">
        <v>207</v>
      </c>
      <c r="B209">
        <f t="shared" si="36"/>
        <v>4</v>
      </c>
      <c r="C209" t="str">
        <f t="shared" si="37"/>
        <v>208</v>
      </c>
      <c r="D209">
        <f t="shared" si="38"/>
        <v>16</v>
      </c>
      <c r="E209">
        <f t="shared" si="39"/>
        <v>22</v>
      </c>
      <c r="F209" t="str">
        <f t="shared" si="40"/>
        <v>iqr()</v>
      </c>
      <c r="G209" t="str">
        <f t="shared" si="41"/>
        <v>iqr()</v>
      </c>
      <c r="H209" t="str">
        <f t="shared" si="42"/>
        <v>iqr.</v>
      </c>
      <c r="I209" t="str">
        <f t="shared" si="43"/>
        <v xml:space="preserve"> tBodyAccMag</v>
      </c>
      <c r="J209" t="str">
        <f t="shared" si="44"/>
        <v/>
      </c>
      <c r="K209" t="str">
        <f t="shared" si="45"/>
        <v/>
      </c>
      <c r="L209" t="str">
        <f>VLOOKUP($G209,TYP,3,FALSE)</f>
        <v>Interquartile.Range</v>
      </c>
      <c r="M209" t="str">
        <f t="shared" si="46"/>
        <v>Interquartile.Range_tBodyAccMag</v>
      </c>
      <c r="N209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</v>
      </c>
    </row>
    <row r="210" spans="1:14" x14ac:dyDescent="0.25">
      <c r="A210" t="s">
        <v>208</v>
      </c>
      <c r="B210">
        <f t="shared" si="36"/>
        <v>4</v>
      </c>
      <c r="C210" t="str">
        <f t="shared" si="37"/>
        <v>209</v>
      </c>
      <c r="D210">
        <f t="shared" si="38"/>
        <v>16</v>
      </c>
      <c r="E210">
        <f t="shared" si="39"/>
        <v>26</v>
      </c>
      <c r="F210" t="str">
        <f t="shared" si="40"/>
        <v>entropy()</v>
      </c>
      <c r="G210" t="str">
        <f t="shared" si="41"/>
        <v>entropy()</v>
      </c>
      <c r="H210" t="str">
        <f t="shared" si="42"/>
        <v>entropy.</v>
      </c>
      <c r="I210" t="str">
        <f t="shared" si="43"/>
        <v xml:space="preserve"> tBodyAccMag</v>
      </c>
      <c r="J210" t="str">
        <f t="shared" si="44"/>
        <v/>
      </c>
      <c r="K210" t="str">
        <f t="shared" si="45"/>
        <v/>
      </c>
      <c r="L210" t="str">
        <f>VLOOKUP($G210,TYP,3,FALSE)</f>
        <v>Signal.Entropy</v>
      </c>
      <c r="M210" t="str">
        <f t="shared" si="46"/>
        <v>Signal.Entropy_tBodyAccMag</v>
      </c>
      <c r="N210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</v>
      </c>
    </row>
    <row r="211" spans="1:14" x14ac:dyDescent="0.25">
      <c r="A211" t="s">
        <v>209</v>
      </c>
      <c r="B211">
        <f t="shared" si="36"/>
        <v>4</v>
      </c>
      <c r="C211" t="str">
        <f t="shared" si="37"/>
        <v>210</v>
      </c>
      <c r="D211">
        <f t="shared" si="38"/>
        <v>16</v>
      </c>
      <c r="E211">
        <f t="shared" si="39"/>
        <v>27</v>
      </c>
      <c r="F211" t="str">
        <f t="shared" si="40"/>
        <v>arCoeff()1</v>
      </c>
      <c r="G211" t="str">
        <f t="shared" si="41"/>
        <v>arCoeff()</v>
      </c>
      <c r="H211" t="str">
        <f t="shared" si="42"/>
        <v>arCoeff.1</v>
      </c>
      <c r="I211" t="str">
        <f t="shared" si="43"/>
        <v xml:space="preserve"> tBodyAccMag</v>
      </c>
      <c r="J211" t="str">
        <f t="shared" si="44"/>
        <v/>
      </c>
      <c r="K211" t="str">
        <f t="shared" si="45"/>
        <v/>
      </c>
      <c r="L211" t="str">
        <f>VLOOKUP($G211,TYP,3,FALSE)</f>
        <v>Autoregression.Coefficients.Burg.eq.4</v>
      </c>
      <c r="M211" t="str">
        <f t="shared" si="46"/>
        <v>Autoregression.Coefficients.Burg.eq.4_tBodyAccMag</v>
      </c>
      <c r="N211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</v>
      </c>
    </row>
    <row r="212" spans="1:14" x14ac:dyDescent="0.25">
      <c r="A212" t="s">
        <v>210</v>
      </c>
      <c r="B212">
        <f t="shared" si="36"/>
        <v>4</v>
      </c>
      <c r="C212" t="str">
        <f t="shared" si="37"/>
        <v>211</v>
      </c>
      <c r="D212">
        <f t="shared" si="38"/>
        <v>16</v>
      </c>
      <c r="E212">
        <f t="shared" si="39"/>
        <v>27</v>
      </c>
      <c r="F212" t="str">
        <f t="shared" si="40"/>
        <v>arCoeff()2</v>
      </c>
      <c r="G212" t="str">
        <f t="shared" si="41"/>
        <v>arCoeff()</v>
      </c>
      <c r="H212" t="str">
        <f t="shared" si="42"/>
        <v>arCoeff.2</v>
      </c>
      <c r="I212" t="str">
        <f t="shared" si="43"/>
        <v xml:space="preserve"> tBodyAccMag</v>
      </c>
      <c r="J212" t="str">
        <f t="shared" si="44"/>
        <v/>
      </c>
      <c r="K212" t="str">
        <f t="shared" si="45"/>
        <v/>
      </c>
      <c r="L212" t="str">
        <f>VLOOKUP($G212,TYP,3,FALSE)</f>
        <v>Autoregression.Coefficients.Burg.eq.4</v>
      </c>
      <c r="M212" t="str">
        <f t="shared" si="46"/>
        <v>Autoregression.Coefficients.Burg.eq.4_tBodyAccMag</v>
      </c>
      <c r="N212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</v>
      </c>
    </row>
    <row r="213" spans="1:14" x14ac:dyDescent="0.25">
      <c r="A213" t="s">
        <v>211</v>
      </c>
      <c r="B213">
        <f t="shared" si="36"/>
        <v>4</v>
      </c>
      <c r="C213" t="str">
        <f t="shared" si="37"/>
        <v>212</v>
      </c>
      <c r="D213">
        <f t="shared" si="38"/>
        <v>16</v>
      </c>
      <c r="E213">
        <f t="shared" si="39"/>
        <v>27</v>
      </c>
      <c r="F213" t="str">
        <f t="shared" si="40"/>
        <v>arCoeff()3</v>
      </c>
      <c r="G213" t="str">
        <f t="shared" si="41"/>
        <v>arCoeff()</v>
      </c>
      <c r="H213" t="str">
        <f t="shared" si="42"/>
        <v>arCoeff.3</v>
      </c>
      <c r="I213" t="str">
        <f t="shared" si="43"/>
        <v xml:space="preserve"> tBodyAccMag</v>
      </c>
      <c r="J213" t="str">
        <f t="shared" si="44"/>
        <v/>
      </c>
      <c r="K213" t="str">
        <f t="shared" si="45"/>
        <v/>
      </c>
      <c r="L213" t="str">
        <f>VLOOKUP($G213,TYP,3,FALSE)</f>
        <v>Autoregression.Coefficients.Burg.eq.4</v>
      </c>
      <c r="M213" t="str">
        <f t="shared" si="46"/>
        <v>Autoregression.Coefficients.Burg.eq.4_tBodyAccMag</v>
      </c>
      <c r="N213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</v>
      </c>
    </row>
    <row r="214" spans="1:14" x14ac:dyDescent="0.25">
      <c r="A214" t="s">
        <v>212</v>
      </c>
      <c r="B214">
        <f t="shared" si="36"/>
        <v>4</v>
      </c>
      <c r="C214" t="str">
        <f t="shared" si="37"/>
        <v>213</v>
      </c>
      <c r="D214">
        <f t="shared" si="38"/>
        <v>16</v>
      </c>
      <c r="E214">
        <f t="shared" si="39"/>
        <v>27</v>
      </c>
      <c r="F214" t="str">
        <f t="shared" si="40"/>
        <v>arCoeff()4</v>
      </c>
      <c r="G214" t="str">
        <f t="shared" si="41"/>
        <v>arCoeff()</v>
      </c>
      <c r="H214" t="str">
        <f t="shared" si="42"/>
        <v>arCoeff.4</v>
      </c>
      <c r="I214" t="str">
        <f t="shared" si="43"/>
        <v xml:space="preserve"> tBodyAccMag</v>
      </c>
      <c r="J214" t="str">
        <f t="shared" si="44"/>
        <v/>
      </c>
      <c r="K214" t="str">
        <f t="shared" si="45"/>
        <v/>
      </c>
      <c r="L214" t="str">
        <f>VLOOKUP($G214,TYP,3,FALSE)</f>
        <v>Autoregression.Coefficients.Burg.eq.4</v>
      </c>
      <c r="M214" t="str">
        <f t="shared" si="46"/>
        <v>Autoregression.Coefficients.Burg.eq.4_tBodyAccMag</v>
      </c>
      <c r="N214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</v>
      </c>
    </row>
    <row r="215" spans="1:14" x14ac:dyDescent="0.25">
      <c r="A215" t="s">
        <v>213</v>
      </c>
      <c r="B215">
        <f t="shared" si="36"/>
        <v>4</v>
      </c>
      <c r="C215" t="str">
        <f t="shared" si="37"/>
        <v>214</v>
      </c>
      <c r="D215">
        <f t="shared" si="38"/>
        <v>19</v>
      </c>
      <c r="E215">
        <f t="shared" si="39"/>
        <v>26</v>
      </c>
      <c r="F215" t="str">
        <f t="shared" si="40"/>
        <v>mean()</v>
      </c>
      <c r="G215" t="str">
        <f t="shared" si="41"/>
        <v>mean()</v>
      </c>
      <c r="H215" t="str">
        <f t="shared" si="42"/>
        <v>mean.</v>
      </c>
      <c r="I215" t="str">
        <f t="shared" si="43"/>
        <v xml:space="preserve"> tGravityAccMag</v>
      </c>
      <c r="J215" t="str">
        <f t="shared" si="44"/>
        <v/>
      </c>
      <c r="K215" t="str">
        <f t="shared" si="45"/>
        <v/>
      </c>
      <c r="L215" t="str">
        <f>VLOOKUP($G215,TYP,3,FALSE)</f>
        <v>Mean.Value</v>
      </c>
      <c r="M215" t="str">
        <f t="shared" si="46"/>
        <v>Mean.Value_tGravityAccMag</v>
      </c>
      <c r="N215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</v>
      </c>
    </row>
    <row r="216" spans="1:14" x14ac:dyDescent="0.25">
      <c r="A216" t="s">
        <v>214</v>
      </c>
      <c r="B216">
        <f t="shared" si="36"/>
        <v>4</v>
      </c>
      <c r="C216" t="str">
        <f t="shared" si="37"/>
        <v>215</v>
      </c>
      <c r="D216">
        <f t="shared" si="38"/>
        <v>19</v>
      </c>
      <c r="E216">
        <f t="shared" si="39"/>
        <v>25</v>
      </c>
      <c r="F216" t="str">
        <f t="shared" si="40"/>
        <v>std()</v>
      </c>
      <c r="G216" t="str">
        <f t="shared" si="41"/>
        <v>std()</v>
      </c>
      <c r="H216" t="str">
        <f t="shared" si="42"/>
        <v>std.</v>
      </c>
      <c r="I216" t="str">
        <f t="shared" si="43"/>
        <v xml:space="preserve"> tGravityAccMag</v>
      </c>
      <c r="J216" t="str">
        <f t="shared" si="44"/>
        <v/>
      </c>
      <c r="K216" t="str">
        <f t="shared" si="45"/>
        <v/>
      </c>
      <c r="L216" t="str">
        <f>VLOOKUP($G216,TYP,3,FALSE)</f>
        <v>Standard.Dev</v>
      </c>
      <c r="M216" t="str">
        <f t="shared" si="46"/>
        <v>Standard.Dev_tGravityAccMag</v>
      </c>
      <c r="N216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</v>
      </c>
    </row>
    <row r="217" spans="1:14" x14ac:dyDescent="0.25">
      <c r="A217" t="s">
        <v>215</v>
      </c>
      <c r="B217">
        <f t="shared" si="36"/>
        <v>4</v>
      </c>
      <c r="C217" t="str">
        <f t="shared" si="37"/>
        <v>216</v>
      </c>
      <c r="D217">
        <f t="shared" si="38"/>
        <v>19</v>
      </c>
      <c r="E217">
        <f t="shared" si="39"/>
        <v>25</v>
      </c>
      <c r="F217" t="str">
        <f t="shared" si="40"/>
        <v>mad()</v>
      </c>
      <c r="G217" t="str">
        <f t="shared" si="41"/>
        <v>mad()</v>
      </c>
      <c r="H217" t="str">
        <f t="shared" si="42"/>
        <v>mad.</v>
      </c>
      <c r="I217" t="str">
        <f t="shared" si="43"/>
        <v xml:space="preserve"> tGravityAccMag</v>
      </c>
      <c r="J217" t="str">
        <f t="shared" si="44"/>
        <v/>
      </c>
      <c r="K217" t="str">
        <f t="shared" si="45"/>
        <v/>
      </c>
      <c r="L217" t="str">
        <f>VLOOKUP($G217,TYP,3,FALSE)</f>
        <v>Median.Absolute.Deviation</v>
      </c>
      <c r="M217" t="str">
        <f t="shared" si="46"/>
        <v>Median.Absolute.Deviation_tGravityAccMag</v>
      </c>
      <c r="N217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</v>
      </c>
    </row>
    <row r="218" spans="1:14" x14ac:dyDescent="0.25">
      <c r="A218" t="s">
        <v>216</v>
      </c>
      <c r="B218">
        <f t="shared" si="36"/>
        <v>4</v>
      </c>
      <c r="C218" t="str">
        <f t="shared" si="37"/>
        <v>217</v>
      </c>
      <c r="D218">
        <f t="shared" si="38"/>
        <v>19</v>
      </c>
      <c r="E218">
        <f t="shared" si="39"/>
        <v>25</v>
      </c>
      <c r="F218" t="str">
        <f t="shared" si="40"/>
        <v>max()</v>
      </c>
      <c r="G218" t="str">
        <f t="shared" si="41"/>
        <v>max()</v>
      </c>
      <c r="H218" t="str">
        <f t="shared" si="42"/>
        <v>max.</v>
      </c>
      <c r="I218" t="str">
        <f t="shared" si="43"/>
        <v xml:space="preserve"> tGravityAccMag</v>
      </c>
      <c r="J218" t="str">
        <f t="shared" si="44"/>
        <v/>
      </c>
      <c r="K218" t="str">
        <f t="shared" si="45"/>
        <v/>
      </c>
      <c r="L218" t="str">
        <f>VLOOKUP($G218,TYP,3,FALSE)</f>
        <v>Max.in.Array</v>
      </c>
      <c r="M218" t="str">
        <f t="shared" si="46"/>
        <v>Max.in.Array_tGravityAccMag</v>
      </c>
      <c r="N218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</v>
      </c>
    </row>
    <row r="219" spans="1:14" x14ac:dyDescent="0.25">
      <c r="A219" t="s">
        <v>217</v>
      </c>
      <c r="B219">
        <f t="shared" si="36"/>
        <v>4</v>
      </c>
      <c r="C219" t="str">
        <f t="shared" si="37"/>
        <v>218</v>
      </c>
      <c r="D219">
        <f t="shared" si="38"/>
        <v>19</v>
      </c>
      <c r="E219">
        <f t="shared" si="39"/>
        <v>25</v>
      </c>
      <c r="F219" t="str">
        <f t="shared" si="40"/>
        <v>min()</v>
      </c>
      <c r="G219" t="str">
        <f t="shared" si="41"/>
        <v>min()</v>
      </c>
      <c r="H219" t="str">
        <f t="shared" si="42"/>
        <v>min.</v>
      </c>
      <c r="I219" t="str">
        <f t="shared" si="43"/>
        <v xml:space="preserve"> tGravityAccMag</v>
      </c>
      <c r="J219" t="str">
        <f t="shared" si="44"/>
        <v/>
      </c>
      <c r="K219" t="str">
        <f t="shared" si="45"/>
        <v/>
      </c>
      <c r="L219" t="str">
        <f>VLOOKUP($G219,TYP,3,FALSE)</f>
        <v>Min.in.Array</v>
      </c>
      <c r="M219" t="str">
        <f t="shared" si="46"/>
        <v>Min.in.Array_tGravityAccMag</v>
      </c>
      <c r="N219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</v>
      </c>
    </row>
    <row r="220" spans="1:14" x14ac:dyDescent="0.25">
      <c r="A220" t="s">
        <v>218</v>
      </c>
      <c r="B220">
        <f t="shared" si="36"/>
        <v>4</v>
      </c>
      <c r="C220" t="str">
        <f t="shared" si="37"/>
        <v>219</v>
      </c>
      <c r="D220">
        <f t="shared" si="38"/>
        <v>19</v>
      </c>
      <c r="E220">
        <f t="shared" si="39"/>
        <v>25</v>
      </c>
      <c r="F220" t="str">
        <f t="shared" si="40"/>
        <v>sma()</v>
      </c>
      <c r="G220" t="str">
        <f t="shared" si="41"/>
        <v>sma()</v>
      </c>
      <c r="H220" t="str">
        <f t="shared" si="42"/>
        <v>sma.</v>
      </c>
      <c r="I220" t="str">
        <f t="shared" si="43"/>
        <v xml:space="preserve"> tGravityAccMag</v>
      </c>
      <c r="J220" t="str">
        <f t="shared" si="44"/>
        <v/>
      </c>
      <c r="K220" t="str">
        <f t="shared" si="45"/>
        <v/>
      </c>
      <c r="L220" t="str">
        <f>VLOOKUP($G220,TYP,3,FALSE)</f>
        <v>Signal.Magnitude.Area</v>
      </c>
      <c r="M220" t="str">
        <f t="shared" si="46"/>
        <v>Signal.Magnitude.Area_tGravityAccMag</v>
      </c>
      <c r="N220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</v>
      </c>
    </row>
    <row r="221" spans="1:14" x14ac:dyDescent="0.25">
      <c r="A221" t="s">
        <v>219</v>
      </c>
      <c r="B221">
        <f t="shared" si="36"/>
        <v>4</v>
      </c>
      <c r="C221" t="str">
        <f t="shared" si="37"/>
        <v>220</v>
      </c>
      <c r="D221">
        <f t="shared" si="38"/>
        <v>19</v>
      </c>
      <c r="E221">
        <f t="shared" si="39"/>
        <v>28</v>
      </c>
      <c r="F221" t="str">
        <f t="shared" si="40"/>
        <v>energy()</v>
      </c>
      <c r="G221" t="str">
        <f t="shared" si="41"/>
        <v>energy()</v>
      </c>
      <c r="H221" t="str">
        <f t="shared" si="42"/>
        <v>energy.</v>
      </c>
      <c r="I221" t="str">
        <f t="shared" si="43"/>
        <v xml:space="preserve"> tGravityAccMag</v>
      </c>
      <c r="J221" t="str">
        <f t="shared" si="44"/>
        <v/>
      </c>
      <c r="K221" t="str">
        <f t="shared" si="45"/>
        <v/>
      </c>
      <c r="L221" t="str">
        <f>VLOOKUP($G221,TYP,3,FALSE)</f>
        <v>Energy.Measure</v>
      </c>
      <c r="M221" t="str">
        <f t="shared" si="46"/>
        <v>Energy.Measure_tGravityAccMag</v>
      </c>
      <c r="N221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</v>
      </c>
    </row>
    <row r="222" spans="1:14" x14ac:dyDescent="0.25">
      <c r="A222" t="s">
        <v>220</v>
      </c>
      <c r="B222">
        <f t="shared" si="36"/>
        <v>4</v>
      </c>
      <c r="C222" t="str">
        <f t="shared" si="37"/>
        <v>221</v>
      </c>
      <c r="D222">
        <f t="shared" si="38"/>
        <v>19</v>
      </c>
      <c r="E222">
        <f t="shared" si="39"/>
        <v>25</v>
      </c>
      <c r="F222" t="str">
        <f t="shared" si="40"/>
        <v>iqr()</v>
      </c>
      <c r="G222" t="str">
        <f t="shared" si="41"/>
        <v>iqr()</v>
      </c>
      <c r="H222" t="str">
        <f t="shared" si="42"/>
        <v>iqr.</v>
      </c>
      <c r="I222" t="str">
        <f t="shared" si="43"/>
        <v xml:space="preserve"> tGravityAccMag</v>
      </c>
      <c r="J222" t="str">
        <f t="shared" si="44"/>
        <v/>
      </c>
      <c r="K222" t="str">
        <f t="shared" si="45"/>
        <v/>
      </c>
      <c r="L222" t="str">
        <f>VLOOKUP($G222,TYP,3,FALSE)</f>
        <v>Interquartile.Range</v>
      </c>
      <c r="M222" t="str">
        <f t="shared" si="46"/>
        <v>Interquartile.Range_tGravityAccMag</v>
      </c>
      <c r="N222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</v>
      </c>
    </row>
    <row r="223" spans="1:14" x14ac:dyDescent="0.25">
      <c r="A223" t="s">
        <v>221</v>
      </c>
      <c r="B223">
        <f t="shared" si="36"/>
        <v>4</v>
      </c>
      <c r="C223" t="str">
        <f t="shared" si="37"/>
        <v>222</v>
      </c>
      <c r="D223">
        <f t="shared" si="38"/>
        <v>19</v>
      </c>
      <c r="E223">
        <f t="shared" si="39"/>
        <v>29</v>
      </c>
      <c r="F223" t="str">
        <f t="shared" si="40"/>
        <v>entropy()</v>
      </c>
      <c r="G223" t="str">
        <f t="shared" si="41"/>
        <v>entropy()</v>
      </c>
      <c r="H223" t="str">
        <f t="shared" si="42"/>
        <v>entropy.</v>
      </c>
      <c r="I223" t="str">
        <f t="shared" si="43"/>
        <v xml:space="preserve"> tGravityAccMag</v>
      </c>
      <c r="J223" t="str">
        <f t="shared" si="44"/>
        <v/>
      </c>
      <c r="K223" t="str">
        <f t="shared" si="45"/>
        <v/>
      </c>
      <c r="L223" t="str">
        <f>VLOOKUP($G223,TYP,3,FALSE)</f>
        <v>Signal.Entropy</v>
      </c>
      <c r="M223" t="str">
        <f t="shared" si="46"/>
        <v>Signal.Entropy_tGravityAccMag</v>
      </c>
      <c r="N223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</v>
      </c>
    </row>
    <row r="224" spans="1:14" x14ac:dyDescent="0.25">
      <c r="A224" t="s">
        <v>222</v>
      </c>
      <c r="B224">
        <f t="shared" si="36"/>
        <v>4</v>
      </c>
      <c r="C224" t="str">
        <f t="shared" si="37"/>
        <v>223</v>
      </c>
      <c r="D224">
        <f t="shared" si="38"/>
        <v>19</v>
      </c>
      <c r="E224">
        <f t="shared" si="39"/>
        <v>30</v>
      </c>
      <c r="F224" t="str">
        <f t="shared" si="40"/>
        <v>arCoeff()1</v>
      </c>
      <c r="G224" t="str">
        <f t="shared" si="41"/>
        <v>arCoeff()</v>
      </c>
      <c r="H224" t="str">
        <f t="shared" si="42"/>
        <v>arCoeff.1</v>
      </c>
      <c r="I224" t="str">
        <f t="shared" si="43"/>
        <v xml:space="preserve"> tGravityAccMag</v>
      </c>
      <c r="J224" t="str">
        <f t="shared" si="44"/>
        <v/>
      </c>
      <c r="K224" t="str">
        <f t="shared" si="45"/>
        <v/>
      </c>
      <c r="L224" t="str">
        <f>VLOOKUP($G224,TYP,3,FALSE)</f>
        <v>Autoregression.Coefficients.Burg.eq.4</v>
      </c>
      <c r="M224" t="str">
        <f t="shared" si="46"/>
        <v>Autoregression.Coefficients.Burg.eq.4_tGravityAccMag</v>
      </c>
      <c r="N224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</v>
      </c>
    </row>
    <row r="225" spans="1:14" x14ac:dyDescent="0.25">
      <c r="A225" t="s">
        <v>223</v>
      </c>
      <c r="B225">
        <f t="shared" si="36"/>
        <v>4</v>
      </c>
      <c r="C225" t="str">
        <f t="shared" si="37"/>
        <v>224</v>
      </c>
      <c r="D225">
        <f t="shared" si="38"/>
        <v>19</v>
      </c>
      <c r="E225">
        <f t="shared" si="39"/>
        <v>30</v>
      </c>
      <c r="F225" t="str">
        <f t="shared" si="40"/>
        <v>arCoeff()2</v>
      </c>
      <c r="G225" t="str">
        <f t="shared" si="41"/>
        <v>arCoeff()</v>
      </c>
      <c r="H225" t="str">
        <f t="shared" si="42"/>
        <v>arCoeff.2</v>
      </c>
      <c r="I225" t="str">
        <f t="shared" si="43"/>
        <v xml:space="preserve"> tGravityAccMag</v>
      </c>
      <c r="J225" t="str">
        <f t="shared" si="44"/>
        <v/>
      </c>
      <c r="K225" t="str">
        <f t="shared" si="45"/>
        <v/>
      </c>
      <c r="L225" t="str">
        <f>VLOOKUP($G225,TYP,3,FALSE)</f>
        <v>Autoregression.Coefficients.Burg.eq.4</v>
      </c>
      <c r="M225" t="str">
        <f t="shared" si="46"/>
        <v>Autoregression.Coefficients.Burg.eq.4_tGravityAccMag</v>
      </c>
      <c r="N225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</v>
      </c>
    </row>
    <row r="226" spans="1:14" x14ac:dyDescent="0.25">
      <c r="A226" t="s">
        <v>224</v>
      </c>
      <c r="B226">
        <f t="shared" si="36"/>
        <v>4</v>
      </c>
      <c r="C226" t="str">
        <f t="shared" si="37"/>
        <v>225</v>
      </c>
      <c r="D226">
        <f t="shared" si="38"/>
        <v>19</v>
      </c>
      <c r="E226">
        <f t="shared" si="39"/>
        <v>30</v>
      </c>
      <c r="F226" t="str">
        <f t="shared" si="40"/>
        <v>arCoeff()3</v>
      </c>
      <c r="G226" t="str">
        <f t="shared" si="41"/>
        <v>arCoeff()</v>
      </c>
      <c r="H226" t="str">
        <f t="shared" si="42"/>
        <v>arCoeff.3</v>
      </c>
      <c r="I226" t="str">
        <f t="shared" si="43"/>
        <v xml:space="preserve"> tGravityAccMag</v>
      </c>
      <c r="J226" t="str">
        <f t="shared" si="44"/>
        <v/>
      </c>
      <c r="K226" t="str">
        <f t="shared" si="45"/>
        <v/>
      </c>
      <c r="L226" t="str">
        <f>VLOOKUP($G226,TYP,3,FALSE)</f>
        <v>Autoregression.Coefficients.Burg.eq.4</v>
      </c>
      <c r="M226" t="str">
        <f t="shared" si="46"/>
        <v>Autoregression.Coefficients.Burg.eq.4_tGravityAccMag</v>
      </c>
      <c r="N226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</v>
      </c>
    </row>
    <row r="227" spans="1:14" x14ac:dyDescent="0.25">
      <c r="A227" t="s">
        <v>225</v>
      </c>
      <c r="B227">
        <f t="shared" si="36"/>
        <v>4</v>
      </c>
      <c r="C227" t="str">
        <f t="shared" si="37"/>
        <v>226</v>
      </c>
      <c r="D227">
        <f t="shared" si="38"/>
        <v>19</v>
      </c>
      <c r="E227">
        <f t="shared" si="39"/>
        <v>30</v>
      </c>
      <c r="F227" t="str">
        <f t="shared" si="40"/>
        <v>arCoeff()4</v>
      </c>
      <c r="G227" t="str">
        <f t="shared" si="41"/>
        <v>arCoeff()</v>
      </c>
      <c r="H227" t="str">
        <f t="shared" si="42"/>
        <v>arCoeff.4</v>
      </c>
      <c r="I227" t="str">
        <f t="shared" si="43"/>
        <v xml:space="preserve"> tGravityAccMag</v>
      </c>
      <c r="J227" t="str">
        <f t="shared" si="44"/>
        <v/>
      </c>
      <c r="K227" t="str">
        <f t="shared" si="45"/>
        <v/>
      </c>
      <c r="L227" t="str">
        <f>VLOOKUP($G227,TYP,3,FALSE)</f>
        <v>Autoregression.Coefficients.Burg.eq.4</v>
      </c>
      <c r="M227" t="str">
        <f t="shared" si="46"/>
        <v>Autoregression.Coefficients.Burg.eq.4_tGravityAccMag</v>
      </c>
      <c r="N227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</v>
      </c>
    </row>
    <row r="228" spans="1:14" x14ac:dyDescent="0.25">
      <c r="A228" t="s">
        <v>226</v>
      </c>
      <c r="B228">
        <f t="shared" si="36"/>
        <v>4</v>
      </c>
      <c r="C228" t="str">
        <f t="shared" si="37"/>
        <v>227</v>
      </c>
      <c r="D228">
        <f t="shared" si="38"/>
        <v>20</v>
      </c>
      <c r="E228">
        <f t="shared" si="39"/>
        <v>27</v>
      </c>
      <c r="F228" t="str">
        <f t="shared" si="40"/>
        <v>mean()</v>
      </c>
      <c r="G228" t="str">
        <f t="shared" si="41"/>
        <v>mean()</v>
      </c>
      <c r="H228" t="str">
        <f t="shared" si="42"/>
        <v>mean.</v>
      </c>
      <c r="I228" t="str">
        <f t="shared" si="43"/>
        <v xml:space="preserve"> tBodyAccJerkMag</v>
      </c>
      <c r="J228" t="str">
        <f t="shared" si="44"/>
        <v/>
      </c>
      <c r="K228" t="str">
        <f t="shared" si="45"/>
        <v/>
      </c>
      <c r="L228" t="str">
        <f>VLOOKUP($G228,TYP,3,FALSE)</f>
        <v>Mean.Value</v>
      </c>
      <c r="M228" t="str">
        <f t="shared" si="46"/>
        <v>Mean.Value_tBodyAccJerkMag</v>
      </c>
      <c r="N228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</v>
      </c>
    </row>
    <row r="229" spans="1:14" x14ac:dyDescent="0.25">
      <c r="A229" t="s">
        <v>227</v>
      </c>
      <c r="B229">
        <f t="shared" si="36"/>
        <v>4</v>
      </c>
      <c r="C229" t="str">
        <f t="shared" si="37"/>
        <v>228</v>
      </c>
      <c r="D229">
        <f t="shared" si="38"/>
        <v>20</v>
      </c>
      <c r="E229">
        <f t="shared" si="39"/>
        <v>26</v>
      </c>
      <c r="F229" t="str">
        <f t="shared" si="40"/>
        <v>std()</v>
      </c>
      <c r="G229" t="str">
        <f t="shared" si="41"/>
        <v>std()</v>
      </c>
      <c r="H229" t="str">
        <f t="shared" si="42"/>
        <v>std.</v>
      </c>
      <c r="I229" t="str">
        <f t="shared" si="43"/>
        <v xml:space="preserve"> tBodyAccJerkMag</v>
      </c>
      <c r="J229" t="str">
        <f t="shared" si="44"/>
        <v/>
      </c>
      <c r="K229" t="str">
        <f t="shared" si="45"/>
        <v/>
      </c>
      <c r="L229" t="str">
        <f>VLOOKUP($G229,TYP,3,FALSE)</f>
        <v>Standard.Dev</v>
      </c>
      <c r="M229" t="str">
        <f t="shared" si="46"/>
        <v>Standard.Dev_tBodyAccJerkMag</v>
      </c>
      <c r="N229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</v>
      </c>
    </row>
    <row r="230" spans="1:14" x14ac:dyDescent="0.25">
      <c r="A230" t="s">
        <v>228</v>
      </c>
      <c r="B230">
        <f t="shared" si="36"/>
        <v>4</v>
      </c>
      <c r="C230" t="str">
        <f t="shared" si="37"/>
        <v>229</v>
      </c>
      <c r="D230">
        <f t="shared" si="38"/>
        <v>20</v>
      </c>
      <c r="E230">
        <f t="shared" si="39"/>
        <v>26</v>
      </c>
      <c r="F230" t="str">
        <f t="shared" si="40"/>
        <v>mad()</v>
      </c>
      <c r="G230" t="str">
        <f t="shared" si="41"/>
        <v>mad()</v>
      </c>
      <c r="H230" t="str">
        <f t="shared" si="42"/>
        <v>mad.</v>
      </c>
      <c r="I230" t="str">
        <f t="shared" si="43"/>
        <v xml:space="preserve"> tBodyAccJerkMag</v>
      </c>
      <c r="J230" t="str">
        <f t="shared" si="44"/>
        <v/>
      </c>
      <c r="K230" t="str">
        <f t="shared" si="45"/>
        <v/>
      </c>
      <c r="L230" t="str">
        <f>VLOOKUP($G230,TYP,3,FALSE)</f>
        <v>Median.Absolute.Deviation</v>
      </c>
      <c r="M230" t="str">
        <f t="shared" si="46"/>
        <v>Median.Absolute.Deviation_tBodyAccJerkMag</v>
      </c>
      <c r="N230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</v>
      </c>
    </row>
    <row r="231" spans="1:14" x14ac:dyDescent="0.25">
      <c r="A231" t="s">
        <v>229</v>
      </c>
      <c r="B231">
        <f t="shared" si="36"/>
        <v>4</v>
      </c>
      <c r="C231" t="str">
        <f t="shared" si="37"/>
        <v>230</v>
      </c>
      <c r="D231">
        <f t="shared" si="38"/>
        <v>20</v>
      </c>
      <c r="E231">
        <f t="shared" si="39"/>
        <v>26</v>
      </c>
      <c r="F231" t="str">
        <f t="shared" si="40"/>
        <v>max()</v>
      </c>
      <c r="G231" t="str">
        <f t="shared" si="41"/>
        <v>max()</v>
      </c>
      <c r="H231" t="str">
        <f t="shared" si="42"/>
        <v>max.</v>
      </c>
      <c r="I231" t="str">
        <f t="shared" si="43"/>
        <v xml:space="preserve"> tBodyAccJerkMag</v>
      </c>
      <c r="J231" t="str">
        <f t="shared" si="44"/>
        <v/>
      </c>
      <c r="K231" t="str">
        <f t="shared" si="45"/>
        <v/>
      </c>
      <c r="L231" t="str">
        <f>VLOOKUP($G231,TYP,3,FALSE)</f>
        <v>Max.in.Array</v>
      </c>
      <c r="M231" t="str">
        <f t="shared" si="46"/>
        <v>Max.in.Array_tBodyAccJerkMag</v>
      </c>
      <c r="N231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</v>
      </c>
    </row>
    <row r="232" spans="1:14" x14ac:dyDescent="0.25">
      <c r="A232" t="s">
        <v>230</v>
      </c>
      <c r="B232">
        <f t="shared" si="36"/>
        <v>4</v>
      </c>
      <c r="C232" t="str">
        <f t="shared" si="37"/>
        <v>231</v>
      </c>
      <c r="D232">
        <f t="shared" si="38"/>
        <v>20</v>
      </c>
      <c r="E232">
        <f t="shared" si="39"/>
        <v>26</v>
      </c>
      <c r="F232" t="str">
        <f t="shared" si="40"/>
        <v>min()</v>
      </c>
      <c r="G232" t="str">
        <f t="shared" si="41"/>
        <v>min()</v>
      </c>
      <c r="H232" t="str">
        <f t="shared" si="42"/>
        <v>min.</v>
      </c>
      <c r="I232" t="str">
        <f t="shared" si="43"/>
        <v xml:space="preserve"> tBodyAccJerkMag</v>
      </c>
      <c r="J232" t="str">
        <f t="shared" si="44"/>
        <v/>
      </c>
      <c r="K232" t="str">
        <f t="shared" si="45"/>
        <v/>
      </c>
      <c r="L232" t="str">
        <f>VLOOKUP($G232,TYP,3,FALSE)</f>
        <v>Min.in.Array</v>
      </c>
      <c r="M232" t="str">
        <f t="shared" si="46"/>
        <v>Min.in.Array_tBodyAccJerkMag</v>
      </c>
      <c r="N232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</v>
      </c>
    </row>
    <row r="233" spans="1:14" x14ac:dyDescent="0.25">
      <c r="A233" t="s">
        <v>231</v>
      </c>
      <c r="B233">
        <f t="shared" si="36"/>
        <v>4</v>
      </c>
      <c r="C233" t="str">
        <f t="shared" si="37"/>
        <v>232</v>
      </c>
      <c r="D233">
        <f t="shared" si="38"/>
        <v>20</v>
      </c>
      <c r="E233">
        <f t="shared" si="39"/>
        <v>26</v>
      </c>
      <c r="F233" t="str">
        <f t="shared" si="40"/>
        <v>sma()</v>
      </c>
      <c r="G233" t="str">
        <f t="shared" si="41"/>
        <v>sma()</v>
      </c>
      <c r="H233" t="str">
        <f t="shared" si="42"/>
        <v>sma.</v>
      </c>
      <c r="I233" t="str">
        <f t="shared" si="43"/>
        <v xml:space="preserve"> tBodyAccJerkMag</v>
      </c>
      <c r="J233" t="str">
        <f t="shared" si="44"/>
        <v/>
      </c>
      <c r="K233" t="str">
        <f t="shared" si="45"/>
        <v/>
      </c>
      <c r="L233" t="str">
        <f>VLOOKUP($G233,TYP,3,FALSE)</f>
        <v>Signal.Magnitude.Area</v>
      </c>
      <c r="M233" t="str">
        <f t="shared" si="46"/>
        <v>Signal.Magnitude.Area_tBodyAccJerkMag</v>
      </c>
      <c r="N233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</v>
      </c>
    </row>
    <row r="234" spans="1:14" x14ac:dyDescent="0.25">
      <c r="A234" t="s">
        <v>232</v>
      </c>
      <c r="B234">
        <f t="shared" si="36"/>
        <v>4</v>
      </c>
      <c r="C234" t="str">
        <f t="shared" si="37"/>
        <v>233</v>
      </c>
      <c r="D234">
        <f t="shared" si="38"/>
        <v>20</v>
      </c>
      <c r="E234">
        <f t="shared" si="39"/>
        <v>29</v>
      </c>
      <c r="F234" t="str">
        <f t="shared" si="40"/>
        <v>energy()</v>
      </c>
      <c r="G234" t="str">
        <f t="shared" si="41"/>
        <v>energy()</v>
      </c>
      <c r="H234" t="str">
        <f t="shared" si="42"/>
        <v>energy.</v>
      </c>
      <c r="I234" t="str">
        <f t="shared" si="43"/>
        <v xml:space="preserve"> tBodyAccJerkMag</v>
      </c>
      <c r="J234" t="str">
        <f t="shared" si="44"/>
        <v/>
      </c>
      <c r="K234" t="str">
        <f t="shared" si="45"/>
        <v/>
      </c>
      <c r="L234" t="str">
        <f>VLOOKUP($G234,TYP,3,FALSE)</f>
        <v>Energy.Measure</v>
      </c>
      <c r="M234" t="str">
        <f t="shared" si="46"/>
        <v>Energy.Measure_tBodyAccJerkMag</v>
      </c>
      <c r="N234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</v>
      </c>
    </row>
    <row r="235" spans="1:14" x14ac:dyDescent="0.25">
      <c r="A235" t="s">
        <v>233</v>
      </c>
      <c r="B235">
        <f t="shared" si="36"/>
        <v>4</v>
      </c>
      <c r="C235" t="str">
        <f t="shared" si="37"/>
        <v>234</v>
      </c>
      <c r="D235">
        <f t="shared" si="38"/>
        <v>20</v>
      </c>
      <c r="E235">
        <f t="shared" si="39"/>
        <v>26</v>
      </c>
      <c r="F235" t="str">
        <f t="shared" si="40"/>
        <v>iqr()</v>
      </c>
      <c r="G235" t="str">
        <f t="shared" si="41"/>
        <v>iqr()</v>
      </c>
      <c r="H235" t="str">
        <f t="shared" si="42"/>
        <v>iqr.</v>
      </c>
      <c r="I235" t="str">
        <f t="shared" si="43"/>
        <v xml:space="preserve"> tBodyAccJerkMag</v>
      </c>
      <c r="J235" t="str">
        <f t="shared" si="44"/>
        <v/>
      </c>
      <c r="K235" t="str">
        <f t="shared" si="45"/>
        <v/>
      </c>
      <c r="L235" t="str">
        <f>VLOOKUP($G235,TYP,3,FALSE)</f>
        <v>Interquartile.Range</v>
      </c>
      <c r="M235" t="str">
        <f t="shared" si="46"/>
        <v>Interquartile.Range_tBodyAccJerkMag</v>
      </c>
      <c r="N235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</v>
      </c>
    </row>
    <row r="236" spans="1:14" x14ac:dyDescent="0.25">
      <c r="A236" t="s">
        <v>234</v>
      </c>
      <c r="B236">
        <f t="shared" si="36"/>
        <v>4</v>
      </c>
      <c r="C236" t="str">
        <f t="shared" si="37"/>
        <v>235</v>
      </c>
      <c r="D236">
        <f t="shared" si="38"/>
        <v>20</v>
      </c>
      <c r="E236">
        <f t="shared" si="39"/>
        <v>30</v>
      </c>
      <c r="F236" t="str">
        <f t="shared" si="40"/>
        <v>entropy()</v>
      </c>
      <c r="G236" t="str">
        <f t="shared" si="41"/>
        <v>entropy()</v>
      </c>
      <c r="H236" t="str">
        <f t="shared" si="42"/>
        <v>entropy.</v>
      </c>
      <c r="I236" t="str">
        <f t="shared" si="43"/>
        <v xml:space="preserve"> tBodyAccJerkMag</v>
      </c>
      <c r="J236" t="str">
        <f t="shared" si="44"/>
        <v/>
      </c>
      <c r="K236" t="str">
        <f t="shared" si="45"/>
        <v/>
      </c>
      <c r="L236" t="str">
        <f>VLOOKUP($G236,TYP,3,FALSE)</f>
        <v>Signal.Entropy</v>
      </c>
      <c r="M236" t="str">
        <f t="shared" si="46"/>
        <v>Signal.Entropy_tBodyAccJerkMag</v>
      </c>
      <c r="N236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</v>
      </c>
    </row>
    <row r="237" spans="1:14" x14ac:dyDescent="0.25">
      <c r="A237" t="s">
        <v>235</v>
      </c>
      <c r="B237">
        <f t="shared" si="36"/>
        <v>4</v>
      </c>
      <c r="C237" t="str">
        <f t="shared" si="37"/>
        <v>236</v>
      </c>
      <c r="D237">
        <f t="shared" si="38"/>
        <v>20</v>
      </c>
      <c r="E237">
        <f t="shared" si="39"/>
        <v>31</v>
      </c>
      <c r="F237" t="str">
        <f t="shared" si="40"/>
        <v>arCoeff()1</v>
      </c>
      <c r="G237" t="str">
        <f t="shared" si="41"/>
        <v>arCoeff()</v>
      </c>
      <c r="H237" t="str">
        <f t="shared" si="42"/>
        <v>arCoeff.1</v>
      </c>
      <c r="I237" t="str">
        <f t="shared" si="43"/>
        <v xml:space="preserve"> tBodyAccJerkMag</v>
      </c>
      <c r="J237" t="str">
        <f t="shared" si="44"/>
        <v/>
      </c>
      <c r="K237" t="str">
        <f t="shared" si="45"/>
        <v/>
      </c>
      <c r="L237" t="str">
        <f>VLOOKUP($G237,TYP,3,FALSE)</f>
        <v>Autoregression.Coefficients.Burg.eq.4</v>
      </c>
      <c r="M237" t="str">
        <f t="shared" si="46"/>
        <v>Autoregression.Coefficients.Burg.eq.4_tBodyAccJerkMag</v>
      </c>
      <c r="N237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</v>
      </c>
    </row>
    <row r="238" spans="1:14" x14ac:dyDescent="0.25">
      <c r="A238" t="s">
        <v>236</v>
      </c>
      <c r="B238">
        <f t="shared" si="36"/>
        <v>4</v>
      </c>
      <c r="C238" t="str">
        <f t="shared" si="37"/>
        <v>237</v>
      </c>
      <c r="D238">
        <f t="shared" si="38"/>
        <v>20</v>
      </c>
      <c r="E238">
        <f t="shared" si="39"/>
        <v>31</v>
      </c>
      <c r="F238" t="str">
        <f t="shared" si="40"/>
        <v>arCoeff()2</v>
      </c>
      <c r="G238" t="str">
        <f t="shared" si="41"/>
        <v>arCoeff()</v>
      </c>
      <c r="H238" t="str">
        <f t="shared" si="42"/>
        <v>arCoeff.2</v>
      </c>
      <c r="I238" t="str">
        <f t="shared" si="43"/>
        <v xml:space="preserve"> tBodyAccJerkMag</v>
      </c>
      <c r="J238" t="str">
        <f t="shared" si="44"/>
        <v/>
      </c>
      <c r="K238" t="str">
        <f t="shared" si="45"/>
        <v/>
      </c>
      <c r="L238" t="str">
        <f>VLOOKUP($G238,TYP,3,FALSE)</f>
        <v>Autoregression.Coefficients.Burg.eq.4</v>
      </c>
      <c r="M238" t="str">
        <f t="shared" si="46"/>
        <v>Autoregression.Coefficients.Burg.eq.4_tBodyAccJerkMag</v>
      </c>
      <c r="N238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</v>
      </c>
    </row>
    <row r="239" spans="1:14" x14ac:dyDescent="0.25">
      <c r="A239" t="s">
        <v>237</v>
      </c>
      <c r="B239">
        <f t="shared" si="36"/>
        <v>4</v>
      </c>
      <c r="C239" t="str">
        <f t="shared" si="37"/>
        <v>238</v>
      </c>
      <c r="D239">
        <f t="shared" si="38"/>
        <v>20</v>
      </c>
      <c r="E239">
        <f t="shared" si="39"/>
        <v>31</v>
      </c>
      <c r="F239" t="str">
        <f t="shared" si="40"/>
        <v>arCoeff()3</v>
      </c>
      <c r="G239" t="str">
        <f t="shared" si="41"/>
        <v>arCoeff()</v>
      </c>
      <c r="H239" t="str">
        <f t="shared" si="42"/>
        <v>arCoeff.3</v>
      </c>
      <c r="I239" t="str">
        <f t="shared" si="43"/>
        <v xml:space="preserve"> tBodyAccJerkMag</v>
      </c>
      <c r="J239" t="str">
        <f t="shared" si="44"/>
        <v/>
      </c>
      <c r="K239" t="str">
        <f t="shared" si="45"/>
        <v/>
      </c>
      <c r="L239" t="str">
        <f>VLOOKUP($G239,TYP,3,FALSE)</f>
        <v>Autoregression.Coefficients.Burg.eq.4</v>
      </c>
      <c r="M239" t="str">
        <f t="shared" si="46"/>
        <v>Autoregression.Coefficients.Burg.eq.4_tBodyAccJerkMag</v>
      </c>
      <c r="N239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</v>
      </c>
    </row>
    <row r="240" spans="1:14" x14ac:dyDescent="0.25">
      <c r="A240" t="s">
        <v>238</v>
      </c>
      <c r="B240">
        <f t="shared" si="36"/>
        <v>4</v>
      </c>
      <c r="C240" t="str">
        <f t="shared" si="37"/>
        <v>239</v>
      </c>
      <c r="D240">
        <f t="shared" si="38"/>
        <v>20</v>
      </c>
      <c r="E240">
        <f t="shared" si="39"/>
        <v>31</v>
      </c>
      <c r="F240" t="str">
        <f t="shared" si="40"/>
        <v>arCoeff()4</v>
      </c>
      <c r="G240" t="str">
        <f t="shared" si="41"/>
        <v>arCoeff()</v>
      </c>
      <c r="H240" t="str">
        <f t="shared" si="42"/>
        <v>arCoeff.4</v>
      </c>
      <c r="I240" t="str">
        <f t="shared" si="43"/>
        <v xml:space="preserve"> tBodyAccJerkMag</v>
      </c>
      <c r="J240" t="str">
        <f t="shared" si="44"/>
        <v/>
      </c>
      <c r="K240" t="str">
        <f t="shared" si="45"/>
        <v/>
      </c>
      <c r="L240" t="str">
        <f>VLOOKUP($G240,TYP,3,FALSE)</f>
        <v>Autoregression.Coefficients.Burg.eq.4</v>
      </c>
      <c r="M240" t="str">
        <f t="shared" si="46"/>
        <v>Autoregression.Coefficients.Burg.eq.4_tBodyAccJerkMag</v>
      </c>
      <c r="N240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</v>
      </c>
    </row>
    <row r="241" spans="1:14" x14ac:dyDescent="0.25">
      <c r="A241" t="s">
        <v>239</v>
      </c>
      <c r="B241">
        <f t="shared" si="36"/>
        <v>4</v>
      </c>
      <c r="C241" t="str">
        <f t="shared" si="37"/>
        <v>240</v>
      </c>
      <c r="D241">
        <f t="shared" si="38"/>
        <v>17</v>
      </c>
      <c r="E241">
        <f t="shared" si="39"/>
        <v>24</v>
      </c>
      <c r="F241" t="str">
        <f t="shared" si="40"/>
        <v>mean()</v>
      </c>
      <c r="G241" t="str">
        <f t="shared" si="41"/>
        <v>mean()</v>
      </c>
      <c r="H241" t="str">
        <f t="shared" si="42"/>
        <v>mean.</v>
      </c>
      <c r="I241" t="str">
        <f t="shared" si="43"/>
        <v xml:space="preserve"> tBodyGyroMag</v>
      </c>
      <c r="J241" t="str">
        <f t="shared" si="44"/>
        <v/>
      </c>
      <c r="K241" t="str">
        <f t="shared" si="45"/>
        <v/>
      </c>
      <c r="L241" t="str">
        <f>VLOOKUP($G241,TYP,3,FALSE)</f>
        <v>Mean.Value</v>
      </c>
      <c r="M241" t="str">
        <f t="shared" si="46"/>
        <v>Mean.Value_tBodyGyroMag</v>
      </c>
      <c r="N241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</v>
      </c>
    </row>
    <row r="242" spans="1:14" x14ac:dyDescent="0.25">
      <c r="A242" t="s">
        <v>240</v>
      </c>
      <c r="B242">
        <f t="shared" si="36"/>
        <v>4</v>
      </c>
      <c r="C242" t="str">
        <f t="shared" si="37"/>
        <v>241</v>
      </c>
      <c r="D242">
        <f t="shared" si="38"/>
        <v>17</v>
      </c>
      <c r="E242">
        <f t="shared" si="39"/>
        <v>23</v>
      </c>
      <c r="F242" t="str">
        <f t="shared" si="40"/>
        <v>std()</v>
      </c>
      <c r="G242" t="str">
        <f t="shared" si="41"/>
        <v>std()</v>
      </c>
      <c r="H242" t="str">
        <f t="shared" si="42"/>
        <v>std.</v>
      </c>
      <c r="I242" t="str">
        <f t="shared" si="43"/>
        <v xml:space="preserve"> tBodyGyroMag</v>
      </c>
      <c r="J242" t="str">
        <f t="shared" si="44"/>
        <v/>
      </c>
      <c r="K242" t="str">
        <f t="shared" si="45"/>
        <v/>
      </c>
      <c r="L242" t="str">
        <f>VLOOKUP($G242,TYP,3,FALSE)</f>
        <v>Standard.Dev</v>
      </c>
      <c r="M242" t="str">
        <f t="shared" si="46"/>
        <v>Standard.Dev_tBodyGyroMag</v>
      </c>
      <c r="N242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</v>
      </c>
    </row>
    <row r="243" spans="1:14" x14ac:dyDescent="0.25">
      <c r="A243" t="s">
        <v>241</v>
      </c>
      <c r="B243">
        <f t="shared" si="36"/>
        <v>4</v>
      </c>
      <c r="C243" t="str">
        <f t="shared" si="37"/>
        <v>242</v>
      </c>
      <c r="D243">
        <f t="shared" si="38"/>
        <v>17</v>
      </c>
      <c r="E243">
        <f t="shared" si="39"/>
        <v>23</v>
      </c>
      <c r="F243" t="str">
        <f t="shared" si="40"/>
        <v>mad()</v>
      </c>
      <c r="G243" t="str">
        <f t="shared" si="41"/>
        <v>mad()</v>
      </c>
      <c r="H243" t="str">
        <f t="shared" si="42"/>
        <v>mad.</v>
      </c>
      <c r="I243" t="str">
        <f t="shared" si="43"/>
        <v xml:space="preserve"> tBodyGyroMag</v>
      </c>
      <c r="J243" t="str">
        <f t="shared" si="44"/>
        <v/>
      </c>
      <c r="K243" t="str">
        <f t="shared" si="45"/>
        <v/>
      </c>
      <c r="L243" t="str">
        <f>VLOOKUP($G243,TYP,3,FALSE)</f>
        <v>Median.Absolute.Deviation</v>
      </c>
      <c r="M243" t="str">
        <f t="shared" si="46"/>
        <v>Median.Absolute.Deviation_tBodyGyroMag</v>
      </c>
      <c r="N243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</v>
      </c>
    </row>
    <row r="244" spans="1:14" x14ac:dyDescent="0.25">
      <c r="A244" t="s">
        <v>242</v>
      </c>
      <c r="B244">
        <f t="shared" si="36"/>
        <v>4</v>
      </c>
      <c r="C244" t="str">
        <f t="shared" si="37"/>
        <v>243</v>
      </c>
      <c r="D244">
        <f t="shared" si="38"/>
        <v>17</v>
      </c>
      <c r="E244">
        <f t="shared" si="39"/>
        <v>23</v>
      </c>
      <c r="F244" t="str">
        <f t="shared" si="40"/>
        <v>max()</v>
      </c>
      <c r="G244" t="str">
        <f t="shared" si="41"/>
        <v>max()</v>
      </c>
      <c r="H244" t="str">
        <f t="shared" si="42"/>
        <v>max.</v>
      </c>
      <c r="I244" t="str">
        <f t="shared" si="43"/>
        <v xml:space="preserve"> tBodyGyroMag</v>
      </c>
      <c r="J244" t="str">
        <f t="shared" si="44"/>
        <v/>
      </c>
      <c r="K244" t="str">
        <f t="shared" si="45"/>
        <v/>
      </c>
      <c r="L244" t="str">
        <f>VLOOKUP($G244,TYP,3,FALSE)</f>
        <v>Max.in.Array</v>
      </c>
      <c r="M244" t="str">
        <f t="shared" si="46"/>
        <v>Max.in.Array_tBodyGyroMag</v>
      </c>
      <c r="N244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</v>
      </c>
    </row>
    <row r="245" spans="1:14" x14ac:dyDescent="0.25">
      <c r="A245" t="s">
        <v>243</v>
      </c>
      <c r="B245">
        <f t="shared" si="36"/>
        <v>4</v>
      </c>
      <c r="C245" t="str">
        <f t="shared" si="37"/>
        <v>244</v>
      </c>
      <c r="D245">
        <f t="shared" si="38"/>
        <v>17</v>
      </c>
      <c r="E245">
        <f t="shared" si="39"/>
        <v>23</v>
      </c>
      <c r="F245" t="str">
        <f t="shared" si="40"/>
        <v>min()</v>
      </c>
      <c r="G245" t="str">
        <f t="shared" si="41"/>
        <v>min()</v>
      </c>
      <c r="H245" t="str">
        <f t="shared" si="42"/>
        <v>min.</v>
      </c>
      <c r="I245" t="str">
        <f t="shared" si="43"/>
        <v xml:space="preserve"> tBodyGyroMag</v>
      </c>
      <c r="J245" t="str">
        <f t="shared" si="44"/>
        <v/>
      </c>
      <c r="K245" t="str">
        <f t="shared" si="45"/>
        <v/>
      </c>
      <c r="L245" t="str">
        <f>VLOOKUP($G245,TYP,3,FALSE)</f>
        <v>Min.in.Array</v>
      </c>
      <c r="M245" t="str">
        <f t="shared" si="46"/>
        <v>Min.in.Array_tBodyGyroMag</v>
      </c>
      <c r="N245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</v>
      </c>
    </row>
    <row r="246" spans="1:14" x14ac:dyDescent="0.25">
      <c r="A246" t="s">
        <v>244</v>
      </c>
      <c r="B246">
        <f t="shared" si="36"/>
        <v>4</v>
      </c>
      <c r="C246" t="str">
        <f t="shared" si="37"/>
        <v>245</v>
      </c>
      <c r="D246">
        <f t="shared" si="38"/>
        <v>17</v>
      </c>
      <c r="E246">
        <f t="shared" si="39"/>
        <v>23</v>
      </c>
      <c r="F246" t="str">
        <f t="shared" si="40"/>
        <v>sma()</v>
      </c>
      <c r="G246" t="str">
        <f t="shared" si="41"/>
        <v>sma()</v>
      </c>
      <c r="H246" t="str">
        <f t="shared" si="42"/>
        <v>sma.</v>
      </c>
      <c r="I246" t="str">
        <f t="shared" si="43"/>
        <v xml:space="preserve"> tBodyGyroMag</v>
      </c>
      <c r="J246" t="str">
        <f t="shared" si="44"/>
        <v/>
      </c>
      <c r="K246" t="str">
        <f t="shared" si="45"/>
        <v/>
      </c>
      <c r="L246" t="str">
        <f>VLOOKUP($G246,TYP,3,FALSE)</f>
        <v>Signal.Magnitude.Area</v>
      </c>
      <c r="M246" t="str">
        <f t="shared" si="46"/>
        <v>Signal.Magnitude.Area_tBodyGyroMag</v>
      </c>
      <c r="N246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</v>
      </c>
    </row>
    <row r="247" spans="1:14" x14ac:dyDescent="0.25">
      <c r="A247" t="s">
        <v>245</v>
      </c>
      <c r="B247">
        <f t="shared" si="36"/>
        <v>4</v>
      </c>
      <c r="C247" t="str">
        <f t="shared" si="37"/>
        <v>246</v>
      </c>
      <c r="D247">
        <f t="shared" si="38"/>
        <v>17</v>
      </c>
      <c r="E247">
        <f t="shared" si="39"/>
        <v>26</v>
      </c>
      <c r="F247" t="str">
        <f t="shared" si="40"/>
        <v>energy()</v>
      </c>
      <c r="G247" t="str">
        <f t="shared" si="41"/>
        <v>energy()</v>
      </c>
      <c r="H247" t="str">
        <f t="shared" si="42"/>
        <v>energy.</v>
      </c>
      <c r="I247" t="str">
        <f t="shared" si="43"/>
        <v xml:space="preserve"> tBodyGyroMag</v>
      </c>
      <c r="J247" t="str">
        <f t="shared" si="44"/>
        <v/>
      </c>
      <c r="K247" t="str">
        <f t="shared" si="45"/>
        <v/>
      </c>
      <c r="L247" t="str">
        <f>VLOOKUP($G247,TYP,3,FALSE)</f>
        <v>Energy.Measure</v>
      </c>
      <c r="M247" t="str">
        <f t="shared" si="46"/>
        <v>Energy.Measure_tBodyGyroMag</v>
      </c>
      <c r="N247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</v>
      </c>
    </row>
    <row r="248" spans="1:14" x14ac:dyDescent="0.25">
      <c r="A248" t="s">
        <v>246</v>
      </c>
      <c r="B248">
        <f t="shared" si="36"/>
        <v>4</v>
      </c>
      <c r="C248" t="str">
        <f t="shared" si="37"/>
        <v>247</v>
      </c>
      <c r="D248">
        <f t="shared" si="38"/>
        <v>17</v>
      </c>
      <c r="E248">
        <f t="shared" si="39"/>
        <v>23</v>
      </c>
      <c r="F248" t="str">
        <f t="shared" si="40"/>
        <v>iqr()</v>
      </c>
      <c r="G248" t="str">
        <f t="shared" si="41"/>
        <v>iqr()</v>
      </c>
      <c r="H248" t="str">
        <f t="shared" si="42"/>
        <v>iqr.</v>
      </c>
      <c r="I248" t="str">
        <f t="shared" si="43"/>
        <v xml:space="preserve"> tBodyGyroMag</v>
      </c>
      <c r="J248" t="str">
        <f t="shared" si="44"/>
        <v/>
      </c>
      <c r="K248" t="str">
        <f t="shared" si="45"/>
        <v/>
      </c>
      <c r="L248" t="str">
        <f>VLOOKUP($G248,TYP,3,FALSE)</f>
        <v>Interquartile.Range</v>
      </c>
      <c r="M248" t="str">
        <f t="shared" si="46"/>
        <v>Interquartile.Range_tBodyGyroMag</v>
      </c>
      <c r="N248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</v>
      </c>
    </row>
    <row r="249" spans="1:14" x14ac:dyDescent="0.25">
      <c r="A249" t="s">
        <v>247</v>
      </c>
      <c r="B249">
        <f t="shared" si="36"/>
        <v>4</v>
      </c>
      <c r="C249" t="str">
        <f t="shared" si="37"/>
        <v>248</v>
      </c>
      <c r="D249">
        <f t="shared" si="38"/>
        <v>17</v>
      </c>
      <c r="E249">
        <f t="shared" si="39"/>
        <v>27</v>
      </c>
      <c r="F249" t="str">
        <f t="shared" si="40"/>
        <v>entropy()</v>
      </c>
      <c r="G249" t="str">
        <f t="shared" si="41"/>
        <v>entropy()</v>
      </c>
      <c r="H249" t="str">
        <f t="shared" si="42"/>
        <v>entropy.</v>
      </c>
      <c r="I249" t="str">
        <f t="shared" si="43"/>
        <v xml:space="preserve"> tBodyGyroMag</v>
      </c>
      <c r="J249" t="str">
        <f t="shared" si="44"/>
        <v/>
      </c>
      <c r="K249" t="str">
        <f t="shared" si="45"/>
        <v/>
      </c>
      <c r="L249" t="str">
        <f>VLOOKUP($G249,TYP,3,FALSE)</f>
        <v>Signal.Entropy</v>
      </c>
      <c r="M249" t="str">
        <f t="shared" si="46"/>
        <v>Signal.Entropy_tBodyGyroMag</v>
      </c>
      <c r="N249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</v>
      </c>
    </row>
    <row r="250" spans="1:14" x14ac:dyDescent="0.25">
      <c r="A250" t="s">
        <v>248</v>
      </c>
      <c r="B250">
        <f t="shared" si="36"/>
        <v>4</v>
      </c>
      <c r="C250" t="str">
        <f t="shared" si="37"/>
        <v>249</v>
      </c>
      <c r="D250">
        <f t="shared" si="38"/>
        <v>17</v>
      </c>
      <c r="E250">
        <f t="shared" si="39"/>
        <v>28</v>
      </c>
      <c r="F250" t="str">
        <f t="shared" si="40"/>
        <v>arCoeff()1</v>
      </c>
      <c r="G250" t="str">
        <f t="shared" si="41"/>
        <v>arCoeff()</v>
      </c>
      <c r="H250" t="str">
        <f t="shared" si="42"/>
        <v>arCoeff.1</v>
      </c>
      <c r="I250" t="str">
        <f t="shared" si="43"/>
        <v xml:space="preserve"> tBodyGyroMag</v>
      </c>
      <c r="J250" t="str">
        <f t="shared" si="44"/>
        <v/>
      </c>
      <c r="K250" t="str">
        <f t="shared" si="45"/>
        <v/>
      </c>
      <c r="L250" t="str">
        <f>VLOOKUP($G250,TYP,3,FALSE)</f>
        <v>Autoregression.Coefficients.Burg.eq.4</v>
      </c>
      <c r="M250" t="str">
        <f t="shared" si="46"/>
        <v>Autoregression.Coefficients.Burg.eq.4_tBodyGyroMag</v>
      </c>
      <c r="N250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</v>
      </c>
    </row>
    <row r="251" spans="1:14" x14ac:dyDescent="0.25">
      <c r="A251" t="s">
        <v>249</v>
      </c>
      <c r="B251">
        <f t="shared" si="36"/>
        <v>4</v>
      </c>
      <c r="C251" t="str">
        <f t="shared" si="37"/>
        <v>250</v>
      </c>
      <c r="D251">
        <f t="shared" si="38"/>
        <v>17</v>
      </c>
      <c r="E251">
        <f t="shared" si="39"/>
        <v>28</v>
      </c>
      <c r="F251" t="str">
        <f t="shared" si="40"/>
        <v>arCoeff()2</v>
      </c>
      <c r="G251" t="str">
        <f t="shared" si="41"/>
        <v>arCoeff()</v>
      </c>
      <c r="H251" t="str">
        <f t="shared" si="42"/>
        <v>arCoeff.2</v>
      </c>
      <c r="I251" t="str">
        <f t="shared" si="43"/>
        <v xml:space="preserve"> tBodyGyroMag</v>
      </c>
      <c r="J251" t="str">
        <f t="shared" si="44"/>
        <v/>
      </c>
      <c r="K251" t="str">
        <f t="shared" si="45"/>
        <v/>
      </c>
      <c r="L251" t="str">
        <f>VLOOKUP($G251,TYP,3,FALSE)</f>
        <v>Autoregression.Coefficients.Burg.eq.4</v>
      </c>
      <c r="M251" t="str">
        <f t="shared" si="46"/>
        <v>Autoregression.Coefficients.Burg.eq.4_tBodyGyroMag</v>
      </c>
      <c r="N251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</v>
      </c>
    </row>
    <row r="252" spans="1:14" x14ac:dyDescent="0.25">
      <c r="A252" t="s">
        <v>250</v>
      </c>
      <c r="B252">
        <f t="shared" si="36"/>
        <v>4</v>
      </c>
      <c r="C252" t="str">
        <f t="shared" si="37"/>
        <v>251</v>
      </c>
      <c r="D252">
        <f t="shared" si="38"/>
        <v>17</v>
      </c>
      <c r="E252">
        <f t="shared" si="39"/>
        <v>28</v>
      </c>
      <c r="F252" t="str">
        <f t="shared" si="40"/>
        <v>arCoeff()3</v>
      </c>
      <c r="G252" t="str">
        <f t="shared" si="41"/>
        <v>arCoeff()</v>
      </c>
      <c r="H252" t="str">
        <f t="shared" si="42"/>
        <v>arCoeff.3</v>
      </c>
      <c r="I252" t="str">
        <f t="shared" si="43"/>
        <v xml:space="preserve"> tBodyGyroMag</v>
      </c>
      <c r="J252" t="str">
        <f t="shared" si="44"/>
        <v/>
      </c>
      <c r="K252" t="str">
        <f t="shared" si="45"/>
        <v/>
      </c>
      <c r="L252" t="str">
        <f>VLOOKUP($G252,TYP,3,FALSE)</f>
        <v>Autoregression.Coefficients.Burg.eq.4</v>
      </c>
      <c r="M252" t="str">
        <f t="shared" si="46"/>
        <v>Autoregression.Coefficients.Burg.eq.4_tBodyGyroMag</v>
      </c>
      <c r="N252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</v>
      </c>
    </row>
    <row r="253" spans="1:14" x14ac:dyDescent="0.25">
      <c r="A253" t="s">
        <v>251</v>
      </c>
      <c r="B253">
        <f t="shared" si="36"/>
        <v>4</v>
      </c>
      <c r="C253" t="str">
        <f t="shared" si="37"/>
        <v>252</v>
      </c>
      <c r="D253">
        <f t="shared" si="38"/>
        <v>17</v>
      </c>
      <c r="E253">
        <f t="shared" si="39"/>
        <v>28</v>
      </c>
      <c r="F253" t="str">
        <f t="shared" si="40"/>
        <v>arCoeff()4</v>
      </c>
      <c r="G253" t="str">
        <f t="shared" si="41"/>
        <v>arCoeff()</v>
      </c>
      <c r="H253" t="str">
        <f t="shared" si="42"/>
        <v>arCoeff.4</v>
      </c>
      <c r="I253" t="str">
        <f t="shared" si="43"/>
        <v xml:space="preserve"> tBodyGyroMag</v>
      </c>
      <c r="J253" t="str">
        <f t="shared" si="44"/>
        <v/>
      </c>
      <c r="K253" t="str">
        <f t="shared" si="45"/>
        <v/>
      </c>
      <c r="L253" t="str">
        <f>VLOOKUP($G253,TYP,3,FALSE)</f>
        <v>Autoregression.Coefficients.Burg.eq.4</v>
      </c>
      <c r="M253" t="str">
        <f t="shared" si="46"/>
        <v>Autoregression.Coefficients.Burg.eq.4_tBodyGyroMag</v>
      </c>
      <c r="N253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</v>
      </c>
    </row>
    <row r="254" spans="1:14" x14ac:dyDescent="0.25">
      <c r="A254" t="s">
        <v>252</v>
      </c>
      <c r="B254">
        <f t="shared" si="36"/>
        <v>4</v>
      </c>
      <c r="C254" t="str">
        <f t="shared" si="37"/>
        <v>253</v>
      </c>
      <c r="D254">
        <f t="shared" si="38"/>
        <v>21</v>
      </c>
      <c r="E254">
        <f t="shared" si="39"/>
        <v>28</v>
      </c>
      <c r="F254" t="str">
        <f t="shared" si="40"/>
        <v>mean()</v>
      </c>
      <c r="G254" t="str">
        <f t="shared" si="41"/>
        <v>mean()</v>
      </c>
      <c r="H254" t="str">
        <f t="shared" si="42"/>
        <v>mean.</v>
      </c>
      <c r="I254" t="str">
        <f t="shared" si="43"/>
        <v xml:space="preserve"> tBodyGyroJerkMag</v>
      </c>
      <c r="J254" t="str">
        <f t="shared" si="44"/>
        <v/>
      </c>
      <c r="K254" t="str">
        <f t="shared" si="45"/>
        <v/>
      </c>
      <c r="L254" t="str">
        <f>VLOOKUP($G254,TYP,3,FALSE)</f>
        <v>Mean.Value</v>
      </c>
      <c r="M254" t="str">
        <f t="shared" si="46"/>
        <v>Mean.Value_tBodyGyroJerkMag</v>
      </c>
      <c r="N254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</v>
      </c>
    </row>
    <row r="255" spans="1:14" x14ac:dyDescent="0.25">
      <c r="A255" t="s">
        <v>253</v>
      </c>
      <c r="B255">
        <f t="shared" si="36"/>
        <v>4</v>
      </c>
      <c r="C255" t="str">
        <f t="shared" si="37"/>
        <v>254</v>
      </c>
      <c r="D255">
        <f t="shared" si="38"/>
        <v>21</v>
      </c>
      <c r="E255">
        <f t="shared" si="39"/>
        <v>27</v>
      </c>
      <c r="F255" t="str">
        <f t="shared" si="40"/>
        <v>std()</v>
      </c>
      <c r="G255" t="str">
        <f t="shared" si="41"/>
        <v>std()</v>
      </c>
      <c r="H255" t="str">
        <f t="shared" si="42"/>
        <v>std.</v>
      </c>
      <c r="I255" t="str">
        <f t="shared" si="43"/>
        <v xml:space="preserve"> tBodyGyroJerkMag</v>
      </c>
      <c r="J255" t="str">
        <f t="shared" si="44"/>
        <v/>
      </c>
      <c r="K255" t="str">
        <f t="shared" si="45"/>
        <v/>
      </c>
      <c r="L255" t="str">
        <f>VLOOKUP($G255,TYP,3,FALSE)</f>
        <v>Standard.Dev</v>
      </c>
      <c r="M255" t="str">
        <f t="shared" si="46"/>
        <v>Standard.Dev_tBodyGyroJerkMag</v>
      </c>
      <c r="N255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</v>
      </c>
    </row>
    <row r="256" spans="1:14" x14ac:dyDescent="0.25">
      <c r="A256" t="s">
        <v>254</v>
      </c>
      <c r="B256">
        <f t="shared" si="36"/>
        <v>4</v>
      </c>
      <c r="C256" t="str">
        <f t="shared" si="37"/>
        <v>255</v>
      </c>
      <c r="D256">
        <f t="shared" si="38"/>
        <v>21</v>
      </c>
      <c r="E256">
        <f t="shared" si="39"/>
        <v>27</v>
      </c>
      <c r="F256" t="str">
        <f t="shared" si="40"/>
        <v>mad()</v>
      </c>
      <c r="G256" t="str">
        <f t="shared" si="41"/>
        <v>mad()</v>
      </c>
      <c r="H256" t="str">
        <f t="shared" si="42"/>
        <v>mad.</v>
      </c>
      <c r="I256" t="str">
        <f t="shared" si="43"/>
        <v xml:space="preserve"> tBodyGyroJerkMag</v>
      </c>
      <c r="J256" t="str">
        <f t="shared" si="44"/>
        <v/>
      </c>
      <c r="K256" t="str">
        <f t="shared" si="45"/>
        <v/>
      </c>
      <c r="L256" t="str">
        <f>VLOOKUP($G256,TYP,3,FALSE)</f>
        <v>Median.Absolute.Deviation</v>
      </c>
      <c r="M256" t="str">
        <f t="shared" si="46"/>
        <v>Median.Absolute.Deviation_tBodyGyroJerkMag</v>
      </c>
      <c r="N256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</v>
      </c>
    </row>
    <row r="257" spans="1:14" x14ac:dyDescent="0.25">
      <c r="A257" t="s">
        <v>255</v>
      </c>
      <c r="B257">
        <f t="shared" si="36"/>
        <v>4</v>
      </c>
      <c r="C257" t="str">
        <f t="shared" si="37"/>
        <v>256</v>
      </c>
      <c r="D257">
        <f t="shared" si="38"/>
        <v>21</v>
      </c>
      <c r="E257">
        <f t="shared" si="39"/>
        <v>27</v>
      </c>
      <c r="F257" t="str">
        <f t="shared" si="40"/>
        <v>max()</v>
      </c>
      <c r="G257" t="str">
        <f t="shared" si="41"/>
        <v>max()</v>
      </c>
      <c r="H257" t="str">
        <f t="shared" si="42"/>
        <v>max.</v>
      </c>
      <c r="I257" t="str">
        <f t="shared" si="43"/>
        <v xml:space="preserve"> tBodyGyroJerkMag</v>
      </c>
      <c r="J257" t="str">
        <f t="shared" si="44"/>
        <v/>
      </c>
      <c r="K257" t="str">
        <f t="shared" si="45"/>
        <v/>
      </c>
      <c r="L257" t="str">
        <f>VLOOKUP($G257,TYP,3,FALSE)</f>
        <v>Max.in.Array</v>
      </c>
      <c r="M257" t="str">
        <f t="shared" si="46"/>
        <v>Max.in.Array_tBodyGyroJerkMag</v>
      </c>
      <c r="N257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</v>
      </c>
    </row>
    <row r="258" spans="1:14" x14ac:dyDescent="0.25">
      <c r="A258" t="s">
        <v>256</v>
      </c>
      <c r="B258">
        <f t="shared" si="36"/>
        <v>4</v>
      </c>
      <c r="C258" t="str">
        <f t="shared" si="37"/>
        <v>257</v>
      </c>
      <c r="D258">
        <f t="shared" si="38"/>
        <v>21</v>
      </c>
      <c r="E258">
        <f t="shared" si="39"/>
        <v>27</v>
      </c>
      <c r="F258" t="str">
        <f t="shared" si="40"/>
        <v>min()</v>
      </c>
      <c r="G258" t="str">
        <f t="shared" si="41"/>
        <v>min()</v>
      </c>
      <c r="H258" t="str">
        <f t="shared" si="42"/>
        <v>min.</v>
      </c>
      <c r="I258" t="str">
        <f t="shared" si="43"/>
        <v xml:space="preserve"> tBodyGyroJerkMag</v>
      </c>
      <c r="J258" t="str">
        <f t="shared" si="44"/>
        <v/>
      </c>
      <c r="K258" t="str">
        <f t="shared" si="45"/>
        <v/>
      </c>
      <c r="L258" t="str">
        <f>VLOOKUP($G258,TYP,3,FALSE)</f>
        <v>Min.in.Array</v>
      </c>
      <c r="M258" t="str">
        <f t="shared" si="46"/>
        <v>Min.in.Array_tBodyGyroJerkMag</v>
      </c>
      <c r="N258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</v>
      </c>
    </row>
    <row r="259" spans="1:14" x14ac:dyDescent="0.25">
      <c r="A259" t="s">
        <v>257</v>
      </c>
      <c r="B259">
        <f t="shared" ref="B259:B322" si="48">FIND(" ",$A259)</f>
        <v>4</v>
      </c>
      <c r="C259" t="str">
        <f t="shared" ref="C259:C322" si="49">LEFT($A259,B259-1)</f>
        <v>258</v>
      </c>
      <c r="D259">
        <f t="shared" ref="D259:D322" si="50">FIND("-",$A259)</f>
        <v>21</v>
      </c>
      <c r="E259">
        <f t="shared" ref="E259:E322" si="51">IFERROR(FIND("-",$A259,D259+1),LEN($A259)+1)</f>
        <v>27</v>
      </c>
      <c r="F259" t="str">
        <f t="shared" ref="F259:F322" si="52">MID($A259,$D259+1,$E259-$D259-1)</f>
        <v>sma()</v>
      </c>
      <c r="G259" t="str">
        <f t="shared" ref="G259:G322" si="53">IFERROR(LEFT(F259,FIND(")",$F259)),F259)</f>
        <v>sma()</v>
      </c>
      <c r="H259" t="str">
        <f t="shared" ref="H259:H322" si="54">SUBSTITUTE($F259,"()",".")</f>
        <v>sma.</v>
      </c>
      <c r="I259" t="str">
        <f t="shared" ref="I259:I322" si="55">MID($A259,$B259,$D259-$B259)</f>
        <v xml:space="preserve"> tBodyGyroJerkMag</v>
      </c>
      <c r="J259" t="str">
        <f t="shared" ref="J259:J322" si="56">IFERROR(RIGHT($A259,LEN($A259)-FIND(")-",$A259)),"")</f>
        <v/>
      </c>
      <c r="K259" t="str">
        <f t="shared" ref="K259:K322" si="57">SUBSTITUTE(SUBSTITUTE($J259,"-",""),",","-")</f>
        <v/>
      </c>
      <c r="L259" t="str">
        <f>VLOOKUP($G259,TYP,3,FALSE)</f>
        <v>Signal.Magnitude.Area</v>
      </c>
      <c r="M259" t="str">
        <f t="shared" ref="M259:M322" si="58">SUBSTITUTE((L259&amp;"_"&amp;I259&amp; IF(K259="","","_"&amp;K259))," ","")</f>
        <v>Signal.Magnitude.Area_tBodyGyroJerkMag</v>
      </c>
      <c r="N259" t="str">
        <f t="shared" si="4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</v>
      </c>
    </row>
    <row r="260" spans="1:14" x14ac:dyDescent="0.25">
      <c r="A260" t="s">
        <v>258</v>
      </c>
      <c r="B260">
        <f t="shared" si="48"/>
        <v>4</v>
      </c>
      <c r="C260" t="str">
        <f t="shared" si="49"/>
        <v>259</v>
      </c>
      <c r="D260">
        <f t="shared" si="50"/>
        <v>21</v>
      </c>
      <c r="E260">
        <f t="shared" si="51"/>
        <v>30</v>
      </c>
      <c r="F260" t="str">
        <f t="shared" si="52"/>
        <v>energy()</v>
      </c>
      <c r="G260" t="str">
        <f t="shared" si="53"/>
        <v>energy()</v>
      </c>
      <c r="H260" t="str">
        <f t="shared" si="54"/>
        <v>energy.</v>
      </c>
      <c r="I260" t="str">
        <f t="shared" si="55"/>
        <v xml:space="preserve"> tBodyGyroJerkMag</v>
      </c>
      <c r="J260" t="str">
        <f t="shared" si="56"/>
        <v/>
      </c>
      <c r="K260" t="str">
        <f t="shared" si="57"/>
        <v/>
      </c>
      <c r="L260" t="str">
        <f>VLOOKUP($G260,TYP,3,FALSE)</f>
        <v>Energy.Measure</v>
      </c>
      <c r="M260" t="str">
        <f t="shared" si="58"/>
        <v>Energy.Measure_tBodyGyroJerkMag</v>
      </c>
      <c r="N260" t="str">
        <f t="shared" ref="N260:N323" si="59">N259&amp;"', '"&amp;M260</f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</v>
      </c>
    </row>
    <row r="261" spans="1:14" x14ac:dyDescent="0.25">
      <c r="A261" t="s">
        <v>259</v>
      </c>
      <c r="B261">
        <f t="shared" si="48"/>
        <v>4</v>
      </c>
      <c r="C261" t="str">
        <f t="shared" si="49"/>
        <v>260</v>
      </c>
      <c r="D261">
        <f t="shared" si="50"/>
        <v>21</v>
      </c>
      <c r="E261">
        <f t="shared" si="51"/>
        <v>27</v>
      </c>
      <c r="F261" t="str">
        <f t="shared" si="52"/>
        <v>iqr()</v>
      </c>
      <c r="G261" t="str">
        <f t="shared" si="53"/>
        <v>iqr()</v>
      </c>
      <c r="H261" t="str">
        <f t="shared" si="54"/>
        <v>iqr.</v>
      </c>
      <c r="I261" t="str">
        <f t="shared" si="55"/>
        <v xml:space="preserve"> tBodyGyroJerkMag</v>
      </c>
      <c r="J261" t="str">
        <f t="shared" si="56"/>
        <v/>
      </c>
      <c r="K261" t="str">
        <f t="shared" si="57"/>
        <v/>
      </c>
      <c r="L261" t="str">
        <f>VLOOKUP($G261,TYP,3,FALSE)</f>
        <v>Interquartile.Range</v>
      </c>
      <c r="M261" t="str">
        <f t="shared" si="58"/>
        <v>Interquartile.Range_tBodyGyroJerkMag</v>
      </c>
      <c r="N261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</v>
      </c>
    </row>
    <row r="262" spans="1:14" x14ac:dyDescent="0.25">
      <c r="A262" t="s">
        <v>260</v>
      </c>
      <c r="B262">
        <f t="shared" si="48"/>
        <v>4</v>
      </c>
      <c r="C262" t="str">
        <f t="shared" si="49"/>
        <v>261</v>
      </c>
      <c r="D262">
        <f t="shared" si="50"/>
        <v>21</v>
      </c>
      <c r="E262">
        <f t="shared" si="51"/>
        <v>31</v>
      </c>
      <c r="F262" t="str">
        <f t="shared" si="52"/>
        <v>entropy()</v>
      </c>
      <c r="G262" t="str">
        <f t="shared" si="53"/>
        <v>entropy()</v>
      </c>
      <c r="H262" t="str">
        <f t="shared" si="54"/>
        <v>entropy.</v>
      </c>
      <c r="I262" t="str">
        <f t="shared" si="55"/>
        <v xml:space="preserve"> tBodyGyroJerkMag</v>
      </c>
      <c r="J262" t="str">
        <f t="shared" si="56"/>
        <v/>
      </c>
      <c r="K262" t="str">
        <f t="shared" si="57"/>
        <v/>
      </c>
      <c r="L262" t="str">
        <f>VLOOKUP($G262,TYP,3,FALSE)</f>
        <v>Signal.Entropy</v>
      </c>
      <c r="M262" t="str">
        <f t="shared" si="58"/>
        <v>Signal.Entropy_tBodyGyroJerkMag</v>
      </c>
      <c r="N262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</v>
      </c>
    </row>
    <row r="263" spans="1:14" x14ac:dyDescent="0.25">
      <c r="A263" t="s">
        <v>261</v>
      </c>
      <c r="B263">
        <f t="shared" si="48"/>
        <v>4</v>
      </c>
      <c r="C263" t="str">
        <f t="shared" si="49"/>
        <v>262</v>
      </c>
      <c r="D263">
        <f t="shared" si="50"/>
        <v>21</v>
      </c>
      <c r="E263">
        <f t="shared" si="51"/>
        <v>32</v>
      </c>
      <c r="F263" t="str">
        <f t="shared" si="52"/>
        <v>arCoeff()1</v>
      </c>
      <c r="G263" t="str">
        <f t="shared" si="53"/>
        <v>arCoeff()</v>
      </c>
      <c r="H263" t="str">
        <f t="shared" si="54"/>
        <v>arCoeff.1</v>
      </c>
      <c r="I263" t="str">
        <f t="shared" si="55"/>
        <v xml:space="preserve"> tBodyGyroJerkMag</v>
      </c>
      <c r="J263" t="str">
        <f t="shared" si="56"/>
        <v/>
      </c>
      <c r="K263" t="str">
        <f t="shared" si="57"/>
        <v/>
      </c>
      <c r="L263" t="str">
        <f>VLOOKUP($G263,TYP,3,FALSE)</f>
        <v>Autoregression.Coefficients.Burg.eq.4</v>
      </c>
      <c r="M263" t="str">
        <f t="shared" si="58"/>
        <v>Autoregression.Coefficients.Burg.eq.4_tBodyGyroJerkMag</v>
      </c>
      <c r="N263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</v>
      </c>
    </row>
    <row r="264" spans="1:14" x14ac:dyDescent="0.25">
      <c r="A264" t="s">
        <v>262</v>
      </c>
      <c r="B264">
        <f t="shared" si="48"/>
        <v>4</v>
      </c>
      <c r="C264" t="str">
        <f t="shared" si="49"/>
        <v>263</v>
      </c>
      <c r="D264">
        <f t="shared" si="50"/>
        <v>21</v>
      </c>
      <c r="E264">
        <f t="shared" si="51"/>
        <v>32</v>
      </c>
      <c r="F264" t="str">
        <f t="shared" si="52"/>
        <v>arCoeff()2</v>
      </c>
      <c r="G264" t="str">
        <f t="shared" si="53"/>
        <v>arCoeff()</v>
      </c>
      <c r="H264" t="str">
        <f t="shared" si="54"/>
        <v>arCoeff.2</v>
      </c>
      <c r="I264" t="str">
        <f t="shared" si="55"/>
        <v xml:space="preserve"> tBodyGyroJerkMag</v>
      </c>
      <c r="J264" t="str">
        <f t="shared" si="56"/>
        <v/>
      </c>
      <c r="K264" t="str">
        <f t="shared" si="57"/>
        <v/>
      </c>
      <c r="L264" t="str">
        <f>VLOOKUP($G264,TYP,3,FALSE)</f>
        <v>Autoregression.Coefficients.Burg.eq.4</v>
      </c>
      <c r="M264" t="str">
        <f t="shared" si="58"/>
        <v>Autoregression.Coefficients.Burg.eq.4_tBodyGyroJerkMag</v>
      </c>
      <c r="N264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</v>
      </c>
    </row>
    <row r="265" spans="1:14" x14ac:dyDescent="0.25">
      <c r="A265" t="s">
        <v>263</v>
      </c>
      <c r="B265">
        <f t="shared" si="48"/>
        <v>4</v>
      </c>
      <c r="C265" t="str">
        <f t="shared" si="49"/>
        <v>264</v>
      </c>
      <c r="D265">
        <f t="shared" si="50"/>
        <v>21</v>
      </c>
      <c r="E265">
        <f t="shared" si="51"/>
        <v>32</v>
      </c>
      <c r="F265" t="str">
        <f t="shared" si="52"/>
        <v>arCoeff()3</v>
      </c>
      <c r="G265" t="str">
        <f t="shared" si="53"/>
        <v>arCoeff()</v>
      </c>
      <c r="H265" t="str">
        <f t="shared" si="54"/>
        <v>arCoeff.3</v>
      </c>
      <c r="I265" t="str">
        <f t="shared" si="55"/>
        <v xml:space="preserve"> tBodyGyroJerkMag</v>
      </c>
      <c r="J265" t="str">
        <f t="shared" si="56"/>
        <v/>
      </c>
      <c r="K265" t="str">
        <f t="shared" si="57"/>
        <v/>
      </c>
      <c r="L265" t="str">
        <f>VLOOKUP($G265,TYP,3,FALSE)</f>
        <v>Autoregression.Coefficients.Burg.eq.4</v>
      </c>
      <c r="M265" t="str">
        <f t="shared" si="58"/>
        <v>Autoregression.Coefficients.Burg.eq.4_tBodyGyroJerkMag</v>
      </c>
      <c r="N265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</v>
      </c>
    </row>
    <row r="266" spans="1:14" x14ac:dyDescent="0.25">
      <c r="A266" t="s">
        <v>264</v>
      </c>
      <c r="B266">
        <f t="shared" si="48"/>
        <v>4</v>
      </c>
      <c r="C266" t="str">
        <f t="shared" si="49"/>
        <v>265</v>
      </c>
      <c r="D266">
        <f t="shared" si="50"/>
        <v>21</v>
      </c>
      <c r="E266">
        <f t="shared" si="51"/>
        <v>32</v>
      </c>
      <c r="F266" t="str">
        <f t="shared" si="52"/>
        <v>arCoeff()4</v>
      </c>
      <c r="G266" t="str">
        <f t="shared" si="53"/>
        <v>arCoeff()</v>
      </c>
      <c r="H266" t="str">
        <f t="shared" si="54"/>
        <v>arCoeff.4</v>
      </c>
      <c r="I266" t="str">
        <f t="shared" si="55"/>
        <v xml:space="preserve"> tBodyGyroJerkMag</v>
      </c>
      <c r="J266" t="str">
        <f t="shared" si="56"/>
        <v/>
      </c>
      <c r="K266" t="str">
        <f t="shared" si="57"/>
        <v/>
      </c>
      <c r="L266" t="str">
        <f>VLOOKUP($G266,TYP,3,FALSE)</f>
        <v>Autoregression.Coefficients.Burg.eq.4</v>
      </c>
      <c r="M266" t="str">
        <f t="shared" si="58"/>
        <v>Autoregression.Coefficients.Burg.eq.4_tBodyGyroJerkMag</v>
      </c>
      <c r="N266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</v>
      </c>
    </row>
    <row r="267" spans="1:14" x14ac:dyDescent="0.25">
      <c r="A267" t="s">
        <v>265</v>
      </c>
      <c r="B267">
        <f t="shared" si="48"/>
        <v>4</v>
      </c>
      <c r="C267" t="str">
        <f t="shared" si="49"/>
        <v>266</v>
      </c>
      <c r="D267">
        <f t="shared" si="50"/>
        <v>13</v>
      </c>
      <c r="E267">
        <f t="shared" si="51"/>
        <v>20</v>
      </c>
      <c r="F267" t="str">
        <f t="shared" si="52"/>
        <v>mean()</v>
      </c>
      <c r="G267" t="str">
        <f t="shared" si="53"/>
        <v>mean()</v>
      </c>
      <c r="H267" t="str">
        <f t="shared" si="54"/>
        <v>mean.</v>
      </c>
      <c r="I267" t="str">
        <f t="shared" si="55"/>
        <v xml:space="preserve"> fBodyAcc</v>
      </c>
      <c r="J267" t="str">
        <f t="shared" si="56"/>
        <v>-X</v>
      </c>
      <c r="K267" t="str">
        <f t="shared" si="57"/>
        <v>X</v>
      </c>
      <c r="L267" t="str">
        <f>VLOOKUP($G267,TYP,3,FALSE)</f>
        <v>Mean.Value</v>
      </c>
      <c r="M267" t="str">
        <f t="shared" si="58"/>
        <v>Mean.Value_fBodyAcc_X</v>
      </c>
      <c r="N267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</v>
      </c>
    </row>
    <row r="268" spans="1:14" x14ac:dyDescent="0.25">
      <c r="A268" t="s">
        <v>266</v>
      </c>
      <c r="B268">
        <f t="shared" si="48"/>
        <v>4</v>
      </c>
      <c r="C268" t="str">
        <f t="shared" si="49"/>
        <v>267</v>
      </c>
      <c r="D268">
        <f t="shared" si="50"/>
        <v>13</v>
      </c>
      <c r="E268">
        <f t="shared" si="51"/>
        <v>20</v>
      </c>
      <c r="F268" t="str">
        <f t="shared" si="52"/>
        <v>mean()</v>
      </c>
      <c r="G268" t="str">
        <f t="shared" si="53"/>
        <v>mean()</v>
      </c>
      <c r="H268" t="str">
        <f t="shared" si="54"/>
        <v>mean.</v>
      </c>
      <c r="I268" t="str">
        <f t="shared" si="55"/>
        <v xml:space="preserve"> fBodyAcc</v>
      </c>
      <c r="J268" t="str">
        <f t="shared" si="56"/>
        <v>-Y</v>
      </c>
      <c r="K268" t="str">
        <f t="shared" si="57"/>
        <v>Y</v>
      </c>
      <c r="L268" t="str">
        <f>VLOOKUP($G268,TYP,3,FALSE)</f>
        <v>Mean.Value</v>
      </c>
      <c r="M268" t="str">
        <f t="shared" si="58"/>
        <v>Mean.Value_fBodyAcc_Y</v>
      </c>
      <c r="N268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</v>
      </c>
    </row>
    <row r="269" spans="1:14" x14ac:dyDescent="0.25">
      <c r="A269" t="s">
        <v>267</v>
      </c>
      <c r="B269">
        <f t="shared" si="48"/>
        <v>4</v>
      </c>
      <c r="C269" t="str">
        <f t="shared" si="49"/>
        <v>268</v>
      </c>
      <c r="D269">
        <f t="shared" si="50"/>
        <v>13</v>
      </c>
      <c r="E269">
        <f t="shared" si="51"/>
        <v>20</v>
      </c>
      <c r="F269" t="str">
        <f t="shared" si="52"/>
        <v>mean()</v>
      </c>
      <c r="G269" t="str">
        <f t="shared" si="53"/>
        <v>mean()</v>
      </c>
      <c r="H269" t="str">
        <f t="shared" si="54"/>
        <v>mean.</v>
      </c>
      <c r="I269" t="str">
        <f t="shared" si="55"/>
        <v xml:space="preserve"> fBodyAcc</v>
      </c>
      <c r="J269" t="str">
        <f t="shared" si="56"/>
        <v>-Z</v>
      </c>
      <c r="K269" t="str">
        <f t="shared" si="57"/>
        <v>Z</v>
      </c>
      <c r="L269" t="str">
        <f>VLOOKUP($G269,TYP,3,FALSE)</f>
        <v>Mean.Value</v>
      </c>
      <c r="M269" t="str">
        <f t="shared" si="58"/>
        <v>Mean.Value_fBodyAcc_Z</v>
      </c>
      <c r="N269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</v>
      </c>
    </row>
    <row r="270" spans="1:14" x14ac:dyDescent="0.25">
      <c r="A270" t="s">
        <v>268</v>
      </c>
      <c r="B270">
        <f t="shared" si="48"/>
        <v>4</v>
      </c>
      <c r="C270" t="str">
        <f t="shared" si="49"/>
        <v>269</v>
      </c>
      <c r="D270">
        <f t="shared" si="50"/>
        <v>13</v>
      </c>
      <c r="E270">
        <f t="shared" si="51"/>
        <v>19</v>
      </c>
      <c r="F270" t="str">
        <f t="shared" si="52"/>
        <v>std()</v>
      </c>
      <c r="G270" t="str">
        <f t="shared" si="53"/>
        <v>std()</v>
      </c>
      <c r="H270" t="str">
        <f t="shared" si="54"/>
        <v>std.</v>
      </c>
      <c r="I270" t="str">
        <f t="shared" si="55"/>
        <v xml:space="preserve"> fBodyAcc</v>
      </c>
      <c r="J270" t="str">
        <f t="shared" si="56"/>
        <v>-X</v>
      </c>
      <c r="K270" t="str">
        <f t="shared" si="57"/>
        <v>X</v>
      </c>
      <c r="L270" t="str">
        <f>VLOOKUP($G270,TYP,3,FALSE)</f>
        <v>Standard.Dev</v>
      </c>
      <c r="M270" t="str">
        <f t="shared" si="58"/>
        <v>Standard.Dev_fBodyAcc_X</v>
      </c>
      <c r="N270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</v>
      </c>
    </row>
    <row r="271" spans="1:14" x14ac:dyDescent="0.25">
      <c r="A271" t="s">
        <v>269</v>
      </c>
      <c r="B271">
        <f t="shared" si="48"/>
        <v>4</v>
      </c>
      <c r="C271" t="str">
        <f t="shared" si="49"/>
        <v>270</v>
      </c>
      <c r="D271">
        <f t="shared" si="50"/>
        <v>13</v>
      </c>
      <c r="E271">
        <f t="shared" si="51"/>
        <v>19</v>
      </c>
      <c r="F271" t="str">
        <f t="shared" si="52"/>
        <v>std()</v>
      </c>
      <c r="G271" t="str">
        <f t="shared" si="53"/>
        <v>std()</v>
      </c>
      <c r="H271" t="str">
        <f t="shared" si="54"/>
        <v>std.</v>
      </c>
      <c r="I271" t="str">
        <f t="shared" si="55"/>
        <v xml:space="preserve"> fBodyAcc</v>
      </c>
      <c r="J271" t="str">
        <f t="shared" si="56"/>
        <v>-Y</v>
      </c>
      <c r="K271" t="str">
        <f t="shared" si="57"/>
        <v>Y</v>
      </c>
      <c r="L271" t="str">
        <f>VLOOKUP($G271,TYP,3,FALSE)</f>
        <v>Standard.Dev</v>
      </c>
      <c r="M271" t="str">
        <f t="shared" si="58"/>
        <v>Standard.Dev_fBodyAcc_Y</v>
      </c>
      <c r="N271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</v>
      </c>
    </row>
    <row r="272" spans="1:14" x14ac:dyDescent="0.25">
      <c r="A272" t="s">
        <v>270</v>
      </c>
      <c r="B272">
        <f t="shared" si="48"/>
        <v>4</v>
      </c>
      <c r="C272" t="str">
        <f t="shared" si="49"/>
        <v>271</v>
      </c>
      <c r="D272">
        <f t="shared" si="50"/>
        <v>13</v>
      </c>
      <c r="E272">
        <f t="shared" si="51"/>
        <v>19</v>
      </c>
      <c r="F272" t="str">
        <f t="shared" si="52"/>
        <v>std()</v>
      </c>
      <c r="G272" t="str">
        <f t="shared" si="53"/>
        <v>std()</v>
      </c>
      <c r="H272" t="str">
        <f t="shared" si="54"/>
        <v>std.</v>
      </c>
      <c r="I272" t="str">
        <f t="shared" si="55"/>
        <v xml:space="preserve"> fBodyAcc</v>
      </c>
      <c r="J272" t="str">
        <f t="shared" si="56"/>
        <v>-Z</v>
      </c>
      <c r="K272" t="str">
        <f t="shared" si="57"/>
        <v>Z</v>
      </c>
      <c r="L272" t="str">
        <f>VLOOKUP($G272,TYP,3,FALSE)</f>
        <v>Standard.Dev</v>
      </c>
      <c r="M272" t="str">
        <f t="shared" si="58"/>
        <v>Standard.Dev_fBodyAcc_Z</v>
      </c>
      <c r="N272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</v>
      </c>
    </row>
    <row r="273" spans="1:14" x14ac:dyDescent="0.25">
      <c r="A273" t="s">
        <v>271</v>
      </c>
      <c r="B273">
        <f t="shared" si="48"/>
        <v>4</v>
      </c>
      <c r="C273" t="str">
        <f t="shared" si="49"/>
        <v>272</v>
      </c>
      <c r="D273">
        <f t="shared" si="50"/>
        <v>13</v>
      </c>
      <c r="E273">
        <f t="shared" si="51"/>
        <v>19</v>
      </c>
      <c r="F273" t="str">
        <f t="shared" si="52"/>
        <v>mad()</v>
      </c>
      <c r="G273" t="str">
        <f t="shared" si="53"/>
        <v>mad()</v>
      </c>
      <c r="H273" t="str">
        <f t="shared" si="54"/>
        <v>mad.</v>
      </c>
      <c r="I273" t="str">
        <f t="shared" si="55"/>
        <v xml:space="preserve"> fBodyAcc</v>
      </c>
      <c r="J273" t="str">
        <f t="shared" si="56"/>
        <v>-X</v>
      </c>
      <c r="K273" t="str">
        <f t="shared" si="57"/>
        <v>X</v>
      </c>
      <c r="L273" t="str">
        <f>VLOOKUP($G273,TYP,3,FALSE)</f>
        <v>Median.Absolute.Deviation</v>
      </c>
      <c r="M273" t="str">
        <f t="shared" si="58"/>
        <v>Median.Absolute.Deviation_fBodyAcc_X</v>
      </c>
      <c r="N273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</v>
      </c>
    </row>
    <row r="274" spans="1:14" x14ac:dyDescent="0.25">
      <c r="A274" t="s">
        <v>272</v>
      </c>
      <c r="B274">
        <f t="shared" si="48"/>
        <v>4</v>
      </c>
      <c r="C274" t="str">
        <f t="shared" si="49"/>
        <v>273</v>
      </c>
      <c r="D274">
        <f t="shared" si="50"/>
        <v>13</v>
      </c>
      <c r="E274">
        <f t="shared" si="51"/>
        <v>19</v>
      </c>
      <c r="F274" t="str">
        <f t="shared" si="52"/>
        <v>mad()</v>
      </c>
      <c r="G274" t="str">
        <f t="shared" si="53"/>
        <v>mad()</v>
      </c>
      <c r="H274" t="str">
        <f t="shared" si="54"/>
        <v>mad.</v>
      </c>
      <c r="I274" t="str">
        <f t="shared" si="55"/>
        <v xml:space="preserve"> fBodyAcc</v>
      </c>
      <c r="J274" t="str">
        <f t="shared" si="56"/>
        <v>-Y</v>
      </c>
      <c r="K274" t="str">
        <f t="shared" si="57"/>
        <v>Y</v>
      </c>
      <c r="L274" t="str">
        <f>VLOOKUP($G274,TYP,3,FALSE)</f>
        <v>Median.Absolute.Deviation</v>
      </c>
      <c r="M274" t="str">
        <f t="shared" si="58"/>
        <v>Median.Absolute.Deviation_fBodyAcc_Y</v>
      </c>
      <c r="N274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</v>
      </c>
    </row>
    <row r="275" spans="1:14" x14ac:dyDescent="0.25">
      <c r="A275" t="s">
        <v>273</v>
      </c>
      <c r="B275">
        <f t="shared" si="48"/>
        <v>4</v>
      </c>
      <c r="C275" t="str">
        <f t="shared" si="49"/>
        <v>274</v>
      </c>
      <c r="D275">
        <f t="shared" si="50"/>
        <v>13</v>
      </c>
      <c r="E275">
        <f t="shared" si="51"/>
        <v>19</v>
      </c>
      <c r="F275" t="str">
        <f t="shared" si="52"/>
        <v>mad()</v>
      </c>
      <c r="G275" t="str">
        <f t="shared" si="53"/>
        <v>mad()</v>
      </c>
      <c r="H275" t="str">
        <f t="shared" si="54"/>
        <v>mad.</v>
      </c>
      <c r="I275" t="str">
        <f t="shared" si="55"/>
        <v xml:space="preserve"> fBodyAcc</v>
      </c>
      <c r="J275" t="str">
        <f t="shared" si="56"/>
        <v>-Z</v>
      </c>
      <c r="K275" t="str">
        <f t="shared" si="57"/>
        <v>Z</v>
      </c>
      <c r="L275" t="str">
        <f>VLOOKUP($G275,TYP,3,FALSE)</f>
        <v>Median.Absolute.Deviation</v>
      </c>
      <c r="M275" t="str">
        <f t="shared" si="58"/>
        <v>Median.Absolute.Deviation_fBodyAcc_Z</v>
      </c>
      <c r="N275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</v>
      </c>
    </row>
    <row r="276" spans="1:14" x14ac:dyDescent="0.25">
      <c r="A276" t="s">
        <v>274</v>
      </c>
      <c r="B276">
        <f t="shared" si="48"/>
        <v>4</v>
      </c>
      <c r="C276" t="str">
        <f t="shared" si="49"/>
        <v>275</v>
      </c>
      <c r="D276">
        <f t="shared" si="50"/>
        <v>13</v>
      </c>
      <c r="E276">
        <f t="shared" si="51"/>
        <v>19</v>
      </c>
      <c r="F276" t="str">
        <f t="shared" si="52"/>
        <v>max()</v>
      </c>
      <c r="G276" t="str">
        <f t="shared" si="53"/>
        <v>max()</v>
      </c>
      <c r="H276" t="str">
        <f t="shared" si="54"/>
        <v>max.</v>
      </c>
      <c r="I276" t="str">
        <f t="shared" si="55"/>
        <v xml:space="preserve"> fBodyAcc</v>
      </c>
      <c r="J276" t="str">
        <f t="shared" si="56"/>
        <v>-X</v>
      </c>
      <c r="K276" t="str">
        <f t="shared" si="57"/>
        <v>X</v>
      </c>
      <c r="L276" t="str">
        <f>VLOOKUP($G276,TYP,3,FALSE)</f>
        <v>Max.in.Array</v>
      </c>
      <c r="M276" t="str">
        <f t="shared" si="58"/>
        <v>Max.in.Array_fBodyAcc_X</v>
      </c>
      <c r="N276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</v>
      </c>
    </row>
    <row r="277" spans="1:14" x14ac:dyDescent="0.25">
      <c r="A277" t="s">
        <v>275</v>
      </c>
      <c r="B277">
        <f t="shared" si="48"/>
        <v>4</v>
      </c>
      <c r="C277" t="str">
        <f t="shared" si="49"/>
        <v>276</v>
      </c>
      <c r="D277">
        <f t="shared" si="50"/>
        <v>13</v>
      </c>
      <c r="E277">
        <f t="shared" si="51"/>
        <v>19</v>
      </c>
      <c r="F277" t="str">
        <f t="shared" si="52"/>
        <v>max()</v>
      </c>
      <c r="G277" t="str">
        <f t="shared" si="53"/>
        <v>max()</v>
      </c>
      <c r="H277" t="str">
        <f t="shared" si="54"/>
        <v>max.</v>
      </c>
      <c r="I277" t="str">
        <f t="shared" si="55"/>
        <v xml:space="preserve"> fBodyAcc</v>
      </c>
      <c r="J277" t="str">
        <f t="shared" si="56"/>
        <v>-Y</v>
      </c>
      <c r="K277" t="str">
        <f t="shared" si="57"/>
        <v>Y</v>
      </c>
      <c r="L277" t="str">
        <f>VLOOKUP($G277,TYP,3,FALSE)</f>
        <v>Max.in.Array</v>
      </c>
      <c r="M277" t="str">
        <f t="shared" si="58"/>
        <v>Max.in.Array_fBodyAcc_Y</v>
      </c>
      <c r="N277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</v>
      </c>
    </row>
    <row r="278" spans="1:14" x14ac:dyDescent="0.25">
      <c r="A278" t="s">
        <v>276</v>
      </c>
      <c r="B278">
        <f t="shared" si="48"/>
        <v>4</v>
      </c>
      <c r="C278" t="str">
        <f t="shared" si="49"/>
        <v>277</v>
      </c>
      <c r="D278">
        <f t="shared" si="50"/>
        <v>13</v>
      </c>
      <c r="E278">
        <f t="shared" si="51"/>
        <v>19</v>
      </c>
      <c r="F278" t="str">
        <f t="shared" si="52"/>
        <v>max()</v>
      </c>
      <c r="G278" t="str">
        <f t="shared" si="53"/>
        <v>max()</v>
      </c>
      <c r="H278" t="str">
        <f t="shared" si="54"/>
        <v>max.</v>
      </c>
      <c r="I278" t="str">
        <f t="shared" si="55"/>
        <v xml:space="preserve"> fBodyAcc</v>
      </c>
      <c r="J278" t="str">
        <f t="shared" si="56"/>
        <v>-Z</v>
      </c>
      <c r="K278" t="str">
        <f t="shared" si="57"/>
        <v>Z</v>
      </c>
      <c r="L278" t="str">
        <f>VLOOKUP($G278,TYP,3,FALSE)</f>
        <v>Max.in.Array</v>
      </c>
      <c r="M278" t="str">
        <f t="shared" si="58"/>
        <v>Max.in.Array_fBodyAcc_Z</v>
      </c>
      <c r="N278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</v>
      </c>
    </row>
    <row r="279" spans="1:14" x14ac:dyDescent="0.25">
      <c r="A279" t="s">
        <v>277</v>
      </c>
      <c r="B279">
        <f t="shared" si="48"/>
        <v>4</v>
      </c>
      <c r="C279" t="str">
        <f t="shared" si="49"/>
        <v>278</v>
      </c>
      <c r="D279">
        <f t="shared" si="50"/>
        <v>13</v>
      </c>
      <c r="E279">
        <f t="shared" si="51"/>
        <v>19</v>
      </c>
      <c r="F279" t="str">
        <f t="shared" si="52"/>
        <v>min()</v>
      </c>
      <c r="G279" t="str">
        <f t="shared" si="53"/>
        <v>min()</v>
      </c>
      <c r="H279" t="str">
        <f t="shared" si="54"/>
        <v>min.</v>
      </c>
      <c r="I279" t="str">
        <f t="shared" si="55"/>
        <v xml:space="preserve"> fBodyAcc</v>
      </c>
      <c r="J279" t="str">
        <f t="shared" si="56"/>
        <v>-X</v>
      </c>
      <c r="K279" t="str">
        <f t="shared" si="57"/>
        <v>X</v>
      </c>
      <c r="L279" t="str">
        <f>VLOOKUP($G279,TYP,3,FALSE)</f>
        <v>Min.in.Array</v>
      </c>
      <c r="M279" t="str">
        <f t="shared" si="58"/>
        <v>Min.in.Array_fBodyAcc_X</v>
      </c>
      <c r="N279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</v>
      </c>
    </row>
    <row r="280" spans="1:14" x14ac:dyDescent="0.25">
      <c r="A280" t="s">
        <v>278</v>
      </c>
      <c r="B280">
        <f t="shared" si="48"/>
        <v>4</v>
      </c>
      <c r="C280" t="str">
        <f t="shared" si="49"/>
        <v>279</v>
      </c>
      <c r="D280">
        <f t="shared" si="50"/>
        <v>13</v>
      </c>
      <c r="E280">
        <f t="shared" si="51"/>
        <v>19</v>
      </c>
      <c r="F280" t="str">
        <f t="shared" si="52"/>
        <v>min()</v>
      </c>
      <c r="G280" t="str">
        <f t="shared" si="53"/>
        <v>min()</v>
      </c>
      <c r="H280" t="str">
        <f t="shared" si="54"/>
        <v>min.</v>
      </c>
      <c r="I280" t="str">
        <f t="shared" si="55"/>
        <v xml:space="preserve"> fBodyAcc</v>
      </c>
      <c r="J280" t="str">
        <f t="shared" si="56"/>
        <v>-Y</v>
      </c>
      <c r="K280" t="str">
        <f t="shared" si="57"/>
        <v>Y</v>
      </c>
      <c r="L280" t="str">
        <f>VLOOKUP($G280,TYP,3,FALSE)</f>
        <v>Min.in.Array</v>
      </c>
      <c r="M280" t="str">
        <f t="shared" si="58"/>
        <v>Min.in.Array_fBodyAcc_Y</v>
      </c>
      <c r="N280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</v>
      </c>
    </row>
    <row r="281" spans="1:14" x14ac:dyDescent="0.25">
      <c r="A281" t="s">
        <v>279</v>
      </c>
      <c r="B281">
        <f t="shared" si="48"/>
        <v>4</v>
      </c>
      <c r="C281" t="str">
        <f t="shared" si="49"/>
        <v>280</v>
      </c>
      <c r="D281">
        <f t="shared" si="50"/>
        <v>13</v>
      </c>
      <c r="E281">
        <f t="shared" si="51"/>
        <v>19</v>
      </c>
      <c r="F281" t="str">
        <f t="shared" si="52"/>
        <v>min()</v>
      </c>
      <c r="G281" t="str">
        <f t="shared" si="53"/>
        <v>min()</v>
      </c>
      <c r="H281" t="str">
        <f t="shared" si="54"/>
        <v>min.</v>
      </c>
      <c r="I281" t="str">
        <f t="shared" si="55"/>
        <v xml:space="preserve"> fBodyAcc</v>
      </c>
      <c r="J281" t="str">
        <f t="shared" si="56"/>
        <v>-Z</v>
      </c>
      <c r="K281" t="str">
        <f t="shared" si="57"/>
        <v>Z</v>
      </c>
      <c r="L281" t="str">
        <f>VLOOKUP($G281,TYP,3,FALSE)</f>
        <v>Min.in.Array</v>
      </c>
      <c r="M281" t="str">
        <f t="shared" si="58"/>
        <v>Min.in.Array_fBodyAcc_Z</v>
      </c>
      <c r="N281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</v>
      </c>
    </row>
    <row r="282" spans="1:14" x14ac:dyDescent="0.25">
      <c r="A282" t="s">
        <v>280</v>
      </c>
      <c r="B282">
        <f t="shared" si="48"/>
        <v>4</v>
      </c>
      <c r="C282" t="str">
        <f t="shared" si="49"/>
        <v>281</v>
      </c>
      <c r="D282">
        <f t="shared" si="50"/>
        <v>13</v>
      </c>
      <c r="E282">
        <f t="shared" si="51"/>
        <v>19</v>
      </c>
      <c r="F282" t="str">
        <f t="shared" si="52"/>
        <v>sma()</v>
      </c>
      <c r="G282" t="str">
        <f t="shared" si="53"/>
        <v>sma()</v>
      </c>
      <c r="H282" t="str">
        <f t="shared" si="54"/>
        <v>sma.</v>
      </c>
      <c r="I282" t="str">
        <f t="shared" si="55"/>
        <v xml:space="preserve"> fBodyAcc</v>
      </c>
      <c r="J282" t="str">
        <f t="shared" si="56"/>
        <v/>
      </c>
      <c r="K282" t="str">
        <f t="shared" si="57"/>
        <v/>
      </c>
      <c r="L282" t="str">
        <f>VLOOKUP($G282,TYP,3,FALSE)</f>
        <v>Signal.Magnitude.Area</v>
      </c>
      <c r="M282" t="str">
        <f t="shared" si="58"/>
        <v>Signal.Magnitude.Area_fBodyAcc</v>
      </c>
      <c r="N282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</v>
      </c>
    </row>
    <row r="283" spans="1:14" x14ac:dyDescent="0.25">
      <c r="A283" t="s">
        <v>281</v>
      </c>
      <c r="B283">
        <f t="shared" si="48"/>
        <v>4</v>
      </c>
      <c r="C283" t="str">
        <f t="shared" si="49"/>
        <v>282</v>
      </c>
      <c r="D283">
        <f t="shared" si="50"/>
        <v>13</v>
      </c>
      <c r="E283">
        <f t="shared" si="51"/>
        <v>22</v>
      </c>
      <c r="F283" t="str">
        <f t="shared" si="52"/>
        <v>energy()</v>
      </c>
      <c r="G283" t="str">
        <f t="shared" si="53"/>
        <v>energy()</v>
      </c>
      <c r="H283" t="str">
        <f t="shared" si="54"/>
        <v>energy.</v>
      </c>
      <c r="I283" t="str">
        <f t="shared" si="55"/>
        <v xml:space="preserve"> fBodyAcc</v>
      </c>
      <c r="J283" t="str">
        <f t="shared" si="56"/>
        <v>-X</v>
      </c>
      <c r="K283" t="str">
        <f t="shared" si="57"/>
        <v>X</v>
      </c>
      <c r="L283" t="str">
        <f>VLOOKUP($G283,TYP,3,FALSE)</f>
        <v>Energy.Measure</v>
      </c>
      <c r="M283" t="str">
        <f t="shared" si="58"/>
        <v>Energy.Measure_fBodyAcc_X</v>
      </c>
      <c r="N283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</v>
      </c>
    </row>
    <row r="284" spans="1:14" x14ac:dyDescent="0.25">
      <c r="A284" t="s">
        <v>282</v>
      </c>
      <c r="B284">
        <f t="shared" si="48"/>
        <v>4</v>
      </c>
      <c r="C284" t="str">
        <f t="shared" si="49"/>
        <v>283</v>
      </c>
      <c r="D284">
        <f t="shared" si="50"/>
        <v>13</v>
      </c>
      <c r="E284">
        <f t="shared" si="51"/>
        <v>22</v>
      </c>
      <c r="F284" t="str">
        <f t="shared" si="52"/>
        <v>energy()</v>
      </c>
      <c r="G284" t="str">
        <f t="shared" si="53"/>
        <v>energy()</v>
      </c>
      <c r="H284" t="str">
        <f t="shared" si="54"/>
        <v>energy.</v>
      </c>
      <c r="I284" t="str">
        <f t="shared" si="55"/>
        <v xml:space="preserve"> fBodyAcc</v>
      </c>
      <c r="J284" t="str">
        <f t="shared" si="56"/>
        <v>-Y</v>
      </c>
      <c r="K284" t="str">
        <f t="shared" si="57"/>
        <v>Y</v>
      </c>
      <c r="L284" t="str">
        <f>VLOOKUP($G284,TYP,3,FALSE)</f>
        <v>Energy.Measure</v>
      </c>
      <c r="M284" t="str">
        <f t="shared" si="58"/>
        <v>Energy.Measure_fBodyAcc_Y</v>
      </c>
      <c r="N284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</v>
      </c>
    </row>
    <row r="285" spans="1:14" x14ac:dyDescent="0.25">
      <c r="A285" t="s">
        <v>283</v>
      </c>
      <c r="B285">
        <f t="shared" si="48"/>
        <v>4</v>
      </c>
      <c r="C285" t="str">
        <f t="shared" si="49"/>
        <v>284</v>
      </c>
      <c r="D285">
        <f t="shared" si="50"/>
        <v>13</v>
      </c>
      <c r="E285">
        <f t="shared" si="51"/>
        <v>22</v>
      </c>
      <c r="F285" t="str">
        <f t="shared" si="52"/>
        <v>energy()</v>
      </c>
      <c r="G285" t="str">
        <f t="shared" si="53"/>
        <v>energy()</v>
      </c>
      <c r="H285" t="str">
        <f t="shared" si="54"/>
        <v>energy.</v>
      </c>
      <c r="I285" t="str">
        <f t="shared" si="55"/>
        <v xml:space="preserve"> fBodyAcc</v>
      </c>
      <c r="J285" t="str">
        <f t="shared" si="56"/>
        <v>-Z</v>
      </c>
      <c r="K285" t="str">
        <f t="shared" si="57"/>
        <v>Z</v>
      </c>
      <c r="L285" t="str">
        <f>VLOOKUP($G285,TYP,3,FALSE)</f>
        <v>Energy.Measure</v>
      </c>
      <c r="M285" t="str">
        <f t="shared" si="58"/>
        <v>Energy.Measure_fBodyAcc_Z</v>
      </c>
      <c r="N285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</v>
      </c>
    </row>
    <row r="286" spans="1:14" x14ac:dyDescent="0.25">
      <c r="A286" t="s">
        <v>284</v>
      </c>
      <c r="B286">
        <f t="shared" si="48"/>
        <v>4</v>
      </c>
      <c r="C286" t="str">
        <f t="shared" si="49"/>
        <v>285</v>
      </c>
      <c r="D286">
        <f t="shared" si="50"/>
        <v>13</v>
      </c>
      <c r="E286">
        <f t="shared" si="51"/>
        <v>19</v>
      </c>
      <c r="F286" t="str">
        <f t="shared" si="52"/>
        <v>iqr()</v>
      </c>
      <c r="G286" t="str">
        <f t="shared" si="53"/>
        <v>iqr()</v>
      </c>
      <c r="H286" t="str">
        <f t="shared" si="54"/>
        <v>iqr.</v>
      </c>
      <c r="I286" t="str">
        <f t="shared" si="55"/>
        <v xml:space="preserve"> fBodyAcc</v>
      </c>
      <c r="J286" t="str">
        <f t="shared" si="56"/>
        <v>-X</v>
      </c>
      <c r="K286" t="str">
        <f t="shared" si="57"/>
        <v>X</v>
      </c>
      <c r="L286" t="str">
        <f>VLOOKUP($G286,TYP,3,FALSE)</f>
        <v>Interquartile.Range</v>
      </c>
      <c r="M286" t="str">
        <f t="shared" si="58"/>
        <v>Interquartile.Range_fBodyAcc_X</v>
      </c>
      <c r="N286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</v>
      </c>
    </row>
    <row r="287" spans="1:14" x14ac:dyDescent="0.25">
      <c r="A287" t="s">
        <v>285</v>
      </c>
      <c r="B287">
        <f t="shared" si="48"/>
        <v>4</v>
      </c>
      <c r="C287" t="str">
        <f t="shared" si="49"/>
        <v>286</v>
      </c>
      <c r="D287">
        <f t="shared" si="50"/>
        <v>13</v>
      </c>
      <c r="E287">
        <f t="shared" si="51"/>
        <v>19</v>
      </c>
      <c r="F287" t="str">
        <f t="shared" si="52"/>
        <v>iqr()</v>
      </c>
      <c r="G287" t="str">
        <f t="shared" si="53"/>
        <v>iqr()</v>
      </c>
      <c r="H287" t="str">
        <f t="shared" si="54"/>
        <v>iqr.</v>
      </c>
      <c r="I287" t="str">
        <f t="shared" si="55"/>
        <v xml:space="preserve"> fBodyAcc</v>
      </c>
      <c r="J287" t="str">
        <f t="shared" si="56"/>
        <v>-Y</v>
      </c>
      <c r="K287" t="str">
        <f t="shared" si="57"/>
        <v>Y</v>
      </c>
      <c r="L287" t="str">
        <f>VLOOKUP($G287,TYP,3,FALSE)</f>
        <v>Interquartile.Range</v>
      </c>
      <c r="M287" t="str">
        <f t="shared" si="58"/>
        <v>Interquartile.Range_fBodyAcc_Y</v>
      </c>
      <c r="N287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</v>
      </c>
    </row>
    <row r="288" spans="1:14" x14ac:dyDescent="0.25">
      <c r="A288" t="s">
        <v>286</v>
      </c>
      <c r="B288">
        <f t="shared" si="48"/>
        <v>4</v>
      </c>
      <c r="C288" t="str">
        <f t="shared" si="49"/>
        <v>287</v>
      </c>
      <c r="D288">
        <f t="shared" si="50"/>
        <v>13</v>
      </c>
      <c r="E288">
        <f t="shared" si="51"/>
        <v>19</v>
      </c>
      <c r="F288" t="str">
        <f t="shared" si="52"/>
        <v>iqr()</v>
      </c>
      <c r="G288" t="str">
        <f t="shared" si="53"/>
        <v>iqr()</v>
      </c>
      <c r="H288" t="str">
        <f t="shared" si="54"/>
        <v>iqr.</v>
      </c>
      <c r="I288" t="str">
        <f t="shared" si="55"/>
        <v xml:space="preserve"> fBodyAcc</v>
      </c>
      <c r="J288" t="str">
        <f t="shared" si="56"/>
        <v>-Z</v>
      </c>
      <c r="K288" t="str">
        <f t="shared" si="57"/>
        <v>Z</v>
      </c>
      <c r="L288" t="str">
        <f>VLOOKUP($G288,TYP,3,FALSE)</f>
        <v>Interquartile.Range</v>
      </c>
      <c r="M288" t="str">
        <f t="shared" si="58"/>
        <v>Interquartile.Range_fBodyAcc_Z</v>
      </c>
      <c r="N288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</v>
      </c>
    </row>
    <row r="289" spans="1:14" x14ac:dyDescent="0.25">
      <c r="A289" t="s">
        <v>287</v>
      </c>
      <c r="B289">
        <f t="shared" si="48"/>
        <v>4</v>
      </c>
      <c r="C289" t="str">
        <f t="shared" si="49"/>
        <v>288</v>
      </c>
      <c r="D289">
        <f t="shared" si="50"/>
        <v>13</v>
      </c>
      <c r="E289">
        <f t="shared" si="51"/>
        <v>23</v>
      </c>
      <c r="F289" t="str">
        <f t="shared" si="52"/>
        <v>entropy()</v>
      </c>
      <c r="G289" t="str">
        <f t="shared" si="53"/>
        <v>entropy()</v>
      </c>
      <c r="H289" t="str">
        <f t="shared" si="54"/>
        <v>entropy.</v>
      </c>
      <c r="I289" t="str">
        <f t="shared" si="55"/>
        <v xml:space="preserve"> fBodyAcc</v>
      </c>
      <c r="J289" t="str">
        <f t="shared" si="56"/>
        <v>-X</v>
      </c>
      <c r="K289" t="str">
        <f t="shared" si="57"/>
        <v>X</v>
      </c>
      <c r="L289" t="str">
        <f>VLOOKUP($G289,TYP,3,FALSE)</f>
        <v>Signal.Entropy</v>
      </c>
      <c r="M289" t="str">
        <f t="shared" si="58"/>
        <v>Signal.Entropy_fBodyAcc_X</v>
      </c>
      <c r="N289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</v>
      </c>
    </row>
    <row r="290" spans="1:14" x14ac:dyDescent="0.25">
      <c r="A290" t="s">
        <v>288</v>
      </c>
      <c r="B290">
        <f t="shared" si="48"/>
        <v>4</v>
      </c>
      <c r="C290" t="str">
        <f t="shared" si="49"/>
        <v>289</v>
      </c>
      <c r="D290">
        <f t="shared" si="50"/>
        <v>13</v>
      </c>
      <c r="E290">
        <f t="shared" si="51"/>
        <v>23</v>
      </c>
      <c r="F290" t="str">
        <f t="shared" si="52"/>
        <v>entropy()</v>
      </c>
      <c r="G290" t="str">
        <f t="shared" si="53"/>
        <v>entropy()</v>
      </c>
      <c r="H290" t="str">
        <f t="shared" si="54"/>
        <v>entropy.</v>
      </c>
      <c r="I290" t="str">
        <f t="shared" si="55"/>
        <v xml:space="preserve"> fBodyAcc</v>
      </c>
      <c r="J290" t="str">
        <f t="shared" si="56"/>
        <v>-Y</v>
      </c>
      <c r="K290" t="str">
        <f t="shared" si="57"/>
        <v>Y</v>
      </c>
      <c r="L290" t="str">
        <f>VLOOKUP($G290,TYP,3,FALSE)</f>
        <v>Signal.Entropy</v>
      </c>
      <c r="M290" t="str">
        <f t="shared" si="58"/>
        <v>Signal.Entropy_fBodyAcc_Y</v>
      </c>
      <c r="N290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</v>
      </c>
    </row>
    <row r="291" spans="1:14" x14ac:dyDescent="0.25">
      <c r="A291" t="s">
        <v>289</v>
      </c>
      <c r="B291">
        <f t="shared" si="48"/>
        <v>4</v>
      </c>
      <c r="C291" t="str">
        <f t="shared" si="49"/>
        <v>290</v>
      </c>
      <c r="D291">
        <f t="shared" si="50"/>
        <v>13</v>
      </c>
      <c r="E291">
        <f t="shared" si="51"/>
        <v>23</v>
      </c>
      <c r="F291" t="str">
        <f t="shared" si="52"/>
        <v>entropy()</v>
      </c>
      <c r="G291" t="str">
        <f t="shared" si="53"/>
        <v>entropy()</v>
      </c>
      <c r="H291" t="str">
        <f t="shared" si="54"/>
        <v>entropy.</v>
      </c>
      <c r="I291" t="str">
        <f t="shared" si="55"/>
        <v xml:space="preserve"> fBodyAcc</v>
      </c>
      <c r="J291" t="str">
        <f t="shared" si="56"/>
        <v>-Z</v>
      </c>
      <c r="K291" t="str">
        <f t="shared" si="57"/>
        <v>Z</v>
      </c>
      <c r="L291" t="str">
        <f>VLOOKUP($G291,TYP,3,FALSE)</f>
        <v>Signal.Entropy</v>
      </c>
      <c r="M291" t="str">
        <f t="shared" si="58"/>
        <v>Signal.Entropy_fBodyAcc_Z</v>
      </c>
      <c r="N291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</v>
      </c>
    </row>
    <row r="292" spans="1:14" x14ac:dyDescent="0.25">
      <c r="A292" t="s">
        <v>290</v>
      </c>
      <c r="B292">
        <f t="shared" si="48"/>
        <v>4</v>
      </c>
      <c r="C292" t="str">
        <f t="shared" si="49"/>
        <v>291</v>
      </c>
      <c r="D292">
        <f t="shared" si="50"/>
        <v>13</v>
      </c>
      <c r="E292">
        <f t="shared" si="51"/>
        <v>21</v>
      </c>
      <c r="F292" t="str">
        <f t="shared" si="52"/>
        <v>maxInds</v>
      </c>
      <c r="G292" t="str">
        <f t="shared" si="53"/>
        <v>maxInds</v>
      </c>
      <c r="H292" t="str">
        <f t="shared" si="54"/>
        <v>maxInds</v>
      </c>
      <c r="I292" t="str">
        <f t="shared" si="55"/>
        <v xml:space="preserve"> fBodyAcc</v>
      </c>
      <c r="J292" t="str">
        <f t="shared" si="56"/>
        <v/>
      </c>
      <c r="K292" t="str">
        <f t="shared" si="57"/>
        <v/>
      </c>
      <c r="L292" t="str">
        <f>VLOOKUP($G292,TYP,3,FALSE)</f>
        <v>Index.fq.Max.Magnitude</v>
      </c>
      <c r="M292" t="str">
        <f t="shared" si="58"/>
        <v>Index.fq.Max.Magnitude_fBodyAcc</v>
      </c>
      <c r="N292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</v>
      </c>
    </row>
    <row r="293" spans="1:14" x14ac:dyDescent="0.25">
      <c r="A293" t="s">
        <v>291</v>
      </c>
      <c r="B293">
        <f t="shared" si="48"/>
        <v>4</v>
      </c>
      <c r="C293" t="str">
        <f t="shared" si="49"/>
        <v>292</v>
      </c>
      <c r="D293">
        <f t="shared" si="50"/>
        <v>13</v>
      </c>
      <c r="E293">
        <f t="shared" si="51"/>
        <v>21</v>
      </c>
      <c r="F293" t="str">
        <f t="shared" si="52"/>
        <v>maxInds</v>
      </c>
      <c r="G293" t="str">
        <f t="shared" si="53"/>
        <v>maxInds</v>
      </c>
      <c r="H293" t="str">
        <f t="shared" si="54"/>
        <v>maxInds</v>
      </c>
      <c r="I293" t="str">
        <f t="shared" si="55"/>
        <v xml:space="preserve"> fBodyAcc</v>
      </c>
      <c r="J293" t="str">
        <f t="shared" si="56"/>
        <v/>
      </c>
      <c r="K293" t="str">
        <f t="shared" si="57"/>
        <v/>
      </c>
      <c r="L293" t="str">
        <f>VLOOKUP($G293,TYP,3,FALSE)</f>
        <v>Index.fq.Max.Magnitude</v>
      </c>
      <c r="M293" t="str">
        <f t="shared" si="58"/>
        <v>Index.fq.Max.Magnitude_fBodyAcc</v>
      </c>
      <c r="N293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</v>
      </c>
    </row>
    <row r="294" spans="1:14" x14ac:dyDescent="0.25">
      <c r="A294" t="s">
        <v>292</v>
      </c>
      <c r="B294">
        <f t="shared" si="48"/>
        <v>4</v>
      </c>
      <c r="C294" t="str">
        <f t="shared" si="49"/>
        <v>293</v>
      </c>
      <c r="D294">
        <f t="shared" si="50"/>
        <v>13</v>
      </c>
      <c r="E294">
        <f t="shared" si="51"/>
        <v>21</v>
      </c>
      <c r="F294" t="str">
        <f t="shared" si="52"/>
        <v>maxInds</v>
      </c>
      <c r="G294" t="str">
        <f t="shared" si="53"/>
        <v>maxInds</v>
      </c>
      <c r="H294" t="str">
        <f t="shared" si="54"/>
        <v>maxInds</v>
      </c>
      <c r="I294" t="str">
        <f t="shared" si="55"/>
        <v xml:space="preserve"> fBodyAcc</v>
      </c>
      <c r="J294" t="str">
        <f t="shared" si="56"/>
        <v/>
      </c>
      <c r="K294" t="str">
        <f t="shared" si="57"/>
        <v/>
      </c>
      <c r="L294" t="str">
        <f>VLOOKUP($G294,TYP,3,FALSE)</f>
        <v>Index.fq.Max.Magnitude</v>
      </c>
      <c r="M294" t="str">
        <f t="shared" si="58"/>
        <v>Index.fq.Max.Magnitude_fBodyAcc</v>
      </c>
      <c r="N294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</v>
      </c>
    </row>
    <row r="295" spans="1:14" x14ac:dyDescent="0.25">
      <c r="A295" t="s">
        <v>293</v>
      </c>
      <c r="B295">
        <f t="shared" si="48"/>
        <v>4</v>
      </c>
      <c r="C295" t="str">
        <f t="shared" si="49"/>
        <v>294</v>
      </c>
      <c r="D295">
        <f t="shared" si="50"/>
        <v>13</v>
      </c>
      <c r="E295">
        <f t="shared" si="51"/>
        <v>24</v>
      </c>
      <c r="F295" t="str">
        <f t="shared" si="52"/>
        <v>meanFreq()</v>
      </c>
      <c r="G295" t="str">
        <f t="shared" si="53"/>
        <v>meanFreq()</v>
      </c>
      <c r="H295" t="str">
        <f t="shared" si="54"/>
        <v>meanFreq.</v>
      </c>
      <c r="I295" t="str">
        <f t="shared" si="55"/>
        <v xml:space="preserve"> fBodyAcc</v>
      </c>
      <c r="J295" t="str">
        <f t="shared" si="56"/>
        <v>-X</v>
      </c>
      <c r="K295" t="str">
        <f t="shared" si="57"/>
        <v>X</v>
      </c>
      <c r="L295" t="str">
        <f>VLOOKUP($G295,TYP,3,FALSE)</f>
        <v>Weighted.Average.fq</v>
      </c>
      <c r="M295" t="str">
        <f t="shared" si="58"/>
        <v>Weighted.Average.fq_fBodyAcc_X</v>
      </c>
      <c r="N295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</v>
      </c>
    </row>
    <row r="296" spans="1:14" x14ac:dyDescent="0.25">
      <c r="A296" t="s">
        <v>294</v>
      </c>
      <c r="B296">
        <f t="shared" si="48"/>
        <v>4</v>
      </c>
      <c r="C296" t="str">
        <f t="shared" si="49"/>
        <v>295</v>
      </c>
      <c r="D296">
        <f t="shared" si="50"/>
        <v>13</v>
      </c>
      <c r="E296">
        <f t="shared" si="51"/>
        <v>24</v>
      </c>
      <c r="F296" t="str">
        <f t="shared" si="52"/>
        <v>meanFreq()</v>
      </c>
      <c r="G296" t="str">
        <f t="shared" si="53"/>
        <v>meanFreq()</v>
      </c>
      <c r="H296" t="str">
        <f t="shared" si="54"/>
        <v>meanFreq.</v>
      </c>
      <c r="I296" t="str">
        <f t="shared" si="55"/>
        <v xml:space="preserve"> fBodyAcc</v>
      </c>
      <c r="J296" t="str">
        <f t="shared" si="56"/>
        <v>-Y</v>
      </c>
      <c r="K296" t="str">
        <f t="shared" si="57"/>
        <v>Y</v>
      </c>
      <c r="L296" t="str">
        <f>VLOOKUP($G296,TYP,3,FALSE)</f>
        <v>Weighted.Average.fq</v>
      </c>
      <c r="M296" t="str">
        <f t="shared" si="58"/>
        <v>Weighted.Average.fq_fBodyAcc_Y</v>
      </c>
      <c r="N296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</v>
      </c>
    </row>
    <row r="297" spans="1:14" x14ac:dyDescent="0.25">
      <c r="A297" t="s">
        <v>295</v>
      </c>
      <c r="B297">
        <f t="shared" si="48"/>
        <v>4</v>
      </c>
      <c r="C297" t="str">
        <f t="shared" si="49"/>
        <v>296</v>
      </c>
      <c r="D297">
        <f t="shared" si="50"/>
        <v>13</v>
      </c>
      <c r="E297">
        <f t="shared" si="51"/>
        <v>24</v>
      </c>
      <c r="F297" t="str">
        <f t="shared" si="52"/>
        <v>meanFreq()</v>
      </c>
      <c r="G297" t="str">
        <f t="shared" si="53"/>
        <v>meanFreq()</v>
      </c>
      <c r="H297" t="str">
        <f t="shared" si="54"/>
        <v>meanFreq.</v>
      </c>
      <c r="I297" t="str">
        <f t="shared" si="55"/>
        <v xml:space="preserve"> fBodyAcc</v>
      </c>
      <c r="J297" t="str">
        <f t="shared" si="56"/>
        <v>-Z</v>
      </c>
      <c r="K297" t="str">
        <f t="shared" si="57"/>
        <v>Z</v>
      </c>
      <c r="L297" t="str">
        <f>VLOOKUP($G297,TYP,3,FALSE)</f>
        <v>Weighted.Average.fq</v>
      </c>
      <c r="M297" t="str">
        <f t="shared" si="58"/>
        <v>Weighted.Average.fq_fBodyAcc_Z</v>
      </c>
      <c r="N297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</v>
      </c>
    </row>
    <row r="298" spans="1:14" x14ac:dyDescent="0.25">
      <c r="A298" t="s">
        <v>296</v>
      </c>
      <c r="B298">
        <f t="shared" si="48"/>
        <v>4</v>
      </c>
      <c r="C298" t="str">
        <f t="shared" si="49"/>
        <v>297</v>
      </c>
      <c r="D298">
        <f t="shared" si="50"/>
        <v>13</v>
      </c>
      <c r="E298">
        <f t="shared" si="51"/>
        <v>24</v>
      </c>
      <c r="F298" t="str">
        <f t="shared" si="52"/>
        <v>skewness()</v>
      </c>
      <c r="G298" t="str">
        <f t="shared" si="53"/>
        <v>skewness()</v>
      </c>
      <c r="H298" t="str">
        <f t="shared" si="54"/>
        <v>skewness.</v>
      </c>
      <c r="I298" t="str">
        <f t="shared" si="55"/>
        <v xml:space="preserve"> fBodyAcc</v>
      </c>
      <c r="J298" t="str">
        <f t="shared" si="56"/>
        <v>-X</v>
      </c>
      <c r="K298" t="str">
        <f t="shared" si="57"/>
        <v>X</v>
      </c>
      <c r="L298" t="str">
        <f>VLOOKUP($G298,TYP,3,FALSE)</f>
        <v>Frequency.Skewness</v>
      </c>
      <c r="M298" t="str">
        <f t="shared" si="58"/>
        <v>Frequency.Skewness_fBodyAcc_X</v>
      </c>
      <c r="N298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</v>
      </c>
    </row>
    <row r="299" spans="1:14" x14ac:dyDescent="0.25">
      <c r="A299" t="s">
        <v>297</v>
      </c>
      <c r="B299">
        <f t="shared" si="48"/>
        <v>4</v>
      </c>
      <c r="C299" t="str">
        <f t="shared" si="49"/>
        <v>298</v>
      </c>
      <c r="D299">
        <f t="shared" si="50"/>
        <v>13</v>
      </c>
      <c r="E299">
        <f t="shared" si="51"/>
        <v>24</v>
      </c>
      <c r="F299" t="str">
        <f t="shared" si="52"/>
        <v>kurtosis()</v>
      </c>
      <c r="G299" t="str">
        <f t="shared" si="53"/>
        <v>kurtosis()</v>
      </c>
      <c r="H299" t="str">
        <f t="shared" si="54"/>
        <v>kurtosis.</v>
      </c>
      <c r="I299" t="str">
        <f t="shared" si="55"/>
        <v xml:space="preserve"> fBodyAcc</v>
      </c>
      <c r="J299" t="str">
        <f t="shared" si="56"/>
        <v>-X</v>
      </c>
      <c r="K299" t="str">
        <f t="shared" si="57"/>
        <v>X</v>
      </c>
      <c r="L299" t="str">
        <f>VLOOKUP($G299,TYP,3,FALSE)</f>
        <v>Frequency.Kurtosis</v>
      </c>
      <c r="M299" t="str">
        <f t="shared" si="58"/>
        <v>Frequency.Kurtosis_fBodyAcc_X</v>
      </c>
      <c r="N299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</v>
      </c>
    </row>
    <row r="300" spans="1:14" x14ac:dyDescent="0.25">
      <c r="A300" t="s">
        <v>298</v>
      </c>
      <c r="B300">
        <f t="shared" si="48"/>
        <v>4</v>
      </c>
      <c r="C300" t="str">
        <f t="shared" si="49"/>
        <v>299</v>
      </c>
      <c r="D300">
        <f t="shared" si="50"/>
        <v>13</v>
      </c>
      <c r="E300">
        <f t="shared" si="51"/>
        <v>24</v>
      </c>
      <c r="F300" t="str">
        <f t="shared" si="52"/>
        <v>skewness()</v>
      </c>
      <c r="G300" t="str">
        <f t="shared" si="53"/>
        <v>skewness()</v>
      </c>
      <c r="H300" t="str">
        <f t="shared" si="54"/>
        <v>skewness.</v>
      </c>
      <c r="I300" t="str">
        <f t="shared" si="55"/>
        <v xml:space="preserve"> fBodyAcc</v>
      </c>
      <c r="J300" t="str">
        <f t="shared" si="56"/>
        <v>-Y</v>
      </c>
      <c r="K300" t="str">
        <f t="shared" si="57"/>
        <v>Y</v>
      </c>
      <c r="L300" t="str">
        <f>VLOOKUP($G300,TYP,3,FALSE)</f>
        <v>Frequency.Skewness</v>
      </c>
      <c r="M300" t="str">
        <f t="shared" si="58"/>
        <v>Frequency.Skewness_fBodyAcc_Y</v>
      </c>
      <c r="N300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</v>
      </c>
    </row>
    <row r="301" spans="1:14" x14ac:dyDescent="0.25">
      <c r="A301" t="s">
        <v>299</v>
      </c>
      <c r="B301">
        <f t="shared" si="48"/>
        <v>4</v>
      </c>
      <c r="C301" t="str">
        <f t="shared" si="49"/>
        <v>300</v>
      </c>
      <c r="D301">
        <f t="shared" si="50"/>
        <v>13</v>
      </c>
      <c r="E301">
        <f t="shared" si="51"/>
        <v>24</v>
      </c>
      <c r="F301" t="str">
        <f t="shared" si="52"/>
        <v>kurtosis()</v>
      </c>
      <c r="G301" t="str">
        <f t="shared" si="53"/>
        <v>kurtosis()</v>
      </c>
      <c r="H301" t="str">
        <f t="shared" si="54"/>
        <v>kurtosis.</v>
      </c>
      <c r="I301" t="str">
        <f t="shared" si="55"/>
        <v xml:space="preserve"> fBodyAcc</v>
      </c>
      <c r="J301" t="str">
        <f t="shared" si="56"/>
        <v>-Y</v>
      </c>
      <c r="K301" t="str">
        <f t="shared" si="57"/>
        <v>Y</v>
      </c>
      <c r="L301" t="str">
        <f>VLOOKUP($G301,TYP,3,FALSE)</f>
        <v>Frequency.Kurtosis</v>
      </c>
      <c r="M301" t="str">
        <f t="shared" si="58"/>
        <v>Frequency.Kurtosis_fBodyAcc_Y</v>
      </c>
      <c r="N301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</v>
      </c>
    </row>
    <row r="302" spans="1:14" x14ac:dyDescent="0.25">
      <c r="A302" t="s">
        <v>300</v>
      </c>
      <c r="B302">
        <f t="shared" si="48"/>
        <v>4</v>
      </c>
      <c r="C302" t="str">
        <f t="shared" si="49"/>
        <v>301</v>
      </c>
      <c r="D302">
        <f t="shared" si="50"/>
        <v>13</v>
      </c>
      <c r="E302">
        <f t="shared" si="51"/>
        <v>24</v>
      </c>
      <c r="F302" t="str">
        <f t="shared" si="52"/>
        <v>skewness()</v>
      </c>
      <c r="G302" t="str">
        <f t="shared" si="53"/>
        <v>skewness()</v>
      </c>
      <c r="H302" t="str">
        <f t="shared" si="54"/>
        <v>skewness.</v>
      </c>
      <c r="I302" t="str">
        <f t="shared" si="55"/>
        <v xml:space="preserve"> fBodyAcc</v>
      </c>
      <c r="J302" t="str">
        <f t="shared" si="56"/>
        <v>-Z</v>
      </c>
      <c r="K302" t="str">
        <f t="shared" si="57"/>
        <v>Z</v>
      </c>
      <c r="L302" t="str">
        <f>VLOOKUP($G302,TYP,3,FALSE)</f>
        <v>Frequency.Skewness</v>
      </c>
      <c r="M302" t="str">
        <f t="shared" si="58"/>
        <v>Frequency.Skewness_fBodyAcc_Z</v>
      </c>
      <c r="N302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</v>
      </c>
    </row>
    <row r="303" spans="1:14" x14ac:dyDescent="0.25">
      <c r="A303" t="s">
        <v>301</v>
      </c>
      <c r="B303">
        <f t="shared" si="48"/>
        <v>4</v>
      </c>
      <c r="C303" t="str">
        <f t="shared" si="49"/>
        <v>302</v>
      </c>
      <c r="D303">
        <f t="shared" si="50"/>
        <v>13</v>
      </c>
      <c r="E303">
        <f t="shared" si="51"/>
        <v>24</v>
      </c>
      <c r="F303" t="str">
        <f t="shared" si="52"/>
        <v>kurtosis()</v>
      </c>
      <c r="G303" t="str">
        <f t="shared" si="53"/>
        <v>kurtosis()</v>
      </c>
      <c r="H303" t="str">
        <f t="shared" si="54"/>
        <v>kurtosis.</v>
      </c>
      <c r="I303" t="str">
        <f t="shared" si="55"/>
        <v xml:space="preserve"> fBodyAcc</v>
      </c>
      <c r="J303" t="str">
        <f t="shared" si="56"/>
        <v>-Z</v>
      </c>
      <c r="K303" t="str">
        <f t="shared" si="57"/>
        <v>Z</v>
      </c>
      <c r="L303" t="str">
        <f>VLOOKUP($G303,TYP,3,FALSE)</f>
        <v>Frequency.Kurtosis</v>
      </c>
      <c r="M303" t="str">
        <f t="shared" si="58"/>
        <v>Frequency.Kurtosis_fBodyAcc_Z</v>
      </c>
      <c r="N303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</v>
      </c>
    </row>
    <row r="304" spans="1:14" x14ac:dyDescent="0.25">
      <c r="A304" t="s">
        <v>302</v>
      </c>
      <c r="B304">
        <f t="shared" si="48"/>
        <v>4</v>
      </c>
      <c r="C304" t="str">
        <f t="shared" si="49"/>
        <v>303</v>
      </c>
      <c r="D304">
        <f t="shared" si="50"/>
        <v>13</v>
      </c>
      <c r="E304">
        <f t="shared" si="51"/>
        <v>27</v>
      </c>
      <c r="F304" t="str">
        <f t="shared" si="52"/>
        <v>bandsEnergy()</v>
      </c>
      <c r="G304" t="str">
        <f t="shared" si="53"/>
        <v>bandsEnergy()</v>
      </c>
      <c r="H304" t="str">
        <f t="shared" si="54"/>
        <v>bandsEnergy.</v>
      </c>
      <c r="I304" t="str">
        <f t="shared" si="55"/>
        <v xml:space="preserve"> fBodyAcc</v>
      </c>
      <c r="J304" t="str">
        <f t="shared" si="56"/>
        <v>-1,8</v>
      </c>
      <c r="K304" t="str">
        <f t="shared" si="57"/>
        <v>1-8</v>
      </c>
      <c r="L304" t="str">
        <f>VLOOKUP($G304,TYP,3,FALSE)</f>
        <v>Energy.freq.within.64.Bin.FFT</v>
      </c>
      <c r="M304" t="str">
        <f t="shared" si="58"/>
        <v>Energy.freq.within.64.Bin.FFT_fBodyAcc_1-8</v>
      </c>
      <c r="N304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</v>
      </c>
    </row>
    <row r="305" spans="1:14" x14ac:dyDescent="0.25">
      <c r="A305" t="s">
        <v>303</v>
      </c>
      <c r="B305">
        <f t="shared" si="48"/>
        <v>4</v>
      </c>
      <c r="C305" t="str">
        <f t="shared" si="49"/>
        <v>304</v>
      </c>
      <c r="D305">
        <f t="shared" si="50"/>
        <v>13</v>
      </c>
      <c r="E305">
        <f t="shared" si="51"/>
        <v>27</v>
      </c>
      <c r="F305" t="str">
        <f t="shared" si="52"/>
        <v>bandsEnergy()</v>
      </c>
      <c r="G305" t="str">
        <f t="shared" si="53"/>
        <v>bandsEnergy()</v>
      </c>
      <c r="H305" t="str">
        <f t="shared" si="54"/>
        <v>bandsEnergy.</v>
      </c>
      <c r="I305" t="str">
        <f t="shared" si="55"/>
        <v xml:space="preserve"> fBodyAcc</v>
      </c>
      <c r="J305" t="str">
        <f t="shared" si="56"/>
        <v>-9,16</v>
      </c>
      <c r="K305" t="str">
        <f t="shared" si="57"/>
        <v>9-16</v>
      </c>
      <c r="L305" t="str">
        <f>VLOOKUP($G305,TYP,3,FALSE)</f>
        <v>Energy.freq.within.64.Bin.FFT</v>
      </c>
      <c r="M305" t="str">
        <f t="shared" si="58"/>
        <v>Energy.freq.within.64.Bin.FFT_fBodyAcc_9-16</v>
      </c>
      <c r="N305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</v>
      </c>
    </row>
    <row r="306" spans="1:14" x14ac:dyDescent="0.25">
      <c r="A306" t="s">
        <v>304</v>
      </c>
      <c r="B306">
        <f t="shared" si="48"/>
        <v>4</v>
      </c>
      <c r="C306" t="str">
        <f t="shared" si="49"/>
        <v>305</v>
      </c>
      <c r="D306">
        <f t="shared" si="50"/>
        <v>13</v>
      </c>
      <c r="E306">
        <f t="shared" si="51"/>
        <v>27</v>
      </c>
      <c r="F306" t="str">
        <f t="shared" si="52"/>
        <v>bandsEnergy()</v>
      </c>
      <c r="G306" t="str">
        <f t="shared" si="53"/>
        <v>bandsEnergy()</v>
      </c>
      <c r="H306" t="str">
        <f t="shared" si="54"/>
        <v>bandsEnergy.</v>
      </c>
      <c r="I306" t="str">
        <f t="shared" si="55"/>
        <v xml:space="preserve"> fBodyAcc</v>
      </c>
      <c r="J306" t="str">
        <f t="shared" si="56"/>
        <v>-17,24</v>
      </c>
      <c r="K306" t="str">
        <f t="shared" si="57"/>
        <v>17-24</v>
      </c>
      <c r="L306" t="str">
        <f>VLOOKUP($G306,TYP,3,FALSE)</f>
        <v>Energy.freq.within.64.Bin.FFT</v>
      </c>
      <c r="M306" t="str">
        <f t="shared" si="58"/>
        <v>Energy.freq.within.64.Bin.FFT_fBodyAcc_17-24</v>
      </c>
      <c r="N306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</v>
      </c>
    </row>
    <row r="307" spans="1:14" x14ac:dyDescent="0.25">
      <c r="A307" t="s">
        <v>305</v>
      </c>
      <c r="B307">
        <f t="shared" si="48"/>
        <v>4</v>
      </c>
      <c r="C307" t="str">
        <f t="shared" si="49"/>
        <v>306</v>
      </c>
      <c r="D307">
        <f t="shared" si="50"/>
        <v>13</v>
      </c>
      <c r="E307">
        <f t="shared" si="51"/>
        <v>27</v>
      </c>
      <c r="F307" t="str">
        <f t="shared" si="52"/>
        <v>bandsEnergy()</v>
      </c>
      <c r="G307" t="str">
        <f t="shared" si="53"/>
        <v>bandsEnergy()</v>
      </c>
      <c r="H307" t="str">
        <f t="shared" si="54"/>
        <v>bandsEnergy.</v>
      </c>
      <c r="I307" t="str">
        <f t="shared" si="55"/>
        <v xml:space="preserve"> fBodyAcc</v>
      </c>
      <c r="J307" t="str">
        <f t="shared" si="56"/>
        <v>-25,32</v>
      </c>
      <c r="K307" t="str">
        <f t="shared" si="57"/>
        <v>25-32</v>
      </c>
      <c r="L307" t="str">
        <f>VLOOKUP($G307,TYP,3,FALSE)</f>
        <v>Energy.freq.within.64.Bin.FFT</v>
      </c>
      <c r="M307" t="str">
        <f t="shared" si="58"/>
        <v>Energy.freq.within.64.Bin.FFT_fBodyAcc_25-32</v>
      </c>
      <c r="N307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</v>
      </c>
    </row>
    <row r="308" spans="1:14" x14ac:dyDescent="0.25">
      <c r="A308" t="s">
        <v>306</v>
      </c>
      <c r="B308">
        <f t="shared" si="48"/>
        <v>4</v>
      </c>
      <c r="C308" t="str">
        <f t="shared" si="49"/>
        <v>307</v>
      </c>
      <c r="D308">
        <f t="shared" si="50"/>
        <v>13</v>
      </c>
      <c r="E308">
        <f t="shared" si="51"/>
        <v>27</v>
      </c>
      <c r="F308" t="str">
        <f t="shared" si="52"/>
        <v>bandsEnergy()</v>
      </c>
      <c r="G308" t="str">
        <f t="shared" si="53"/>
        <v>bandsEnergy()</v>
      </c>
      <c r="H308" t="str">
        <f t="shared" si="54"/>
        <v>bandsEnergy.</v>
      </c>
      <c r="I308" t="str">
        <f t="shared" si="55"/>
        <v xml:space="preserve"> fBodyAcc</v>
      </c>
      <c r="J308" t="str">
        <f t="shared" si="56"/>
        <v>-33,40</v>
      </c>
      <c r="K308" t="str">
        <f t="shared" si="57"/>
        <v>33-40</v>
      </c>
      <c r="L308" t="str">
        <f>VLOOKUP($G308,TYP,3,FALSE)</f>
        <v>Energy.freq.within.64.Bin.FFT</v>
      </c>
      <c r="M308" t="str">
        <f t="shared" si="58"/>
        <v>Energy.freq.within.64.Bin.FFT_fBodyAcc_33-40</v>
      </c>
      <c r="N308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</v>
      </c>
    </row>
    <row r="309" spans="1:14" x14ac:dyDescent="0.25">
      <c r="A309" t="s">
        <v>307</v>
      </c>
      <c r="B309">
        <f t="shared" si="48"/>
        <v>4</v>
      </c>
      <c r="C309" t="str">
        <f t="shared" si="49"/>
        <v>308</v>
      </c>
      <c r="D309">
        <f t="shared" si="50"/>
        <v>13</v>
      </c>
      <c r="E309">
        <f t="shared" si="51"/>
        <v>27</v>
      </c>
      <c r="F309" t="str">
        <f t="shared" si="52"/>
        <v>bandsEnergy()</v>
      </c>
      <c r="G309" t="str">
        <f t="shared" si="53"/>
        <v>bandsEnergy()</v>
      </c>
      <c r="H309" t="str">
        <f t="shared" si="54"/>
        <v>bandsEnergy.</v>
      </c>
      <c r="I309" t="str">
        <f t="shared" si="55"/>
        <v xml:space="preserve"> fBodyAcc</v>
      </c>
      <c r="J309" t="str">
        <f t="shared" si="56"/>
        <v>-41,48</v>
      </c>
      <c r="K309" t="str">
        <f t="shared" si="57"/>
        <v>41-48</v>
      </c>
      <c r="L309" t="str">
        <f>VLOOKUP($G309,TYP,3,FALSE)</f>
        <v>Energy.freq.within.64.Bin.FFT</v>
      </c>
      <c r="M309" t="str">
        <f t="shared" si="58"/>
        <v>Energy.freq.within.64.Bin.FFT_fBodyAcc_41-48</v>
      </c>
      <c r="N309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</v>
      </c>
    </row>
    <row r="310" spans="1:14" x14ac:dyDescent="0.25">
      <c r="A310" t="s">
        <v>308</v>
      </c>
      <c r="B310">
        <f t="shared" si="48"/>
        <v>4</v>
      </c>
      <c r="C310" t="str">
        <f t="shared" si="49"/>
        <v>309</v>
      </c>
      <c r="D310">
        <f t="shared" si="50"/>
        <v>13</v>
      </c>
      <c r="E310">
        <f t="shared" si="51"/>
        <v>27</v>
      </c>
      <c r="F310" t="str">
        <f t="shared" si="52"/>
        <v>bandsEnergy()</v>
      </c>
      <c r="G310" t="str">
        <f t="shared" si="53"/>
        <v>bandsEnergy()</v>
      </c>
      <c r="H310" t="str">
        <f t="shared" si="54"/>
        <v>bandsEnergy.</v>
      </c>
      <c r="I310" t="str">
        <f t="shared" si="55"/>
        <v xml:space="preserve"> fBodyAcc</v>
      </c>
      <c r="J310" t="str">
        <f t="shared" si="56"/>
        <v>-49,56</v>
      </c>
      <c r="K310" t="str">
        <f t="shared" si="57"/>
        <v>49-56</v>
      </c>
      <c r="L310" t="str">
        <f>VLOOKUP($G310,TYP,3,FALSE)</f>
        <v>Energy.freq.within.64.Bin.FFT</v>
      </c>
      <c r="M310" t="str">
        <f t="shared" si="58"/>
        <v>Energy.freq.within.64.Bin.FFT_fBodyAcc_49-56</v>
      </c>
      <c r="N310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</v>
      </c>
    </row>
    <row r="311" spans="1:14" x14ac:dyDescent="0.25">
      <c r="A311" t="s">
        <v>309</v>
      </c>
      <c r="B311">
        <f t="shared" si="48"/>
        <v>4</v>
      </c>
      <c r="C311" t="str">
        <f t="shared" si="49"/>
        <v>310</v>
      </c>
      <c r="D311">
        <f t="shared" si="50"/>
        <v>13</v>
      </c>
      <c r="E311">
        <f t="shared" si="51"/>
        <v>27</v>
      </c>
      <c r="F311" t="str">
        <f t="shared" si="52"/>
        <v>bandsEnergy()</v>
      </c>
      <c r="G311" t="str">
        <f t="shared" si="53"/>
        <v>bandsEnergy()</v>
      </c>
      <c r="H311" t="str">
        <f t="shared" si="54"/>
        <v>bandsEnergy.</v>
      </c>
      <c r="I311" t="str">
        <f t="shared" si="55"/>
        <v xml:space="preserve"> fBodyAcc</v>
      </c>
      <c r="J311" t="str">
        <f t="shared" si="56"/>
        <v>-57,64</v>
      </c>
      <c r="K311" t="str">
        <f t="shared" si="57"/>
        <v>57-64</v>
      </c>
      <c r="L311" t="str">
        <f>VLOOKUP($G311,TYP,3,FALSE)</f>
        <v>Energy.freq.within.64.Bin.FFT</v>
      </c>
      <c r="M311" t="str">
        <f t="shared" si="58"/>
        <v>Energy.freq.within.64.Bin.FFT_fBodyAcc_57-64</v>
      </c>
      <c r="N311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</v>
      </c>
    </row>
    <row r="312" spans="1:14" x14ac:dyDescent="0.25">
      <c r="A312" t="s">
        <v>310</v>
      </c>
      <c r="B312">
        <f t="shared" si="48"/>
        <v>4</v>
      </c>
      <c r="C312" t="str">
        <f t="shared" si="49"/>
        <v>311</v>
      </c>
      <c r="D312">
        <f t="shared" si="50"/>
        <v>13</v>
      </c>
      <c r="E312">
        <f t="shared" si="51"/>
        <v>27</v>
      </c>
      <c r="F312" t="str">
        <f t="shared" si="52"/>
        <v>bandsEnergy()</v>
      </c>
      <c r="G312" t="str">
        <f t="shared" si="53"/>
        <v>bandsEnergy()</v>
      </c>
      <c r="H312" t="str">
        <f t="shared" si="54"/>
        <v>bandsEnergy.</v>
      </c>
      <c r="I312" t="str">
        <f t="shared" si="55"/>
        <v xml:space="preserve"> fBodyAcc</v>
      </c>
      <c r="J312" t="str">
        <f t="shared" si="56"/>
        <v>-1,16</v>
      </c>
      <c r="K312" t="str">
        <f t="shared" si="57"/>
        <v>1-16</v>
      </c>
      <c r="L312" t="str">
        <f>VLOOKUP($G312,TYP,3,FALSE)</f>
        <v>Energy.freq.within.64.Bin.FFT</v>
      </c>
      <c r="M312" t="str">
        <f t="shared" si="58"/>
        <v>Energy.freq.within.64.Bin.FFT_fBodyAcc_1-16</v>
      </c>
      <c r="N312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</v>
      </c>
    </row>
    <row r="313" spans="1:14" x14ac:dyDescent="0.25">
      <c r="A313" t="s">
        <v>311</v>
      </c>
      <c r="B313">
        <f t="shared" si="48"/>
        <v>4</v>
      </c>
      <c r="C313" t="str">
        <f t="shared" si="49"/>
        <v>312</v>
      </c>
      <c r="D313">
        <f t="shared" si="50"/>
        <v>13</v>
      </c>
      <c r="E313">
        <f t="shared" si="51"/>
        <v>27</v>
      </c>
      <c r="F313" t="str">
        <f t="shared" si="52"/>
        <v>bandsEnergy()</v>
      </c>
      <c r="G313" t="str">
        <f t="shared" si="53"/>
        <v>bandsEnergy()</v>
      </c>
      <c r="H313" t="str">
        <f t="shared" si="54"/>
        <v>bandsEnergy.</v>
      </c>
      <c r="I313" t="str">
        <f t="shared" si="55"/>
        <v xml:space="preserve"> fBodyAcc</v>
      </c>
      <c r="J313" t="str">
        <f t="shared" si="56"/>
        <v>-17,32</v>
      </c>
      <c r="K313" t="str">
        <f t="shared" si="57"/>
        <v>17-32</v>
      </c>
      <c r="L313" t="str">
        <f>VLOOKUP($G313,TYP,3,FALSE)</f>
        <v>Energy.freq.within.64.Bin.FFT</v>
      </c>
      <c r="M313" t="str">
        <f t="shared" si="58"/>
        <v>Energy.freq.within.64.Bin.FFT_fBodyAcc_17-32</v>
      </c>
      <c r="N313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</v>
      </c>
    </row>
    <row r="314" spans="1:14" x14ac:dyDescent="0.25">
      <c r="A314" t="s">
        <v>312</v>
      </c>
      <c r="B314">
        <f t="shared" si="48"/>
        <v>4</v>
      </c>
      <c r="C314" t="str">
        <f t="shared" si="49"/>
        <v>313</v>
      </c>
      <c r="D314">
        <f t="shared" si="50"/>
        <v>13</v>
      </c>
      <c r="E314">
        <f t="shared" si="51"/>
        <v>27</v>
      </c>
      <c r="F314" t="str">
        <f t="shared" si="52"/>
        <v>bandsEnergy()</v>
      </c>
      <c r="G314" t="str">
        <f t="shared" si="53"/>
        <v>bandsEnergy()</v>
      </c>
      <c r="H314" t="str">
        <f t="shared" si="54"/>
        <v>bandsEnergy.</v>
      </c>
      <c r="I314" t="str">
        <f t="shared" si="55"/>
        <v xml:space="preserve"> fBodyAcc</v>
      </c>
      <c r="J314" t="str">
        <f t="shared" si="56"/>
        <v>-33,48</v>
      </c>
      <c r="K314" t="str">
        <f t="shared" si="57"/>
        <v>33-48</v>
      </c>
      <c r="L314" t="str">
        <f>VLOOKUP($G314,TYP,3,FALSE)</f>
        <v>Energy.freq.within.64.Bin.FFT</v>
      </c>
      <c r="M314" t="str">
        <f t="shared" si="58"/>
        <v>Energy.freq.within.64.Bin.FFT_fBodyAcc_33-48</v>
      </c>
      <c r="N314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</v>
      </c>
    </row>
    <row r="315" spans="1:14" x14ac:dyDescent="0.25">
      <c r="A315" t="s">
        <v>313</v>
      </c>
      <c r="B315">
        <f t="shared" si="48"/>
        <v>4</v>
      </c>
      <c r="C315" t="str">
        <f t="shared" si="49"/>
        <v>314</v>
      </c>
      <c r="D315">
        <f t="shared" si="50"/>
        <v>13</v>
      </c>
      <c r="E315">
        <f t="shared" si="51"/>
        <v>27</v>
      </c>
      <c r="F315" t="str">
        <f t="shared" si="52"/>
        <v>bandsEnergy()</v>
      </c>
      <c r="G315" t="str">
        <f t="shared" si="53"/>
        <v>bandsEnergy()</v>
      </c>
      <c r="H315" t="str">
        <f t="shared" si="54"/>
        <v>bandsEnergy.</v>
      </c>
      <c r="I315" t="str">
        <f t="shared" si="55"/>
        <v xml:space="preserve"> fBodyAcc</v>
      </c>
      <c r="J315" t="str">
        <f t="shared" si="56"/>
        <v>-49,64</v>
      </c>
      <c r="K315" t="str">
        <f t="shared" si="57"/>
        <v>49-64</v>
      </c>
      <c r="L315" t="str">
        <f>VLOOKUP($G315,TYP,3,FALSE)</f>
        <v>Energy.freq.within.64.Bin.FFT</v>
      </c>
      <c r="M315" t="str">
        <f t="shared" si="58"/>
        <v>Energy.freq.within.64.Bin.FFT_fBodyAcc_49-64</v>
      </c>
      <c r="N315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</v>
      </c>
    </row>
    <row r="316" spans="1:14" x14ac:dyDescent="0.25">
      <c r="A316" t="s">
        <v>314</v>
      </c>
      <c r="B316">
        <f t="shared" si="48"/>
        <v>4</v>
      </c>
      <c r="C316" t="str">
        <f t="shared" si="49"/>
        <v>315</v>
      </c>
      <c r="D316">
        <f t="shared" si="50"/>
        <v>13</v>
      </c>
      <c r="E316">
        <f t="shared" si="51"/>
        <v>27</v>
      </c>
      <c r="F316" t="str">
        <f t="shared" si="52"/>
        <v>bandsEnergy()</v>
      </c>
      <c r="G316" t="str">
        <f t="shared" si="53"/>
        <v>bandsEnergy()</v>
      </c>
      <c r="H316" t="str">
        <f t="shared" si="54"/>
        <v>bandsEnergy.</v>
      </c>
      <c r="I316" t="str">
        <f t="shared" si="55"/>
        <v xml:space="preserve"> fBodyAcc</v>
      </c>
      <c r="J316" t="str">
        <f t="shared" si="56"/>
        <v>-1,24</v>
      </c>
      <c r="K316" t="str">
        <f t="shared" si="57"/>
        <v>1-24</v>
      </c>
      <c r="L316" t="str">
        <f>VLOOKUP($G316,TYP,3,FALSE)</f>
        <v>Energy.freq.within.64.Bin.FFT</v>
      </c>
      <c r="M316" t="str">
        <f t="shared" si="58"/>
        <v>Energy.freq.within.64.Bin.FFT_fBodyAcc_1-24</v>
      </c>
      <c r="N316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</v>
      </c>
    </row>
    <row r="317" spans="1:14" x14ac:dyDescent="0.25">
      <c r="A317" t="s">
        <v>315</v>
      </c>
      <c r="B317">
        <f t="shared" si="48"/>
        <v>4</v>
      </c>
      <c r="C317" t="str">
        <f t="shared" si="49"/>
        <v>316</v>
      </c>
      <c r="D317">
        <f t="shared" si="50"/>
        <v>13</v>
      </c>
      <c r="E317">
        <f t="shared" si="51"/>
        <v>27</v>
      </c>
      <c r="F317" t="str">
        <f t="shared" si="52"/>
        <v>bandsEnergy()</v>
      </c>
      <c r="G317" t="str">
        <f t="shared" si="53"/>
        <v>bandsEnergy()</v>
      </c>
      <c r="H317" t="str">
        <f t="shared" si="54"/>
        <v>bandsEnergy.</v>
      </c>
      <c r="I317" t="str">
        <f t="shared" si="55"/>
        <v xml:space="preserve"> fBodyAcc</v>
      </c>
      <c r="J317" t="str">
        <f t="shared" si="56"/>
        <v>-25,48</v>
      </c>
      <c r="K317" t="str">
        <f t="shared" si="57"/>
        <v>25-48</v>
      </c>
      <c r="L317" t="str">
        <f>VLOOKUP($G317,TYP,3,FALSE)</f>
        <v>Energy.freq.within.64.Bin.FFT</v>
      </c>
      <c r="M317" t="str">
        <f t="shared" si="58"/>
        <v>Energy.freq.within.64.Bin.FFT_fBodyAcc_25-48</v>
      </c>
      <c r="N317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</v>
      </c>
    </row>
    <row r="318" spans="1:14" x14ac:dyDescent="0.25">
      <c r="A318" t="s">
        <v>316</v>
      </c>
      <c r="B318">
        <f t="shared" si="48"/>
        <v>4</v>
      </c>
      <c r="C318" t="str">
        <f t="shared" si="49"/>
        <v>317</v>
      </c>
      <c r="D318">
        <f t="shared" si="50"/>
        <v>13</v>
      </c>
      <c r="E318">
        <f t="shared" si="51"/>
        <v>27</v>
      </c>
      <c r="F318" t="str">
        <f t="shared" si="52"/>
        <v>bandsEnergy()</v>
      </c>
      <c r="G318" t="str">
        <f t="shared" si="53"/>
        <v>bandsEnergy()</v>
      </c>
      <c r="H318" t="str">
        <f t="shared" si="54"/>
        <v>bandsEnergy.</v>
      </c>
      <c r="I318" t="str">
        <f t="shared" si="55"/>
        <v xml:space="preserve"> fBodyAcc</v>
      </c>
      <c r="J318" t="str">
        <f t="shared" si="56"/>
        <v>-1,8</v>
      </c>
      <c r="K318" t="str">
        <f t="shared" si="57"/>
        <v>1-8</v>
      </c>
      <c r="L318" t="str">
        <f>VLOOKUP($G318,TYP,3,FALSE)</f>
        <v>Energy.freq.within.64.Bin.FFT</v>
      </c>
      <c r="M318" t="str">
        <f t="shared" si="58"/>
        <v>Energy.freq.within.64.Bin.FFT_fBodyAcc_1-8</v>
      </c>
      <c r="N318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</v>
      </c>
    </row>
    <row r="319" spans="1:14" x14ac:dyDescent="0.25">
      <c r="A319" t="s">
        <v>317</v>
      </c>
      <c r="B319">
        <f t="shared" si="48"/>
        <v>4</v>
      </c>
      <c r="C319" t="str">
        <f t="shared" si="49"/>
        <v>318</v>
      </c>
      <c r="D319">
        <f t="shared" si="50"/>
        <v>13</v>
      </c>
      <c r="E319">
        <f t="shared" si="51"/>
        <v>27</v>
      </c>
      <c r="F319" t="str">
        <f t="shared" si="52"/>
        <v>bandsEnergy()</v>
      </c>
      <c r="G319" t="str">
        <f t="shared" si="53"/>
        <v>bandsEnergy()</v>
      </c>
      <c r="H319" t="str">
        <f t="shared" si="54"/>
        <v>bandsEnergy.</v>
      </c>
      <c r="I319" t="str">
        <f t="shared" si="55"/>
        <v xml:space="preserve"> fBodyAcc</v>
      </c>
      <c r="J319" t="str">
        <f t="shared" si="56"/>
        <v>-9,16</v>
      </c>
      <c r="K319" t="str">
        <f t="shared" si="57"/>
        <v>9-16</v>
      </c>
      <c r="L319" t="str">
        <f>VLOOKUP($G319,TYP,3,FALSE)</f>
        <v>Energy.freq.within.64.Bin.FFT</v>
      </c>
      <c r="M319" t="str">
        <f t="shared" si="58"/>
        <v>Energy.freq.within.64.Bin.FFT_fBodyAcc_9-16</v>
      </c>
      <c r="N319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</v>
      </c>
    </row>
    <row r="320" spans="1:14" x14ac:dyDescent="0.25">
      <c r="A320" t="s">
        <v>318</v>
      </c>
      <c r="B320">
        <f t="shared" si="48"/>
        <v>4</v>
      </c>
      <c r="C320" t="str">
        <f t="shared" si="49"/>
        <v>319</v>
      </c>
      <c r="D320">
        <f t="shared" si="50"/>
        <v>13</v>
      </c>
      <c r="E320">
        <f t="shared" si="51"/>
        <v>27</v>
      </c>
      <c r="F320" t="str">
        <f t="shared" si="52"/>
        <v>bandsEnergy()</v>
      </c>
      <c r="G320" t="str">
        <f t="shared" si="53"/>
        <v>bandsEnergy()</v>
      </c>
      <c r="H320" t="str">
        <f t="shared" si="54"/>
        <v>bandsEnergy.</v>
      </c>
      <c r="I320" t="str">
        <f t="shared" si="55"/>
        <v xml:space="preserve"> fBodyAcc</v>
      </c>
      <c r="J320" t="str">
        <f t="shared" si="56"/>
        <v>-17,24</v>
      </c>
      <c r="K320" t="str">
        <f t="shared" si="57"/>
        <v>17-24</v>
      </c>
      <c r="L320" t="str">
        <f>VLOOKUP($G320,TYP,3,FALSE)</f>
        <v>Energy.freq.within.64.Bin.FFT</v>
      </c>
      <c r="M320" t="str">
        <f t="shared" si="58"/>
        <v>Energy.freq.within.64.Bin.FFT_fBodyAcc_17-24</v>
      </c>
      <c r="N320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</v>
      </c>
    </row>
    <row r="321" spans="1:14" x14ac:dyDescent="0.25">
      <c r="A321" t="s">
        <v>319</v>
      </c>
      <c r="B321">
        <f t="shared" si="48"/>
        <v>4</v>
      </c>
      <c r="C321" t="str">
        <f t="shared" si="49"/>
        <v>320</v>
      </c>
      <c r="D321">
        <f t="shared" si="50"/>
        <v>13</v>
      </c>
      <c r="E321">
        <f t="shared" si="51"/>
        <v>27</v>
      </c>
      <c r="F321" t="str">
        <f t="shared" si="52"/>
        <v>bandsEnergy()</v>
      </c>
      <c r="G321" t="str">
        <f t="shared" si="53"/>
        <v>bandsEnergy()</v>
      </c>
      <c r="H321" t="str">
        <f t="shared" si="54"/>
        <v>bandsEnergy.</v>
      </c>
      <c r="I321" t="str">
        <f t="shared" si="55"/>
        <v xml:space="preserve"> fBodyAcc</v>
      </c>
      <c r="J321" t="str">
        <f t="shared" si="56"/>
        <v>-25,32</v>
      </c>
      <c r="K321" t="str">
        <f t="shared" si="57"/>
        <v>25-32</v>
      </c>
      <c r="L321" t="str">
        <f>VLOOKUP($G321,TYP,3,FALSE)</f>
        <v>Energy.freq.within.64.Bin.FFT</v>
      </c>
      <c r="M321" t="str">
        <f t="shared" si="58"/>
        <v>Energy.freq.within.64.Bin.FFT_fBodyAcc_25-32</v>
      </c>
      <c r="N321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</v>
      </c>
    </row>
    <row r="322" spans="1:14" x14ac:dyDescent="0.25">
      <c r="A322" t="s">
        <v>320</v>
      </c>
      <c r="B322">
        <f t="shared" si="48"/>
        <v>4</v>
      </c>
      <c r="C322" t="str">
        <f t="shared" si="49"/>
        <v>321</v>
      </c>
      <c r="D322">
        <f t="shared" si="50"/>
        <v>13</v>
      </c>
      <c r="E322">
        <f t="shared" si="51"/>
        <v>27</v>
      </c>
      <c r="F322" t="str">
        <f t="shared" si="52"/>
        <v>bandsEnergy()</v>
      </c>
      <c r="G322" t="str">
        <f t="shared" si="53"/>
        <v>bandsEnergy()</v>
      </c>
      <c r="H322" t="str">
        <f t="shared" si="54"/>
        <v>bandsEnergy.</v>
      </c>
      <c r="I322" t="str">
        <f t="shared" si="55"/>
        <v xml:space="preserve"> fBodyAcc</v>
      </c>
      <c r="J322" t="str">
        <f t="shared" si="56"/>
        <v>-33,40</v>
      </c>
      <c r="K322" t="str">
        <f t="shared" si="57"/>
        <v>33-40</v>
      </c>
      <c r="L322" t="str">
        <f>VLOOKUP($G322,TYP,3,FALSE)</f>
        <v>Energy.freq.within.64.Bin.FFT</v>
      </c>
      <c r="M322" t="str">
        <f t="shared" si="58"/>
        <v>Energy.freq.within.64.Bin.FFT_fBodyAcc_33-40</v>
      </c>
      <c r="N322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</v>
      </c>
    </row>
    <row r="323" spans="1:14" x14ac:dyDescent="0.25">
      <c r="A323" t="s">
        <v>321</v>
      </c>
      <c r="B323">
        <f t="shared" ref="B323:B386" si="60">FIND(" ",$A323)</f>
        <v>4</v>
      </c>
      <c r="C323" t="str">
        <f t="shared" ref="C323:C386" si="61">LEFT($A323,B323-1)</f>
        <v>322</v>
      </c>
      <c r="D323">
        <f t="shared" ref="D323:D386" si="62">FIND("-",$A323)</f>
        <v>13</v>
      </c>
      <c r="E323">
        <f t="shared" ref="E323:E386" si="63">IFERROR(FIND("-",$A323,D323+1),LEN($A323)+1)</f>
        <v>27</v>
      </c>
      <c r="F323" t="str">
        <f t="shared" ref="F323:F386" si="64">MID($A323,$D323+1,$E323-$D323-1)</f>
        <v>bandsEnergy()</v>
      </c>
      <c r="G323" t="str">
        <f t="shared" ref="G323:G386" si="65">IFERROR(LEFT(F323,FIND(")",$F323)),F323)</f>
        <v>bandsEnergy()</v>
      </c>
      <c r="H323" t="str">
        <f t="shared" ref="H323:H386" si="66">SUBSTITUTE($F323,"()",".")</f>
        <v>bandsEnergy.</v>
      </c>
      <c r="I323" t="str">
        <f t="shared" ref="I323:I386" si="67">MID($A323,$B323,$D323-$B323)</f>
        <v xml:space="preserve"> fBodyAcc</v>
      </c>
      <c r="J323" t="str">
        <f t="shared" ref="J323:J386" si="68">IFERROR(RIGHT($A323,LEN($A323)-FIND(")-",$A323)),"")</f>
        <v>-41,48</v>
      </c>
      <c r="K323" t="str">
        <f t="shared" ref="K323:K386" si="69">SUBSTITUTE(SUBSTITUTE($J323,"-",""),",","-")</f>
        <v>41-48</v>
      </c>
      <c r="L323" t="str">
        <f>VLOOKUP($G323,TYP,3,FALSE)</f>
        <v>Energy.freq.within.64.Bin.FFT</v>
      </c>
      <c r="M323" t="str">
        <f t="shared" ref="M323:M386" si="70">SUBSTITUTE((L323&amp;"_"&amp;I323&amp; IF(K323="","","_"&amp;K323))," ","")</f>
        <v>Energy.freq.within.64.Bin.FFT_fBodyAcc_41-48</v>
      </c>
      <c r="N323" t="str">
        <f t="shared" si="59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</v>
      </c>
    </row>
    <row r="324" spans="1:14" x14ac:dyDescent="0.25">
      <c r="A324" t="s">
        <v>322</v>
      </c>
      <c r="B324">
        <f t="shared" si="60"/>
        <v>4</v>
      </c>
      <c r="C324" t="str">
        <f t="shared" si="61"/>
        <v>323</v>
      </c>
      <c r="D324">
        <f t="shared" si="62"/>
        <v>13</v>
      </c>
      <c r="E324">
        <f t="shared" si="63"/>
        <v>27</v>
      </c>
      <c r="F324" t="str">
        <f t="shared" si="64"/>
        <v>bandsEnergy()</v>
      </c>
      <c r="G324" t="str">
        <f t="shared" si="65"/>
        <v>bandsEnergy()</v>
      </c>
      <c r="H324" t="str">
        <f t="shared" si="66"/>
        <v>bandsEnergy.</v>
      </c>
      <c r="I324" t="str">
        <f t="shared" si="67"/>
        <v xml:space="preserve"> fBodyAcc</v>
      </c>
      <c r="J324" t="str">
        <f t="shared" si="68"/>
        <v>-49,56</v>
      </c>
      <c r="K324" t="str">
        <f t="shared" si="69"/>
        <v>49-56</v>
      </c>
      <c r="L324" t="str">
        <f>VLOOKUP($G324,TYP,3,FALSE)</f>
        <v>Energy.freq.within.64.Bin.FFT</v>
      </c>
      <c r="M324" t="str">
        <f t="shared" si="70"/>
        <v>Energy.freq.within.64.Bin.FFT_fBodyAcc_49-56</v>
      </c>
      <c r="N324" t="str">
        <f t="shared" ref="N324:N387" si="71">N323&amp;"', '"&amp;M324</f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</v>
      </c>
    </row>
    <row r="325" spans="1:14" x14ac:dyDescent="0.25">
      <c r="A325" t="s">
        <v>323</v>
      </c>
      <c r="B325">
        <f t="shared" si="60"/>
        <v>4</v>
      </c>
      <c r="C325" t="str">
        <f t="shared" si="61"/>
        <v>324</v>
      </c>
      <c r="D325">
        <f t="shared" si="62"/>
        <v>13</v>
      </c>
      <c r="E325">
        <f t="shared" si="63"/>
        <v>27</v>
      </c>
      <c r="F325" t="str">
        <f t="shared" si="64"/>
        <v>bandsEnergy()</v>
      </c>
      <c r="G325" t="str">
        <f t="shared" si="65"/>
        <v>bandsEnergy()</v>
      </c>
      <c r="H325" t="str">
        <f t="shared" si="66"/>
        <v>bandsEnergy.</v>
      </c>
      <c r="I325" t="str">
        <f t="shared" si="67"/>
        <v xml:space="preserve"> fBodyAcc</v>
      </c>
      <c r="J325" t="str">
        <f t="shared" si="68"/>
        <v>-57,64</v>
      </c>
      <c r="K325" t="str">
        <f t="shared" si="69"/>
        <v>57-64</v>
      </c>
      <c r="L325" t="str">
        <f>VLOOKUP($G325,TYP,3,FALSE)</f>
        <v>Energy.freq.within.64.Bin.FFT</v>
      </c>
      <c r="M325" t="str">
        <f t="shared" si="70"/>
        <v>Energy.freq.within.64.Bin.FFT_fBodyAcc_57-64</v>
      </c>
      <c r="N325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</v>
      </c>
    </row>
    <row r="326" spans="1:14" x14ac:dyDescent="0.25">
      <c r="A326" t="s">
        <v>324</v>
      </c>
      <c r="B326">
        <f t="shared" si="60"/>
        <v>4</v>
      </c>
      <c r="C326" t="str">
        <f t="shared" si="61"/>
        <v>325</v>
      </c>
      <c r="D326">
        <f t="shared" si="62"/>
        <v>13</v>
      </c>
      <c r="E326">
        <f t="shared" si="63"/>
        <v>27</v>
      </c>
      <c r="F326" t="str">
        <f t="shared" si="64"/>
        <v>bandsEnergy()</v>
      </c>
      <c r="G326" t="str">
        <f t="shared" si="65"/>
        <v>bandsEnergy()</v>
      </c>
      <c r="H326" t="str">
        <f t="shared" si="66"/>
        <v>bandsEnergy.</v>
      </c>
      <c r="I326" t="str">
        <f t="shared" si="67"/>
        <v xml:space="preserve"> fBodyAcc</v>
      </c>
      <c r="J326" t="str">
        <f t="shared" si="68"/>
        <v>-1,16</v>
      </c>
      <c r="K326" t="str">
        <f t="shared" si="69"/>
        <v>1-16</v>
      </c>
      <c r="L326" t="str">
        <f>VLOOKUP($G326,TYP,3,FALSE)</f>
        <v>Energy.freq.within.64.Bin.FFT</v>
      </c>
      <c r="M326" t="str">
        <f t="shared" si="70"/>
        <v>Energy.freq.within.64.Bin.FFT_fBodyAcc_1-16</v>
      </c>
      <c r="N326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</v>
      </c>
    </row>
    <row r="327" spans="1:14" x14ac:dyDescent="0.25">
      <c r="A327" t="s">
        <v>325</v>
      </c>
      <c r="B327">
        <f t="shared" si="60"/>
        <v>4</v>
      </c>
      <c r="C327" t="str">
        <f t="shared" si="61"/>
        <v>326</v>
      </c>
      <c r="D327">
        <f t="shared" si="62"/>
        <v>13</v>
      </c>
      <c r="E327">
        <f t="shared" si="63"/>
        <v>27</v>
      </c>
      <c r="F327" t="str">
        <f t="shared" si="64"/>
        <v>bandsEnergy()</v>
      </c>
      <c r="G327" t="str">
        <f t="shared" si="65"/>
        <v>bandsEnergy()</v>
      </c>
      <c r="H327" t="str">
        <f t="shared" si="66"/>
        <v>bandsEnergy.</v>
      </c>
      <c r="I327" t="str">
        <f t="shared" si="67"/>
        <v xml:space="preserve"> fBodyAcc</v>
      </c>
      <c r="J327" t="str">
        <f t="shared" si="68"/>
        <v>-17,32</v>
      </c>
      <c r="K327" t="str">
        <f t="shared" si="69"/>
        <v>17-32</v>
      </c>
      <c r="L327" t="str">
        <f>VLOOKUP($G327,TYP,3,FALSE)</f>
        <v>Energy.freq.within.64.Bin.FFT</v>
      </c>
      <c r="M327" t="str">
        <f t="shared" si="70"/>
        <v>Energy.freq.within.64.Bin.FFT_fBodyAcc_17-32</v>
      </c>
      <c r="N327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</v>
      </c>
    </row>
    <row r="328" spans="1:14" x14ac:dyDescent="0.25">
      <c r="A328" t="s">
        <v>326</v>
      </c>
      <c r="B328">
        <f t="shared" si="60"/>
        <v>4</v>
      </c>
      <c r="C328" t="str">
        <f t="shared" si="61"/>
        <v>327</v>
      </c>
      <c r="D328">
        <f t="shared" si="62"/>
        <v>13</v>
      </c>
      <c r="E328">
        <f t="shared" si="63"/>
        <v>27</v>
      </c>
      <c r="F328" t="str">
        <f t="shared" si="64"/>
        <v>bandsEnergy()</v>
      </c>
      <c r="G328" t="str">
        <f t="shared" si="65"/>
        <v>bandsEnergy()</v>
      </c>
      <c r="H328" t="str">
        <f t="shared" si="66"/>
        <v>bandsEnergy.</v>
      </c>
      <c r="I328" t="str">
        <f t="shared" si="67"/>
        <v xml:space="preserve"> fBodyAcc</v>
      </c>
      <c r="J328" t="str">
        <f t="shared" si="68"/>
        <v>-33,48</v>
      </c>
      <c r="K328" t="str">
        <f t="shared" si="69"/>
        <v>33-48</v>
      </c>
      <c r="L328" t="str">
        <f>VLOOKUP($G328,TYP,3,FALSE)</f>
        <v>Energy.freq.within.64.Bin.FFT</v>
      </c>
      <c r="M328" t="str">
        <f t="shared" si="70"/>
        <v>Energy.freq.within.64.Bin.FFT_fBodyAcc_33-48</v>
      </c>
      <c r="N328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</v>
      </c>
    </row>
    <row r="329" spans="1:14" x14ac:dyDescent="0.25">
      <c r="A329" t="s">
        <v>327</v>
      </c>
      <c r="B329">
        <f t="shared" si="60"/>
        <v>4</v>
      </c>
      <c r="C329" t="str">
        <f t="shared" si="61"/>
        <v>328</v>
      </c>
      <c r="D329">
        <f t="shared" si="62"/>
        <v>13</v>
      </c>
      <c r="E329">
        <f t="shared" si="63"/>
        <v>27</v>
      </c>
      <c r="F329" t="str">
        <f t="shared" si="64"/>
        <v>bandsEnergy()</v>
      </c>
      <c r="G329" t="str">
        <f t="shared" si="65"/>
        <v>bandsEnergy()</v>
      </c>
      <c r="H329" t="str">
        <f t="shared" si="66"/>
        <v>bandsEnergy.</v>
      </c>
      <c r="I329" t="str">
        <f t="shared" si="67"/>
        <v xml:space="preserve"> fBodyAcc</v>
      </c>
      <c r="J329" t="str">
        <f t="shared" si="68"/>
        <v>-49,64</v>
      </c>
      <c r="K329" t="str">
        <f t="shared" si="69"/>
        <v>49-64</v>
      </c>
      <c r="L329" t="str">
        <f>VLOOKUP($G329,TYP,3,FALSE)</f>
        <v>Energy.freq.within.64.Bin.FFT</v>
      </c>
      <c r="M329" t="str">
        <f t="shared" si="70"/>
        <v>Energy.freq.within.64.Bin.FFT_fBodyAcc_49-64</v>
      </c>
      <c r="N329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</v>
      </c>
    </row>
    <row r="330" spans="1:14" x14ac:dyDescent="0.25">
      <c r="A330" t="s">
        <v>328</v>
      </c>
      <c r="B330">
        <f t="shared" si="60"/>
        <v>4</v>
      </c>
      <c r="C330" t="str">
        <f t="shared" si="61"/>
        <v>329</v>
      </c>
      <c r="D330">
        <f t="shared" si="62"/>
        <v>13</v>
      </c>
      <c r="E330">
        <f t="shared" si="63"/>
        <v>27</v>
      </c>
      <c r="F330" t="str">
        <f t="shared" si="64"/>
        <v>bandsEnergy()</v>
      </c>
      <c r="G330" t="str">
        <f t="shared" si="65"/>
        <v>bandsEnergy()</v>
      </c>
      <c r="H330" t="str">
        <f t="shared" si="66"/>
        <v>bandsEnergy.</v>
      </c>
      <c r="I330" t="str">
        <f t="shared" si="67"/>
        <v xml:space="preserve"> fBodyAcc</v>
      </c>
      <c r="J330" t="str">
        <f t="shared" si="68"/>
        <v>-1,24</v>
      </c>
      <c r="K330" t="str">
        <f t="shared" si="69"/>
        <v>1-24</v>
      </c>
      <c r="L330" t="str">
        <f>VLOOKUP($G330,TYP,3,FALSE)</f>
        <v>Energy.freq.within.64.Bin.FFT</v>
      </c>
      <c r="M330" t="str">
        <f t="shared" si="70"/>
        <v>Energy.freq.within.64.Bin.FFT_fBodyAcc_1-24</v>
      </c>
      <c r="N330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</v>
      </c>
    </row>
    <row r="331" spans="1:14" x14ac:dyDescent="0.25">
      <c r="A331" t="s">
        <v>329</v>
      </c>
      <c r="B331">
        <f t="shared" si="60"/>
        <v>4</v>
      </c>
      <c r="C331" t="str">
        <f t="shared" si="61"/>
        <v>330</v>
      </c>
      <c r="D331">
        <f t="shared" si="62"/>
        <v>13</v>
      </c>
      <c r="E331">
        <f t="shared" si="63"/>
        <v>27</v>
      </c>
      <c r="F331" t="str">
        <f t="shared" si="64"/>
        <v>bandsEnergy()</v>
      </c>
      <c r="G331" t="str">
        <f t="shared" si="65"/>
        <v>bandsEnergy()</v>
      </c>
      <c r="H331" t="str">
        <f t="shared" si="66"/>
        <v>bandsEnergy.</v>
      </c>
      <c r="I331" t="str">
        <f t="shared" si="67"/>
        <v xml:space="preserve"> fBodyAcc</v>
      </c>
      <c r="J331" t="str">
        <f t="shared" si="68"/>
        <v>-25,48</v>
      </c>
      <c r="K331" t="str">
        <f t="shared" si="69"/>
        <v>25-48</v>
      </c>
      <c r="L331" t="str">
        <f>VLOOKUP($G331,TYP,3,FALSE)</f>
        <v>Energy.freq.within.64.Bin.FFT</v>
      </c>
      <c r="M331" t="str">
        <f t="shared" si="70"/>
        <v>Energy.freq.within.64.Bin.FFT_fBodyAcc_25-48</v>
      </c>
      <c r="N331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</v>
      </c>
    </row>
    <row r="332" spans="1:14" x14ac:dyDescent="0.25">
      <c r="A332" t="s">
        <v>330</v>
      </c>
      <c r="B332">
        <f t="shared" si="60"/>
        <v>4</v>
      </c>
      <c r="C332" t="str">
        <f t="shared" si="61"/>
        <v>331</v>
      </c>
      <c r="D332">
        <f t="shared" si="62"/>
        <v>13</v>
      </c>
      <c r="E332">
        <f t="shared" si="63"/>
        <v>27</v>
      </c>
      <c r="F332" t="str">
        <f t="shared" si="64"/>
        <v>bandsEnergy()</v>
      </c>
      <c r="G332" t="str">
        <f t="shared" si="65"/>
        <v>bandsEnergy()</v>
      </c>
      <c r="H332" t="str">
        <f t="shared" si="66"/>
        <v>bandsEnergy.</v>
      </c>
      <c r="I332" t="str">
        <f t="shared" si="67"/>
        <v xml:space="preserve"> fBodyAcc</v>
      </c>
      <c r="J332" t="str">
        <f t="shared" si="68"/>
        <v>-1,8</v>
      </c>
      <c r="K332" t="str">
        <f t="shared" si="69"/>
        <v>1-8</v>
      </c>
      <c r="L332" t="str">
        <f>VLOOKUP($G332,TYP,3,FALSE)</f>
        <v>Energy.freq.within.64.Bin.FFT</v>
      </c>
      <c r="M332" t="str">
        <f t="shared" si="70"/>
        <v>Energy.freq.within.64.Bin.FFT_fBodyAcc_1-8</v>
      </c>
      <c r="N332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</v>
      </c>
    </row>
    <row r="333" spans="1:14" x14ac:dyDescent="0.25">
      <c r="A333" t="s">
        <v>331</v>
      </c>
      <c r="B333">
        <f t="shared" si="60"/>
        <v>4</v>
      </c>
      <c r="C333" t="str">
        <f t="shared" si="61"/>
        <v>332</v>
      </c>
      <c r="D333">
        <f t="shared" si="62"/>
        <v>13</v>
      </c>
      <c r="E333">
        <f t="shared" si="63"/>
        <v>27</v>
      </c>
      <c r="F333" t="str">
        <f t="shared" si="64"/>
        <v>bandsEnergy()</v>
      </c>
      <c r="G333" t="str">
        <f t="shared" si="65"/>
        <v>bandsEnergy()</v>
      </c>
      <c r="H333" t="str">
        <f t="shared" si="66"/>
        <v>bandsEnergy.</v>
      </c>
      <c r="I333" t="str">
        <f t="shared" si="67"/>
        <v xml:space="preserve"> fBodyAcc</v>
      </c>
      <c r="J333" t="str">
        <f t="shared" si="68"/>
        <v>-9,16</v>
      </c>
      <c r="K333" t="str">
        <f t="shared" si="69"/>
        <v>9-16</v>
      </c>
      <c r="L333" t="str">
        <f>VLOOKUP($G333,TYP,3,FALSE)</f>
        <v>Energy.freq.within.64.Bin.FFT</v>
      </c>
      <c r="M333" t="str">
        <f t="shared" si="70"/>
        <v>Energy.freq.within.64.Bin.FFT_fBodyAcc_9-16</v>
      </c>
      <c r="N333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</v>
      </c>
    </row>
    <row r="334" spans="1:14" x14ac:dyDescent="0.25">
      <c r="A334" t="s">
        <v>332</v>
      </c>
      <c r="B334">
        <f t="shared" si="60"/>
        <v>4</v>
      </c>
      <c r="C334" t="str">
        <f t="shared" si="61"/>
        <v>333</v>
      </c>
      <c r="D334">
        <f t="shared" si="62"/>
        <v>13</v>
      </c>
      <c r="E334">
        <f t="shared" si="63"/>
        <v>27</v>
      </c>
      <c r="F334" t="str">
        <f t="shared" si="64"/>
        <v>bandsEnergy()</v>
      </c>
      <c r="G334" t="str">
        <f t="shared" si="65"/>
        <v>bandsEnergy()</v>
      </c>
      <c r="H334" t="str">
        <f t="shared" si="66"/>
        <v>bandsEnergy.</v>
      </c>
      <c r="I334" t="str">
        <f t="shared" si="67"/>
        <v xml:space="preserve"> fBodyAcc</v>
      </c>
      <c r="J334" t="str">
        <f t="shared" si="68"/>
        <v>-17,24</v>
      </c>
      <c r="K334" t="str">
        <f t="shared" si="69"/>
        <v>17-24</v>
      </c>
      <c r="L334" t="str">
        <f>VLOOKUP($G334,TYP,3,FALSE)</f>
        <v>Energy.freq.within.64.Bin.FFT</v>
      </c>
      <c r="M334" t="str">
        <f t="shared" si="70"/>
        <v>Energy.freq.within.64.Bin.FFT_fBodyAcc_17-24</v>
      </c>
      <c r="N334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</v>
      </c>
    </row>
    <row r="335" spans="1:14" x14ac:dyDescent="0.25">
      <c r="A335" t="s">
        <v>333</v>
      </c>
      <c r="B335">
        <f t="shared" si="60"/>
        <v>4</v>
      </c>
      <c r="C335" t="str">
        <f t="shared" si="61"/>
        <v>334</v>
      </c>
      <c r="D335">
        <f t="shared" si="62"/>
        <v>13</v>
      </c>
      <c r="E335">
        <f t="shared" si="63"/>
        <v>27</v>
      </c>
      <c r="F335" t="str">
        <f t="shared" si="64"/>
        <v>bandsEnergy()</v>
      </c>
      <c r="G335" t="str">
        <f t="shared" si="65"/>
        <v>bandsEnergy()</v>
      </c>
      <c r="H335" t="str">
        <f t="shared" si="66"/>
        <v>bandsEnergy.</v>
      </c>
      <c r="I335" t="str">
        <f t="shared" si="67"/>
        <v xml:space="preserve"> fBodyAcc</v>
      </c>
      <c r="J335" t="str">
        <f t="shared" si="68"/>
        <v>-25,32</v>
      </c>
      <c r="K335" t="str">
        <f t="shared" si="69"/>
        <v>25-32</v>
      </c>
      <c r="L335" t="str">
        <f>VLOOKUP($G335,TYP,3,FALSE)</f>
        <v>Energy.freq.within.64.Bin.FFT</v>
      </c>
      <c r="M335" t="str">
        <f t="shared" si="70"/>
        <v>Energy.freq.within.64.Bin.FFT_fBodyAcc_25-32</v>
      </c>
      <c r="N335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</v>
      </c>
    </row>
    <row r="336" spans="1:14" x14ac:dyDescent="0.25">
      <c r="A336" t="s">
        <v>334</v>
      </c>
      <c r="B336">
        <f t="shared" si="60"/>
        <v>4</v>
      </c>
      <c r="C336" t="str">
        <f t="shared" si="61"/>
        <v>335</v>
      </c>
      <c r="D336">
        <f t="shared" si="62"/>
        <v>13</v>
      </c>
      <c r="E336">
        <f t="shared" si="63"/>
        <v>27</v>
      </c>
      <c r="F336" t="str">
        <f t="shared" si="64"/>
        <v>bandsEnergy()</v>
      </c>
      <c r="G336" t="str">
        <f t="shared" si="65"/>
        <v>bandsEnergy()</v>
      </c>
      <c r="H336" t="str">
        <f t="shared" si="66"/>
        <v>bandsEnergy.</v>
      </c>
      <c r="I336" t="str">
        <f t="shared" si="67"/>
        <v xml:space="preserve"> fBodyAcc</v>
      </c>
      <c r="J336" t="str">
        <f t="shared" si="68"/>
        <v>-33,40</v>
      </c>
      <c r="K336" t="str">
        <f t="shared" si="69"/>
        <v>33-40</v>
      </c>
      <c r="L336" t="str">
        <f>VLOOKUP($G336,TYP,3,FALSE)</f>
        <v>Energy.freq.within.64.Bin.FFT</v>
      </c>
      <c r="M336" t="str">
        <f t="shared" si="70"/>
        <v>Energy.freq.within.64.Bin.FFT_fBodyAcc_33-40</v>
      </c>
      <c r="N336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</v>
      </c>
    </row>
    <row r="337" spans="1:14" x14ac:dyDescent="0.25">
      <c r="A337" t="s">
        <v>335</v>
      </c>
      <c r="B337">
        <f t="shared" si="60"/>
        <v>4</v>
      </c>
      <c r="C337" t="str">
        <f t="shared" si="61"/>
        <v>336</v>
      </c>
      <c r="D337">
        <f t="shared" si="62"/>
        <v>13</v>
      </c>
      <c r="E337">
        <f t="shared" si="63"/>
        <v>27</v>
      </c>
      <c r="F337" t="str">
        <f t="shared" si="64"/>
        <v>bandsEnergy()</v>
      </c>
      <c r="G337" t="str">
        <f t="shared" si="65"/>
        <v>bandsEnergy()</v>
      </c>
      <c r="H337" t="str">
        <f t="shared" si="66"/>
        <v>bandsEnergy.</v>
      </c>
      <c r="I337" t="str">
        <f t="shared" si="67"/>
        <v xml:space="preserve"> fBodyAcc</v>
      </c>
      <c r="J337" t="str">
        <f t="shared" si="68"/>
        <v>-41,48</v>
      </c>
      <c r="K337" t="str">
        <f t="shared" si="69"/>
        <v>41-48</v>
      </c>
      <c r="L337" t="str">
        <f>VLOOKUP($G337,TYP,3,FALSE)</f>
        <v>Energy.freq.within.64.Bin.FFT</v>
      </c>
      <c r="M337" t="str">
        <f t="shared" si="70"/>
        <v>Energy.freq.within.64.Bin.FFT_fBodyAcc_41-48</v>
      </c>
      <c r="N337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</v>
      </c>
    </row>
    <row r="338" spans="1:14" x14ac:dyDescent="0.25">
      <c r="A338" t="s">
        <v>336</v>
      </c>
      <c r="B338">
        <f t="shared" si="60"/>
        <v>4</v>
      </c>
      <c r="C338" t="str">
        <f t="shared" si="61"/>
        <v>337</v>
      </c>
      <c r="D338">
        <f t="shared" si="62"/>
        <v>13</v>
      </c>
      <c r="E338">
        <f t="shared" si="63"/>
        <v>27</v>
      </c>
      <c r="F338" t="str">
        <f t="shared" si="64"/>
        <v>bandsEnergy()</v>
      </c>
      <c r="G338" t="str">
        <f t="shared" si="65"/>
        <v>bandsEnergy()</v>
      </c>
      <c r="H338" t="str">
        <f t="shared" si="66"/>
        <v>bandsEnergy.</v>
      </c>
      <c r="I338" t="str">
        <f t="shared" si="67"/>
        <v xml:space="preserve"> fBodyAcc</v>
      </c>
      <c r="J338" t="str">
        <f t="shared" si="68"/>
        <v>-49,56</v>
      </c>
      <c r="K338" t="str">
        <f t="shared" si="69"/>
        <v>49-56</v>
      </c>
      <c r="L338" t="str">
        <f>VLOOKUP($G338,TYP,3,FALSE)</f>
        <v>Energy.freq.within.64.Bin.FFT</v>
      </c>
      <c r="M338" t="str">
        <f t="shared" si="70"/>
        <v>Energy.freq.within.64.Bin.FFT_fBodyAcc_49-56</v>
      </c>
      <c r="N338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</v>
      </c>
    </row>
    <row r="339" spans="1:14" x14ac:dyDescent="0.25">
      <c r="A339" t="s">
        <v>337</v>
      </c>
      <c r="B339">
        <f t="shared" si="60"/>
        <v>4</v>
      </c>
      <c r="C339" t="str">
        <f t="shared" si="61"/>
        <v>338</v>
      </c>
      <c r="D339">
        <f t="shared" si="62"/>
        <v>13</v>
      </c>
      <c r="E339">
        <f t="shared" si="63"/>
        <v>27</v>
      </c>
      <c r="F339" t="str">
        <f t="shared" si="64"/>
        <v>bandsEnergy()</v>
      </c>
      <c r="G339" t="str">
        <f t="shared" si="65"/>
        <v>bandsEnergy()</v>
      </c>
      <c r="H339" t="str">
        <f t="shared" si="66"/>
        <v>bandsEnergy.</v>
      </c>
      <c r="I339" t="str">
        <f t="shared" si="67"/>
        <v xml:space="preserve"> fBodyAcc</v>
      </c>
      <c r="J339" t="str">
        <f t="shared" si="68"/>
        <v>-57,64</v>
      </c>
      <c r="K339" t="str">
        <f t="shared" si="69"/>
        <v>57-64</v>
      </c>
      <c r="L339" t="str">
        <f>VLOOKUP($G339,TYP,3,FALSE)</f>
        <v>Energy.freq.within.64.Bin.FFT</v>
      </c>
      <c r="M339" t="str">
        <f t="shared" si="70"/>
        <v>Energy.freq.within.64.Bin.FFT_fBodyAcc_57-64</v>
      </c>
      <c r="N339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</v>
      </c>
    </row>
    <row r="340" spans="1:14" x14ac:dyDescent="0.25">
      <c r="A340" t="s">
        <v>338</v>
      </c>
      <c r="B340">
        <f t="shared" si="60"/>
        <v>4</v>
      </c>
      <c r="C340" t="str">
        <f t="shared" si="61"/>
        <v>339</v>
      </c>
      <c r="D340">
        <f t="shared" si="62"/>
        <v>13</v>
      </c>
      <c r="E340">
        <f t="shared" si="63"/>
        <v>27</v>
      </c>
      <c r="F340" t="str">
        <f t="shared" si="64"/>
        <v>bandsEnergy()</v>
      </c>
      <c r="G340" t="str">
        <f t="shared" si="65"/>
        <v>bandsEnergy()</v>
      </c>
      <c r="H340" t="str">
        <f t="shared" si="66"/>
        <v>bandsEnergy.</v>
      </c>
      <c r="I340" t="str">
        <f t="shared" si="67"/>
        <v xml:space="preserve"> fBodyAcc</v>
      </c>
      <c r="J340" t="str">
        <f t="shared" si="68"/>
        <v>-1,16</v>
      </c>
      <c r="K340" t="str">
        <f t="shared" si="69"/>
        <v>1-16</v>
      </c>
      <c r="L340" t="str">
        <f>VLOOKUP($G340,TYP,3,FALSE)</f>
        <v>Energy.freq.within.64.Bin.FFT</v>
      </c>
      <c r="M340" t="str">
        <f t="shared" si="70"/>
        <v>Energy.freq.within.64.Bin.FFT_fBodyAcc_1-16</v>
      </c>
      <c r="N340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</v>
      </c>
    </row>
    <row r="341" spans="1:14" x14ac:dyDescent="0.25">
      <c r="A341" t="s">
        <v>339</v>
      </c>
      <c r="B341">
        <f t="shared" si="60"/>
        <v>4</v>
      </c>
      <c r="C341" t="str">
        <f t="shared" si="61"/>
        <v>340</v>
      </c>
      <c r="D341">
        <f t="shared" si="62"/>
        <v>13</v>
      </c>
      <c r="E341">
        <f t="shared" si="63"/>
        <v>27</v>
      </c>
      <c r="F341" t="str">
        <f t="shared" si="64"/>
        <v>bandsEnergy()</v>
      </c>
      <c r="G341" t="str">
        <f t="shared" si="65"/>
        <v>bandsEnergy()</v>
      </c>
      <c r="H341" t="str">
        <f t="shared" si="66"/>
        <v>bandsEnergy.</v>
      </c>
      <c r="I341" t="str">
        <f t="shared" si="67"/>
        <v xml:space="preserve"> fBodyAcc</v>
      </c>
      <c r="J341" t="str">
        <f t="shared" si="68"/>
        <v>-17,32</v>
      </c>
      <c r="K341" t="str">
        <f t="shared" si="69"/>
        <v>17-32</v>
      </c>
      <c r="L341" t="str">
        <f>VLOOKUP($G341,TYP,3,FALSE)</f>
        <v>Energy.freq.within.64.Bin.FFT</v>
      </c>
      <c r="M341" t="str">
        <f t="shared" si="70"/>
        <v>Energy.freq.within.64.Bin.FFT_fBodyAcc_17-32</v>
      </c>
      <c r="N341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</v>
      </c>
    </row>
    <row r="342" spans="1:14" x14ac:dyDescent="0.25">
      <c r="A342" t="s">
        <v>340</v>
      </c>
      <c r="B342">
        <f t="shared" si="60"/>
        <v>4</v>
      </c>
      <c r="C342" t="str">
        <f t="shared" si="61"/>
        <v>341</v>
      </c>
      <c r="D342">
        <f t="shared" si="62"/>
        <v>13</v>
      </c>
      <c r="E342">
        <f t="shared" si="63"/>
        <v>27</v>
      </c>
      <c r="F342" t="str">
        <f t="shared" si="64"/>
        <v>bandsEnergy()</v>
      </c>
      <c r="G342" t="str">
        <f t="shared" si="65"/>
        <v>bandsEnergy()</v>
      </c>
      <c r="H342" t="str">
        <f t="shared" si="66"/>
        <v>bandsEnergy.</v>
      </c>
      <c r="I342" t="str">
        <f t="shared" si="67"/>
        <v xml:space="preserve"> fBodyAcc</v>
      </c>
      <c r="J342" t="str">
        <f t="shared" si="68"/>
        <v>-33,48</v>
      </c>
      <c r="K342" t="str">
        <f t="shared" si="69"/>
        <v>33-48</v>
      </c>
      <c r="L342" t="str">
        <f>VLOOKUP($G342,TYP,3,FALSE)</f>
        <v>Energy.freq.within.64.Bin.FFT</v>
      </c>
      <c r="M342" t="str">
        <f t="shared" si="70"/>
        <v>Energy.freq.within.64.Bin.FFT_fBodyAcc_33-48</v>
      </c>
      <c r="N342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</v>
      </c>
    </row>
    <row r="343" spans="1:14" x14ac:dyDescent="0.25">
      <c r="A343" t="s">
        <v>341</v>
      </c>
      <c r="B343">
        <f t="shared" si="60"/>
        <v>4</v>
      </c>
      <c r="C343" t="str">
        <f t="shared" si="61"/>
        <v>342</v>
      </c>
      <c r="D343">
        <f t="shared" si="62"/>
        <v>13</v>
      </c>
      <c r="E343">
        <f t="shared" si="63"/>
        <v>27</v>
      </c>
      <c r="F343" t="str">
        <f t="shared" si="64"/>
        <v>bandsEnergy()</v>
      </c>
      <c r="G343" t="str">
        <f t="shared" si="65"/>
        <v>bandsEnergy()</v>
      </c>
      <c r="H343" t="str">
        <f t="shared" si="66"/>
        <v>bandsEnergy.</v>
      </c>
      <c r="I343" t="str">
        <f t="shared" si="67"/>
        <v xml:space="preserve"> fBodyAcc</v>
      </c>
      <c r="J343" t="str">
        <f t="shared" si="68"/>
        <v>-49,64</v>
      </c>
      <c r="K343" t="str">
        <f t="shared" si="69"/>
        <v>49-64</v>
      </c>
      <c r="L343" t="str">
        <f>VLOOKUP($G343,TYP,3,FALSE)</f>
        <v>Energy.freq.within.64.Bin.FFT</v>
      </c>
      <c r="M343" t="str">
        <f t="shared" si="70"/>
        <v>Energy.freq.within.64.Bin.FFT_fBodyAcc_49-64</v>
      </c>
      <c r="N343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</v>
      </c>
    </row>
    <row r="344" spans="1:14" x14ac:dyDescent="0.25">
      <c r="A344" t="s">
        <v>342</v>
      </c>
      <c r="B344">
        <f t="shared" si="60"/>
        <v>4</v>
      </c>
      <c r="C344" t="str">
        <f t="shared" si="61"/>
        <v>343</v>
      </c>
      <c r="D344">
        <f t="shared" si="62"/>
        <v>13</v>
      </c>
      <c r="E344">
        <f t="shared" si="63"/>
        <v>27</v>
      </c>
      <c r="F344" t="str">
        <f t="shared" si="64"/>
        <v>bandsEnergy()</v>
      </c>
      <c r="G344" t="str">
        <f t="shared" si="65"/>
        <v>bandsEnergy()</v>
      </c>
      <c r="H344" t="str">
        <f t="shared" si="66"/>
        <v>bandsEnergy.</v>
      </c>
      <c r="I344" t="str">
        <f t="shared" si="67"/>
        <v xml:space="preserve"> fBodyAcc</v>
      </c>
      <c r="J344" t="str">
        <f t="shared" si="68"/>
        <v>-1,24</v>
      </c>
      <c r="K344" t="str">
        <f t="shared" si="69"/>
        <v>1-24</v>
      </c>
      <c r="L344" t="str">
        <f>VLOOKUP($G344,TYP,3,FALSE)</f>
        <v>Energy.freq.within.64.Bin.FFT</v>
      </c>
      <c r="M344" t="str">
        <f t="shared" si="70"/>
        <v>Energy.freq.within.64.Bin.FFT_fBodyAcc_1-24</v>
      </c>
      <c r="N344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</v>
      </c>
    </row>
    <row r="345" spans="1:14" x14ac:dyDescent="0.25">
      <c r="A345" t="s">
        <v>343</v>
      </c>
      <c r="B345">
        <f t="shared" si="60"/>
        <v>4</v>
      </c>
      <c r="C345" t="str">
        <f t="shared" si="61"/>
        <v>344</v>
      </c>
      <c r="D345">
        <f t="shared" si="62"/>
        <v>13</v>
      </c>
      <c r="E345">
        <f t="shared" si="63"/>
        <v>27</v>
      </c>
      <c r="F345" t="str">
        <f t="shared" si="64"/>
        <v>bandsEnergy()</v>
      </c>
      <c r="G345" t="str">
        <f t="shared" si="65"/>
        <v>bandsEnergy()</v>
      </c>
      <c r="H345" t="str">
        <f t="shared" si="66"/>
        <v>bandsEnergy.</v>
      </c>
      <c r="I345" t="str">
        <f t="shared" si="67"/>
        <v xml:space="preserve"> fBodyAcc</v>
      </c>
      <c r="J345" t="str">
        <f t="shared" si="68"/>
        <v>-25,48</v>
      </c>
      <c r="K345" t="str">
        <f t="shared" si="69"/>
        <v>25-48</v>
      </c>
      <c r="L345" t="str">
        <f>VLOOKUP($G345,TYP,3,FALSE)</f>
        <v>Energy.freq.within.64.Bin.FFT</v>
      </c>
      <c r="M345" t="str">
        <f t="shared" si="70"/>
        <v>Energy.freq.within.64.Bin.FFT_fBodyAcc_25-48</v>
      </c>
      <c r="N345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</v>
      </c>
    </row>
    <row r="346" spans="1:14" x14ac:dyDescent="0.25">
      <c r="A346" t="s">
        <v>344</v>
      </c>
      <c r="B346">
        <f t="shared" si="60"/>
        <v>4</v>
      </c>
      <c r="C346" t="str">
        <f t="shared" si="61"/>
        <v>345</v>
      </c>
      <c r="D346">
        <f t="shared" si="62"/>
        <v>17</v>
      </c>
      <c r="E346">
        <f t="shared" si="63"/>
        <v>24</v>
      </c>
      <c r="F346" t="str">
        <f t="shared" si="64"/>
        <v>mean()</v>
      </c>
      <c r="G346" t="str">
        <f t="shared" si="65"/>
        <v>mean()</v>
      </c>
      <c r="H346" t="str">
        <f t="shared" si="66"/>
        <v>mean.</v>
      </c>
      <c r="I346" t="str">
        <f t="shared" si="67"/>
        <v xml:space="preserve"> fBodyAccJerk</v>
      </c>
      <c r="J346" t="str">
        <f t="shared" si="68"/>
        <v>-X</v>
      </c>
      <c r="K346" t="str">
        <f t="shared" si="69"/>
        <v>X</v>
      </c>
      <c r="L346" t="str">
        <f>VLOOKUP($G346,TYP,3,FALSE)</f>
        <v>Mean.Value</v>
      </c>
      <c r="M346" t="str">
        <f t="shared" si="70"/>
        <v>Mean.Value_fBodyAccJerk_X</v>
      </c>
      <c r="N346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</v>
      </c>
    </row>
    <row r="347" spans="1:14" x14ac:dyDescent="0.25">
      <c r="A347" t="s">
        <v>345</v>
      </c>
      <c r="B347">
        <f t="shared" si="60"/>
        <v>4</v>
      </c>
      <c r="C347" t="str">
        <f t="shared" si="61"/>
        <v>346</v>
      </c>
      <c r="D347">
        <f t="shared" si="62"/>
        <v>17</v>
      </c>
      <c r="E347">
        <f t="shared" si="63"/>
        <v>24</v>
      </c>
      <c r="F347" t="str">
        <f t="shared" si="64"/>
        <v>mean()</v>
      </c>
      <c r="G347" t="str">
        <f t="shared" si="65"/>
        <v>mean()</v>
      </c>
      <c r="H347" t="str">
        <f t="shared" si="66"/>
        <v>mean.</v>
      </c>
      <c r="I347" t="str">
        <f t="shared" si="67"/>
        <v xml:space="preserve"> fBodyAccJerk</v>
      </c>
      <c r="J347" t="str">
        <f t="shared" si="68"/>
        <v>-Y</v>
      </c>
      <c r="K347" t="str">
        <f t="shared" si="69"/>
        <v>Y</v>
      </c>
      <c r="L347" t="str">
        <f>VLOOKUP($G347,TYP,3,FALSE)</f>
        <v>Mean.Value</v>
      </c>
      <c r="M347" t="str">
        <f t="shared" si="70"/>
        <v>Mean.Value_fBodyAccJerk_Y</v>
      </c>
      <c r="N347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</v>
      </c>
    </row>
    <row r="348" spans="1:14" x14ac:dyDescent="0.25">
      <c r="A348" t="s">
        <v>346</v>
      </c>
      <c r="B348">
        <f t="shared" si="60"/>
        <v>4</v>
      </c>
      <c r="C348" t="str">
        <f t="shared" si="61"/>
        <v>347</v>
      </c>
      <c r="D348">
        <f t="shared" si="62"/>
        <v>17</v>
      </c>
      <c r="E348">
        <f t="shared" si="63"/>
        <v>24</v>
      </c>
      <c r="F348" t="str">
        <f t="shared" si="64"/>
        <v>mean()</v>
      </c>
      <c r="G348" t="str">
        <f t="shared" si="65"/>
        <v>mean()</v>
      </c>
      <c r="H348" t="str">
        <f t="shared" si="66"/>
        <v>mean.</v>
      </c>
      <c r="I348" t="str">
        <f t="shared" si="67"/>
        <v xml:space="preserve"> fBodyAccJerk</v>
      </c>
      <c r="J348" t="str">
        <f t="shared" si="68"/>
        <v>-Z</v>
      </c>
      <c r="K348" t="str">
        <f t="shared" si="69"/>
        <v>Z</v>
      </c>
      <c r="L348" t="str">
        <f>VLOOKUP($G348,TYP,3,FALSE)</f>
        <v>Mean.Value</v>
      </c>
      <c r="M348" t="str">
        <f t="shared" si="70"/>
        <v>Mean.Value_fBodyAccJerk_Z</v>
      </c>
      <c r="N348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</v>
      </c>
    </row>
    <row r="349" spans="1:14" x14ac:dyDescent="0.25">
      <c r="A349" t="s">
        <v>347</v>
      </c>
      <c r="B349">
        <f t="shared" si="60"/>
        <v>4</v>
      </c>
      <c r="C349" t="str">
        <f t="shared" si="61"/>
        <v>348</v>
      </c>
      <c r="D349">
        <f t="shared" si="62"/>
        <v>17</v>
      </c>
      <c r="E349">
        <f t="shared" si="63"/>
        <v>23</v>
      </c>
      <c r="F349" t="str">
        <f t="shared" si="64"/>
        <v>std()</v>
      </c>
      <c r="G349" t="str">
        <f t="shared" si="65"/>
        <v>std()</v>
      </c>
      <c r="H349" t="str">
        <f t="shared" si="66"/>
        <v>std.</v>
      </c>
      <c r="I349" t="str">
        <f t="shared" si="67"/>
        <v xml:space="preserve"> fBodyAccJerk</v>
      </c>
      <c r="J349" t="str">
        <f t="shared" si="68"/>
        <v>-X</v>
      </c>
      <c r="K349" t="str">
        <f t="shared" si="69"/>
        <v>X</v>
      </c>
      <c r="L349" t="str">
        <f>VLOOKUP($G349,TYP,3,FALSE)</f>
        <v>Standard.Dev</v>
      </c>
      <c r="M349" t="str">
        <f t="shared" si="70"/>
        <v>Standard.Dev_fBodyAccJerk_X</v>
      </c>
      <c r="N349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</v>
      </c>
    </row>
    <row r="350" spans="1:14" x14ac:dyDescent="0.25">
      <c r="A350" t="s">
        <v>348</v>
      </c>
      <c r="B350">
        <f t="shared" si="60"/>
        <v>4</v>
      </c>
      <c r="C350" t="str">
        <f t="shared" si="61"/>
        <v>349</v>
      </c>
      <c r="D350">
        <f t="shared" si="62"/>
        <v>17</v>
      </c>
      <c r="E350">
        <f t="shared" si="63"/>
        <v>23</v>
      </c>
      <c r="F350" t="str">
        <f t="shared" si="64"/>
        <v>std()</v>
      </c>
      <c r="G350" t="str">
        <f t="shared" si="65"/>
        <v>std()</v>
      </c>
      <c r="H350" t="str">
        <f t="shared" si="66"/>
        <v>std.</v>
      </c>
      <c r="I350" t="str">
        <f t="shared" si="67"/>
        <v xml:space="preserve"> fBodyAccJerk</v>
      </c>
      <c r="J350" t="str">
        <f t="shared" si="68"/>
        <v>-Y</v>
      </c>
      <c r="K350" t="str">
        <f t="shared" si="69"/>
        <v>Y</v>
      </c>
      <c r="L350" t="str">
        <f>VLOOKUP($G350,TYP,3,FALSE)</f>
        <v>Standard.Dev</v>
      </c>
      <c r="M350" t="str">
        <f t="shared" si="70"/>
        <v>Standard.Dev_fBodyAccJerk_Y</v>
      </c>
      <c r="N350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</v>
      </c>
    </row>
    <row r="351" spans="1:14" x14ac:dyDescent="0.25">
      <c r="A351" t="s">
        <v>349</v>
      </c>
      <c r="B351">
        <f t="shared" si="60"/>
        <v>4</v>
      </c>
      <c r="C351" t="str">
        <f t="shared" si="61"/>
        <v>350</v>
      </c>
      <c r="D351">
        <f t="shared" si="62"/>
        <v>17</v>
      </c>
      <c r="E351">
        <f t="shared" si="63"/>
        <v>23</v>
      </c>
      <c r="F351" t="str">
        <f t="shared" si="64"/>
        <v>std()</v>
      </c>
      <c r="G351" t="str">
        <f t="shared" si="65"/>
        <v>std()</v>
      </c>
      <c r="H351" t="str">
        <f t="shared" si="66"/>
        <v>std.</v>
      </c>
      <c r="I351" t="str">
        <f t="shared" si="67"/>
        <v xml:space="preserve"> fBodyAccJerk</v>
      </c>
      <c r="J351" t="str">
        <f t="shared" si="68"/>
        <v>-Z</v>
      </c>
      <c r="K351" t="str">
        <f t="shared" si="69"/>
        <v>Z</v>
      </c>
      <c r="L351" t="str">
        <f>VLOOKUP($G351,TYP,3,FALSE)</f>
        <v>Standard.Dev</v>
      </c>
      <c r="M351" t="str">
        <f t="shared" si="70"/>
        <v>Standard.Dev_fBodyAccJerk_Z</v>
      </c>
      <c r="N351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</v>
      </c>
    </row>
    <row r="352" spans="1:14" x14ac:dyDescent="0.25">
      <c r="A352" t="s">
        <v>350</v>
      </c>
      <c r="B352">
        <f t="shared" si="60"/>
        <v>4</v>
      </c>
      <c r="C352" t="str">
        <f t="shared" si="61"/>
        <v>351</v>
      </c>
      <c r="D352">
        <f t="shared" si="62"/>
        <v>17</v>
      </c>
      <c r="E352">
        <f t="shared" si="63"/>
        <v>23</v>
      </c>
      <c r="F352" t="str">
        <f t="shared" si="64"/>
        <v>mad()</v>
      </c>
      <c r="G352" t="str">
        <f t="shared" si="65"/>
        <v>mad()</v>
      </c>
      <c r="H352" t="str">
        <f t="shared" si="66"/>
        <v>mad.</v>
      </c>
      <c r="I352" t="str">
        <f t="shared" si="67"/>
        <v xml:space="preserve"> fBodyAccJerk</v>
      </c>
      <c r="J352" t="str">
        <f t="shared" si="68"/>
        <v>-X</v>
      </c>
      <c r="K352" t="str">
        <f t="shared" si="69"/>
        <v>X</v>
      </c>
      <c r="L352" t="str">
        <f>VLOOKUP($G352,TYP,3,FALSE)</f>
        <v>Median.Absolute.Deviation</v>
      </c>
      <c r="M352" t="str">
        <f t="shared" si="70"/>
        <v>Median.Absolute.Deviation_fBodyAccJerk_X</v>
      </c>
      <c r="N352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</v>
      </c>
    </row>
    <row r="353" spans="1:14" x14ac:dyDescent="0.25">
      <c r="A353" t="s">
        <v>351</v>
      </c>
      <c r="B353">
        <f t="shared" si="60"/>
        <v>4</v>
      </c>
      <c r="C353" t="str">
        <f t="shared" si="61"/>
        <v>352</v>
      </c>
      <c r="D353">
        <f t="shared" si="62"/>
        <v>17</v>
      </c>
      <c r="E353">
        <f t="shared" si="63"/>
        <v>23</v>
      </c>
      <c r="F353" t="str">
        <f t="shared" si="64"/>
        <v>mad()</v>
      </c>
      <c r="G353" t="str">
        <f t="shared" si="65"/>
        <v>mad()</v>
      </c>
      <c r="H353" t="str">
        <f t="shared" si="66"/>
        <v>mad.</v>
      </c>
      <c r="I353" t="str">
        <f t="shared" si="67"/>
        <v xml:space="preserve"> fBodyAccJerk</v>
      </c>
      <c r="J353" t="str">
        <f t="shared" si="68"/>
        <v>-Y</v>
      </c>
      <c r="K353" t="str">
        <f t="shared" si="69"/>
        <v>Y</v>
      </c>
      <c r="L353" t="str">
        <f>VLOOKUP($G353,TYP,3,FALSE)</f>
        <v>Median.Absolute.Deviation</v>
      </c>
      <c r="M353" t="str">
        <f t="shared" si="70"/>
        <v>Median.Absolute.Deviation_fBodyAccJerk_Y</v>
      </c>
      <c r="N353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</v>
      </c>
    </row>
    <row r="354" spans="1:14" x14ac:dyDescent="0.25">
      <c r="A354" t="s">
        <v>352</v>
      </c>
      <c r="B354">
        <f t="shared" si="60"/>
        <v>4</v>
      </c>
      <c r="C354" t="str">
        <f t="shared" si="61"/>
        <v>353</v>
      </c>
      <c r="D354">
        <f t="shared" si="62"/>
        <v>17</v>
      </c>
      <c r="E354">
        <f t="shared" si="63"/>
        <v>23</v>
      </c>
      <c r="F354" t="str">
        <f t="shared" si="64"/>
        <v>mad()</v>
      </c>
      <c r="G354" t="str">
        <f t="shared" si="65"/>
        <v>mad()</v>
      </c>
      <c r="H354" t="str">
        <f t="shared" si="66"/>
        <v>mad.</v>
      </c>
      <c r="I354" t="str">
        <f t="shared" si="67"/>
        <v xml:space="preserve"> fBodyAccJerk</v>
      </c>
      <c r="J354" t="str">
        <f t="shared" si="68"/>
        <v>-Z</v>
      </c>
      <c r="K354" t="str">
        <f t="shared" si="69"/>
        <v>Z</v>
      </c>
      <c r="L354" t="str">
        <f>VLOOKUP($G354,TYP,3,FALSE)</f>
        <v>Median.Absolute.Deviation</v>
      </c>
      <c r="M354" t="str">
        <f t="shared" si="70"/>
        <v>Median.Absolute.Deviation_fBodyAccJerk_Z</v>
      </c>
      <c r="N354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</v>
      </c>
    </row>
    <row r="355" spans="1:14" x14ac:dyDescent="0.25">
      <c r="A355" t="s">
        <v>353</v>
      </c>
      <c r="B355">
        <f t="shared" si="60"/>
        <v>4</v>
      </c>
      <c r="C355" t="str">
        <f t="shared" si="61"/>
        <v>354</v>
      </c>
      <c r="D355">
        <f t="shared" si="62"/>
        <v>17</v>
      </c>
      <c r="E355">
        <f t="shared" si="63"/>
        <v>23</v>
      </c>
      <c r="F355" t="str">
        <f t="shared" si="64"/>
        <v>max()</v>
      </c>
      <c r="G355" t="str">
        <f t="shared" si="65"/>
        <v>max()</v>
      </c>
      <c r="H355" t="str">
        <f t="shared" si="66"/>
        <v>max.</v>
      </c>
      <c r="I355" t="str">
        <f t="shared" si="67"/>
        <v xml:space="preserve"> fBodyAccJerk</v>
      </c>
      <c r="J355" t="str">
        <f t="shared" si="68"/>
        <v>-X</v>
      </c>
      <c r="K355" t="str">
        <f t="shared" si="69"/>
        <v>X</v>
      </c>
      <c r="L355" t="str">
        <f>VLOOKUP($G355,TYP,3,FALSE)</f>
        <v>Max.in.Array</v>
      </c>
      <c r="M355" t="str">
        <f t="shared" si="70"/>
        <v>Max.in.Array_fBodyAccJerk_X</v>
      </c>
      <c r="N355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</v>
      </c>
    </row>
    <row r="356" spans="1:14" x14ac:dyDescent="0.25">
      <c r="A356" t="s">
        <v>354</v>
      </c>
      <c r="B356">
        <f t="shared" si="60"/>
        <v>4</v>
      </c>
      <c r="C356" t="str">
        <f t="shared" si="61"/>
        <v>355</v>
      </c>
      <c r="D356">
        <f t="shared" si="62"/>
        <v>17</v>
      </c>
      <c r="E356">
        <f t="shared" si="63"/>
        <v>23</v>
      </c>
      <c r="F356" t="str">
        <f t="shared" si="64"/>
        <v>max()</v>
      </c>
      <c r="G356" t="str">
        <f t="shared" si="65"/>
        <v>max()</v>
      </c>
      <c r="H356" t="str">
        <f t="shared" si="66"/>
        <v>max.</v>
      </c>
      <c r="I356" t="str">
        <f t="shared" si="67"/>
        <v xml:space="preserve"> fBodyAccJerk</v>
      </c>
      <c r="J356" t="str">
        <f t="shared" si="68"/>
        <v>-Y</v>
      </c>
      <c r="K356" t="str">
        <f t="shared" si="69"/>
        <v>Y</v>
      </c>
      <c r="L356" t="str">
        <f>VLOOKUP($G356,TYP,3,FALSE)</f>
        <v>Max.in.Array</v>
      </c>
      <c r="M356" t="str">
        <f t="shared" si="70"/>
        <v>Max.in.Array_fBodyAccJerk_Y</v>
      </c>
      <c r="N356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</v>
      </c>
    </row>
    <row r="357" spans="1:14" x14ac:dyDescent="0.25">
      <c r="A357" t="s">
        <v>355</v>
      </c>
      <c r="B357">
        <f t="shared" si="60"/>
        <v>4</v>
      </c>
      <c r="C357" t="str">
        <f t="shared" si="61"/>
        <v>356</v>
      </c>
      <c r="D357">
        <f t="shared" si="62"/>
        <v>17</v>
      </c>
      <c r="E357">
        <f t="shared" si="63"/>
        <v>23</v>
      </c>
      <c r="F357" t="str">
        <f t="shared" si="64"/>
        <v>max()</v>
      </c>
      <c r="G357" t="str">
        <f t="shared" si="65"/>
        <v>max()</v>
      </c>
      <c r="H357" t="str">
        <f t="shared" si="66"/>
        <v>max.</v>
      </c>
      <c r="I357" t="str">
        <f t="shared" si="67"/>
        <v xml:space="preserve"> fBodyAccJerk</v>
      </c>
      <c r="J357" t="str">
        <f t="shared" si="68"/>
        <v>-Z</v>
      </c>
      <c r="K357" t="str">
        <f t="shared" si="69"/>
        <v>Z</v>
      </c>
      <c r="L357" t="str">
        <f>VLOOKUP($G357,TYP,3,FALSE)</f>
        <v>Max.in.Array</v>
      </c>
      <c r="M357" t="str">
        <f t="shared" si="70"/>
        <v>Max.in.Array_fBodyAccJerk_Z</v>
      </c>
      <c r="N357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</v>
      </c>
    </row>
    <row r="358" spans="1:14" x14ac:dyDescent="0.25">
      <c r="A358" t="s">
        <v>356</v>
      </c>
      <c r="B358">
        <f t="shared" si="60"/>
        <v>4</v>
      </c>
      <c r="C358" t="str">
        <f t="shared" si="61"/>
        <v>357</v>
      </c>
      <c r="D358">
        <f t="shared" si="62"/>
        <v>17</v>
      </c>
      <c r="E358">
        <f t="shared" si="63"/>
        <v>23</v>
      </c>
      <c r="F358" t="str">
        <f t="shared" si="64"/>
        <v>min()</v>
      </c>
      <c r="G358" t="str">
        <f t="shared" si="65"/>
        <v>min()</v>
      </c>
      <c r="H358" t="str">
        <f t="shared" si="66"/>
        <v>min.</v>
      </c>
      <c r="I358" t="str">
        <f t="shared" si="67"/>
        <v xml:space="preserve"> fBodyAccJerk</v>
      </c>
      <c r="J358" t="str">
        <f t="shared" si="68"/>
        <v>-X</v>
      </c>
      <c r="K358" t="str">
        <f t="shared" si="69"/>
        <v>X</v>
      </c>
      <c r="L358" t="str">
        <f>VLOOKUP($G358,TYP,3,FALSE)</f>
        <v>Min.in.Array</v>
      </c>
      <c r="M358" t="str">
        <f t="shared" si="70"/>
        <v>Min.in.Array_fBodyAccJerk_X</v>
      </c>
      <c r="N358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</v>
      </c>
    </row>
    <row r="359" spans="1:14" x14ac:dyDescent="0.25">
      <c r="A359" t="s">
        <v>357</v>
      </c>
      <c r="B359">
        <f t="shared" si="60"/>
        <v>4</v>
      </c>
      <c r="C359" t="str">
        <f t="shared" si="61"/>
        <v>358</v>
      </c>
      <c r="D359">
        <f t="shared" si="62"/>
        <v>17</v>
      </c>
      <c r="E359">
        <f t="shared" si="63"/>
        <v>23</v>
      </c>
      <c r="F359" t="str">
        <f t="shared" si="64"/>
        <v>min()</v>
      </c>
      <c r="G359" t="str">
        <f t="shared" si="65"/>
        <v>min()</v>
      </c>
      <c r="H359" t="str">
        <f t="shared" si="66"/>
        <v>min.</v>
      </c>
      <c r="I359" t="str">
        <f t="shared" si="67"/>
        <v xml:space="preserve"> fBodyAccJerk</v>
      </c>
      <c r="J359" t="str">
        <f t="shared" si="68"/>
        <v>-Y</v>
      </c>
      <c r="K359" t="str">
        <f t="shared" si="69"/>
        <v>Y</v>
      </c>
      <c r="L359" t="str">
        <f>VLOOKUP($G359,TYP,3,FALSE)</f>
        <v>Min.in.Array</v>
      </c>
      <c r="M359" t="str">
        <f t="shared" si="70"/>
        <v>Min.in.Array_fBodyAccJerk_Y</v>
      </c>
      <c r="N359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</v>
      </c>
    </row>
    <row r="360" spans="1:14" x14ac:dyDescent="0.25">
      <c r="A360" t="s">
        <v>358</v>
      </c>
      <c r="B360">
        <f t="shared" si="60"/>
        <v>4</v>
      </c>
      <c r="C360" t="str">
        <f t="shared" si="61"/>
        <v>359</v>
      </c>
      <c r="D360">
        <f t="shared" si="62"/>
        <v>17</v>
      </c>
      <c r="E360">
        <f t="shared" si="63"/>
        <v>23</v>
      </c>
      <c r="F360" t="str">
        <f t="shared" si="64"/>
        <v>min()</v>
      </c>
      <c r="G360" t="str">
        <f t="shared" si="65"/>
        <v>min()</v>
      </c>
      <c r="H360" t="str">
        <f t="shared" si="66"/>
        <v>min.</v>
      </c>
      <c r="I360" t="str">
        <f t="shared" si="67"/>
        <v xml:space="preserve"> fBodyAccJerk</v>
      </c>
      <c r="J360" t="str">
        <f t="shared" si="68"/>
        <v>-Z</v>
      </c>
      <c r="K360" t="str">
        <f t="shared" si="69"/>
        <v>Z</v>
      </c>
      <c r="L360" t="str">
        <f>VLOOKUP($G360,TYP,3,FALSE)</f>
        <v>Min.in.Array</v>
      </c>
      <c r="M360" t="str">
        <f t="shared" si="70"/>
        <v>Min.in.Array_fBodyAccJerk_Z</v>
      </c>
      <c r="N360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</v>
      </c>
    </row>
    <row r="361" spans="1:14" x14ac:dyDescent="0.25">
      <c r="A361" t="s">
        <v>359</v>
      </c>
      <c r="B361">
        <f t="shared" si="60"/>
        <v>4</v>
      </c>
      <c r="C361" t="str">
        <f t="shared" si="61"/>
        <v>360</v>
      </c>
      <c r="D361">
        <f t="shared" si="62"/>
        <v>17</v>
      </c>
      <c r="E361">
        <f t="shared" si="63"/>
        <v>23</v>
      </c>
      <c r="F361" t="str">
        <f t="shared" si="64"/>
        <v>sma()</v>
      </c>
      <c r="G361" t="str">
        <f t="shared" si="65"/>
        <v>sma()</v>
      </c>
      <c r="H361" t="str">
        <f t="shared" si="66"/>
        <v>sma.</v>
      </c>
      <c r="I361" t="str">
        <f t="shared" si="67"/>
        <v xml:space="preserve"> fBodyAccJerk</v>
      </c>
      <c r="J361" t="str">
        <f t="shared" si="68"/>
        <v/>
      </c>
      <c r="K361" t="str">
        <f t="shared" si="69"/>
        <v/>
      </c>
      <c r="L361" t="str">
        <f>VLOOKUP($G361,TYP,3,FALSE)</f>
        <v>Signal.Magnitude.Area</v>
      </c>
      <c r="M361" t="str">
        <f t="shared" si="70"/>
        <v>Signal.Magnitude.Area_fBodyAccJerk</v>
      </c>
      <c r="N361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</v>
      </c>
    </row>
    <row r="362" spans="1:14" x14ac:dyDescent="0.25">
      <c r="A362" t="s">
        <v>360</v>
      </c>
      <c r="B362">
        <f t="shared" si="60"/>
        <v>4</v>
      </c>
      <c r="C362" t="str">
        <f t="shared" si="61"/>
        <v>361</v>
      </c>
      <c r="D362">
        <f t="shared" si="62"/>
        <v>17</v>
      </c>
      <c r="E362">
        <f t="shared" si="63"/>
        <v>26</v>
      </c>
      <c r="F362" t="str">
        <f t="shared" si="64"/>
        <v>energy()</v>
      </c>
      <c r="G362" t="str">
        <f t="shared" si="65"/>
        <v>energy()</v>
      </c>
      <c r="H362" t="str">
        <f t="shared" si="66"/>
        <v>energy.</v>
      </c>
      <c r="I362" t="str">
        <f t="shared" si="67"/>
        <v xml:space="preserve"> fBodyAccJerk</v>
      </c>
      <c r="J362" t="str">
        <f t="shared" si="68"/>
        <v>-X</v>
      </c>
      <c r="K362" t="str">
        <f t="shared" si="69"/>
        <v>X</v>
      </c>
      <c r="L362" t="str">
        <f>VLOOKUP($G362,TYP,3,FALSE)</f>
        <v>Energy.Measure</v>
      </c>
      <c r="M362" t="str">
        <f t="shared" si="70"/>
        <v>Energy.Measure_fBodyAccJerk_X</v>
      </c>
      <c r="N362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</v>
      </c>
    </row>
    <row r="363" spans="1:14" x14ac:dyDescent="0.25">
      <c r="A363" t="s">
        <v>361</v>
      </c>
      <c r="B363">
        <f t="shared" si="60"/>
        <v>4</v>
      </c>
      <c r="C363" t="str">
        <f t="shared" si="61"/>
        <v>362</v>
      </c>
      <c r="D363">
        <f t="shared" si="62"/>
        <v>17</v>
      </c>
      <c r="E363">
        <f t="shared" si="63"/>
        <v>26</v>
      </c>
      <c r="F363" t="str">
        <f t="shared" si="64"/>
        <v>energy()</v>
      </c>
      <c r="G363" t="str">
        <f t="shared" si="65"/>
        <v>energy()</v>
      </c>
      <c r="H363" t="str">
        <f t="shared" si="66"/>
        <v>energy.</v>
      </c>
      <c r="I363" t="str">
        <f t="shared" si="67"/>
        <v xml:space="preserve"> fBodyAccJerk</v>
      </c>
      <c r="J363" t="str">
        <f t="shared" si="68"/>
        <v>-Y</v>
      </c>
      <c r="K363" t="str">
        <f t="shared" si="69"/>
        <v>Y</v>
      </c>
      <c r="L363" t="str">
        <f>VLOOKUP($G363,TYP,3,FALSE)</f>
        <v>Energy.Measure</v>
      </c>
      <c r="M363" t="str">
        <f t="shared" si="70"/>
        <v>Energy.Measure_fBodyAccJerk_Y</v>
      </c>
      <c r="N363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</v>
      </c>
    </row>
    <row r="364" spans="1:14" x14ac:dyDescent="0.25">
      <c r="A364" t="s">
        <v>362</v>
      </c>
      <c r="B364">
        <f t="shared" si="60"/>
        <v>4</v>
      </c>
      <c r="C364" t="str">
        <f t="shared" si="61"/>
        <v>363</v>
      </c>
      <c r="D364">
        <f t="shared" si="62"/>
        <v>17</v>
      </c>
      <c r="E364">
        <f t="shared" si="63"/>
        <v>26</v>
      </c>
      <c r="F364" t="str">
        <f t="shared" si="64"/>
        <v>energy()</v>
      </c>
      <c r="G364" t="str">
        <f t="shared" si="65"/>
        <v>energy()</v>
      </c>
      <c r="H364" t="str">
        <f t="shared" si="66"/>
        <v>energy.</v>
      </c>
      <c r="I364" t="str">
        <f t="shared" si="67"/>
        <v xml:space="preserve"> fBodyAccJerk</v>
      </c>
      <c r="J364" t="str">
        <f t="shared" si="68"/>
        <v>-Z</v>
      </c>
      <c r="K364" t="str">
        <f t="shared" si="69"/>
        <v>Z</v>
      </c>
      <c r="L364" t="str">
        <f>VLOOKUP($G364,TYP,3,FALSE)</f>
        <v>Energy.Measure</v>
      </c>
      <c r="M364" t="str">
        <f t="shared" si="70"/>
        <v>Energy.Measure_fBodyAccJerk_Z</v>
      </c>
      <c r="N364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</v>
      </c>
    </row>
    <row r="365" spans="1:14" x14ac:dyDescent="0.25">
      <c r="A365" t="s">
        <v>363</v>
      </c>
      <c r="B365">
        <f t="shared" si="60"/>
        <v>4</v>
      </c>
      <c r="C365" t="str">
        <f t="shared" si="61"/>
        <v>364</v>
      </c>
      <c r="D365">
        <f t="shared" si="62"/>
        <v>17</v>
      </c>
      <c r="E365">
        <f t="shared" si="63"/>
        <v>23</v>
      </c>
      <c r="F365" t="str">
        <f t="shared" si="64"/>
        <v>iqr()</v>
      </c>
      <c r="G365" t="str">
        <f t="shared" si="65"/>
        <v>iqr()</v>
      </c>
      <c r="H365" t="str">
        <f t="shared" si="66"/>
        <v>iqr.</v>
      </c>
      <c r="I365" t="str">
        <f t="shared" si="67"/>
        <v xml:space="preserve"> fBodyAccJerk</v>
      </c>
      <c r="J365" t="str">
        <f t="shared" si="68"/>
        <v>-X</v>
      </c>
      <c r="K365" t="str">
        <f t="shared" si="69"/>
        <v>X</v>
      </c>
      <c r="L365" t="str">
        <f>VLOOKUP($G365,TYP,3,FALSE)</f>
        <v>Interquartile.Range</v>
      </c>
      <c r="M365" t="str">
        <f t="shared" si="70"/>
        <v>Interquartile.Range_fBodyAccJerk_X</v>
      </c>
      <c r="N365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</v>
      </c>
    </row>
    <row r="366" spans="1:14" x14ac:dyDescent="0.25">
      <c r="A366" t="s">
        <v>364</v>
      </c>
      <c r="B366">
        <f t="shared" si="60"/>
        <v>4</v>
      </c>
      <c r="C366" t="str">
        <f t="shared" si="61"/>
        <v>365</v>
      </c>
      <c r="D366">
        <f t="shared" si="62"/>
        <v>17</v>
      </c>
      <c r="E366">
        <f t="shared" si="63"/>
        <v>23</v>
      </c>
      <c r="F366" t="str">
        <f t="shared" si="64"/>
        <v>iqr()</v>
      </c>
      <c r="G366" t="str">
        <f t="shared" si="65"/>
        <v>iqr()</v>
      </c>
      <c r="H366" t="str">
        <f t="shared" si="66"/>
        <v>iqr.</v>
      </c>
      <c r="I366" t="str">
        <f t="shared" si="67"/>
        <v xml:space="preserve"> fBodyAccJerk</v>
      </c>
      <c r="J366" t="str">
        <f t="shared" si="68"/>
        <v>-Y</v>
      </c>
      <c r="K366" t="str">
        <f t="shared" si="69"/>
        <v>Y</v>
      </c>
      <c r="L366" t="str">
        <f>VLOOKUP($G366,TYP,3,FALSE)</f>
        <v>Interquartile.Range</v>
      </c>
      <c r="M366" t="str">
        <f t="shared" si="70"/>
        <v>Interquartile.Range_fBodyAccJerk_Y</v>
      </c>
      <c r="N366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</v>
      </c>
    </row>
    <row r="367" spans="1:14" x14ac:dyDescent="0.25">
      <c r="A367" t="s">
        <v>365</v>
      </c>
      <c r="B367">
        <f t="shared" si="60"/>
        <v>4</v>
      </c>
      <c r="C367" t="str">
        <f t="shared" si="61"/>
        <v>366</v>
      </c>
      <c r="D367">
        <f t="shared" si="62"/>
        <v>17</v>
      </c>
      <c r="E367">
        <f t="shared" si="63"/>
        <v>23</v>
      </c>
      <c r="F367" t="str">
        <f t="shared" si="64"/>
        <v>iqr()</v>
      </c>
      <c r="G367" t="str">
        <f t="shared" si="65"/>
        <v>iqr()</v>
      </c>
      <c r="H367" t="str">
        <f t="shared" si="66"/>
        <v>iqr.</v>
      </c>
      <c r="I367" t="str">
        <f t="shared" si="67"/>
        <v xml:space="preserve"> fBodyAccJerk</v>
      </c>
      <c r="J367" t="str">
        <f t="shared" si="68"/>
        <v>-Z</v>
      </c>
      <c r="K367" t="str">
        <f t="shared" si="69"/>
        <v>Z</v>
      </c>
      <c r="L367" t="str">
        <f>VLOOKUP($G367,TYP,3,FALSE)</f>
        <v>Interquartile.Range</v>
      </c>
      <c r="M367" t="str">
        <f t="shared" si="70"/>
        <v>Interquartile.Range_fBodyAccJerk_Z</v>
      </c>
      <c r="N367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</v>
      </c>
    </row>
    <row r="368" spans="1:14" x14ac:dyDescent="0.25">
      <c r="A368" t="s">
        <v>366</v>
      </c>
      <c r="B368">
        <f t="shared" si="60"/>
        <v>4</v>
      </c>
      <c r="C368" t="str">
        <f t="shared" si="61"/>
        <v>367</v>
      </c>
      <c r="D368">
        <f t="shared" si="62"/>
        <v>17</v>
      </c>
      <c r="E368">
        <f t="shared" si="63"/>
        <v>27</v>
      </c>
      <c r="F368" t="str">
        <f t="shared" si="64"/>
        <v>entropy()</v>
      </c>
      <c r="G368" t="str">
        <f t="shared" si="65"/>
        <v>entropy()</v>
      </c>
      <c r="H368" t="str">
        <f t="shared" si="66"/>
        <v>entropy.</v>
      </c>
      <c r="I368" t="str">
        <f t="shared" si="67"/>
        <v xml:space="preserve"> fBodyAccJerk</v>
      </c>
      <c r="J368" t="str">
        <f t="shared" si="68"/>
        <v>-X</v>
      </c>
      <c r="K368" t="str">
        <f t="shared" si="69"/>
        <v>X</v>
      </c>
      <c r="L368" t="str">
        <f>VLOOKUP($G368,TYP,3,FALSE)</f>
        <v>Signal.Entropy</v>
      </c>
      <c r="M368" t="str">
        <f t="shared" si="70"/>
        <v>Signal.Entropy_fBodyAccJerk_X</v>
      </c>
      <c r="N368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</v>
      </c>
    </row>
    <row r="369" spans="1:14" x14ac:dyDescent="0.25">
      <c r="A369" t="s">
        <v>367</v>
      </c>
      <c r="B369">
        <f t="shared" si="60"/>
        <v>4</v>
      </c>
      <c r="C369" t="str">
        <f t="shared" si="61"/>
        <v>368</v>
      </c>
      <c r="D369">
        <f t="shared" si="62"/>
        <v>17</v>
      </c>
      <c r="E369">
        <f t="shared" si="63"/>
        <v>27</v>
      </c>
      <c r="F369" t="str">
        <f t="shared" si="64"/>
        <v>entropy()</v>
      </c>
      <c r="G369" t="str">
        <f t="shared" si="65"/>
        <v>entropy()</v>
      </c>
      <c r="H369" t="str">
        <f t="shared" si="66"/>
        <v>entropy.</v>
      </c>
      <c r="I369" t="str">
        <f t="shared" si="67"/>
        <v xml:space="preserve"> fBodyAccJerk</v>
      </c>
      <c r="J369" t="str">
        <f t="shared" si="68"/>
        <v>-Y</v>
      </c>
      <c r="K369" t="str">
        <f t="shared" si="69"/>
        <v>Y</v>
      </c>
      <c r="L369" t="str">
        <f>VLOOKUP($G369,TYP,3,FALSE)</f>
        <v>Signal.Entropy</v>
      </c>
      <c r="M369" t="str">
        <f t="shared" si="70"/>
        <v>Signal.Entropy_fBodyAccJerk_Y</v>
      </c>
      <c r="N369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</v>
      </c>
    </row>
    <row r="370" spans="1:14" x14ac:dyDescent="0.25">
      <c r="A370" t="s">
        <v>368</v>
      </c>
      <c r="B370">
        <f t="shared" si="60"/>
        <v>4</v>
      </c>
      <c r="C370" t="str">
        <f t="shared" si="61"/>
        <v>369</v>
      </c>
      <c r="D370">
        <f t="shared" si="62"/>
        <v>17</v>
      </c>
      <c r="E370">
        <f t="shared" si="63"/>
        <v>27</v>
      </c>
      <c r="F370" t="str">
        <f t="shared" si="64"/>
        <v>entropy()</v>
      </c>
      <c r="G370" t="str">
        <f t="shared" si="65"/>
        <v>entropy()</v>
      </c>
      <c r="H370" t="str">
        <f t="shared" si="66"/>
        <v>entropy.</v>
      </c>
      <c r="I370" t="str">
        <f t="shared" si="67"/>
        <v xml:space="preserve"> fBodyAccJerk</v>
      </c>
      <c r="J370" t="str">
        <f t="shared" si="68"/>
        <v>-Z</v>
      </c>
      <c r="K370" t="str">
        <f t="shared" si="69"/>
        <v>Z</v>
      </c>
      <c r="L370" t="str">
        <f>VLOOKUP($G370,TYP,3,FALSE)</f>
        <v>Signal.Entropy</v>
      </c>
      <c r="M370" t="str">
        <f t="shared" si="70"/>
        <v>Signal.Entropy_fBodyAccJerk_Z</v>
      </c>
      <c r="N370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</v>
      </c>
    </row>
    <row r="371" spans="1:14" x14ac:dyDescent="0.25">
      <c r="A371" t="s">
        <v>369</v>
      </c>
      <c r="B371">
        <f t="shared" si="60"/>
        <v>4</v>
      </c>
      <c r="C371" t="str">
        <f t="shared" si="61"/>
        <v>370</v>
      </c>
      <c r="D371">
        <f t="shared" si="62"/>
        <v>17</v>
      </c>
      <c r="E371">
        <f t="shared" si="63"/>
        <v>25</v>
      </c>
      <c r="F371" t="str">
        <f t="shared" si="64"/>
        <v>maxInds</v>
      </c>
      <c r="G371" t="str">
        <f t="shared" si="65"/>
        <v>maxInds</v>
      </c>
      <c r="H371" t="str">
        <f t="shared" si="66"/>
        <v>maxInds</v>
      </c>
      <c r="I371" t="str">
        <f t="shared" si="67"/>
        <v xml:space="preserve"> fBodyAccJerk</v>
      </c>
      <c r="J371" t="str">
        <f t="shared" si="68"/>
        <v/>
      </c>
      <c r="K371" t="str">
        <f t="shared" si="69"/>
        <v/>
      </c>
      <c r="L371" t="str">
        <f>VLOOKUP($G371,TYP,3,FALSE)</f>
        <v>Index.fq.Max.Magnitude</v>
      </c>
      <c r="M371" t="str">
        <f t="shared" si="70"/>
        <v>Index.fq.Max.Magnitude_fBodyAccJerk</v>
      </c>
      <c r="N371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</v>
      </c>
    </row>
    <row r="372" spans="1:14" x14ac:dyDescent="0.25">
      <c r="A372" t="s">
        <v>370</v>
      </c>
      <c r="B372">
        <f t="shared" si="60"/>
        <v>4</v>
      </c>
      <c r="C372" t="str">
        <f t="shared" si="61"/>
        <v>371</v>
      </c>
      <c r="D372">
        <f t="shared" si="62"/>
        <v>17</v>
      </c>
      <c r="E372">
        <f t="shared" si="63"/>
        <v>25</v>
      </c>
      <c r="F372" t="str">
        <f t="shared" si="64"/>
        <v>maxInds</v>
      </c>
      <c r="G372" t="str">
        <f t="shared" si="65"/>
        <v>maxInds</v>
      </c>
      <c r="H372" t="str">
        <f t="shared" si="66"/>
        <v>maxInds</v>
      </c>
      <c r="I372" t="str">
        <f t="shared" si="67"/>
        <v xml:space="preserve"> fBodyAccJerk</v>
      </c>
      <c r="J372" t="str">
        <f t="shared" si="68"/>
        <v/>
      </c>
      <c r="K372" t="str">
        <f t="shared" si="69"/>
        <v/>
      </c>
      <c r="L372" t="str">
        <f>VLOOKUP($G372,TYP,3,FALSE)</f>
        <v>Index.fq.Max.Magnitude</v>
      </c>
      <c r="M372" t="str">
        <f t="shared" si="70"/>
        <v>Index.fq.Max.Magnitude_fBodyAccJerk</v>
      </c>
      <c r="N372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</v>
      </c>
    </row>
    <row r="373" spans="1:14" x14ac:dyDescent="0.25">
      <c r="A373" t="s">
        <v>371</v>
      </c>
      <c r="B373">
        <f t="shared" si="60"/>
        <v>4</v>
      </c>
      <c r="C373" t="str">
        <f t="shared" si="61"/>
        <v>372</v>
      </c>
      <c r="D373">
        <f t="shared" si="62"/>
        <v>17</v>
      </c>
      <c r="E373">
        <f t="shared" si="63"/>
        <v>25</v>
      </c>
      <c r="F373" t="str">
        <f t="shared" si="64"/>
        <v>maxInds</v>
      </c>
      <c r="G373" t="str">
        <f t="shared" si="65"/>
        <v>maxInds</v>
      </c>
      <c r="H373" t="str">
        <f t="shared" si="66"/>
        <v>maxInds</v>
      </c>
      <c r="I373" t="str">
        <f t="shared" si="67"/>
        <v xml:space="preserve"> fBodyAccJerk</v>
      </c>
      <c r="J373" t="str">
        <f t="shared" si="68"/>
        <v/>
      </c>
      <c r="K373" t="str">
        <f t="shared" si="69"/>
        <v/>
      </c>
      <c r="L373" t="str">
        <f>VLOOKUP($G373,TYP,3,FALSE)</f>
        <v>Index.fq.Max.Magnitude</v>
      </c>
      <c r="M373" t="str">
        <f t="shared" si="70"/>
        <v>Index.fq.Max.Magnitude_fBodyAccJerk</v>
      </c>
      <c r="N373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</v>
      </c>
    </row>
    <row r="374" spans="1:14" x14ac:dyDescent="0.25">
      <c r="A374" t="s">
        <v>372</v>
      </c>
      <c r="B374">
        <f t="shared" si="60"/>
        <v>4</v>
      </c>
      <c r="C374" t="str">
        <f t="shared" si="61"/>
        <v>373</v>
      </c>
      <c r="D374">
        <f t="shared" si="62"/>
        <v>17</v>
      </c>
      <c r="E374">
        <f t="shared" si="63"/>
        <v>28</v>
      </c>
      <c r="F374" t="str">
        <f t="shared" si="64"/>
        <v>meanFreq()</v>
      </c>
      <c r="G374" t="str">
        <f t="shared" si="65"/>
        <v>meanFreq()</v>
      </c>
      <c r="H374" t="str">
        <f t="shared" si="66"/>
        <v>meanFreq.</v>
      </c>
      <c r="I374" t="str">
        <f t="shared" si="67"/>
        <v xml:space="preserve"> fBodyAccJerk</v>
      </c>
      <c r="J374" t="str">
        <f t="shared" si="68"/>
        <v>-X</v>
      </c>
      <c r="K374" t="str">
        <f t="shared" si="69"/>
        <v>X</v>
      </c>
      <c r="L374" t="str">
        <f>VLOOKUP($G374,TYP,3,FALSE)</f>
        <v>Weighted.Average.fq</v>
      </c>
      <c r="M374" t="str">
        <f t="shared" si="70"/>
        <v>Weighted.Average.fq_fBodyAccJerk_X</v>
      </c>
      <c r="N374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</v>
      </c>
    </row>
    <row r="375" spans="1:14" x14ac:dyDescent="0.25">
      <c r="A375" t="s">
        <v>373</v>
      </c>
      <c r="B375">
        <f t="shared" si="60"/>
        <v>4</v>
      </c>
      <c r="C375" t="str">
        <f t="shared" si="61"/>
        <v>374</v>
      </c>
      <c r="D375">
        <f t="shared" si="62"/>
        <v>17</v>
      </c>
      <c r="E375">
        <f t="shared" si="63"/>
        <v>28</v>
      </c>
      <c r="F375" t="str">
        <f t="shared" si="64"/>
        <v>meanFreq()</v>
      </c>
      <c r="G375" t="str">
        <f t="shared" si="65"/>
        <v>meanFreq()</v>
      </c>
      <c r="H375" t="str">
        <f t="shared" si="66"/>
        <v>meanFreq.</v>
      </c>
      <c r="I375" t="str">
        <f t="shared" si="67"/>
        <v xml:space="preserve"> fBodyAccJerk</v>
      </c>
      <c r="J375" t="str">
        <f t="shared" si="68"/>
        <v>-Y</v>
      </c>
      <c r="K375" t="str">
        <f t="shared" si="69"/>
        <v>Y</v>
      </c>
      <c r="L375" t="str">
        <f>VLOOKUP($G375,TYP,3,FALSE)</f>
        <v>Weighted.Average.fq</v>
      </c>
      <c r="M375" t="str">
        <f t="shared" si="70"/>
        <v>Weighted.Average.fq_fBodyAccJerk_Y</v>
      </c>
      <c r="N375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</v>
      </c>
    </row>
    <row r="376" spans="1:14" x14ac:dyDescent="0.25">
      <c r="A376" t="s">
        <v>374</v>
      </c>
      <c r="B376">
        <f t="shared" si="60"/>
        <v>4</v>
      </c>
      <c r="C376" t="str">
        <f t="shared" si="61"/>
        <v>375</v>
      </c>
      <c r="D376">
        <f t="shared" si="62"/>
        <v>17</v>
      </c>
      <c r="E376">
        <f t="shared" si="63"/>
        <v>28</v>
      </c>
      <c r="F376" t="str">
        <f t="shared" si="64"/>
        <v>meanFreq()</v>
      </c>
      <c r="G376" t="str">
        <f t="shared" si="65"/>
        <v>meanFreq()</v>
      </c>
      <c r="H376" t="str">
        <f t="shared" si="66"/>
        <v>meanFreq.</v>
      </c>
      <c r="I376" t="str">
        <f t="shared" si="67"/>
        <v xml:space="preserve"> fBodyAccJerk</v>
      </c>
      <c r="J376" t="str">
        <f t="shared" si="68"/>
        <v>-Z</v>
      </c>
      <c r="K376" t="str">
        <f t="shared" si="69"/>
        <v>Z</v>
      </c>
      <c r="L376" t="str">
        <f>VLOOKUP($G376,TYP,3,FALSE)</f>
        <v>Weighted.Average.fq</v>
      </c>
      <c r="M376" t="str">
        <f t="shared" si="70"/>
        <v>Weighted.Average.fq_fBodyAccJerk_Z</v>
      </c>
      <c r="N376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</v>
      </c>
    </row>
    <row r="377" spans="1:14" x14ac:dyDescent="0.25">
      <c r="A377" t="s">
        <v>375</v>
      </c>
      <c r="B377">
        <f t="shared" si="60"/>
        <v>4</v>
      </c>
      <c r="C377" t="str">
        <f t="shared" si="61"/>
        <v>376</v>
      </c>
      <c r="D377">
        <f t="shared" si="62"/>
        <v>17</v>
      </c>
      <c r="E377">
        <f t="shared" si="63"/>
        <v>28</v>
      </c>
      <c r="F377" t="str">
        <f t="shared" si="64"/>
        <v>skewness()</v>
      </c>
      <c r="G377" t="str">
        <f t="shared" si="65"/>
        <v>skewness()</v>
      </c>
      <c r="H377" t="str">
        <f t="shared" si="66"/>
        <v>skewness.</v>
      </c>
      <c r="I377" t="str">
        <f t="shared" si="67"/>
        <v xml:space="preserve"> fBodyAccJerk</v>
      </c>
      <c r="J377" t="str">
        <f t="shared" si="68"/>
        <v>-X</v>
      </c>
      <c r="K377" t="str">
        <f t="shared" si="69"/>
        <v>X</v>
      </c>
      <c r="L377" t="str">
        <f>VLOOKUP($G377,TYP,3,FALSE)</f>
        <v>Frequency.Skewness</v>
      </c>
      <c r="M377" t="str">
        <f t="shared" si="70"/>
        <v>Frequency.Skewness_fBodyAccJerk_X</v>
      </c>
      <c r="N377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</v>
      </c>
    </row>
    <row r="378" spans="1:14" x14ac:dyDescent="0.25">
      <c r="A378" t="s">
        <v>376</v>
      </c>
      <c r="B378">
        <f t="shared" si="60"/>
        <v>4</v>
      </c>
      <c r="C378" t="str">
        <f t="shared" si="61"/>
        <v>377</v>
      </c>
      <c r="D378">
        <f t="shared" si="62"/>
        <v>17</v>
      </c>
      <c r="E378">
        <f t="shared" si="63"/>
        <v>28</v>
      </c>
      <c r="F378" t="str">
        <f t="shared" si="64"/>
        <v>kurtosis()</v>
      </c>
      <c r="G378" t="str">
        <f t="shared" si="65"/>
        <v>kurtosis()</v>
      </c>
      <c r="H378" t="str">
        <f t="shared" si="66"/>
        <v>kurtosis.</v>
      </c>
      <c r="I378" t="str">
        <f t="shared" si="67"/>
        <v xml:space="preserve"> fBodyAccJerk</v>
      </c>
      <c r="J378" t="str">
        <f t="shared" si="68"/>
        <v>-X</v>
      </c>
      <c r="K378" t="str">
        <f t="shared" si="69"/>
        <v>X</v>
      </c>
      <c r="L378" t="str">
        <f>VLOOKUP($G378,TYP,3,FALSE)</f>
        <v>Frequency.Kurtosis</v>
      </c>
      <c r="M378" t="str">
        <f t="shared" si="70"/>
        <v>Frequency.Kurtosis_fBodyAccJerk_X</v>
      </c>
      <c r="N378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</v>
      </c>
    </row>
    <row r="379" spans="1:14" x14ac:dyDescent="0.25">
      <c r="A379" t="s">
        <v>377</v>
      </c>
      <c r="B379">
        <f t="shared" si="60"/>
        <v>4</v>
      </c>
      <c r="C379" t="str">
        <f t="shared" si="61"/>
        <v>378</v>
      </c>
      <c r="D379">
        <f t="shared" si="62"/>
        <v>17</v>
      </c>
      <c r="E379">
        <f t="shared" si="63"/>
        <v>28</v>
      </c>
      <c r="F379" t="str">
        <f t="shared" si="64"/>
        <v>skewness()</v>
      </c>
      <c r="G379" t="str">
        <f t="shared" si="65"/>
        <v>skewness()</v>
      </c>
      <c r="H379" t="str">
        <f t="shared" si="66"/>
        <v>skewness.</v>
      </c>
      <c r="I379" t="str">
        <f t="shared" si="67"/>
        <v xml:space="preserve"> fBodyAccJerk</v>
      </c>
      <c r="J379" t="str">
        <f t="shared" si="68"/>
        <v>-Y</v>
      </c>
      <c r="K379" t="str">
        <f t="shared" si="69"/>
        <v>Y</v>
      </c>
      <c r="L379" t="str">
        <f>VLOOKUP($G379,TYP,3,FALSE)</f>
        <v>Frequency.Skewness</v>
      </c>
      <c r="M379" t="str">
        <f t="shared" si="70"/>
        <v>Frequency.Skewness_fBodyAccJerk_Y</v>
      </c>
      <c r="N379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</v>
      </c>
    </row>
    <row r="380" spans="1:14" x14ac:dyDescent="0.25">
      <c r="A380" t="s">
        <v>378</v>
      </c>
      <c r="B380">
        <f t="shared" si="60"/>
        <v>4</v>
      </c>
      <c r="C380" t="str">
        <f t="shared" si="61"/>
        <v>379</v>
      </c>
      <c r="D380">
        <f t="shared" si="62"/>
        <v>17</v>
      </c>
      <c r="E380">
        <f t="shared" si="63"/>
        <v>28</v>
      </c>
      <c r="F380" t="str">
        <f t="shared" si="64"/>
        <v>kurtosis()</v>
      </c>
      <c r="G380" t="str">
        <f t="shared" si="65"/>
        <v>kurtosis()</v>
      </c>
      <c r="H380" t="str">
        <f t="shared" si="66"/>
        <v>kurtosis.</v>
      </c>
      <c r="I380" t="str">
        <f t="shared" si="67"/>
        <v xml:space="preserve"> fBodyAccJerk</v>
      </c>
      <c r="J380" t="str">
        <f t="shared" si="68"/>
        <v>-Y</v>
      </c>
      <c r="K380" t="str">
        <f t="shared" si="69"/>
        <v>Y</v>
      </c>
      <c r="L380" t="str">
        <f>VLOOKUP($G380,TYP,3,FALSE)</f>
        <v>Frequency.Kurtosis</v>
      </c>
      <c r="M380" t="str">
        <f t="shared" si="70"/>
        <v>Frequency.Kurtosis_fBodyAccJerk_Y</v>
      </c>
      <c r="N380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</v>
      </c>
    </row>
    <row r="381" spans="1:14" x14ac:dyDescent="0.25">
      <c r="A381" t="s">
        <v>379</v>
      </c>
      <c r="B381">
        <f t="shared" si="60"/>
        <v>4</v>
      </c>
      <c r="C381" t="str">
        <f t="shared" si="61"/>
        <v>380</v>
      </c>
      <c r="D381">
        <f t="shared" si="62"/>
        <v>17</v>
      </c>
      <c r="E381">
        <f t="shared" si="63"/>
        <v>28</v>
      </c>
      <c r="F381" t="str">
        <f t="shared" si="64"/>
        <v>skewness()</v>
      </c>
      <c r="G381" t="str">
        <f t="shared" si="65"/>
        <v>skewness()</v>
      </c>
      <c r="H381" t="str">
        <f t="shared" si="66"/>
        <v>skewness.</v>
      </c>
      <c r="I381" t="str">
        <f t="shared" si="67"/>
        <v xml:space="preserve"> fBodyAccJerk</v>
      </c>
      <c r="J381" t="str">
        <f t="shared" si="68"/>
        <v>-Z</v>
      </c>
      <c r="K381" t="str">
        <f t="shared" si="69"/>
        <v>Z</v>
      </c>
      <c r="L381" t="str">
        <f>VLOOKUP($G381,TYP,3,FALSE)</f>
        <v>Frequency.Skewness</v>
      </c>
      <c r="M381" t="str">
        <f t="shared" si="70"/>
        <v>Frequency.Skewness_fBodyAccJerk_Z</v>
      </c>
      <c r="N381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</v>
      </c>
    </row>
    <row r="382" spans="1:14" x14ac:dyDescent="0.25">
      <c r="A382" t="s">
        <v>380</v>
      </c>
      <c r="B382">
        <f t="shared" si="60"/>
        <v>4</v>
      </c>
      <c r="C382" t="str">
        <f t="shared" si="61"/>
        <v>381</v>
      </c>
      <c r="D382">
        <f t="shared" si="62"/>
        <v>17</v>
      </c>
      <c r="E382">
        <f t="shared" si="63"/>
        <v>28</v>
      </c>
      <c r="F382" t="str">
        <f t="shared" si="64"/>
        <v>kurtosis()</v>
      </c>
      <c r="G382" t="str">
        <f t="shared" si="65"/>
        <v>kurtosis()</v>
      </c>
      <c r="H382" t="str">
        <f t="shared" si="66"/>
        <v>kurtosis.</v>
      </c>
      <c r="I382" t="str">
        <f t="shared" si="67"/>
        <v xml:space="preserve"> fBodyAccJerk</v>
      </c>
      <c r="J382" t="str">
        <f t="shared" si="68"/>
        <v>-Z</v>
      </c>
      <c r="K382" t="str">
        <f t="shared" si="69"/>
        <v>Z</v>
      </c>
      <c r="L382" t="str">
        <f>VLOOKUP($G382,TYP,3,FALSE)</f>
        <v>Frequency.Kurtosis</v>
      </c>
      <c r="M382" t="str">
        <f t="shared" si="70"/>
        <v>Frequency.Kurtosis_fBodyAccJerk_Z</v>
      </c>
      <c r="N382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</v>
      </c>
    </row>
    <row r="383" spans="1:14" x14ac:dyDescent="0.25">
      <c r="A383" t="s">
        <v>381</v>
      </c>
      <c r="B383">
        <f t="shared" si="60"/>
        <v>4</v>
      </c>
      <c r="C383" t="str">
        <f t="shared" si="61"/>
        <v>382</v>
      </c>
      <c r="D383">
        <f t="shared" si="62"/>
        <v>17</v>
      </c>
      <c r="E383">
        <f t="shared" si="63"/>
        <v>31</v>
      </c>
      <c r="F383" t="str">
        <f t="shared" si="64"/>
        <v>bandsEnergy()</v>
      </c>
      <c r="G383" t="str">
        <f t="shared" si="65"/>
        <v>bandsEnergy()</v>
      </c>
      <c r="H383" t="str">
        <f t="shared" si="66"/>
        <v>bandsEnergy.</v>
      </c>
      <c r="I383" t="str">
        <f t="shared" si="67"/>
        <v xml:space="preserve"> fBodyAccJerk</v>
      </c>
      <c r="J383" t="str">
        <f t="shared" si="68"/>
        <v>-1,8</v>
      </c>
      <c r="K383" t="str">
        <f t="shared" si="69"/>
        <v>1-8</v>
      </c>
      <c r="L383" t="str">
        <f>VLOOKUP($G383,TYP,3,FALSE)</f>
        <v>Energy.freq.within.64.Bin.FFT</v>
      </c>
      <c r="M383" t="str">
        <f t="shared" si="70"/>
        <v>Energy.freq.within.64.Bin.FFT_fBodyAccJerk_1-8</v>
      </c>
      <c r="N383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</v>
      </c>
    </row>
    <row r="384" spans="1:14" x14ac:dyDescent="0.25">
      <c r="A384" t="s">
        <v>382</v>
      </c>
      <c r="B384">
        <f t="shared" si="60"/>
        <v>4</v>
      </c>
      <c r="C384" t="str">
        <f t="shared" si="61"/>
        <v>383</v>
      </c>
      <c r="D384">
        <f t="shared" si="62"/>
        <v>17</v>
      </c>
      <c r="E384">
        <f t="shared" si="63"/>
        <v>31</v>
      </c>
      <c r="F384" t="str">
        <f t="shared" si="64"/>
        <v>bandsEnergy()</v>
      </c>
      <c r="G384" t="str">
        <f t="shared" si="65"/>
        <v>bandsEnergy()</v>
      </c>
      <c r="H384" t="str">
        <f t="shared" si="66"/>
        <v>bandsEnergy.</v>
      </c>
      <c r="I384" t="str">
        <f t="shared" si="67"/>
        <v xml:space="preserve"> fBodyAccJerk</v>
      </c>
      <c r="J384" t="str">
        <f t="shared" si="68"/>
        <v>-9,16</v>
      </c>
      <c r="K384" t="str">
        <f t="shared" si="69"/>
        <v>9-16</v>
      </c>
      <c r="L384" t="str">
        <f>VLOOKUP($G384,TYP,3,FALSE)</f>
        <v>Energy.freq.within.64.Bin.FFT</v>
      </c>
      <c r="M384" t="str">
        <f t="shared" si="70"/>
        <v>Energy.freq.within.64.Bin.FFT_fBodyAccJerk_9-16</v>
      </c>
      <c r="N384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</v>
      </c>
    </row>
    <row r="385" spans="1:14" x14ac:dyDescent="0.25">
      <c r="A385" t="s">
        <v>383</v>
      </c>
      <c r="B385">
        <f t="shared" si="60"/>
        <v>4</v>
      </c>
      <c r="C385" t="str">
        <f t="shared" si="61"/>
        <v>384</v>
      </c>
      <c r="D385">
        <f t="shared" si="62"/>
        <v>17</v>
      </c>
      <c r="E385">
        <f t="shared" si="63"/>
        <v>31</v>
      </c>
      <c r="F385" t="str">
        <f t="shared" si="64"/>
        <v>bandsEnergy()</v>
      </c>
      <c r="G385" t="str">
        <f t="shared" si="65"/>
        <v>bandsEnergy()</v>
      </c>
      <c r="H385" t="str">
        <f t="shared" si="66"/>
        <v>bandsEnergy.</v>
      </c>
      <c r="I385" t="str">
        <f t="shared" si="67"/>
        <v xml:space="preserve"> fBodyAccJerk</v>
      </c>
      <c r="J385" t="str">
        <f t="shared" si="68"/>
        <v>-17,24</v>
      </c>
      <c r="K385" t="str">
        <f t="shared" si="69"/>
        <v>17-24</v>
      </c>
      <c r="L385" t="str">
        <f>VLOOKUP($G385,TYP,3,FALSE)</f>
        <v>Energy.freq.within.64.Bin.FFT</v>
      </c>
      <c r="M385" t="str">
        <f t="shared" si="70"/>
        <v>Energy.freq.within.64.Bin.FFT_fBodyAccJerk_17-24</v>
      </c>
      <c r="N385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</v>
      </c>
    </row>
    <row r="386" spans="1:14" x14ac:dyDescent="0.25">
      <c r="A386" t="s">
        <v>384</v>
      </c>
      <c r="B386">
        <f t="shared" si="60"/>
        <v>4</v>
      </c>
      <c r="C386" t="str">
        <f t="shared" si="61"/>
        <v>385</v>
      </c>
      <c r="D386">
        <f t="shared" si="62"/>
        <v>17</v>
      </c>
      <c r="E386">
        <f t="shared" si="63"/>
        <v>31</v>
      </c>
      <c r="F386" t="str">
        <f t="shared" si="64"/>
        <v>bandsEnergy()</v>
      </c>
      <c r="G386" t="str">
        <f t="shared" si="65"/>
        <v>bandsEnergy()</v>
      </c>
      <c r="H386" t="str">
        <f t="shared" si="66"/>
        <v>bandsEnergy.</v>
      </c>
      <c r="I386" t="str">
        <f t="shared" si="67"/>
        <v xml:space="preserve"> fBodyAccJerk</v>
      </c>
      <c r="J386" t="str">
        <f t="shared" si="68"/>
        <v>-25,32</v>
      </c>
      <c r="K386" t="str">
        <f t="shared" si="69"/>
        <v>25-32</v>
      </c>
      <c r="L386" t="str">
        <f>VLOOKUP($G386,TYP,3,FALSE)</f>
        <v>Energy.freq.within.64.Bin.FFT</v>
      </c>
      <c r="M386" t="str">
        <f t="shared" si="70"/>
        <v>Energy.freq.within.64.Bin.FFT_fBodyAccJerk_25-32</v>
      </c>
      <c r="N386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</v>
      </c>
    </row>
    <row r="387" spans="1:14" x14ac:dyDescent="0.25">
      <c r="A387" t="s">
        <v>385</v>
      </c>
      <c r="B387">
        <f t="shared" ref="B387:B450" si="72">FIND(" ",$A387)</f>
        <v>4</v>
      </c>
      <c r="C387" t="str">
        <f t="shared" ref="C387:C450" si="73">LEFT($A387,B387-1)</f>
        <v>386</v>
      </c>
      <c r="D387">
        <f t="shared" ref="D387:D450" si="74">FIND("-",$A387)</f>
        <v>17</v>
      </c>
      <c r="E387">
        <f t="shared" ref="E387:E450" si="75">IFERROR(FIND("-",$A387,D387+1),LEN($A387)+1)</f>
        <v>31</v>
      </c>
      <c r="F387" t="str">
        <f t="shared" ref="F387:F450" si="76">MID($A387,$D387+1,$E387-$D387-1)</f>
        <v>bandsEnergy()</v>
      </c>
      <c r="G387" t="str">
        <f t="shared" ref="G387:G450" si="77">IFERROR(LEFT(F387,FIND(")",$F387)),F387)</f>
        <v>bandsEnergy()</v>
      </c>
      <c r="H387" t="str">
        <f t="shared" ref="H387:H450" si="78">SUBSTITUTE($F387,"()",".")</f>
        <v>bandsEnergy.</v>
      </c>
      <c r="I387" t="str">
        <f t="shared" ref="I387:I450" si="79">MID($A387,$B387,$D387-$B387)</f>
        <v xml:space="preserve"> fBodyAccJerk</v>
      </c>
      <c r="J387" t="str">
        <f t="shared" ref="J387:J450" si="80">IFERROR(RIGHT($A387,LEN($A387)-FIND(")-",$A387)),"")</f>
        <v>-33,40</v>
      </c>
      <c r="K387" t="str">
        <f t="shared" ref="K387:K450" si="81">SUBSTITUTE(SUBSTITUTE($J387,"-",""),",","-")</f>
        <v>33-40</v>
      </c>
      <c r="L387" t="str">
        <f>VLOOKUP($G387,TYP,3,FALSE)</f>
        <v>Energy.freq.within.64.Bin.FFT</v>
      </c>
      <c r="M387" t="str">
        <f t="shared" ref="M387:M450" si="82">SUBSTITUTE((L387&amp;"_"&amp;I387&amp; IF(K387="","","_"&amp;K387))," ","")</f>
        <v>Energy.freq.within.64.Bin.FFT_fBodyAccJerk_33-40</v>
      </c>
      <c r="N387" t="str">
        <f t="shared" si="71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</v>
      </c>
    </row>
    <row r="388" spans="1:14" x14ac:dyDescent="0.25">
      <c r="A388" t="s">
        <v>386</v>
      </c>
      <c r="B388">
        <f t="shared" si="72"/>
        <v>4</v>
      </c>
      <c r="C388" t="str">
        <f t="shared" si="73"/>
        <v>387</v>
      </c>
      <c r="D388">
        <f t="shared" si="74"/>
        <v>17</v>
      </c>
      <c r="E388">
        <f t="shared" si="75"/>
        <v>31</v>
      </c>
      <c r="F388" t="str">
        <f t="shared" si="76"/>
        <v>bandsEnergy()</v>
      </c>
      <c r="G388" t="str">
        <f t="shared" si="77"/>
        <v>bandsEnergy()</v>
      </c>
      <c r="H388" t="str">
        <f t="shared" si="78"/>
        <v>bandsEnergy.</v>
      </c>
      <c r="I388" t="str">
        <f t="shared" si="79"/>
        <v xml:space="preserve"> fBodyAccJerk</v>
      </c>
      <c r="J388" t="str">
        <f t="shared" si="80"/>
        <v>-41,48</v>
      </c>
      <c r="K388" t="str">
        <f t="shared" si="81"/>
        <v>41-48</v>
      </c>
      <c r="L388" t="str">
        <f>VLOOKUP($G388,TYP,3,FALSE)</f>
        <v>Energy.freq.within.64.Bin.FFT</v>
      </c>
      <c r="M388" t="str">
        <f t="shared" si="82"/>
        <v>Energy.freq.within.64.Bin.FFT_fBodyAccJerk_41-48</v>
      </c>
      <c r="N388" t="str">
        <f t="shared" ref="N388:N451" si="83">N387&amp;"', '"&amp;M388</f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</v>
      </c>
    </row>
    <row r="389" spans="1:14" x14ac:dyDescent="0.25">
      <c r="A389" t="s">
        <v>387</v>
      </c>
      <c r="B389">
        <f t="shared" si="72"/>
        <v>4</v>
      </c>
      <c r="C389" t="str">
        <f t="shared" si="73"/>
        <v>388</v>
      </c>
      <c r="D389">
        <f t="shared" si="74"/>
        <v>17</v>
      </c>
      <c r="E389">
        <f t="shared" si="75"/>
        <v>31</v>
      </c>
      <c r="F389" t="str">
        <f t="shared" si="76"/>
        <v>bandsEnergy()</v>
      </c>
      <c r="G389" t="str">
        <f t="shared" si="77"/>
        <v>bandsEnergy()</v>
      </c>
      <c r="H389" t="str">
        <f t="shared" si="78"/>
        <v>bandsEnergy.</v>
      </c>
      <c r="I389" t="str">
        <f t="shared" si="79"/>
        <v xml:space="preserve"> fBodyAccJerk</v>
      </c>
      <c r="J389" t="str">
        <f t="shared" si="80"/>
        <v>-49,56</v>
      </c>
      <c r="K389" t="str">
        <f t="shared" si="81"/>
        <v>49-56</v>
      </c>
      <c r="L389" t="str">
        <f>VLOOKUP($G389,TYP,3,FALSE)</f>
        <v>Energy.freq.within.64.Bin.FFT</v>
      </c>
      <c r="M389" t="str">
        <f t="shared" si="82"/>
        <v>Energy.freq.within.64.Bin.FFT_fBodyAccJerk_49-56</v>
      </c>
      <c r="N389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</v>
      </c>
    </row>
    <row r="390" spans="1:14" x14ac:dyDescent="0.25">
      <c r="A390" t="s">
        <v>388</v>
      </c>
      <c r="B390">
        <f t="shared" si="72"/>
        <v>4</v>
      </c>
      <c r="C390" t="str">
        <f t="shared" si="73"/>
        <v>389</v>
      </c>
      <c r="D390">
        <f t="shared" si="74"/>
        <v>17</v>
      </c>
      <c r="E390">
        <f t="shared" si="75"/>
        <v>31</v>
      </c>
      <c r="F390" t="str">
        <f t="shared" si="76"/>
        <v>bandsEnergy()</v>
      </c>
      <c r="G390" t="str">
        <f t="shared" si="77"/>
        <v>bandsEnergy()</v>
      </c>
      <c r="H390" t="str">
        <f t="shared" si="78"/>
        <v>bandsEnergy.</v>
      </c>
      <c r="I390" t="str">
        <f t="shared" si="79"/>
        <v xml:space="preserve"> fBodyAccJerk</v>
      </c>
      <c r="J390" t="str">
        <f t="shared" si="80"/>
        <v>-57,64</v>
      </c>
      <c r="K390" t="str">
        <f t="shared" si="81"/>
        <v>57-64</v>
      </c>
      <c r="L390" t="str">
        <f>VLOOKUP($G390,TYP,3,FALSE)</f>
        <v>Energy.freq.within.64.Bin.FFT</v>
      </c>
      <c r="M390" t="str">
        <f t="shared" si="82"/>
        <v>Energy.freq.within.64.Bin.FFT_fBodyAccJerk_57-64</v>
      </c>
      <c r="N390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</v>
      </c>
    </row>
    <row r="391" spans="1:14" x14ac:dyDescent="0.25">
      <c r="A391" t="s">
        <v>389</v>
      </c>
      <c r="B391">
        <f t="shared" si="72"/>
        <v>4</v>
      </c>
      <c r="C391" t="str">
        <f t="shared" si="73"/>
        <v>390</v>
      </c>
      <c r="D391">
        <f t="shared" si="74"/>
        <v>17</v>
      </c>
      <c r="E391">
        <f t="shared" si="75"/>
        <v>31</v>
      </c>
      <c r="F391" t="str">
        <f t="shared" si="76"/>
        <v>bandsEnergy()</v>
      </c>
      <c r="G391" t="str">
        <f t="shared" si="77"/>
        <v>bandsEnergy()</v>
      </c>
      <c r="H391" t="str">
        <f t="shared" si="78"/>
        <v>bandsEnergy.</v>
      </c>
      <c r="I391" t="str">
        <f t="shared" si="79"/>
        <v xml:space="preserve"> fBodyAccJerk</v>
      </c>
      <c r="J391" t="str">
        <f t="shared" si="80"/>
        <v>-1,16</v>
      </c>
      <c r="K391" t="str">
        <f t="shared" si="81"/>
        <v>1-16</v>
      </c>
      <c r="L391" t="str">
        <f>VLOOKUP($G391,TYP,3,FALSE)</f>
        <v>Energy.freq.within.64.Bin.FFT</v>
      </c>
      <c r="M391" t="str">
        <f t="shared" si="82"/>
        <v>Energy.freq.within.64.Bin.FFT_fBodyAccJerk_1-16</v>
      </c>
      <c r="N391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</v>
      </c>
    </row>
    <row r="392" spans="1:14" x14ac:dyDescent="0.25">
      <c r="A392" t="s">
        <v>390</v>
      </c>
      <c r="B392">
        <f t="shared" si="72"/>
        <v>4</v>
      </c>
      <c r="C392" t="str">
        <f t="shared" si="73"/>
        <v>391</v>
      </c>
      <c r="D392">
        <f t="shared" si="74"/>
        <v>17</v>
      </c>
      <c r="E392">
        <f t="shared" si="75"/>
        <v>31</v>
      </c>
      <c r="F392" t="str">
        <f t="shared" si="76"/>
        <v>bandsEnergy()</v>
      </c>
      <c r="G392" t="str">
        <f t="shared" si="77"/>
        <v>bandsEnergy()</v>
      </c>
      <c r="H392" t="str">
        <f t="shared" si="78"/>
        <v>bandsEnergy.</v>
      </c>
      <c r="I392" t="str">
        <f t="shared" si="79"/>
        <v xml:space="preserve"> fBodyAccJerk</v>
      </c>
      <c r="J392" t="str">
        <f t="shared" si="80"/>
        <v>-17,32</v>
      </c>
      <c r="K392" t="str">
        <f t="shared" si="81"/>
        <v>17-32</v>
      </c>
      <c r="L392" t="str">
        <f>VLOOKUP($G392,TYP,3,FALSE)</f>
        <v>Energy.freq.within.64.Bin.FFT</v>
      </c>
      <c r="M392" t="str">
        <f t="shared" si="82"/>
        <v>Energy.freq.within.64.Bin.FFT_fBodyAccJerk_17-32</v>
      </c>
      <c r="N392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</v>
      </c>
    </row>
    <row r="393" spans="1:14" x14ac:dyDescent="0.25">
      <c r="A393" t="s">
        <v>391</v>
      </c>
      <c r="B393">
        <f t="shared" si="72"/>
        <v>4</v>
      </c>
      <c r="C393" t="str">
        <f t="shared" si="73"/>
        <v>392</v>
      </c>
      <c r="D393">
        <f t="shared" si="74"/>
        <v>17</v>
      </c>
      <c r="E393">
        <f t="shared" si="75"/>
        <v>31</v>
      </c>
      <c r="F393" t="str">
        <f t="shared" si="76"/>
        <v>bandsEnergy()</v>
      </c>
      <c r="G393" t="str">
        <f t="shared" si="77"/>
        <v>bandsEnergy()</v>
      </c>
      <c r="H393" t="str">
        <f t="shared" si="78"/>
        <v>bandsEnergy.</v>
      </c>
      <c r="I393" t="str">
        <f t="shared" si="79"/>
        <v xml:space="preserve"> fBodyAccJerk</v>
      </c>
      <c r="J393" t="str">
        <f t="shared" si="80"/>
        <v>-33,48</v>
      </c>
      <c r="K393" t="str">
        <f t="shared" si="81"/>
        <v>33-48</v>
      </c>
      <c r="L393" t="str">
        <f>VLOOKUP($G393,TYP,3,FALSE)</f>
        <v>Energy.freq.within.64.Bin.FFT</v>
      </c>
      <c r="M393" t="str">
        <f t="shared" si="82"/>
        <v>Energy.freq.within.64.Bin.FFT_fBodyAccJerk_33-48</v>
      </c>
      <c r="N393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</v>
      </c>
    </row>
    <row r="394" spans="1:14" x14ac:dyDescent="0.25">
      <c r="A394" t="s">
        <v>392</v>
      </c>
      <c r="B394">
        <f t="shared" si="72"/>
        <v>4</v>
      </c>
      <c r="C394" t="str">
        <f t="shared" si="73"/>
        <v>393</v>
      </c>
      <c r="D394">
        <f t="shared" si="74"/>
        <v>17</v>
      </c>
      <c r="E394">
        <f t="shared" si="75"/>
        <v>31</v>
      </c>
      <c r="F394" t="str">
        <f t="shared" si="76"/>
        <v>bandsEnergy()</v>
      </c>
      <c r="G394" t="str">
        <f t="shared" si="77"/>
        <v>bandsEnergy()</v>
      </c>
      <c r="H394" t="str">
        <f t="shared" si="78"/>
        <v>bandsEnergy.</v>
      </c>
      <c r="I394" t="str">
        <f t="shared" si="79"/>
        <v xml:space="preserve"> fBodyAccJerk</v>
      </c>
      <c r="J394" t="str">
        <f t="shared" si="80"/>
        <v>-49,64</v>
      </c>
      <c r="K394" t="str">
        <f t="shared" si="81"/>
        <v>49-64</v>
      </c>
      <c r="L394" t="str">
        <f>VLOOKUP($G394,TYP,3,FALSE)</f>
        <v>Energy.freq.within.64.Bin.FFT</v>
      </c>
      <c r="M394" t="str">
        <f t="shared" si="82"/>
        <v>Energy.freq.within.64.Bin.FFT_fBodyAccJerk_49-64</v>
      </c>
      <c r="N394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</v>
      </c>
    </row>
    <row r="395" spans="1:14" x14ac:dyDescent="0.25">
      <c r="A395" t="s">
        <v>393</v>
      </c>
      <c r="B395">
        <f t="shared" si="72"/>
        <v>4</v>
      </c>
      <c r="C395" t="str">
        <f t="shared" si="73"/>
        <v>394</v>
      </c>
      <c r="D395">
        <f t="shared" si="74"/>
        <v>17</v>
      </c>
      <c r="E395">
        <f t="shared" si="75"/>
        <v>31</v>
      </c>
      <c r="F395" t="str">
        <f t="shared" si="76"/>
        <v>bandsEnergy()</v>
      </c>
      <c r="G395" t="str">
        <f t="shared" si="77"/>
        <v>bandsEnergy()</v>
      </c>
      <c r="H395" t="str">
        <f t="shared" si="78"/>
        <v>bandsEnergy.</v>
      </c>
      <c r="I395" t="str">
        <f t="shared" si="79"/>
        <v xml:space="preserve"> fBodyAccJerk</v>
      </c>
      <c r="J395" t="str">
        <f t="shared" si="80"/>
        <v>-1,24</v>
      </c>
      <c r="K395" t="str">
        <f t="shared" si="81"/>
        <v>1-24</v>
      </c>
      <c r="L395" t="str">
        <f>VLOOKUP($G395,TYP,3,FALSE)</f>
        <v>Energy.freq.within.64.Bin.FFT</v>
      </c>
      <c r="M395" t="str">
        <f t="shared" si="82"/>
        <v>Energy.freq.within.64.Bin.FFT_fBodyAccJerk_1-24</v>
      </c>
      <c r="N395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</v>
      </c>
    </row>
    <row r="396" spans="1:14" x14ac:dyDescent="0.25">
      <c r="A396" t="s">
        <v>394</v>
      </c>
      <c r="B396">
        <f t="shared" si="72"/>
        <v>4</v>
      </c>
      <c r="C396" t="str">
        <f t="shared" si="73"/>
        <v>395</v>
      </c>
      <c r="D396">
        <f t="shared" si="74"/>
        <v>17</v>
      </c>
      <c r="E396">
        <f t="shared" si="75"/>
        <v>31</v>
      </c>
      <c r="F396" t="str">
        <f t="shared" si="76"/>
        <v>bandsEnergy()</v>
      </c>
      <c r="G396" t="str">
        <f t="shared" si="77"/>
        <v>bandsEnergy()</v>
      </c>
      <c r="H396" t="str">
        <f t="shared" si="78"/>
        <v>bandsEnergy.</v>
      </c>
      <c r="I396" t="str">
        <f t="shared" si="79"/>
        <v xml:space="preserve"> fBodyAccJerk</v>
      </c>
      <c r="J396" t="str">
        <f t="shared" si="80"/>
        <v>-25,48</v>
      </c>
      <c r="K396" t="str">
        <f t="shared" si="81"/>
        <v>25-48</v>
      </c>
      <c r="L396" t="str">
        <f>VLOOKUP($G396,TYP,3,FALSE)</f>
        <v>Energy.freq.within.64.Bin.FFT</v>
      </c>
      <c r="M396" t="str">
        <f t="shared" si="82"/>
        <v>Energy.freq.within.64.Bin.FFT_fBodyAccJerk_25-48</v>
      </c>
      <c r="N396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</v>
      </c>
    </row>
    <row r="397" spans="1:14" x14ac:dyDescent="0.25">
      <c r="A397" t="s">
        <v>395</v>
      </c>
      <c r="B397">
        <f t="shared" si="72"/>
        <v>4</v>
      </c>
      <c r="C397" t="str">
        <f t="shared" si="73"/>
        <v>396</v>
      </c>
      <c r="D397">
        <f t="shared" si="74"/>
        <v>17</v>
      </c>
      <c r="E397">
        <f t="shared" si="75"/>
        <v>31</v>
      </c>
      <c r="F397" t="str">
        <f t="shared" si="76"/>
        <v>bandsEnergy()</v>
      </c>
      <c r="G397" t="str">
        <f t="shared" si="77"/>
        <v>bandsEnergy()</v>
      </c>
      <c r="H397" t="str">
        <f t="shared" si="78"/>
        <v>bandsEnergy.</v>
      </c>
      <c r="I397" t="str">
        <f t="shared" si="79"/>
        <v xml:space="preserve"> fBodyAccJerk</v>
      </c>
      <c r="J397" t="str">
        <f t="shared" si="80"/>
        <v>-1,8</v>
      </c>
      <c r="K397" t="str">
        <f t="shared" si="81"/>
        <v>1-8</v>
      </c>
      <c r="L397" t="str">
        <f>VLOOKUP($G397,TYP,3,FALSE)</f>
        <v>Energy.freq.within.64.Bin.FFT</v>
      </c>
      <c r="M397" t="str">
        <f t="shared" si="82"/>
        <v>Energy.freq.within.64.Bin.FFT_fBodyAccJerk_1-8</v>
      </c>
      <c r="N397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</v>
      </c>
    </row>
    <row r="398" spans="1:14" x14ac:dyDescent="0.25">
      <c r="A398" t="s">
        <v>396</v>
      </c>
      <c r="B398">
        <f t="shared" si="72"/>
        <v>4</v>
      </c>
      <c r="C398" t="str">
        <f t="shared" si="73"/>
        <v>397</v>
      </c>
      <c r="D398">
        <f t="shared" si="74"/>
        <v>17</v>
      </c>
      <c r="E398">
        <f t="shared" si="75"/>
        <v>31</v>
      </c>
      <c r="F398" t="str">
        <f t="shared" si="76"/>
        <v>bandsEnergy()</v>
      </c>
      <c r="G398" t="str">
        <f t="shared" si="77"/>
        <v>bandsEnergy()</v>
      </c>
      <c r="H398" t="str">
        <f t="shared" si="78"/>
        <v>bandsEnergy.</v>
      </c>
      <c r="I398" t="str">
        <f t="shared" si="79"/>
        <v xml:space="preserve"> fBodyAccJerk</v>
      </c>
      <c r="J398" t="str">
        <f t="shared" si="80"/>
        <v>-9,16</v>
      </c>
      <c r="K398" t="str">
        <f t="shared" si="81"/>
        <v>9-16</v>
      </c>
      <c r="L398" t="str">
        <f>VLOOKUP($G398,TYP,3,FALSE)</f>
        <v>Energy.freq.within.64.Bin.FFT</v>
      </c>
      <c r="M398" t="str">
        <f t="shared" si="82"/>
        <v>Energy.freq.within.64.Bin.FFT_fBodyAccJerk_9-16</v>
      </c>
      <c r="N398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</v>
      </c>
    </row>
    <row r="399" spans="1:14" x14ac:dyDescent="0.25">
      <c r="A399" t="s">
        <v>397</v>
      </c>
      <c r="B399">
        <f t="shared" si="72"/>
        <v>4</v>
      </c>
      <c r="C399" t="str">
        <f t="shared" si="73"/>
        <v>398</v>
      </c>
      <c r="D399">
        <f t="shared" si="74"/>
        <v>17</v>
      </c>
      <c r="E399">
        <f t="shared" si="75"/>
        <v>31</v>
      </c>
      <c r="F399" t="str">
        <f t="shared" si="76"/>
        <v>bandsEnergy()</v>
      </c>
      <c r="G399" t="str">
        <f t="shared" si="77"/>
        <v>bandsEnergy()</v>
      </c>
      <c r="H399" t="str">
        <f t="shared" si="78"/>
        <v>bandsEnergy.</v>
      </c>
      <c r="I399" t="str">
        <f t="shared" si="79"/>
        <v xml:space="preserve"> fBodyAccJerk</v>
      </c>
      <c r="J399" t="str">
        <f t="shared" si="80"/>
        <v>-17,24</v>
      </c>
      <c r="K399" t="str">
        <f t="shared" si="81"/>
        <v>17-24</v>
      </c>
      <c r="L399" t="str">
        <f>VLOOKUP($G399,TYP,3,FALSE)</f>
        <v>Energy.freq.within.64.Bin.FFT</v>
      </c>
      <c r="M399" t="str">
        <f t="shared" si="82"/>
        <v>Energy.freq.within.64.Bin.FFT_fBodyAccJerk_17-24</v>
      </c>
      <c r="N399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</v>
      </c>
    </row>
    <row r="400" spans="1:14" x14ac:dyDescent="0.25">
      <c r="A400" t="s">
        <v>398</v>
      </c>
      <c r="B400">
        <f t="shared" si="72"/>
        <v>4</v>
      </c>
      <c r="C400" t="str">
        <f t="shared" si="73"/>
        <v>399</v>
      </c>
      <c r="D400">
        <f t="shared" si="74"/>
        <v>17</v>
      </c>
      <c r="E400">
        <f t="shared" si="75"/>
        <v>31</v>
      </c>
      <c r="F400" t="str">
        <f t="shared" si="76"/>
        <v>bandsEnergy()</v>
      </c>
      <c r="G400" t="str">
        <f t="shared" si="77"/>
        <v>bandsEnergy()</v>
      </c>
      <c r="H400" t="str">
        <f t="shared" si="78"/>
        <v>bandsEnergy.</v>
      </c>
      <c r="I400" t="str">
        <f t="shared" si="79"/>
        <v xml:space="preserve"> fBodyAccJerk</v>
      </c>
      <c r="J400" t="str">
        <f t="shared" si="80"/>
        <v>-25,32</v>
      </c>
      <c r="K400" t="str">
        <f t="shared" si="81"/>
        <v>25-32</v>
      </c>
      <c r="L400" t="str">
        <f>VLOOKUP($G400,TYP,3,FALSE)</f>
        <v>Energy.freq.within.64.Bin.FFT</v>
      </c>
      <c r="M400" t="str">
        <f t="shared" si="82"/>
        <v>Energy.freq.within.64.Bin.FFT_fBodyAccJerk_25-32</v>
      </c>
      <c r="N400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</v>
      </c>
    </row>
    <row r="401" spans="1:14" x14ac:dyDescent="0.25">
      <c r="A401" t="s">
        <v>399</v>
      </c>
      <c r="B401">
        <f t="shared" si="72"/>
        <v>4</v>
      </c>
      <c r="C401" t="str">
        <f t="shared" si="73"/>
        <v>400</v>
      </c>
      <c r="D401">
        <f t="shared" si="74"/>
        <v>17</v>
      </c>
      <c r="E401">
        <f t="shared" si="75"/>
        <v>31</v>
      </c>
      <c r="F401" t="str">
        <f t="shared" si="76"/>
        <v>bandsEnergy()</v>
      </c>
      <c r="G401" t="str">
        <f t="shared" si="77"/>
        <v>bandsEnergy()</v>
      </c>
      <c r="H401" t="str">
        <f t="shared" si="78"/>
        <v>bandsEnergy.</v>
      </c>
      <c r="I401" t="str">
        <f t="shared" si="79"/>
        <v xml:space="preserve"> fBodyAccJerk</v>
      </c>
      <c r="J401" t="str">
        <f t="shared" si="80"/>
        <v>-33,40</v>
      </c>
      <c r="K401" t="str">
        <f t="shared" si="81"/>
        <v>33-40</v>
      </c>
      <c r="L401" t="str">
        <f>VLOOKUP($G401,TYP,3,FALSE)</f>
        <v>Energy.freq.within.64.Bin.FFT</v>
      </c>
      <c r="M401" t="str">
        <f t="shared" si="82"/>
        <v>Energy.freq.within.64.Bin.FFT_fBodyAccJerk_33-40</v>
      </c>
      <c r="N401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</v>
      </c>
    </row>
    <row r="402" spans="1:14" x14ac:dyDescent="0.25">
      <c r="A402" t="s">
        <v>400</v>
      </c>
      <c r="B402">
        <f t="shared" si="72"/>
        <v>4</v>
      </c>
      <c r="C402" t="str">
        <f t="shared" si="73"/>
        <v>401</v>
      </c>
      <c r="D402">
        <f t="shared" si="74"/>
        <v>17</v>
      </c>
      <c r="E402">
        <f t="shared" si="75"/>
        <v>31</v>
      </c>
      <c r="F402" t="str">
        <f t="shared" si="76"/>
        <v>bandsEnergy()</v>
      </c>
      <c r="G402" t="str">
        <f t="shared" si="77"/>
        <v>bandsEnergy()</v>
      </c>
      <c r="H402" t="str">
        <f t="shared" si="78"/>
        <v>bandsEnergy.</v>
      </c>
      <c r="I402" t="str">
        <f t="shared" si="79"/>
        <v xml:space="preserve"> fBodyAccJerk</v>
      </c>
      <c r="J402" t="str">
        <f t="shared" si="80"/>
        <v>-41,48</v>
      </c>
      <c r="K402" t="str">
        <f t="shared" si="81"/>
        <v>41-48</v>
      </c>
      <c r="L402" t="str">
        <f>VLOOKUP($G402,TYP,3,FALSE)</f>
        <v>Energy.freq.within.64.Bin.FFT</v>
      </c>
      <c r="M402" t="str">
        <f t="shared" si="82"/>
        <v>Energy.freq.within.64.Bin.FFT_fBodyAccJerk_41-48</v>
      </c>
      <c r="N402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</v>
      </c>
    </row>
    <row r="403" spans="1:14" x14ac:dyDescent="0.25">
      <c r="A403" t="s">
        <v>401</v>
      </c>
      <c r="B403">
        <f t="shared" si="72"/>
        <v>4</v>
      </c>
      <c r="C403" t="str">
        <f t="shared" si="73"/>
        <v>402</v>
      </c>
      <c r="D403">
        <f t="shared" si="74"/>
        <v>17</v>
      </c>
      <c r="E403">
        <f t="shared" si="75"/>
        <v>31</v>
      </c>
      <c r="F403" t="str">
        <f t="shared" si="76"/>
        <v>bandsEnergy()</v>
      </c>
      <c r="G403" t="str">
        <f t="shared" si="77"/>
        <v>bandsEnergy()</v>
      </c>
      <c r="H403" t="str">
        <f t="shared" si="78"/>
        <v>bandsEnergy.</v>
      </c>
      <c r="I403" t="str">
        <f t="shared" si="79"/>
        <v xml:space="preserve"> fBodyAccJerk</v>
      </c>
      <c r="J403" t="str">
        <f t="shared" si="80"/>
        <v>-49,56</v>
      </c>
      <c r="K403" t="str">
        <f t="shared" si="81"/>
        <v>49-56</v>
      </c>
      <c r="L403" t="str">
        <f>VLOOKUP($G403,TYP,3,FALSE)</f>
        <v>Energy.freq.within.64.Bin.FFT</v>
      </c>
      <c r="M403" t="str">
        <f t="shared" si="82"/>
        <v>Energy.freq.within.64.Bin.FFT_fBodyAccJerk_49-56</v>
      </c>
      <c r="N403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</v>
      </c>
    </row>
    <row r="404" spans="1:14" x14ac:dyDescent="0.25">
      <c r="A404" t="s">
        <v>402</v>
      </c>
      <c r="B404">
        <f t="shared" si="72"/>
        <v>4</v>
      </c>
      <c r="C404" t="str">
        <f t="shared" si="73"/>
        <v>403</v>
      </c>
      <c r="D404">
        <f t="shared" si="74"/>
        <v>17</v>
      </c>
      <c r="E404">
        <f t="shared" si="75"/>
        <v>31</v>
      </c>
      <c r="F404" t="str">
        <f t="shared" si="76"/>
        <v>bandsEnergy()</v>
      </c>
      <c r="G404" t="str">
        <f t="shared" si="77"/>
        <v>bandsEnergy()</v>
      </c>
      <c r="H404" t="str">
        <f t="shared" si="78"/>
        <v>bandsEnergy.</v>
      </c>
      <c r="I404" t="str">
        <f t="shared" si="79"/>
        <v xml:space="preserve"> fBodyAccJerk</v>
      </c>
      <c r="J404" t="str">
        <f t="shared" si="80"/>
        <v>-57,64</v>
      </c>
      <c r="K404" t="str">
        <f t="shared" si="81"/>
        <v>57-64</v>
      </c>
      <c r="L404" t="str">
        <f>VLOOKUP($G404,TYP,3,FALSE)</f>
        <v>Energy.freq.within.64.Bin.FFT</v>
      </c>
      <c r="M404" t="str">
        <f t="shared" si="82"/>
        <v>Energy.freq.within.64.Bin.FFT_fBodyAccJerk_57-64</v>
      </c>
      <c r="N404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</v>
      </c>
    </row>
    <row r="405" spans="1:14" x14ac:dyDescent="0.25">
      <c r="A405" t="s">
        <v>403</v>
      </c>
      <c r="B405">
        <f t="shared" si="72"/>
        <v>4</v>
      </c>
      <c r="C405" t="str">
        <f t="shared" si="73"/>
        <v>404</v>
      </c>
      <c r="D405">
        <f t="shared" si="74"/>
        <v>17</v>
      </c>
      <c r="E405">
        <f t="shared" si="75"/>
        <v>31</v>
      </c>
      <c r="F405" t="str">
        <f t="shared" si="76"/>
        <v>bandsEnergy()</v>
      </c>
      <c r="G405" t="str">
        <f t="shared" si="77"/>
        <v>bandsEnergy()</v>
      </c>
      <c r="H405" t="str">
        <f t="shared" si="78"/>
        <v>bandsEnergy.</v>
      </c>
      <c r="I405" t="str">
        <f t="shared" si="79"/>
        <v xml:space="preserve"> fBodyAccJerk</v>
      </c>
      <c r="J405" t="str">
        <f t="shared" si="80"/>
        <v>-1,16</v>
      </c>
      <c r="K405" t="str">
        <f t="shared" si="81"/>
        <v>1-16</v>
      </c>
      <c r="L405" t="str">
        <f>VLOOKUP($G405,TYP,3,FALSE)</f>
        <v>Energy.freq.within.64.Bin.FFT</v>
      </c>
      <c r="M405" t="str">
        <f t="shared" si="82"/>
        <v>Energy.freq.within.64.Bin.FFT_fBodyAccJerk_1-16</v>
      </c>
      <c r="N405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</v>
      </c>
    </row>
    <row r="406" spans="1:14" x14ac:dyDescent="0.25">
      <c r="A406" t="s">
        <v>404</v>
      </c>
      <c r="B406">
        <f t="shared" si="72"/>
        <v>4</v>
      </c>
      <c r="C406" t="str">
        <f t="shared" si="73"/>
        <v>405</v>
      </c>
      <c r="D406">
        <f t="shared" si="74"/>
        <v>17</v>
      </c>
      <c r="E406">
        <f t="shared" si="75"/>
        <v>31</v>
      </c>
      <c r="F406" t="str">
        <f t="shared" si="76"/>
        <v>bandsEnergy()</v>
      </c>
      <c r="G406" t="str">
        <f t="shared" si="77"/>
        <v>bandsEnergy()</v>
      </c>
      <c r="H406" t="str">
        <f t="shared" si="78"/>
        <v>bandsEnergy.</v>
      </c>
      <c r="I406" t="str">
        <f t="shared" si="79"/>
        <v xml:space="preserve"> fBodyAccJerk</v>
      </c>
      <c r="J406" t="str">
        <f t="shared" si="80"/>
        <v>-17,32</v>
      </c>
      <c r="K406" t="str">
        <f t="shared" si="81"/>
        <v>17-32</v>
      </c>
      <c r="L406" t="str">
        <f>VLOOKUP($G406,TYP,3,FALSE)</f>
        <v>Energy.freq.within.64.Bin.FFT</v>
      </c>
      <c r="M406" t="str">
        <f t="shared" si="82"/>
        <v>Energy.freq.within.64.Bin.FFT_fBodyAccJerk_17-32</v>
      </c>
      <c r="N406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</v>
      </c>
    </row>
    <row r="407" spans="1:14" x14ac:dyDescent="0.25">
      <c r="A407" t="s">
        <v>405</v>
      </c>
      <c r="B407">
        <f t="shared" si="72"/>
        <v>4</v>
      </c>
      <c r="C407" t="str">
        <f t="shared" si="73"/>
        <v>406</v>
      </c>
      <c r="D407">
        <f t="shared" si="74"/>
        <v>17</v>
      </c>
      <c r="E407">
        <f t="shared" si="75"/>
        <v>31</v>
      </c>
      <c r="F407" t="str">
        <f t="shared" si="76"/>
        <v>bandsEnergy()</v>
      </c>
      <c r="G407" t="str">
        <f t="shared" si="77"/>
        <v>bandsEnergy()</v>
      </c>
      <c r="H407" t="str">
        <f t="shared" si="78"/>
        <v>bandsEnergy.</v>
      </c>
      <c r="I407" t="str">
        <f t="shared" si="79"/>
        <v xml:space="preserve"> fBodyAccJerk</v>
      </c>
      <c r="J407" t="str">
        <f t="shared" si="80"/>
        <v>-33,48</v>
      </c>
      <c r="K407" t="str">
        <f t="shared" si="81"/>
        <v>33-48</v>
      </c>
      <c r="L407" t="str">
        <f>VLOOKUP($G407,TYP,3,FALSE)</f>
        <v>Energy.freq.within.64.Bin.FFT</v>
      </c>
      <c r="M407" t="str">
        <f t="shared" si="82"/>
        <v>Energy.freq.within.64.Bin.FFT_fBodyAccJerk_33-48</v>
      </c>
      <c r="N407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</v>
      </c>
    </row>
    <row r="408" spans="1:14" x14ac:dyDescent="0.25">
      <c r="A408" t="s">
        <v>406</v>
      </c>
      <c r="B408">
        <f t="shared" si="72"/>
        <v>4</v>
      </c>
      <c r="C408" t="str">
        <f t="shared" si="73"/>
        <v>407</v>
      </c>
      <c r="D408">
        <f t="shared" si="74"/>
        <v>17</v>
      </c>
      <c r="E408">
        <f t="shared" si="75"/>
        <v>31</v>
      </c>
      <c r="F408" t="str">
        <f t="shared" si="76"/>
        <v>bandsEnergy()</v>
      </c>
      <c r="G408" t="str">
        <f t="shared" si="77"/>
        <v>bandsEnergy()</v>
      </c>
      <c r="H408" t="str">
        <f t="shared" si="78"/>
        <v>bandsEnergy.</v>
      </c>
      <c r="I408" t="str">
        <f t="shared" si="79"/>
        <v xml:space="preserve"> fBodyAccJerk</v>
      </c>
      <c r="J408" t="str">
        <f t="shared" si="80"/>
        <v>-49,64</v>
      </c>
      <c r="K408" t="str">
        <f t="shared" si="81"/>
        <v>49-64</v>
      </c>
      <c r="L408" t="str">
        <f>VLOOKUP($G408,TYP,3,FALSE)</f>
        <v>Energy.freq.within.64.Bin.FFT</v>
      </c>
      <c r="M408" t="str">
        <f t="shared" si="82"/>
        <v>Energy.freq.within.64.Bin.FFT_fBodyAccJerk_49-64</v>
      </c>
      <c r="N408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</v>
      </c>
    </row>
    <row r="409" spans="1:14" x14ac:dyDescent="0.25">
      <c r="A409" t="s">
        <v>407</v>
      </c>
      <c r="B409">
        <f t="shared" si="72"/>
        <v>4</v>
      </c>
      <c r="C409" t="str">
        <f t="shared" si="73"/>
        <v>408</v>
      </c>
      <c r="D409">
        <f t="shared" si="74"/>
        <v>17</v>
      </c>
      <c r="E409">
        <f t="shared" si="75"/>
        <v>31</v>
      </c>
      <c r="F409" t="str">
        <f t="shared" si="76"/>
        <v>bandsEnergy()</v>
      </c>
      <c r="G409" t="str">
        <f t="shared" si="77"/>
        <v>bandsEnergy()</v>
      </c>
      <c r="H409" t="str">
        <f t="shared" si="78"/>
        <v>bandsEnergy.</v>
      </c>
      <c r="I409" t="str">
        <f t="shared" si="79"/>
        <v xml:space="preserve"> fBodyAccJerk</v>
      </c>
      <c r="J409" t="str">
        <f t="shared" si="80"/>
        <v>-1,24</v>
      </c>
      <c r="K409" t="str">
        <f t="shared" si="81"/>
        <v>1-24</v>
      </c>
      <c r="L409" t="str">
        <f>VLOOKUP($G409,TYP,3,FALSE)</f>
        <v>Energy.freq.within.64.Bin.FFT</v>
      </c>
      <c r="M409" t="str">
        <f t="shared" si="82"/>
        <v>Energy.freq.within.64.Bin.FFT_fBodyAccJerk_1-24</v>
      </c>
      <c r="N409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</v>
      </c>
    </row>
    <row r="410" spans="1:14" x14ac:dyDescent="0.25">
      <c r="A410" t="s">
        <v>408</v>
      </c>
      <c r="B410">
        <f t="shared" si="72"/>
        <v>4</v>
      </c>
      <c r="C410" t="str">
        <f t="shared" si="73"/>
        <v>409</v>
      </c>
      <c r="D410">
        <f t="shared" si="74"/>
        <v>17</v>
      </c>
      <c r="E410">
        <f t="shared" si="75"/>
        <v>31</v>
      </c>
      <c r="F410" t="str">
        <f t="shared" si="76"/>
        <v>bandsEnergy()</v>
      </c>
      <c r="G410" t="str">
        <f t="shared" si="77"/>
        <v>bandsEnergy()</v>
      </c>
      <c r="H410" t="str">
        <f t="shared" si="78"/>
        <v>bandsEnergy.</v>
      </c>
      <c r="I410" t="str">
        <f t="shared" si="79"/>
        <v xml:space="preserve"> fBodyAccJerk</v>
      </c>
      <c r="J410" t="str">
        <f t="shared" si="80"/>
        <v>-25,48</v>
      </c>
      <c r="K410" t="str">
        <f t="shared" si="81"/>
        <v>25-48</v>
      </c>
      <c r="L410" t="str">
        <f>VLOOKUP($G410,TYP,3,FALSE)</f>
        <v>Energy.freq.within.64.Bin.FFT</v>
      </c>
      <c r="M410" t="str">
        <f t="shared" si="82"/>
        <v>Energy.freq.within.64.Bin.FFT_fBodyAccJerk_25-48</v>
      </c>
      <c r="N410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</v>
      </c>
    </row>
    <row r="411" spans="1:14" x14ac:dyDescent="0.25">
      <c r="A411" t="s">
        <v>409</v>
      </c>
      <c r="B411">
        <f t="shared" si="72"/>
        <v>4</v>
      </c>
      <c r="C411" t="str">
        <f t="shared" si="73"/>
        <v>410</v>
      </c>
      <c r="D411">
        <f t="shared" si="74"/>
        <v>17</v>
      </c>
      <c r="E411">
        <f t="shared" si="75"/>
        <v>31</v>
      </c>
      <c r="F411" t="str">
        <f t="shared" si="76"/>
        <v>bandsEnergy()</v>
      </c>
      <c r="G411" t="str">
        <f t="shared" si="77"/>
        <v>bandsEnergy()</v>
      </c>
      <c r="H411" t="str">
        <f t="shared" si="78"/>
        <v>bandsEnergy.</v>
      </c>
      <c r="I411" t="str">
        <f t="shared" si="79"/>
        <v xml:space="preserve"> fBodyAccJerk</v>
      </c>
      <c r="J411" t="str">
        <f t="shared" si="80"/>
        <v>-1,8</v>
      </c>
      <c r="K411" t="str">
        <f t="shared" si="81"/>
        <v>1-8</v>
      </c>
      <c r="L411" t="str">
        <f>VLOOKUP($G411,TYP,3,FALSE)</f>
        <v>Energy.freq.within.64.Bin.FFT</v>
      </c>
      <c r="M411" t="str">
        <f t="shared" si="82"/>
        <v>Energy.freq.within.64.Bin.FFT_fBodyAccJerk_1-8</v>
      </c>
      <c r="N411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</v>
      </c>
    </row>
    <row r="412" spans="1:14" x14ac:dyDescent="0.25">
      <c r="A412" t="s">
        <v>410</v>
      </c>
      <c r="B412">
        <f t="shared" si="72"/>
        <v>4</v>
      </c>
      <c r="C412" t="str">
        <f t="shared" si="73"/>
        <v>411</v>
      </c>
      <c r="D412">
        <f t="shared" si="74"/>
        <v>17</v>
      </c>
      <c r="E412">
        <f t="shared" si="75"/>
        <v>31</v>
      </c>
      <c r="F412" t="str">
        <f t="shared" si="76"/>
        <v>bandsEnergy()</v>
      </c>
      <c r="G412" t="str">
        <f t="shared" si="77"/>
        <v>bandsEnergy()</v>
      </c>
      <c r="H412" t="str">
        <f t="shared" si="78"/>
        <v>bandsEnergy.</v>
      </c>
      <c r="I412" t="str">
        <f t="shared" si="79"/>
        <v xml:space="preserve"> fBodyAccJerk</v>
      </c>
      <c r="J412" t="str">
        <f t="shared" si="80"/>
        <v>-9,16</v>
      </c>
      <c r="K412" t="str">
        <f t="shared" si="81"/>
        <v>9-16</v>
      </c>
      <c r="L412" t="str">
        <f>VLOOKUP($G412,TYP,3,FALSE)</f>
        <v>Energy.freq.within.64.Bin.FFT</v>
      </c>
      <c r="M412" t="str">
        <f t="shared" si="82"/>
        <v>Energy.freq.within.64.Bin.FFT_fBodyAccJerk_9-16</v>
      </c>
      <c r="N412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</v>
      </c>
    </row>
    <row r="413" spans="1:14" x14ac:dyDescent="0.25">
      <c r="A413" t="s">
        <v>411</v>
      </c>
      <c r="B413">
        <f t="shared" si="72"/>
        <v>4</v>
      </c>
      <c r="C413" t="str">
        <f t="shared" si="73"/>
        <v>412</v>
      </c>
      <c r="D413">
        <f t="shared" si="74"/>
        <v>17</v>
      </c>
      <c r="E413">
        <f t="shared" si="75"/>
        <v>31</v>
      </c>
      <c r="F413" t="str">
        <f t="shared" si="76"/>
        <v>bandsEnergy()</v>
      </c>
      <c r="G413" t="str">
        <f t="shared" si="77"/>
        <v>bandsEnergy()</v>
      </c>
      <c r="H413" t="str">
        <f t="shared" si="78"/>
        <v>bandsEnergy.</v>
      </c>
      <c r="I413" t="str">
        <f t="shared" si="79"/>
        <v xml:space="preserve"> fBodyAccJerk</v>
      </c>
      <c r="J413" t="str">
        <f t="shared" si="80"/>
        <v>-17,24</v>
      </c>
      <c r="K413" t="str">
        <f t="shared" si="81"/>
        <v>17-24</v>
      </c>
      <c r="L413" t="str">
        <f>VLOOKUP($G413,TYP,3,FALSE)</f>
        <v>Energy.freq.within.64.Bin.FFT</v>
      </c>
      <c r="M413" t="str">
        <f t="shared" si="82"/>
        <v>Energy.freq.within.64.Bin.FFT_fBodyAccJerk_17-24</v>
      </c>
      <c r="N413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</v>
      </c>
    </row>
    <row r="414" spans="1:14" x14ac:dyDescent="0.25">
      <c r="A414" t="s">
        <v>412</v>
      </c>
      <c r="B414">
        <f t="shared" si="72"/>
        <v>4</v>
      </c>
      <c r="C414" t="str">
        <f t="shared" si="73"/>
        <v>413</v>
      </c>
      <c r="D414">
        <f t="shared" si="74"/>
        <v>17</v>
      </c>
      <c r="E414">
        <f t="shared" si="75"/>
        <v>31</v>
      </c>
      <c r="F414" t="str">
        <f t="shared" si="76"/>
        <v>bandsEnergy()</v>
      </c>
      <c r="G414" t="str">
        <f t="shared" si="77"/>
        <v>bandsEnergy()</v>
      </c>
      <c r="H414" t="str">
        <f t="shared" si="78"/>
        <v>bandsEnergy.</v>
      </c>
      <c r="I414" t="str">
        <f t="shared" si="79"/>
        <v xml:space="preserve"> fBodyAccJerk</v>
      </c>
      <c r="J414" t="str">
        <f t="shared" si="80"/>
        <v>-25,32</v>
      </c>
      <c r="K414" t="str">
        <f t="shared" si="81"/>
        <v>25-32</v>
      </c>
      <c r="L414" t="str">
        <f>VLOOKUP($G414,TYP,3,FALSE)</f>
        <v>Energy.freq.within.64.Bin.FFT</v>
      </c>
      <c r="M414" t="str">
        <f t="shared" si="82"/>
        <v>Energy.freq.within.64.Bin.FFT_fBodyAccJerk_25-32</v>
      </c>
      <c r="N414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</v>
      </c>
    </row>
    <row r="415" spans="1:14" x14ac:dyDescent="0.25">
      <c r="A415" t="s">
        <v>413</v>
      </c>
      <c r="B415">
        <f t="shared" si="72"/>
        <v>4</v>
      </c>
      <c r="C415" t="str">
        <f t="shared" si="73"/>
        <v>414</v>
      </c>
      <c r="D415">
        <f t="shared" si="74"/>
        <v>17</v>
      </c>
      <c r="E415">
        <f t="shared" si="75"/>
        <v>31</v>
      </c>
      <c r="F415" t="str">
        <f t="shared" si="76"/>
        <v>bandsEnergy()</v>
      </c>
      <c r="G415" t="str">
        <f t="shared" si="77"/>
        <v>bandsEnergy()</v>
      </c>
      <c r="H415" t="str">
        <f t="shared" si="78"/>
        <v>bandsEnergy.</v>
      </c>
      <c r="I415" t="str">
        <f t="shared" si="79"/>
        <v xml:space="preserve"> fBodyAccJerk</v>
      </c>
      <c r="J415" t="str">
        <f t="shared" si="80"/>
        <v>-33,40</v>
      </c>
      <c r="K415" t="str">
        <f t="shared" si="81"/>
        <v>33-40</v>
      </c>
      <c r="L415" t="str">
        <f>VLOOKUP($G415,TYP,3,FALSE)</f>
        <v>Energy.freq.within.64.Bin.FFT</v>
      </c>
      <c r="M415" t="str">
        <f t="shared" si="82"/>
        <v>Energy.freq.within.64.Bin.FFT_fBodyAccJerk_33-40</v>
      </c>
      <c r="N415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</v>
      </c>
    </row>
    <row r="416" spans="1:14" x14ac:dyDescent="0.25">
      <c r="A416" t="s">
        <v>414</v>
      </c>
      <c r="B416">
        <f t="shared" si="72"/>
        <v>4</v>
      </c>
      <c r="C416" t="str">
        <f t="shared" si="73"/>
        <v>415</v>
      </c>
      <c r="D416">
        <f t="shared" si="74"/>
        <v>17</v>
      </c>
      <c r="E416">
        <f t="shared" si="75"/>
        <v>31</v>
      </c>
      <c r="F416" t="str">
        <f t="shared" si="76"/>
        <v>bandsEnergy()</v>
      </c>
      <c r="G416" t="str">
        <f t="shared" si="77"/>
        <v>bandsEnergy()</v>
      </c>
      <c r="H416" t="str">
        <f t="shared" si="78"/>
        <v>bandsEnergy.</v>
      </c>
      <c r="I416" t="str">
        <f t="shared" si="79"/>
        <v xml:space="preserve"> fBodyAccJerk</v>
      </c>
      <c r="J416" t="str">
        <f t="shared" si="80"/>
        <v>-41,48</v>
      </c>
      <c r="K416" t="str">
        <f t="shared" si="81"/>
        <v>41-48</v>
      </c>
      <c r="L416" t="str">
        <f>VLOOKUP($G416,TYP,3,FALSE)</f>
        <v>Energy.freq.within.64.Bin.FFT</v>
      </c>
      <c r="M416" t="str">
        <f t="shared" si="82"/>
        <v>Energy.freq.within.64.Bin.FFT_fBodyAccJerk_41-48</v>
      </c>
      <c r="N416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</v>
      </c>
    </row>
    <row r="417" spans="1:14" x14ac:dyDescent="0.25">
      <c r="A417" t="s">
        <v>415</v>
      </c>
      <c r="B417">
        <f t="shared" si="72"/>
        <v>4</v>
      </c>
      <c r="C417" t="str">
        <f t="shared" si="73"/>
        <v>416</v>
      </c>
      <c r="D417">
        <f t="shared" si="74"/>
        <v>17</v>
      </c>
      <c r="E417">
        <f t="shared" si="75"/>
        <v>31</v>
      </c>
      <c r="F417" t="str">
        <f t="shared" si="76"/>
        <v>bandsEnergy()</v>
      </c>
      <c r="G417" t="str">
        <f t="shared" si="77"/>
        <v>bandsEnergy()</v>
      </c>
      <c r="H417" t="str">
        <f t="shared" si="78"/>
        <v>bandsEnergy.</v>
      </c>
      <c r="I417" t="str">
        <f t="shared" si="79"/>
        <v xml:space="preserve"> fBodyAccJerk</v>
      </c>
      <c r="J417" t="str">
        <f t="shared" si="80"/>
        <v>-49,56</v>
      </c>
      <c r="K417" t="str">
        <f t="shared" si="81"/>
        <v>49-56</v>
      </c>
      <c r="L417" t="str">
        <f>VLOOKUP($G417,TYP,3,FALSE)</f>
        <v>Energy.freq.within.64.Bin.FFT</v>
      </c>
      <c r="M417" t="str">
        <f t="shared" si="82"/>
        <v>Energy.freq.within.64.Bin.FFT_fBodyAccJerk_49-56</v>
      </c>
      <c r="N417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</v>
      </c>
    </row>
    <row r="418" spans="1:14" x14ac:dyDescent="0.25">
      <c r="A418" t="s">
        <v>416</v>
      </c>
      <c r="B418">
        <f t="shared" si="72"/>
        <v>4</v>
      </c>
      <c r="C418" t="str">
        <f t="shared" si="73"/>
        <v>417</v>
      </c>
      <c r="D418">
        <f t="shared" si="74"/>
        <v>17</v>
      </c>
      <c r="E418">
        <f t="shared" si="75"/>
        <v>31</v>
      </c>
      <c r="F418" t="str">
        <f t="shared" si="76"/>
        <v>bandsEnergy()</v>
      </c>
      <c r="G418" t="str">
        <f t="shared" si="77"/>
        <v>bandsEnergy()</v>
      </c>
      <c r="H418" t="str">
        <f t="shared" si="78"/>
        <v>bandsEnergy.</v>
      </c>
      <c r="I418" t="str">
        <f t="shared" si="79"/>
        <v xml:space="preserve"> fBodyAccJerk</v>
      </c>
      <c r="J418" t="str">
        <f t="shared" si="80"/>
        <v>-57,64</v>
      </c>
      <c r="K418" t="str">
        <f t="shared" si="81"/>
        <v>57-64</v>
      </c>
      <c r="L418" t="str">
        <f>VLOOKUP($G418,TYP,3,FALSE)</f>
        <v>Energy.freq.within.64.Bin.FFT</v>
      </c>
      <c r="M418" t="str">
        <f t="shared" si="82"/>
        <v>Energy.freq.within.64.Bin.FFT_fBodyAccJerk_57-64</v>
      </c>
      <c r="N418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</v>
      </c>
    </row>
    <row r="419" spans="1:14" x14ac:dyDescent="0.25">
      <c r="A419" t="s">
        <v>417</v>
      </c>
      <c r="B419">
        <f t="shared" si="72"/>
        <v>4</v>
      </c>
      <c r="C419" t="str">
        <f t="shared" si="73"/>
        <v>418</v>
      </c>
      <c r="D419">
        <f t="shared" si="74"/>
        <v>17</v>
      </c>
      <c r="E419">
        <f t="shared" si="75"/>
        <v>31</v>
      </c>
      <c r="F419" t="str">
        <f t="shared" si="76"/>
        <v>bandsEnergy()</v>
      </c>
      <c r="G419" t="str">
        <f t="shared" si="77"/>
        <v>bandsEnergy()</v>
      </c>
      <c r="H419" t="str">
        <f t="shared" si="78"/>
        <v>bandsEnergy.</v>
      </c>
      <c r="I419" t="str">
        <f t="shared" si="79"/>
        <v xml:space="preserve"> fBodyAccJerk</v>
      </c>
      <c r="J419" t="str">
        <f t="shared" si="80"/>
        <v>-1,16</v>
      </c>
      <c r="K419" t="str">
        <f t="shared" si="81"/>
        <v>1-16</v>
      </c>
      <c r="L419" t="str">
        <f>VLOOKUP($G419,TYP,3,FALSE)</f>
        <v>Energy.freq.within.64.Bin.FFT</v>
      </c>
      <c r="M419" t="str">
        <f t="shared" si="82"/>
        <v>Energy.freq.within.64.Bin.FFT_fBodyAccJerk_1-16</v>
      </c>
      <c r="N419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</v>
      </c>
    </row>
    <row r="420" spans="1:14" x14ac:dyDescent="0.25">
      <c r="A420" t="s">
        <v>418</v>
      </c>
      <c r="B420">
        <f t="shared" si="72"/>
        <v>4</v>
      </c>
      <c r="C420" t="str">
        <f t="shared" si="73"/>
        <v>419</v>
      </c>
      <c r="D420">
        <f t="shared" si="74"/>
        <v>17</v>
      </c>
      <c r="E420">
        <f t="shared" si="75"/>
        <v>31</v>
      </c>
      <c r="F420" t="str">
        <f t="shared" si="76"/>
        <v>bandsEnergy()</v>
      </c>
      <c r="G420" t="str">
        <f t="shared" si="77"/>
        <v>bandsEnergy()</v>
      </c>
      <c r="H420" t="str">
        <f t="shared" si="78"/>
        <v>bandsEnergy.</v>
      </c>
      <c r="I420" t="str">
        <f t="shared" si="79"/>
        <v xml:space="preserve"> fBodyAccJerk</v>
      </c>
      <c r="J420" t="str">
        <f t="shared" si="80"/>
        <v>-17,32</v>
      </c>
      <c r="K420" t="str">
        <f t="shared" si="81"/>
        <v>17-32</v>
      </c>
      <c r="L420" t="str">
        <f>VLOOKUP($G420,TYP,3,FALSE)</f>
        <v>Energy.freq.within.64.Bin.FFT</v>
      </c>
      <c r="M420" t="str">
        <f t="shared" si="82"/>
        <v>Energy.freq.within.64.Bin.FFT_fBodyAccJerk_17-32</v>
      </c>
      <c r="N420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</v>
      </c>
    </row>
    <row r="421" spans="1:14" x14ac:dyDescent="0.25">
      <c r="A421" t="s">
        <v>419</v>
      </c>
      <c r="B421">
        <f t="shared" si="72"/>
        <v>4</v>
      </c>
      <c r="C421" t="str">
        <f t="shared" si="73"/>
        <v>420</v>
      </c>
      <c r="D421">
        <f t="shared" si="74"/>
        <v>17</v>
      </c>
      <c r="E421">
        <f t="shared" si="75"/>
        <v>31</v>
      </c>
      <c r="F421" t="str">
        <f t="shared" si="76"/>
        <v>bandsEnergy()</v>
      </c>
      <c r="G421" t="str">
        <f t="shared" si="77"/>
        <v>bandsEnergy()</v>
      </c>
      <c r="H421" t="str">
        <f t="shared" si="78"/>
        <v>bandsEnergy.</v>
      </c>
      <c r="I421" t="str">
        <f t="shared" si="79"/>
        <v xml:space="preserve"> fBodyAccJerk</v>
      </c>
      <c r="J421" t="str">
        <f t="shared" si="80"/>
        <v>-33,48</v>
      </c>
      <c r="K421" t="str">
        <f t="shared" si="81"/>
        <v>33-48</v>
      </c>
      <c r="L421" t="str">
        <f>VLOOKUP($G421,TYP,3,FALSE)</f>
        <v>Energy.freq.within.64.Bin.FFT</v>
      </c>
      <c r="M421" t="str">
        <f t="shared" si="82"/>
        <v>Energy.freq.within.64.Bin.FFT_fBodyAccJerk_33-48</v>
      </c>
      <c r="N421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</v>
      </c>
    </row>
    <row r="422" spans="1:14" x14ac:dyDescent="0.25">
      <c r="A422" t="s">
        <v>420</v>
      </c>
      <c r="B422">
        <f t="shared" si="72"/>
        <v>4</v>
      </c>
      <c r="C422" t="str">
        <f t="shared" si="73"/>
        <v>421</v>
      </c>
      <c r="D422">
        <f t="shared" si="74"/>
        <v>17</v>
      </c>
      <c r="E422">
        <f t="shared" si="75"/>
        <v>31</v>
      </c>
      <c r="F422" t="str">
        <f t="shared" si="76"/>
        <v>bandsEnergy()</v>
      </c>
      <c r="G422" t="str">
        <f t="shared" si="77"/>
        <v>bandsEnergy()</v>
      </c>
      <c r="H422" t="str">
        <f t="shared" si="78"/>
        <v>bandsEnergy.</v>
      </c>
      <c r="I422" t="str">
        <f t="shared" si="79"/>
        <v xml:space="preserve"> fBodyAccJerk</v>
      </c>
      <c r="J422" t="str">
        <f t="shared" si="80"/>
        <v>-49,64</v>
      </c>
      <c r="K422" t="str">
        <f t="shared" si="81"/>
        <v>49-64</v>
      </c>
      <c r="L422" t="str">
        <f>VLOOKUP($G422,TYP,3,FALSE)</f>
        <v>Energy.freq.within.64.Bin.FFT</v>
      </c>
      <c r="M422" t="str">
        <f t="shared" si="82"/>
        <v>Energy.freq.within.64.Bin.FFT_fBodyAccJerk_49-64</v>
      </c>
      <c r="N422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</v>
      </c>
    </row>
    <row r="423" spans="1:14" x14ac:dyDescent="0.25">
      <c r="A423" t="s">
        <v>421</v>
      </c>
      <c r="B423">
        <f t="shared" si="72"/>
        <v>4</v>
      </c>
      <c r="C423" t="str">
        <f t="shared" si="73"/>
        <v>422</v>
      </c>
      <c r="D423">
        <f t="shared" si="74"/>
        <v>17</v>
      </c>
      <c r="E423">
        <f t="shared" si="75"/>
        <v>31</v>
      </c>
      <c r="F423" t="str">
        <f t="shared" si="76"/>
        <v>bandsEnergy()</v>
      </c>
      <c r="G423" t="str">
        <f t="shared" si="77"/>
        <v>bandsEnergy()</v>
      </c>
      <c r="H423" t="str">
        <f t="shared" si="78"/>
        <v>bandsEnergy.</v>
      </c>
      <c r="I423" t="str">
        <f t="shared" si="79"/>
        <v xml:space="preserve"> fBodyAccJerk</v>
      </c>
      <c r="J423" t="str">
        <f t="shared" si="80"/>
        <v>-1,24</v>
      </c>
      <c r="K423" t="str">
        <f t="shared" si="81"/>
        <v>1-24</v>
      </c>
      <c r="L423" t="str">
        <f>VLOOKUP($G423,TYP,3,FALSE)</f>
        <v>Energy.freq.within.64.Bin.FFT</v>
      </c>
      <c r="M423" t="str">
        <f t="shared" si="82"/>
        <v>Energy.freq.within.64.Bin.FFT_fBodyAccJerk_1-24</v>
      </c>
      <c r="N423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</v>
      </c>
    </row>
    <row r="424" spans="1:14" x14ac:dyDescent="0.25">
      <c r="A424" t="s">
        <v>422</v>
      </c>
      <c r="B424">
        <f t="shared" si="72"/>
        <v>4</v>
      </c>
      <c r="C424" t="str">
        <f t="shared" si="73"/>
        <v>423</v>
      </c>
      <c r="D424">
        <f t="shared" si="74"/>
        <v>17</v>
      </c>
      <c r="E424">
        <f t="shared" si="75"/>
        <v>31</v>
      </c>
      <c r="F424" t="str">
        <f t="shared" si="76"/>
        <v>bandsEnergy()</v>
      </c>
      <c r="G424" t="str">
        <f t="shared" si="77"/>
        <v>bandsEnergy()</v>
      </c>
      <c r="H424" t="str">
        <f t="shared" si="78"/>
        <v>bandsEnergy.</v>
      </c>
      <c r="I424" t="str">
        <f t="shared" si="79"/>
        <v xml:space="preserve"> fBodyAccJerk</v>
      </c>
      <c r="J424" t="str">
        <f t="shared" si="80"/>
        <v>-25,48</v>
      </c>
      <c r="K424" t="str">
        <f t="shared" si="81"/>
        <v>25-48</v>
      </c>
      <c r="L424" t="str">
        <f>VLOOKUP($G424,TYP,3,FALSE)</f>
        <v>Energy.freq.within.64.Bin.FFT</v>
      </c>
      <c r="M424" t="str">
        <f t="shared" si="82"/>
        <v>Energy.freq.within.64.Bin.FFT_fBodyAccJerk_25-48</v>
      </c>
      <c r="N424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</v>
      </c>
    </row>
    <row r="425" spans="1:14" x14ac:dyDescent="0.25">
      <c r="A425" t="s">
        <v>423</v>
      </c>
      <c r="B425">
        <f t="shared" si="72"/>
        <v>4</v>
      </c>
      <c r="C425" t="str">
        <f t="shared" si="73"/>
        <v>424</v>
      </c>
      <c r="D425">
        <f t="shared" si="74"/>
        <v>14</v>
      </c>
      <c r="E425">
        <f t="shared" si="75"/>
        <v>21</v>
      </c>
      <c r="F425" t="str">
        <f t="shared" si="76"/>
        <v>mean()</v>
      </c>
      <c r="G425" t="str">
        <f t="shared" si="77"/>
        <v>mean()</v>
      </c>
      <c r="H425" t="str">
        <f t="shared" si="78"/>
        <v>mean.</v>
      </c>
      <c r="I425" t="str">
        <f t="shared" si="79"/>
        <v xml:space="preserve"> fBodyGyro</v>
      </c>
      <c r="J425" t="str">
        <f t="shared" si="80"/>
        <v>-X</v>
      </c>
      <c r="K425" t="str">
        <f t="shared" si="81"/>
        <v>X</v>
      </c>
      <c r="L425" t="str">
        <f>VLOOKUP($G425,TYP,3,FALSE)</f>
        <v>Mean.Value</v>
      </c>
      <c r="M425" t="str">
        <f t="shared" si="82"/>
        <v>Mean.Value_fBodyGyro_X</v>
      </c>
      <c r="N425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</v>
      </c>
    </row>
    <row r="426" spans="1:14" x14ac:dyDescent="0.25">
      <c r="A426" t="s">
        <v>424</v>
      </c>
      <c r="B426">
        <f t="shared" si="72"/>
        <v>4</v>
      </c>
      <c r="C426" t="str">
        <f t="shared" si="73"/>
        <v>425</v>
      </c>
      <c r="D426">
        <f t="shared" si="74"/>
        <v>14</v>
      </c>
      <c r="E426">
        <f t="shared" si="75"/>
        <v>21</v>
      </c>
      <c r="F426" t="str">
        <f t="shared" si="76"/>
        <v>mean()</v>
      </c>
      <c r="G426" t="str">
        <f t="shared" si="77"/>
        <v>mean()</v>
      </c>
      <c r="H426" t="str">
        <f t="shared" si="78"/>
        <v>mean.</v>
      </c>
      <c r="I426" t="str">
        <f t="shared" si="79"/>
        <v xml:space="preserve"> fBodyGyro</v>
      </c>
      <c r="J426" t="str">
        <f t="shared" si="80"/>
        <v>-Y</v>
      </c>
      <c r="K426" t="str">
        <f t="shared" si="81"/>
        <v>Y</v>
      </c>
      <c r="L426" t="str">
        <f>VLOOKUP($G426,TYP,3,FALSE)</f>
        <v>Mean.Value</v>
      </c>
      <c r="M426" t="str">
        <f t="shared" si="82"/>
        <v>Mean.Value_fBodyGyro_Y</v>
      </c>
      <c r="N426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</v>
      </c>
    </row>
    <row r="427" spans="1:14" x14ac:dyDescent="0.25">
      <c r="A427" t="s">
        <v>425</v>
      </c>
      <c r="B427">
        <f t="shared" si="72"/>
        <v>4</v>
      </c>
      <c r="C427" t="str">
        <f t="shared" si="73"/>
        <v>426</v>
      </c>
      <c r="D427">
        <f t="shared" si="74"/>
        <v>14</v>
      </c>
      <c r="E427">
        <f t="shared" si="75"/>
        <v>21</v>
      </c>
      <c r="F427" t="str">
        <f t="shared" si="76"/>
        <v>mean()</v>
      </c>
      <c r="G427" t="str">
        <f t="shared" si="77"/>
        <v>mean()</v>
      </c>
      <c r="H427" t="str">
        <f t="shared" si="78"/>
        <v>mean.</v>
      </c>
      <c r="I427" t="str">
        <f t="shared" si="79"/>
        <v xml:space="preserve"> fBodyGyro</v>
      </c>
      <c r="J427" t="str">
        <f t="shared" si="80"/>
        <v>-Z</v>
      </c>
      <c r="K427" t="str">
        <f t="shared" si="81"/>
        <v>Z</v>
      </c>
      <c r="L427" t="str">
        <f>VLOOKUP($G427,TYP,3,FALSE)</f>
        <v>Mean.Value</v>
      </c>
      <c r="M427" t="str">
        <f t="shared" si="82"/>
        <v>Mean.Value_fBodyGyro_Z</v>
      </c>
      <c r="N427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</v>
      </c>
    </row>
    <row r="428" spans="1:14" x14ac:dyDescent="0.25">
      <c r="A428" t="s">
        <v>426</v>
      </c>
      <c r="B428">
        <f t="shared" si="72"/>
        <v>4</v>
      </c>
      <c r="C428" t="str">
        <f t="shared" si="73"/>
        <v>427</v>
      </c>
      <c r="D428">
        <f t="shared" si="74"/>
        <v>14</v>
      </c>
      <c r="E428">
        <f t="shared" si="75"/>
        <v>20</v>
      </c>
      <c r="F428" t="str">
        <f t="shared" si="76"/>
        <v>std()</v>
      </c>
      <c r="G428" t="str">
        <f t="shared" si="77"/>
        <v>std()</v>
      </c>
      <c r="H428" t="str">
        <f t="shared" si="78"/>
        <v>std.</v>
      </c>
      <c r="I428" t="str">
        <f t="shared" si="79"/>
        <v xml:space="preserve"> fBodyGyro</v>
      </c>
      <c r="J428" t="str">
        <f t="shared" si="80"/>
        <v>-X</v>
      </c>
      <c r="K428" t="str">
        <f t="shared" si="81"/>
        <v>X</v>
      </c>
      <c r="L428" t="str">
        <f>VLOOKUP($G428,TYP,3,FALSE)</f>
        <v>Standard.Dev</v>
      </c>
      <c r="M428" t="str">
        <f t="shared" si="82"/>
        <v>Standard.Dev_fBodyGyro_X</v>
      </c>
      <c r="N428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</v>
      </c>
    </row>
    <row r="429" spans="1:14" x14ac:dyDescent="0.25">
      <c r="A429" t="s">
        <v>427</v>
      </c>
      <c r="B429">
        <f t="shared" si="72"/>
        <v>4</v>
      </c>
      <c r="C429" t="str">
        <f t="shared" si="73"/>
        <v>428</v>
      </c>
      <c r="D429">
        <f t="shared" si="74"/>
        <v>14</v>
      </c>
      <c r="E429">
        <f t="shared" si="75"/>
        <v>20</v>
      </c>
      <c r="F429" t="str">
        <f t="shared" si="76"/>
        <v>std()</v>
      </c>
      <c r="G429" t="str">
        <f t="shared" si="77"/>
        <v>std()</v>
      </c>
      <c r="H429" t="str">
        <f t="shared" si="78"/>
        <v>std.</v>
      </c>
      <c r="I429" t="str">
        <f t="shared" si="79"/>
        <v xml:space="preserve"> fBodyGyro</v>
      </c>
      <c r="J429" t="str">
        <f t="shared" si="80"/>
        <v>-Y</v>
      </c>
      <c r="K429" t="str">
        <f t="shared" si="81"/>
        <v>Y</v>
      </c>
      <c r="L429" t="str">
        <f>VLOOKUP($G429,TYP,3,FALSE)</f>
        <v>Standard.Dev</v>
      </c>
      <c r="M429" t="str">
        <f t="shared" si="82"/>
        <v>Standard.Dev_fBodyGyro_Y</v>
      </c>
      <c r="N429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</v>
      </c>
    </row>
    <row r="430" spans="1:14" x14ac:dyDescent="0.25">
      <c r="A430" t="s">
        <v>428</v>
      </c>
      <c r="B430">
        <f t="shared" si="72"/>
        <v>4</v>
      </c>
      <c r="C430" t="str">
        <f t="shared" si="73"/>
        <v>429</v>
      </c>
      <c r="D430">
        <f t="shared" si="74"/>
        <v>14</v>
      </c>
      <c r="E430">
        <f t="shared" si="75"/>
        <v>20</v>
      </c>
      <c r="F430" t="str">
        <f t="shared" si="76"/>
        <v>std()</v>
      </c>
      <c r="G430" t="str">
        <f t="shared" si="77"/>
        <v>std()</v>
      </c>
      <c r="H430" t="str">
        <f t="shared" si="78"/>
        <v>std.</v>
      </c>
      <c r="I430" t="str">
        <f t="shared" si="79"/>
        <v xml:space="preserve"> fBodyGyro</v>
      </c>
      <c r="J430" t="str">
        <f t="shared" si="80"/>
        <v>-Z</v>
      </c>
      <c r="K430" t="str">
        <f t="shared" si="81"/>
        <v>Z</v>
      </c>
      <c r="L430" t="str">
        <f>VLOOKUP($G430,TYP,3,FALSE)</f>
        <v>Standard.Dev</v>
      </c>
      <c r="M430" t="str">
        <f t="shared" si="82"/>
        <v>Standard.Dev_fBodyGyro_Z</v>
      </c>
      <c r="N430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</v>
      </c>
    </row>
    <row r="431" spans="1:14" x14ac:dyDescent="0.25">
      <c r="A431" t="s">
        <v>429</v>
      </c>
      <c r="B431">
        <f t="shared" si="72"/>
        <v>4</v>
      </c>
      <c r="C431" t="str">
        <f t="shared" si="73"/>
        <v>430</v>
      </c>
      <c r="D431">
        <f t="shared" si="74"/>
        <v>14</v>
      </c>
      <c r="E431">
        <f t="shared" si="75"/>
        <v>20</v>
      </c>
      <c r="F431" t="str">
        <f t="shared" si="76"/>
        <v>mad()</v>
      </c>
      <c r="G431" t="str">
        <f t="shared" si="77"/>
        <v>mad()</v>
      </c>
      <c r="H431" t="str">
        <f t="shared" si="78"/>
        <v>mad.</v>
      </c>
      <c r="I431" t="str">
        <f t="shared" si="79"/>
        <v xml:space="preserve"> fBodyGyro</v>
      </c>
      <c r="J431" t="str">
        <f t="shared" si="80"/>
        <v>-X</v>
      </c>
      <c r="K431" t="str">
        <f t="shared" si="81"/>
        <v>X</v>
      </c>
      <c r="L431" t="str">
        <f>VLOOKUP($G431,TYP,3,FALSE)</f>
        <v>Median.Absolute.Deviation</v>
      </c>
      <c r="M431" t="str">
        <f t="shared" si="82"/>
        <v>Median.Absolute.Deviation_fBodyGyro_X</v>
      </c>
      <c r="N431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</v>
      </c>
    </row>
    <row r="432" spans="1:14" x14ac:dyDescent="0.25">
      <c r="A432" t="s">
        <v>430</v>
      </c>
      <c r="B432">
        <f t="shared" si="72"/>
        <v>4</v>
      </c>
      <c r="C432" t="str">
        <f t="shared" si="73"/>
        <v>431</v>
      </c>
      <c r="D432">
        <f t="shared" si="74"/>
        <v>14</v>
      </c>
      <c r="E432">
        <f t="shared" si="75"/>
        <v>20</v>
      </c>
      <c r="F432" t="str">
        <f t="shared" si="76"/>
        <v>mad()</v>
      </c>
      <c r="G432" t="str">
        <f t="shared" si="77"/>
        <v>mad()</v>
      </c>
      <c r="H432" t="str">
        <f t="shared" si="78"/>
        <v>mad.</v>
      </c>
      <c r="I432" t="str">
        <f t="shared" si="79"/>
        <v xml:space="preserve"> fBodyGyro</v>
      </c>
      <c r="J432" t="str">
        <f t="shared" si="80"/>
        <v>-Y</v>
      </c>
      <c r="K432" t="str">
        <f t="shared" si="81"/>
        <v>Y</v>
      </c>
      <c r="L432" t="str">
        <f>VLOOKUP($G432,TYP,3,FALSE)</f>
        <v>Median.Absolute.Deviation</v>
      </c>
      <c r="M432" t="str">
        <f t="shared" si="82"/>
        <v>Median.Absolute.Deviation_fBodyGyro_Y</v>
      </c>
      <c r="N432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</v>
      </c>
    </row>
    <row r="433" spans="1:14" x14ac:dyDescent="0.25">
      <c r="A433" t="s">
        <v>431</v>
      </c>
      <c r="B433">
        <f t="shared" si="72"/>
        <v>4</v>
      </c>
      <c r="C433" t="str">
        <f t="shared" si="73"/>
        <v>432</v>
      </c>
      <c r="D433">
        <f t="shared" si="74"/>
        <v>14</v>
      </c>
      <c r="E433">
        <f t="shared" si="75"/>
        <v>20</v>
      </c>
      <c r="F433" t="str">
        <f t="shared" si="76"/>
        <v>mad()</v>
      </c>
      <c r="G433" t="str">
        <f t="shared" si="77"/>
        <v>mad()</v>
      </c>
      <c r="H433" t="str">
        <f t="shared" si="78"/>
        <v>mad.</v>
      </c>
      <c r="I433" t="str">
        <f t="shared" si="79"/>
        <v xml:space="preserve"> fBodyGyro</v>
      </c>
      <c r="J433" t="str">
        <f t="shared" si="80"/>
        <v>-Z</v>
      </c>
      <c r="K433" t="str">
        <f t="shared" si="81"/>
        <v>Z</v>
      </c>
      <c r="L433" t="str">
        <f>VLOOKUP($G433,TYP,3,FALSE)</f>
        <v>Median.Absolute.Deviation</v>
      </c>
      <c r="M433" t="str">
        <f t="shared" si="82"/>
        <v>Median.Absolute.Deviation_fBodyGyro_Z</v>
      </c>
      <c r="N433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</v>
      </c>
    </row>
    <row r="434" spans="1:14" x14ac:dyDescent="0.25">
      <c r="A434" t="s">
        <v>432</v>
      </c>
      <c r="B434">
        <f t="shared" si="72"/>
        <v>4</v>
      </c>
      <c r="C434" t="str">
        <f t="shared" si="73"/>
        <v>433</v>
      </c>
      <c r="D434">
        <f t="shared" si="74"/>
        <v>14</v>
      </c>
      <c r="E434">
        <f t="shared" si="75"/>
        <v>20</v>
      </c>
      <c r="F434" t="str">
        <f t="shared" si="76"/>
        <v>max()</v>
      </c>
      <c r="G434" t="str">
        <f t="shared" si="77"/>
        <v>max()</v>
      </c>
      <c r="H434" t="str">
        <f t="shared" si="78"/>
        <v>max.</v>
      </c>
      <c r="I434" t="str">
        <f t="shared" si="79"/>
        <v xml:space="preserve"> fBodyGyro</v>
      </c>
      <c r="J434" t="str">
        <f t="shared" si="80"/>
        <v>-X</v>
      </c>
      <c r="K434" t="str">
        <f t="shared" si="81"/>
        <v>X</v>
      </c>
      <c r="L434" t="str">
        <f>VLOOKUP($G434,TYP,3,FALSE)</f>
        <v>Max.in.Array</v>
      </c>
      <c r="M434" t="str">
        <f t="shared" si="82"/>
        <v>Max.in.Array_fBodyGyro_X</v>
      </c>
      <c r="N434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</v>
      </c>
    </row>
    <row r="435" spans="1:14" x14ac:dyDescent="0.25">
      <c r="A435" t="s">
        <v>433</v>
      </c>
      <c r="B435">
        <f t="shared" si="72"/>
        <v>4</v>
      </c>
      <c r="C435" t="str">
        <f t="shared" si="73"/>
        <v>434</v>
      </c>
      <c r="D435">
        <f t="shared" si="74"/>
        <v>14</v>
      </c>
      <c r="E435">
        <f t="shared" si="75"/>
        <v>20</v>
      </c>
      <c r="F435" t="str">
        <f t="shared" si="76"/>
        <v>max()</v>
      </c>
      <c r="G435" t="str">
        <f t="shared" si="77"/>
        <v>max()</v>
      </c>
      <c r="H435" t="str">
        <f t="shared" si="78"/>
        <v>max.</v>
      </c>
      <c r="I435" t="str">
        <f t="shared" si="79"/>
        <v xml:space="preserve"> fBodyGyro</v>
      </c>
      <c r="J435" t="str">
        <f t="shared" si="80"/>
        <v>-Y</v>
      </c>
      <c r="K435" t="str">
        <f t="shared" si="81"/>
        <v>Y</v>
      </c>
      <c r="L435" t="str">
        <f>VLOOKUP($G435,TYP,3,FALSE)</f>
        <v>Max.in.Array</v>
      </c>
      <c r="M435" t="str">
        <f t="shared" si="82"/>
        <v>Max.in.Array_fBodyGyro_Y</v>
      </c>
      <c r="N435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</v>
      </c>
    </row>
    <row r="436" spans="1:14" x14ac:dyDescent="0.25">
      <c r="A436" t="s">
        <v>434</v>
      </c>
      <c r="B436">
        <f t="shared" si="72"/>
        <v>4</v>
      </c>
      <c r="C436" t="str">
        <f t="shared" si="73"/>
        <v>435</v>
      </c>
      <c r="D436">
        <f t="shared" si="74"/>
        <v>14</v>
      </c>
      <c r="E436">
        <f t="shared" si="75"/>
        <v>20</v>
      </c>
      <c r="F436" t="str">
        <f t="shared" si="76"/>
        <v>max()</v>
      </c>
      <c r="G436" t="str">
        <f t="shared" si="77"/>
        <v>max()</v>
      </c>
      <c r="H436" t="str">
        <f t="shared" si="78"/>
        <v>max.</v>
      </c>
      <c r="I436" t="str">
        <f t="shared" si="79"/>
        <v xml:space="preserve"> fBodyGyro</v>
      </c>
      <c r="J436" t="str">
        <f t="shared" si="80"/>
        <v>-Z</v>
      </c>
      <c r="K436" t="str">
        <f t="shared" si="81"/>
        <v>Z</v>
      </c>
      <c r="L436" t="str">
        <f>VLOOKUP($G436,TYP,3,FALSE)</f>
        <v>Max.in.Array</v>
      </c>
      <c r="M436" t="str">
        <f t="shared" si="82"/>
        <v>Max.in.Array_fBodyGyro_Z</v>
      </c>
      <c r="N436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</v>
      </c>
    </row>
    <row r="437" spans="1:14" x14ac:dyDescent="0.25">
      <c r="A437" t="s">
        <v>435</v>
      </c>
      <c r="B437">
        <f t="shared" si="72"/>
        <v>4</v>
      </c>
      <c r="C437" t="str">
        <f t="shared" si="73"/>
        <v>436</v>
      </c>
      <c r="D437">
        <f t="shared" si="74"/>
        <v>14</v>
      </c>
      <c r="E437">
        <f t="shared" si="75"/>
        <v>20</v>
      </c>
      <c r="F437" t="str">
        <f t="shared" si="76"/>
        <v>min()</v>
      </c>
      <c r="G437" t="str">
        <f t="shared" si="77"/>
        <v>min()</v>
      </c>
      <c r="H437" t="str">
        <f t="shared" si="78"/>
        <v>min.</v>
      </c>
      <c r="I437" t="str">
        <f t="shared" si="79"/>
        <v xml:space="preserve"> fBodyGyro</v>
      </c>
      <c r="J437" t="str">
        <f t="shared" si="80"/>
        <v>-X</v>
      </c>
      <c r="K437" t="str">
        <f t="shared" si="81"/>
        <v>X</v>
      </c>
      <c r="L437" t="str">
        <f>VLOOKUP($G437,TYP,3,FALSE)</f>
        <v>Min.in.Array</v>
      </c>
      <c r="M437" t="str">
        <f t="shared" si="82"/>
        <v>Min.in.Array_fBodyGyro_X</v>
      </c>
      <c r="N437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</v>
      </c>
    </row>
    <row r="438" spans="1:14" x14ac:dyDescent="0.25">
      <c r="A438" t="s">
        <v>436</v>
      </c>
      <c r="B438">
        <f t="shared" si="72"/>
        <v>4</v>
      </c>
      <c r="C438" t="str">
        <f t="shared" si="73"/>
        <v>437</v>
      </c>
      <c r="D438">
        <f t="shared" si="74"/>
        <v>14</v>
      </c>
      <c r="E438">
        <f t="shared" si="75"/>
        <v>20</v>
      </c>
      <c r="F438" t="str">
        <f t="shared" si="76"/>
        <v>min()</v>
      </c>
      <c r="G438" t="str">
        <f t="shared" si="77"/>
        <v>min()</v>
      </c>
      <c r="H438" t="str">
        <f t="shared" si="78"/>
        <v>min.</v>
      </c>
      <c r="I438" t="str">
        <f t="shared" si="79"/>
        <v xml:space="preserve"> fBodyGyro</v>
      </c>
      <c r="J438" t="str">
        <f t="shared" si="80"/>
        <v>-Y</v>
      </c>
      <c r="K438" t="str">
        <f t="shared" si="81"/>
        <v>Y</v>
      </c>
      <c r="L438" t="str">
        <f>VLOOKUP($G438,TYP,3,FALSE)</f>
        <v>Min.in.Array</v>
      </c>
      <c r="M438" t="str">
        <f t="shared" si="82"/>
        <v>Min.in.Array_fBodyGyro_Y</v>
      </c>
      <c r="N438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</v>
      </c>
    </row>
    <row r="439" spans="1:14" x14ac:dyDescent="0.25">
      <c r="A439" t="s">
        <v>437</v>
      </c>
      <c r="B439">
        <f t="shared" si="72"/>
        <v>4</v>
      </c>
      <c r="C439" t="str">
        <f t="shared" si="73"/>
        <v>438</v>
      </c>
      <c r="D439">
        <f t="shared" si="74"/>
        <v>14</v>
      </c>
      <c r="E439">
        <f t="shared" si="75"/>
        <v>20</v>
      </c>
      <c r="F439" t="str">
        <f t="shared" si="76"/>
        <v>min()</v>
      </c>
      <c r="G439" t="str">
        <f t="shared" si="77"/>
        <v>min()</v>
      </c>
      <c r="H439" t="str">
        <f t="shared" si="78"/>
        <v>min.</v>
      </c>
      <c r="I439" t="str">
        <f t="shared" si="79"/>
        <v xml:space="preserve"> fBodyGyro</v>
      </c>
      <c r="J439" t="str">
        <f t="shared" si="80"/>
        <v>-Z</v>
      </c>
      <c r="K439" t="str">
        <f t="shared" si="81"/>
        <v>Z</v>
      </c>
      <c r="L439" t="str">
        <f>VLOOKUP($G439,TYP,3,FALSE)</f>
        <v>Min.in.Array</v>
      </c>
      <c r="M439" t="str">
        <f t="shared" si="82"/>
        <v>Min.in.Array_fBodyGyro_Z</v>
      </c>
      <c r="N439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</v>
      </c>
    </row>
    <row r="440" spans="1:14" x14ac:dyDescent="0.25">
      <c r="A440" t="s">
        <v>438</v>
      </c>
      <c r="B440">
        <f t="shared" si="72"/>
        <v>4</v>
      </c>
      <c r="C440" t="str">
        <f t="shared" si="73"/>
        <v>439</v>
      </c>
      <c r="D440">
        <f t="shared" si="74"/>
        <v>14</v>
      </c>
      <c r="E440">
        <f t="shared" si="75"/>
        <v>20</v>
      </c>
      <c r="F440" t="str">
        <f t="shared" si="76"/>
        <v>sma()</v>
      </c>
      <c r="G440" t="str">
        <f t="shared" si="77"/>
        <v>sma()</v>
      </c>
      <c r="H440" t="str">
        <f t="shared" si="78"/>
        <v>sma.</v>
      </c>
      <c r="I440" t="str">
        <f t="shared" si="79"/>
        <v xml:space="preserve"> fBodyGyro</v>
      </c>
      <c r="J440" t="str">
        <f t="shared" si="80"/>
        <v/>
      </c>
      <c r="K440" t="str">
        <f t="shared" si="81"/>
        <v/>
      </c>
      <c r="L440" t="str">
        <f>VLOOKUP($G440,TYP,3,FALSE)</f>
        <v>Signal.Magnitude.Area</v>
      </c>
      <c r="M440" t="str">
        <f t="shared" si="82"/>
        <v>Signal.Magnitude.Area_fBodyGyro</v>
      </c>
      <c r="N440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</v>
      </c>
    </row>
    <row r="441" spans="1:14" x14ac:dyDescent="0.25">
      <c r="A441" t="s">
        <v>439</v>
      </c>
      <c r="B441">
        <f t="shared" si="72"/>
        <v>4</v>
      </c>
      <c r="C441" t="str">
        <f t="shared" si="73"/>
        <v>440</v>
      </c>
      <c r="D441">
        <f t="shared" si="74"/>
        <v>14</v>
      </c>
      <c r="E441">
        <f t="shared" si="75"/>
        <v>23</v>
      </c>
      <c r="F441" t="str">
        <f t="shared" si="76"/>
        <v>energy()</v>
      </c>
      <c r="G441" t="str">
        <f t="shared" si="77"/>
        <v>energy()</v>
      </c>
      <c r="H441" t="str">
        <f t="shared" si="78"/>
        <v>energy.</v>
      </c>
      <c r="I441" t="str">
        <f t="shared" si="79"/>
        <v xml:space="preserve"> fBodyGyro</v>
      </c>
      <c r="J441" t="str">
        <f t="shared" si="80"/>
        <v>-X</v>
      </c>
      <c r="K441" t="str">
        <f t="shared" si="81"/>
        <v>X</v>
      </c>
      <c r="L441" t="str">
        <f>VLOOKUP($G441,TYP,3,FALSE)</f>
        <v>Energy.Measure</v>
      </c>
      <c r="M441" t="str">
        <f t="shared" si="82"/>
        <v>Energy.Measure_fBodyGyro_X</v>
      </c>
      <c r="N441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</v>
      </c>
    </row>
    <row r="442" spans="1:14" x14ac:dyDescent="0.25">
      <c r="A442" t="s">
        <v>440</v>
      </c>
      <c r="B442">
        <f t="shared" si="72"/>
        <v>4</v>
      </c>
      <c r="C442" t="str">
        <f t="shared" si="73"/>
        <v>441</v>
      </c>
      <c r="D442">
        <f t="shared" si="74"/>
        <v>14</v>
      </c>
      <c r="E442">
        <f t="shared" si="75"/>
        <v>23</v>
      </c>
      <c r="F442" t="str">
        <f t="shared" si="76"/>
        <v>energy()</v>
      </c>
      <c r="G442" t="str">
        <f t="shared" si="77"/>
        <v>energy()</v>
      </c>
      <c r="H442" t="str">
        <f t="shared" si="78"/>
        <v>energy.</v>
      </c>
      <c r="I442" t="str">
        <f t="shared" si="79"/>
        <v xml:space="preserve"> fBodyGyro</v>
      </c>
      <c r="J442" t="str">
        <f t="shared" si="80"/>
        <v>-Y</v>
      </c>
      <c r="K442" t="str">
        <f t="shared" si="81"/>
        <v>Y</v>
      </c>
      <c r="L442" t="str">
        <f>VLOOKUP($G442,TYP,3,FALSE)</f>
        <v>Energy.Measure</v>
      </c>
      <c r="M442" t="str">
        <f t="shared" si="82"/>
        <v>Energy.Measure_fBodyGyro_Y</v>
      </c>
      <c r="N442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</v>
      </c>
    </row>
    <row r="443" spans="1:14" x14ac:dyDescent="0.25">
      <c r="A443" t="s">
        <v>441</v>
      </c>
      <c r="B443">
        <f t="shared" si="72"/>
        <v>4</v>
      </c>
      <c r="C443" t="str">
        <f t="shared" si="73"/>
        <v>442</v>
      </c>
      <c r="D443">
        <f t="shared" si="74"/>
        <v>14</v>
      </c>
      <c r="E443">
        <f t="shared" si="75"/>
        <v>23</v>
      </c>
      <c r="F443" t="str">
        <f t="shared" si="76"/>
        <v>energy()</v>
      </c>
      <c r="G443" t="str">
        <f t="shared" si="77"/>
        <v>energy()</v>
      </c>
      <c r="H443" t="str">
        <f t="shared" si="78"/>
        <v>energy.</v>
      </c>
      <c r="I443" t="str">
        <f t="shared" si="79"/>
        <v xml:space="preserve"> fBodyGyro</v>
      </c>
      <c r="J443" t="str">
        <f t="shared" si="80"/>
        <v>-Z</v>
      </c>
      <c r="K443" t="str">
        <f t="shared" si="81"/>
        <v>Z</v>
      </c>
      <c r="L443" t="str">
        <f>VLOOKUP($G443,TYP,3,FALSE)</f>
        <v>Energy.Measure</v>
      </c>
      <c r="M443" t="str">
        <f t="shared" si="82"/>
        <v>Energy.Measure_fBodyGyro_Z</v>
      </c>
      <c r="N443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</v>
      </c>
    </row>
    <row r="444" spans="1:14" x14ac:dyDescent="0.25">
      <c r="A444" t="s">
        <v>442</v>
      </c>
      <c r="B444">
        <f t="shared" si="72"/>
        <v>4</v>
      </c>
      <c r="C444" t="str">
        <f t="shared" si="73"/>
        <v>443</v>
      </c>
      <c r="D444">
        <f t="shared" si="74"/>
        <v>14</v>
      </c>
      <c r="E444">
        <f t="shared" si="75"/>
        <v>20</v>
      </c>
      <c r="F444" t="str">
        <f t="shared" si="76"/>
        <v>iqr()</v>
      </c>
      <c r="G444" t="str">
        <f t="shared" si="77"/>
        <v>iqr()</v>
      </c>
      <c r="H444" t="str">
        <f t="shared" si="78"/>
        <v>iqr.</v>
      </c>
      <c r="I444" t="str">
        <f t="shared" si="79"/>
        <v xml:space="preserve"> fBodyGyro</v>
      </c>
      <c r="J444" t="str">
        <f t="shared" si="80"/>
        <v>-X</v>
      </c>
      <c r="K444" t="str">
        <f t="shared" si="81"/>
        <v>X</v>
      </c>
      <c r="L444" t="str">
        <f>VLOOKUP($G444,TYP,3,FALSE)</f>
        <v>Interquartile.Range</v>
      </c>
      <c r="M444" t="str">
        <f t="shared" si="82"/>
        <v>Interquartile.Range_fBodyGyro_X</v>
      </c>
      <c r="N444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</v>
      </c>
    </row>
    <row r="445" spans="1:14" x14ac:dyDescent="0.25">
      <c r="A445" t="s">
        <v>443</v>
      </c>
      <c r="B445">
        <f t="shared" si="72"/>
        <v>4</v>
      </c>
      <c r="C445" t="str">
        <f t="shared" si="73"/>
        <v>444</v>
      </c>
      <c r="D445">
        <f t="shared" si="74"/>
        <v>14</v>
      </c>
      <c r="E445">
        <f t="shared" si="75"/>
        <v>20</v>
      </c>
      <c r="F445" t="str">
        <f t="shared" si="76"/>
        <v>iqr()</v>
      </c>
      <c r="G445" t="str">
        <f t="shared" si="77"/>
        <v>iqr()</v>
      </c>
      <c r="H445" t="str">
        <f t="shared" si="78"/>
        <v>iqr.</v>
      </c>
      <c r="I445" t="str">
        <f t="shared" si="79"/>
        <v xml:space="preserve"> fBodyGyro</v>
      </c>
      <c r="J445" t="str">
        <f t="shared" si="80"/>
        <v>-Y</v>
      </c>
      <c r="K445" t="str">
        <f t="shared" si="81"/>
        <v>Y</v>
      </c>
      <c r="L445" t="str">
        <f>VLOOKUP($G445,TYP,3,FALSE)</f>
        <v>Interquartile.Range</v>
      </c>
      <c r="M445" t="str">
        <f t="shared" si="82"/>
        <v>Interquartile.Range_fBodyGyro_Y</v>
      </c>
      <c r="N445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</v>
      </c>
    </row>
    <row r="446" spans="1:14" x14ac:dyDescent="0.25">
      <c r="A446" t="s">
        <v>444</v>
      </c>
      <c r="B446">
        <f t="shared" si="72"/>
        <v>4</v>
      </c>
      <c r="C446" t="str">
        <f t="shared" si="73"/>
        <v>445</v>
      </c>
      <c r="D446">
        <f t="shared" si="74"/>
        <v>14</v>
      </c>
      <c r="E446">
        <f t="shared" si="75"/>
        <v>20</v>
      </c>
      <c r="F446" t="str">
        <f t="shared" si="76"/>
        <v>iqr()</v>
      </c>
      <c r="G446" t="str">
        <f t="shared" si="77"/>
        <v>iqr()</v>
      </c>
      <c r="H446" t="str">
        <f t="shared" si="78"/>
        <v>iqr.</v>
      </c>
      <c r="I446" t="str">
        <f t="shared" si="79"/>
        <v xml:space="preserve"> fBodyGyro</v>
      </c>
      <c r="J446" t="str">
        <f t="shared" si="80"/>
        <v>-Z</v>
      </c>
      <c r="K446" t="str">
        <f t="shared" si="81"/>
        <v>Z</v>
      </c>
      <c r="L446" t="str">
        <f>VLOOKUP($G446,TYP,3,FALSE)</f>
        <v>Interquartile.Range</v>
      </c>
      <c r="M446" t="str">
        <f t="shared" si="82"/>
        <v>Interquartile.Range_fBodyGyro_Z</v>
      </c>
      <c r="N446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</v>
      </c>
    </row>
    <row r="447" spans="1:14" x14ac:dyDescent="0.25">
      <c r="A447" t="s">
        <v>445</v>
      </c>
      <c r="B447">
        <f t="shared" si="72"/>
        <v>4</v>
      </c>
      <c r="C447" t="str">
        <f t="shared" si="73"/>
        <v>446</v>
      </c>
      <c r="D447">
        <f t="shared" si="74"/>
        <v>14</v>
      </c>
      <c r="E447">
        <f t="shared" si="75"/>
        <v>24</v>
      </c>
      <c r="F447" t="str">
        <f t="shared" si="76"/>
        <v>entropy()</v>
      </c>
      <c r="G447" t="str">
        <f t="shared" si="77"/>
        <v>entropy()</v>
      </c>
      <c r="H447" t="str">
        <f t="shared" si="78"/>
        <v>entropy.</v>
      </c>
      <c r="I447" t="str">
        <f t="shared" si="79"/>
        <v xml:space="preserve"> fBodyGyro</v>
      </c>
      <c r="J447" t="str">
        <f t="shared" si="80"/>
        <v>-X</v>
      </c>
      <c r="K447" t="str">
        <f t="shared" si="81"/>
        <v>X</v>
      </c>
      <c r="L447" t="str">
        <f>VLOOKUP($G447,TYP,3,FALSE)</f>
        <v>Signal.Entropy</v>
      </c>
      <c r="M447" t="str">
        <f t="shared" si="82"/>
        <v>Signal.Entropy_fBodyGyro_X</v>
      </c>
      <c r="N447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</v>
      </c>
    </row>
    <row r="448" spans="1:14" x14ac:dyDescent="0.25">
      <c r="A448" t="s">
        <v>446</v>
      </c>
      <c r="B448">
        <f t="shared" si="72"/>
        <v>4</v>
      </c>
      <c r="C448" t="str">
        <f t="shared" si="73"/>
        <v>447</v>
      </c>
      <c r="D448">
        <f t="shared" si="74"/>
        <v>14</v>
      </c>
      <c r="E448">
        <f t="shared" si="75"/>
        <v>24</v>
      </c>
      <c r="F448" t="str">
        <f t="shared" si="76"/>
        <v>entropy()</v>
      </c>
      <c r="G448" t="str">
        <f t="shared" si="77"/>
        <v>entropy()</v>
      </c>
      <c r="H448" t="str">
        <f t="shared" si="78"/>
        <v>entropy.</v>
      </c>
      <c r="I448" t="str">
        <f t="shared" si="79"/>
        <v xml:space="preserve"> fBodyGyro</v>
      </c>
      <c r="J448" t="str">
        <f t="shared" si="80"/>
        <v>-Y</v>
      </c>
      <c r="K448" t="str">
        <f t="shared" si="81"/>
        <v>Y</v>
      </c>
      <c r="L448" t="str">
        <f>VLOOKUP($G448,TYP,3,FALSE)</f>
        <v>Signal.Entropy</v>
      </c>
      <c r="M448" t="str">
        <f t="shared" si="82"/>
        <v>Signal.Entropy_fBodyGyro_Y</v>
      </c>
      <c r="N448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</v>
      </c>
    </row>
    <row r="449" spans="1:14" x14ac:dyDescent="0.25">
      <c r="A449" t="s">
        <v>447</v>
      </c>
      <c r="B449">
        <f t="shared" si="72"/>
        <v>4</v>
      </c>
      <c r="C449" t="str">
        <f t="shared" si="73"/>
        <v>448</v>
      </c>
      <c r="D449">
        <f t="shared" si="74"/>
        <v>14</v>
      </c>
      <c r="E449">
        <f t="shared" si="75"/>
        <v>24</v>
      </c>
      <c r="F449" t="str">
        <f t="shared" si="76"/>
        <v>entropy()</v>
      </c>
      <c r="G449" t="str">
        <f t="shared" si="77"/>
        <v>entropy()</v>
      </c>
      <c r="H449" t="str">
        <f t="shared" si="78"/>
        <v>entropy.</v>
      </c>
      <c r="I449" t="str">
        <f t="shared" si="79"/>
        <v xml:space="preserve"> fBodyGyro</v>
      </c>
      <c r="J449" t="str">
        <f t="shared" si="80"/>
        <v>-Z</v>
      </c>
      <c r="K449" t="str">
        <f t="shared" si="81"/>
        <v>Z</v>
      </c>
      <c r="L449" t="str">
        <f>VLOOKUP($G449,TYP,3,FALSE)</f>
        <v>Signal.Entropy</v>
      </c>
      <c r="M449" t="str">
        <f t="shared" si="82"/>
        <v>Signal.Entropy_fBodyGyro_Z</v>
      </c>
      <c r="N449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</v>
      </c>
    </row>
    <row r="450" spans="1:14" x14ac:dyDescent="0.25">
      <c r="A450" t="s">
        <v>448</v>
      </c>
      <c r="B450">
        <f t="shared" si="72"/>
        <v>4</v>
      </c>
      <c r="C450" t="str">
        <f t="shared" si="73"/>
        <v>449</v>
      </c>
      <c r="D450">
        <f t="shared" si="74"/>
        <v>14</v>
      </c>
      <c r="E450">
        <f t="shared" si="75"/>
        <v>22</v>
      </c>
      <c r="F450" t="str">
        <f t="shared" si="76"/>
        <v>maxInds</v>
      </c>
      <c r="G450" t="str">
        <f t="shared" si="77"/>
        <v>maxInds</v>
      </c>
      <c r="H450" t="str">
        <f t="shared" si="78"/>
        <v>maxInds</v>
      </c>
      <c r="I450" t="str">
        <f t="shared" si="79"/>
        <v xml:space="preserve"> fBodyGyro</v>
      </c>
      <c r="J450" t="str">
        <f t="shared" si="80"/>
        <v/>
      </c>
      <c r="K450" t="str">
        <f t="shared" si="81"/>
        <v/>
      </c>
      <c r="L450" t="str">
        <f>VLOOKUP($G450,TYP,3,FALSE)</f>
        <v>Index.fq.Max.Magnitude</v>
      </c>
      <c r="M450" t="str">
        <f t="shared" si="82"/>
        <v>Index.fq.Max.Magnitude_fBodyGyro</v>
      </c>
      <c r="N450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</v>
      </c>
    </row>
    <row r="451" spans="1:14" x14ac:dyDescent="0.25">
      <c r="A451" t="s">
        <v>449</v>
      </c>
      <c r="B451">
        <f t="shared" ref="B451:B514" si="84">FIND(" ",$A451)</f>
        <v>4</v>
      </c>
      <c r="C451" t="str">
        <f t="shared" ref="C451:C514" si="85">LEFT($A451,B451-1)</f>
        <v>450</v>
      </c>
      <c r="D451">
        <f t="shared" ref="D451:D514" si="86">FIND("-",$A451)</f>
        <v>14</v>
      </c>
      <c r="E451">
        <f t="shared" ref="E451:E514" si="87">IFERROR(FIND("-",$A451,D451+1),LEN($A451)+1)</f>
        <v>22</v>
      </c>
      <c r="F451" t="str">
        <f t="shared" ref="F451:F514" si="88">MID($A451,$D451+1,$E451-$D451-1)</f>
        <v>maxInds</v>
      </c>
      <c r="G451" t="str">
        <f t="shared" ref="G451:G514" si="89">IFERROR(LEFT(F451,FIND(")",$F451)),F451)</f>
        <v>maxInds</v>
      </c>
      <c r="H451" t="str">
        <f t="shared" ref="H451:H514" si="90">SUBSTITUTE($F451,"()",".")</f>
        <v>maxInds</v>
      </c>
      <c r="I451" t="str">
        <f t="shared" ref="I451:I514" si="91">MID($A451,$B451,$D451-$B451)</f>
        <v xml:space="preserve"> fBodyGyro</v>
      </c>
      <c r="J451" t="str">
        <f t="shared" ref="J451:J514" si="92">IFERROR(RIGHT($A451,LEN($A451)-FIND(")-",$A451)),"")</f>
        <v/>
      </c>
      <c r="K451" t="str">
        <f t="shared" ref="K451:K514" si="93">SUBSTITUTE(SUBSTITUTE($J451,"-",""),",","-")</f>
        <v/>
      </c>
      <c r="L451" t="str">
        <f>VLOOKUP($G451,TYP,3,FALSE)</f>
        <v>Index.fq.Max.Magnitude</v>
      </c>
      <c r="M451" t="str">
        <f t="shared" ref="M451:M514" si="94">SUBSTITUTE((L451&amp;"_"&amp;I451&amp; IF(K451="","","_"&amp;K451))," ","")</f>
        <v>Index.fq.Max.Magnitude_fBodyGyro</v>
      </c>
      <c r="N451" t="str">
        <f t="shared" si="83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</v>
      </c>
    </row>
    <row r="452" spans="1:14" x14ac:dyDescent="0.25">
      <c r="A452" t="s">
        <v>450</v>
      </c>
      <c r="B452">
        <f t="shared" si="84"/>
        <v>4</v>
      </c>
      <c r="C452" t="str">
        <f t="shared" si="85"/>
        <v>451</v>
      </c>
      <c r="D452">
        <f t="shared" si="86"/>
        <v>14</v>
      </c>
      <c r="E452">
        <f t="shared" si="87"/>
        <v>22</v>
      </c>
      <c r="F452" t="str">
        <f t="shared" si="88"/>
        <v>maxInds</v>
      </c>
      <c r="G452" t="str">
        <f t="shared" si="89"/>
        <v>maxInds</v>
      </c>
      <c r="H452" t="str">
        <f t="shared" si="90"/>
        <v>maxInds</v>
      </c>
      <c r="I452" t="str">
        <f t="shared" si="91"/>
        <v xml:space="preserve"> fBodyGyro</v>
      </c>
      <c r="J452" t="str">
        <f t="shared" si="92"/>
        <v/>
      </c>
      <c r="K452" t="str">
        <f t="shared" si="93"/>
        <v/>
      </c>
      <c r="L452" t="str">
        <f>VLOOKUP($G452,TYP,3,FALSE)</f>
        <v>Index.fq.Max.Magnitude</v>
      </c>
      <c r="M452" t="str">
        <f t="shared" si="94"/>
        <v>Index.fq.Max.Magnitude_fBodyGyro</v>
      </c>
      <c r="N452" t="str">
        <f t="shared" ref="N452:N515" si="95">N451&amp;"', '"&amp;M452</f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</v>
      </c>
    </row>
    <row r="453" spans="1:14" x14ac:dyDescent="0.25">
      <c r="A453" t="s">
        <v>451</v>
      </c>
      <c r="B453">
        <f t="shared" si="84"/>
        <v>4</v>
      </c>
      <c r="C453" t="str">
        <f t="shared" si="85"/>
        <v>452</v>
      </c>
      <c r="D453">
        <f t="shared" si="86"/>
        <v>14</v>
      </c>
      <c r="E453">
        <f t="shared" si="87"/>
        <v>25</v>
      </c>
      <c r="F453" t="str">
        <f t="shared" si="88"/>
        <v>meanFreq()</v>
      </c>
      <c r="G453" t="str">
        <f t="shared" si="89"/>
        <v>meanFreq()</v>
      </c>
      <c r="H453" t="str">
        <f t="shared" si="90"/>
        <v>meanFreq.</v>
      </c>
      <c r="I453" t="str">
        <f t="shared" si="91"/>
        <v xml:space="preserve"> fBodyGyro</v>
      </c>
      <c r="J453" t="str">
        <f t="shared" si="92"/>
        <v>-X</v>
      </c>
      <c r="K453" t="str">
        <f t="shared" si="93"/>
        <v>X</v>
      </c>
      <c r="L453" t="str">
        <f>VLOOKUP($G453,TYP,3,FALSE)</f>
        <v>Weighted.Average.fq</v>
      </c>
      <c r="M453" t="str">
        <f t="shared" si="94"/>
        <v>Weighted.Average.fq_fBodyGyro_X</v>
      </c>
      <c r="N453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</v>
      </c>
    </row>
    <row r="454" spans="1:14" x14ac:dyDescent="0.25">
      <c r="A454" t="s">
        <v>452</v>
      </c>
      <c r="B454">
        <f t="shared" si="84"/>
        <v>4</v>
      </c>
      <c r="C454" t="str">
        <f t="shared" si="85"/>
        <v>453</v>
      </c>
      <c r="D454">
        <f t="shared" si="86"/>
        <v>14</v>
      </c>
      <c r="E454">
        <f t="shared" si="87"/>
        <v>25</v>
      </c>
      <c r="F454" t="str">
        <f t="shared" si="88"/>
        <v>meanFreq()</v>
      </c>
      <c r="G454" t="str">
        <f t="shared" si="89"/>
        <v>meanFreq()</v>
      </c>
      <c r="H454" t="str">
        <f t="shared" si="90"/>
        <v>meanFreq.</v>
      </c>
      <c r="I454" t="str">
        <f t="shared" si="91"/>
        <v xml:space="preserve"> fBodyGyro</v>
      </c>
      <c r="J454" t="str">
        <f t="shared" si="92"/>
        <v>-Y</v>
      </c>
      <c r="K454" t="str">
        <f t="shared" si="93"/>
        <v>Y</v>
      </c>
      <c r="L454" t="str">
        <f>VLOOKUP($G454,TYP,3,FALSE)</f>
        <v>Weighted.Average.fq</v>
      </c>
      <c r="M454" t="str">
        <f t="shared" si="94"/>
        <v>Weighted.Average.fq_fBodyGyro_Y</v>
      </c>
      <c r="N454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</v>
      </c>
    </row>
    <row r="455" spans="1:14" x14ac:dyDescent="0.25">
      <c r="A455" t="s">
        <v>453</v>
      </c>
      <c r="B455">
        <f t="shared" si="84"/>
        <v>4</v>
      </c>
      <c r="C455" t="str">
        <f t="shared" si="85"/>
        <v>454</v>
      </c>
      <c r="D455">
        <f t="shared" si="86"/>
        <v>14</v>
      </c>
      <c r="E455">
        <f t="shared" si="87"/>
        <v>25</v>
      </c>
      <c r="F455" t="str">
        <f t="shared" si="88"/>
        <v>meanFreq()</v>
      </c>
      <c r="G455" t="str">
        <f t="shared" si="89"/>
        <v>meanFreq()</v>
      </c>
      <c r="H455" t="str">
        <f t="shared" si="90"/>
        <v>meanFreq.</v>
      </c>
      <c r="I455" t="str">
        <f t="shared" si="91"/>
        <v xml:space="preserve"> fBodyGyro</v>
      </c>
      <c r="J455" t="str">
        <f t="shared" si="92"/>
        <v>-Z</v>
      </c>
      <c r="K455" t="str">
        <f t="shared" si="93"/>
        <v>Z</v>
      </c>
      <c r="L455" t="str">
        <f>VLOOKUP($G455,TYP,3,FALSE)</f>
        <v>Weighted.Average.fq</v>
      </c>
      <c r="M455" t="str">
        <f t="shared" si="94"/>
        <v>Weighted.Average.fq_fBodyGyro_Z</v>
      </c>
      <c r="N455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</v>
      </c>
    </row>
    <row r="456" spans="1:14" x14ac:dyDescent="0.25">
      <c r="A456" t="s">
        <v>454</v>
      </c>
      <c r="B456">
        <f t="shared" si="84"/>
        <v>4</v>
      </c>
      <c r="C456" t="str">
        <f t="shared" si="85"/>
        <v>455</v>
      </c>
      <c r="D456">
        <f t="shared" si="86"/>
        <v>14</v>
      </c>
      <c r="E456">
        <f t="shared" si="87"/>
        <v>25</v>
      </c>
      <c r="F456" t="str">
        <f t="shared" si="88"/>
        <v>skewness()</v>
      </c>
      <c r="G456" t="str">
        <f t="shared" si="89"/>
        <v>skewness()</v>
      </c>
      <c r="H456" t="str">
        <f t="shared" si="90"/>
        <v>skewness.</v>
      </c>
      <c r="I456" t="str">
        <f t="shared" si="91"/>
        <v xml:space="preserve"> fBodyGyro</v>
      </c>
      <c r="J456" t="str">
        <f t="shared" si="92"/>
        <v>-X</v>
      </c>
      <c r="K456" t="str">
        <f t="shared" si="93"/>
        <v>X</v>
      </c>
      <c r="L456" t="str">
        <f>VLOOKUP($G456,TYP,3,FALSE)</f>
        <v>Frequency.Skewness</v>
      </c>
      <c r="M456" t="str">
        <f t="shared" si="94"/>
        <v>Frequency.Skewness_fBodyGyro_X</v>
      </c>
      <c r="N456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</v>
      </c>
    </row>
    <row r="457" spans="1:14" x14ac:dyDescent="0.25">
      <c r="A457" t="s">
        <v>455</v>
      </c>
      <c r="B457">
        <f t="shared" si="84"/>
        <v>4</v>
      </c>
      <c r="C457" t="str">
        <f t="shared" si="85"/>
        <v>456</v>
      </c>
      <c r="D457">
        <f t="shared" si="86"/>
        <v>14</v>
      </c>
      <c r="E457">
        <f t="shared" si="87"/>
        <v>25</v>
      </c>
      <c r="F457" t="str">
        <f t="shared" si="88"/>
        <v>kurtosis()</v>
      </c>
      <c r="G457" t="str">
        <f t="shared" si="89"/>
        <v>kurtosis()</v>
      </c>
      <c r="H457" t="str">
        <f t="shared" si="90"/>
        <v>kurtosis.</v>
      </c>
      <c r="I457" t="str">
        <f t="shared" si="91"/>
        <v xml:space="preserve"> fBodyGyro</v>
      </c>
      <c r="J457" t="str">
        <f t="shared" si="92"/>
        <v>-X</v>
      </c>
      <c r="K457" t="str">
        <f t="shared" si="93"/>
        <v>X</v>
      </c>
      <c r="L457" t="str">
        <f>VLOOKUP($G457,TYP,3,FALSE)</f>
        <v>Frequency.Kurtosis</v>
      </c>
      <c r="M457" t="str">
        <f t="shared" si="94"/>
        <v>Frequency.Kurtosis_fBodyGyro_X</v>
      </c>
      <c r="N457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</v>
      </c>
    </row>
    <row r="458" spans="1:14" x14ac:dyDescent="0.25">
      <c r="A458" t="s">
        <v>456</v>
      </c>
      <c r="B458">
        <f t="shared" si="84"/>
        <v>4</v>
      </c>
      <c r="C458" t="str">
        <f t="shared" si="85"/>
        <v>457</v>
      </c>
      <c r="D458">
        <f t="shared" si="86"/>
        <v>14</v>
      </c>
      <c r="E458">
        <f t="shared" si="87"/>
        <v>25</v>
      </c>
      <c r="F458" t="str">
        <f t="shared" si="88"/>
        <v>skewness()</v>
      </c>
      <c r="G458" t="str">
        <f t="shared" si="89"/>
        <v>skewness()</v>
      </c>
      <c r="H458" t="str">
        <f t="shared" si="90"/>
        <v>skewness.</v>
      </c>
      <c r="I458" t="str">
        <f t="shared" si="91"/>
        <v xml:space="preserve"> fBodyGyro</v>
      </c>
      <c r="J458" t="str">
        <f t="shared" si="92"/>
        <v>-Y</v>
      </c>
      <c r="K458" t="str">
        <f t="shared" si="93"/>
        <v>Y</v>
      </c>
      <c r="L458" t="str">
        <f>VLOOKUP($G458,TYP,3,FALSE)</f>
        <v>Frequency.Skewness</v>
      </c>
      <c r="M458" t="str">
        <f t="shared" si="94"/>
        <v>Frequency.Skewness_fBodyGyro_Y</v>
      </c>
      <c r="N458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</v>
      </c>
    </row>
    <row r="459" spans="1:14" x14ac:dyDescent="0.25">
      <c r="A459" t="s">
        <v>457</v>
      </c>
      <c r="B459">
        <f t="shared" si="84"/>
        <v>4</v>
      </c>
      <c r="C459" t="str">
        <f t="shared" si="85"/>
        <v>458</v>
      </c>
      <c r="D459">
        <f t="shared" si="86"/>
        <v>14</v>
      </c>
      <c r="E459">
        <f t="shared" si="87"/>
        <v>25</v>
      </c>
      <c r="F459" t="str">
        <f t="shared" si="88"/>
        <v>kurtosis()</v>
      </c>
      <c r="G459" t="str">
        <f t="shared" si="89"/>
        <v>kurtosis()</v>
      </c>
      <c r="H459" t="str">
        <f t="shared" si="90"/>
        <v>kurtosis.</v>
      </c>
      <c r="I459" t="str">
        <f t="shared" si="91"/>
        <v xml:space="preserve"> fBodyGyro</v>
      </c>
      <c r="J459" t="str">
        <f t="shared" si="92"/>
        <v>-Y</v>
      </c>
      <c r="K459" t="str">
        <f t="shared" si="93"/>
        <v>Y</v>
      </c>
      <c r="L459" t="str">
        <f>VLOOKUP($G459,TYP,3,FALSE)</f>
        <v>Frequency.Kurtosis</v>
      </c>
      <c r="M459" t="str">
        <f t="shared" si="94"/>
        <v>Frequency.Kurtosis_fBodyGyro_Y</v>
      </c>
      <c r="N459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</v>
      </c>
    </row>
    <row r="460" spans="1:14" x14ac:dyDescent="0.25">
      <c r="A460" t="s">
        <v>458</v>
      </c>
      <c r="B460">
        <f t="shared" si="84"/>
        <v>4</v>
      </c>
      <c r="C460" t="str">
        <f t="shared" si="85"/>
        <v>459</v>
      </c>
      <c r="D460">
        <f t="shared" si="86"/>
        <v>14</v>
      </c>
      <c r="E460">
        <f t="shared" si="87"/>
        <v>25</v>
      </c>
      <c r="F460" t="str">
        <f t="shared" si="88"/>
        <v>skewness()</v>
      </c>
      <c r="G460" t="str">
        <f t="shared" si="89"/>
        <v>skewness()</v>
      </c>
      <c r="H460" t="str">
        <f t="shared" si="90"/>
        <v>skewness.</v>
      </c>
      <c r="I460" t="str">
        <f t="shared" si="91"/>
        <v xml:space="preserve"> fBodyGyro</v>
      </c>
      <c r="J460" t="str">
        <f t="shared" si="92"/>
        <v>-Z</v>
      </c>
      <c r="K460" t="str">
        <f t="shared" si="93"/>
        <v>Z</v>
      </c>
      <c r="L460" t="str">
        <f>VLOOKUP($G460,TYP,3,FALSE)</f>
        <v>Frequency.Skewness</v>
      </c>
      <c r="M460" t="str">
        <f t="shared" si="94"/>
        <v>Frequency.Skewness_fBodyGyro_Z</v>
      </c>
      <c r="N460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</v>
      </c>
    </row>
    <row r="461" spans="1:14" x14ac:dyDescent="0.25">
      <c r="A461" t="s">
        <v>459</v>
      </c>
      <c r="B461">
        <f t="shared" si="84"/>
        <v>4</v>
      </c>
      <c r="C461" t="str">
        <f t="shared" si="85"/>
        <v>460</v>
      </c>
      <c r="D461">
        <f t="shared" si="86"/>
        <v>14</v>
      </c>
      <c r="E461">
        <f t="shared" si="87"/>
        <v>25</v>
      </c>
      <c r="F461" t="str">
        <f t="shared" si="88"/>
        <v>kurtosis()</v>
      </c>
      <c r="G461" t="str">
        <f t="shared" si="89"/>
        <v>kurtosis()</v>
      </c>
      <c r="H461" t="str">
        <f t="shared" si="90"/>
        <v>kurtosis.</v>
      </c>
      <c r="I461" t="str">
        <f t="shared" si="91"/>
        <v xml:space="preserve"> fBodyGyro</v>
      </c>
      <c r="J461" t="str">
        <f t="shared" si="92"/>
        <v>-Z</v>
      </c>
      <c r="K461" t="str">
        <f t="shared" si="93"/>
        <v>Z</v>
      </c>
      <c r="L461" t="str">
        <f>VLOOKUP($G461,TYP,3,FALSE)</f>
        <v>Frequency.Kurtosis</v>
      </c>
      <c r="M461" t="str">
        <f t="shared" si="94"/>
        <v>Frequency.Kurtosis_fBodyGyro_Z</v>
      </c>
      <c r="N461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</v>
      </c>
    </row>
    <row r="462" spans="1:14" x14ac:dyDescent="0.25">
      <c r="A462" t="s">
        <v>460</v>
      </c>
      <c r="B462">
        <f t="shared" si="84"/>
        <v>4</v>
      </c>
      <c r="C462" t="str">
        <f t="shared" si="85"/>
        <v>461</v>
      </c>
      <c r="D462">
        <f t="shared" si="86"/>
        <v>14</v>
      </c>
      <c r="E462">
        <f t="shared" si="87"/>
        <v>28</v>
      </c>
      <c r="F462" t="str">
        <f t="shared" si="88"/>
        <v>bandsEnergy()</v>
      </c>
      <c r="G462" t="str">
        <f t="shared" si="89"/>
        <v>bandsEnergy()</v>
      </c>
      <c r="H462" t="str">
        <f t="shared" si="90"/>
        <v>bandsEnergy.</v>
      </c>
      <c r="I462" t="str">
        <f t="shared" si="91"/>
        <v xml:space="preserve"> fBodyGyro</v>
      </c>
      <c r="J462" t="str">
        <f t="shared" si="92"/>
        <v>-1,8</v>
      </c>
      <c r="K462" t="str">
        <f t="shared" si="93"/>
        <v>1-8</v>
      </c>
      <c r="L462" t="str">
        <f>VLOOKUP($G462,TYP,3,FALSE)</f>
        <v>Energy.freq.within.64.Bin.FFT</v>
      </c>
      <c r="M462" t="str">
        <f t="shared" si="94"/>
        <v>Energy.freq.within.64.Bin.FFT_fBodyGyro_1-8</v>
      </c>
      <c r="N462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</v>
      </c>
    </row>
    <row r="463" spans="1:14" x14ac:dyDescent="0.25">
      <c r="A463" t="s">
        <v>461</v>
      </c>
      <c r="B463">
        <f t="shared" si="84"/>
        <v>4</v>
      </c>
      <c r="C463" t="str">
        <f t="shared" si="85"/>
        <v>462</v>
      </c>
      <c r="D463">
        <f t="shared" si="86"/>
        <v>14</v>
      </c>
      <c r="E463">
        <f t="shared" si="87"/>
        <v>28</v>
      </c>
      <c r="F463" t="str">
        <f t="shared" si="88"/>
        <v>bandsEnergy()</v>
      </c>
      <c r="G463" t="str">
        <f t="shared" si="89"/>
        <v>bandsEnergy()</v>
      </c>
      <c r="H463" t="str">
        <f t="shared" si="90"/>
        <v>bandsEnergy.</v>
      </c>
      <c r="I463" t="str">
        <f t="shared" si="91"/>
        <v xml:space="preserve"> fBodyGyro</v>
      </c>
      <c r="J463" t="str">
        <f t="shared" si="92"/>
        <v>-9,16</v>
      </c>
      <c r="K463" t="str">
        <f t="shared" si="93"/>
        <v>9-16</v>
      </c>
      <c r="L463" t="str">
        <f>VLOOKUP($G463,TYP,3,FALSE)</f>
        <v>Energy.freq.within.64.Bin.FFT</v>
      </c>
      <c r="M463" t="str">
        <f t="shared" si="94"/>
        <v>Energy.freq.within.64.Bin.FFT_fBodyGyro_9-16</v>
      </c>
      <c r="N463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</v>
      </c>
    </row>
    <row r="464" spans="1:14" x14ac:dyDescent="0.25">
      <c r="A464" t="s">
        <v>462</v>
      </c>
      <c r="B464">
        <f t="shared" si="84"/>
        <v>4</v>
      </c>
      <c r="C464" t="str">
        <f t="shared" si="85"/>
        <v>463</v>
      </c>
      <c r="D464">
        <f t="shared" si="86"/>
        <v>14</v>
      </c>
      <c r="E464">
        <f t="shared" si="87"/>
        <v>28</v>
      </c>
      <c r="F464" t="str">
        <f t="shared" si="88"/>
        <v>bandsEnergy()</v>
      </c>
      <c r="G464" t="str">
        <f t="shared" si="89"/>
        <v>bandsEnergy()</v>
      </c>
      <c r="H464" t="str">
        <f t="shared" si="90"/>
        <v>bandsEnergy.</v>
      </c>
      <c r="I464" t="str">
        <f t="shared" si="91"/>
        <v xml:space="preserve"> fBodyGyro</v>
      </c>
      <c r="J464" t="str">
        <f t="shared" si="92"/>
        <v>-17,24</v>
      </c>
      <c r="K464" t="str">
        <f t="shared" si="93"/>
        <v>17-24</v>
      </c>
      <c r="L464" t="str">
        <f>VLOOKUP($G464,TYP,3,FALSE)</f>
        <v>Energy.freq.within.64.Bin.FFT</v>
      </c>
      <c r="M464" t="str">
        <f t="shared" si="94"/>
        <v>Energy.freq.within.64.Bin.FFT_fBodyGyro_17-24</v>
      </c>
      <c r="N464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</v>
      </c>
    </row>
    <row r="465" spans="1:14" x14ac:dyDescent="0.25">
      <c r="A465" t="s">
        <v>463</v>
      </c>
      <c r="B465">
        <f t="shared" si="84"/>
        <v>4</v>
      </c>
      <c r="C465" t="str">
        <f t="shared" si="85"/>
        <v>464</v>
      </c>
      <c r="D465">
        <f t="shared" si="86"/>
        <v>14</v>
      </c>
      <c r="E465">
        <f t="shared" si="87"/>
        <v>28</v>
      </c>
      <c r="F465" t="str">
        <f t="shared" si="88"/>
        <v>bandsEnergy()</v>
      </c>
      <c r="G465" t="str">
        <f t="shared" si="89"/>
        <v>bandsEnergy()</v>
      </c>
      <c r="H465" t="str">
        <f t="shared" si="90"/>
        <v>bandsEnergy.</v>
      </c>
      <c r="I465" t="str">
        <f t="shared" si="91"/>
        <v xml:space="preserve"> fBodyGyro</v>
      </c>
      <c r="J465" t="str">
        <f t="shared" si="92"/>
        <v>-25,32</v>
      </c>
      <c r="K465" t="str">
        <f t="shared" si="93"/>
        <v>25-32</v>
      </c>
      <c r="L465" t="str">
        <f>VLOOKUP($G465,TYP,3,FALSE)</f>
        <v>Energy.freq.within.64.Bin.FFT</v>
      </c>
      <c r="M465" t="str">
        <f t="shared" si="94"/>
        <v>Energy.freq.within.64.Bin.FFT_fBodyGyro_25-32</v>
      </c>
      <c r="N465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</v>
      </c>
    </row>
    <row r="466" spans="1:14" x14ac:dyDescent="0.25">
      <c r="A466" t="s">
        <v>464</v>
      </c>
      <c r="B466">
        <f t="shared" si="84"/>
        <v>4</v>
      </c>
      <c r="C466" t="str">
        <f t="shared" si="85"/>
        <v>465</v>
      </c>
      <c r="D466">
        <f t="shared" si="86"/>
        <v>14</v>
      </c>
      <c r="E466">
        <f t="shared" si="87"/>
        <v>28</v>
      </c>
      <c r="F466" t="str">
        <f t="shared" si="88"/>
        <v>bandsEnergy()</v>
      </c>
      <c r="G466" t="str">
        <f t="shared" si="89"/>
        <v>bandsEnergy()</v>
      </c>
      <c r="H466" t="str">
        <f t="shared" si="90"/>
        <v>bandsEnergy.</v>
      </c>
      <c r="I466" t="str">
        <f t="shared" si="91"/>
        <v xml:space="preserve"> fBodyGyro</v>
      </c>
      <c r="J466" t="str">
        <f t="shared" si="92"/>
        <v>-33,40</v>
      </c>
      <c r="K466" t="str">
        <f t="shared" si="93"/>
        <v>33-40</v>
      </c>
      <c r="L466" t="str">
        <f>VLOOKUP($G466,TYP,3,FALSE)</f>
        <v>Energy.freq.within.64.Bin.FFT</v>
      </c>
      <c r="M466" t="str">
        <f t="shared" si="94"/>
        <v>Energy.freq.within.64.Bin.FFT_fBodyGyro_33-40</v>
      </c>
      <c r="N466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</v>
      </c>
    </row>
    <row r="467" spans="1:14" x14ac:dyDescent="0.25">
      <c r="A467" t="s">
        <v>465</v>
      </c>
      <c r="B467">
        <f t="shared" si="84"/>
        <v>4</v>
      </c>
      <c r="C467" t="str">
        <f t="shared" si="85"/>
        <v>466</v>
      </c>
      <c r="D467">
        <f t="shared" si="86"/>
        <v>14</v>
      </c>
      <c r="E467">
        <f t="shared" si="87"/>
        <v>28</v>
      </c>
      <c r="F467" t="str">
        <f t="shared" si="88"/>
        <v>bandsEnergy()</v>
      </c>
      <c r="G467" t="str">
        <f t="shared" si="89"/>
        <v>bandsEnergy()</v>
      </c>
      <c r="H467" t="str">
        <f t="shared" si="90"/>
        <v>bandsEnergy.</v>
      </c>
      <c r="I467" t="str">
        <f t="shared" si="91"/>
        <v xml:space="preserve"> fBodyGyro</v>
      </c>
      <c r="J467" t="str">
        <f t="shared" si="92"/>
        <v>-41,48</v>
      </c>
      <c r="K467" t="str">
        <f t="shared" si="93"/>
        <v>41-48</v>
      </c>
      <c r="L467" t="str">
        <f>VLOOKUP($G467,TYP,3,FALSE)</f>
        <v>Energy.freq.within.64.Bin.FFT</v>
      </c>
      <c r="M467" t="str">
        <f t="shared" si="94"/>
        <v>Energy.freq.within.64.Bin.FFT_fBodyGyro_41-48</v>
      </c>
      <c r="N467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</v>
      </c>
    </row>
    <row r="468" spans="1:14" x14ac:dyDescent="0.25">
      <c r="A468" t="s">
        <v>466</v>
      </c>
      <c r="B468">
        <f t="shared" si="84"/>
        <v>4</v>
      </c>
      <c r="C468" t="str">
        <f t="shared" si="85"/>
        <v>467</v>
      </c>
      <c r="D468">
        <f t="shared" si="86"/>
        <v>14</v>
      </c>
      <c r="E468">
        <f t="shared" si="87"/>
        <v>28</v>
      </c>
      <c r="F468" t="str">
        <f t="shared" si="88"/>
        <v>bandsEnergy()</v>
      </c>
      <c r="G468" t="str">
        <f t="shared" si="89"/>
        <v>bandsEnergy()</v>
      </c>
      <c r="H468" t="str">
        <f t="shared" si="90"/>
        <v>bandsEnergy.</v>
      </c>
      <c r="I468" t="str">
        <f t="shared" si="91"/>
        <v xml:space="preserve"> fBodyGyro</v>
      </c>
      <c r="J468" t="str">
        <f t="shared" si="92"/>
        <v>-49,56</v>
      </c>
      <c r="K468" t="str">
        <f t="shared" si="93"/>
        <v>49-56</v>
      </c>
      <c r="L468" t="str">
        <f>VLOOKUP($G468,TYP,3,FALSE)</f>
        <v>Energy.freq.within.64.Bin.FFT</v>
      </c>
      <c r="M468" t="str">
        <f t="shared" si="94"/>
        <v>Energy.freq.within.64.Bin.FFT_fBodyGyro_49-56</v>
      </c>
      <c r="N468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</v>
      </c>
    </row>
    <row r="469" spans="1:14" x14ac:dyDescent="0.25">
      <c r="A469" t="s">
        <v>467</v>
      </c>
      <c r="B469">
        <f t="shared" si="84"/>
        <v>4</v>
      </c>
      <c r="C469" t="str">
        <f t="shared" si="85"/>
        <v>468</v>
      </c>
      <c r="D469">
        <f t="shared" si="86"/>
        <v>14</v>
      </c>
      <c r="E469">
        <f t="shared" si="87"/>
        <v>28</v>
      </c>
      <c r="F469" t="str">
        <f t="shared" si="88"/>
        <v>bandsEnergy()</v>
      </c>
      <c r="G469" t="str">
        <f t="shared" si="89"/>
        <v>bandsEnergy()</v>
      </c>
      <c r="H469" t="str">
        <f t="shared" si="90"/>
        <v>bandsEnergy.</v>
      </c>
      <c r="I469" t="str">
        <f t="shared" si="91"/>
        <v xml:space="preserve"> fBodyGyro</v>
      </c>
      <c r="J469" t="str">
        <f t="shared" si="92"/>
        <v>-57,64</v>
      </c>
      <c r="K469" t="str">
        <f t="shared" si="93"/>
        <v>57-64</v>
      </c>
      <c r="L469" t="str">
        <f>VLOOKUP($G469,TYP,3,FALSE)</f>
        <v>Energy.freq.within.64.Bin.FFT</v>
      </c>
      <c r="M469" t="str">
        <f t="shared" si="94"/>
        <v>Energy.freq.within.64.Bin.FFT_fBodyGyro_57-64</v>
      </c>
      <c r="N469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</v>
      </c>
    </row>
    <row r="470" spans="1:14" x14ac:dyDescent="0.25">
      <c r="A470" t="s">
        <v>468</v>
      </c>
      <c r="B470">
        <f t="shared" si="84"/>
        <v>4</v>
      </c>
      <c r="C470" t="str">
        <f t="shared" si="85"/>
        <v>469</v>
      </c>
      <c r="D470">
        <f t="shared" si="86"/>
        <v>14</v>
      </c>
      <c r="E470">
        <f t="shared" si="87"/>
        <v>28</v>
      </c>
      <c r="F470" t="str">
        <f t="shared" si="88"/>
        <v>bandsEnergy()</v>
      </c>
      <c r="G470" t="str">
        <f t="shared" si="89"/>
        <v>bandsEnergy()</v>
      </c>
      <c r="H470" t="str">
        <f t="shared" si="90"/>
        <v>bandsEnergy.</v>
      </c>
      <c r="I470" t="str">
        <f t="shared" si="91"/>
        <v xml:space="preserve"> fBodyGyro</v>
      </c>
      <c r="J470" t="str">
        <f t="shared" si="92"/>
        <v>-1,16</v>
      </c>
      <c r="K470" t="str">
        <f t="shared" si="93"/>
        <v>1-16</v>
      </c>
      <c r="L470" t="str">
        <f>VLOOKUP($G470,TYP,3,FALSE)</f>
        <v>Energy.freq.within.64.Bin.FFT</v>
      </c>
      <c r="M470" t="str">
        <f t="shared" si="94"/>
        <v>Energy.freq.within.64.Bin.FFT_fBodyGyro_1-16</v>
      </c>
      <c r="N470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</v>
      </c>
    </row>
    <row r="471" spans="1:14" x14ac:dyDescent="0.25">
      <c r="A471" t="s">
        <v>469</v>
      </c>
      <c r="B471">
        <f t="shared" si="84"/>
        <v>4</v>
      </c>
      <c r="C471" t="str">
        <f t="shared" si="85"/>
        <v>470</v>
      </c>
      <c r="D471">
        <f t="shared" si="86"/>
        <v>14</v>
      </c>
      <c r="E471">
        <f t="shared" si="87"/>
        <v>28</v>
      </c>
      <c r="F471" t="str">
        <f t="shared" si="88"/>
        <v>bandsEnergy()</v>
      </c>
      <c r="G471" t="str">
        <f t="shared" si="89"/>
        <v>bandsEnergy()</v>
      </c>
      <c r="H471" t="str">
        <f t="shared" si="90"/>
        <v>bandsEnergy.</v>
      </c>
      <c r="I471" t="str">
        <f t="shared" si="91"/>
        <v xml:space="preserve"> fBodyGyro</v>
      </c>
      <c r="J471" t="str">
        <f t="shared" si="92"/>
        <v>-17,32</v>
      </c>
      <c r="K471" t="str">
        <f t="shared" si="93"/>
        <v>17-32</v>
      </c>
      <c r="L471" t="str">
        <f>VLOOKUP($G471,TYP,3,FALSE)</f>
        <v>Energy.freq.within.64.Bin.FFT</v>
      </c>
      <c r="M471" t="str">
        <f t="shared" si="94"/>
        <v>Energy.freq.within.64.Bin.FFT_fBodyGyro_17-32</v>
      </c>
      <c r="N471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</v>
      </c>
    </row>
    <row r="472" spans="1:14" x14ac:dyDescent="0.25">
      <c r="A472" t="s">
        <v>470</v>
      </c>
      <c r="B472">
        <f t="shared" si="84"/>
        <v>4</v>
      </c>
      <c r="C472" t="str">
        <f t="shared" si="85"/>
        <v>471</v>
      </c>
      <c r="D472">
        <f t="shared" si="86"/>
        <v>14</v>
      </c>
      <c r="E472">
        <f t="shared" si="87"/>
        <v>28</v>
      </c>
      <c r="F472" t="str">
        <f t="shared" si="88"/>
        <v>bandsEnergy()</v>
      </c>
      <c r="G472" t="str">
        <f t="shared" si="89"/>
        <v>bandsEnergy()</v>
      </c>
      <c r="H472" t="str">
        <f t="shared" si="90"/>
        <v>bandsEnergy.</v>
      </c>
      <c r="I472" t="str">
        <f t="shared" si="91"/>
        <v xml:space="preserve"> fBodyGyro</v>
      </c>
      <c r="J472" t="str">
        <f t="shared" si="92"/>
        <v>-33,48</v>
      </c>
      <c r="K472" t="str">
        <f t="shared" si="93"/>
        <v>33-48</v>
      </c>
      <c r="L472" t="str">
        <f>VLOOKUP($G472,TYP,3,FALSE)</f>
        <v>Energy.freq.within.64.Bin.FFT</v>
      </c>
      <c r="M472" t="str">
        <f t="shared" si="94"/>
        <v>Energy.freq.within.64.Bin.FFT_fBodyGyro_33-48</v>
      </c>
      <c r="N472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</v>
      </c>
    </row>
    <row r="473" spans="1:14" x14ac:dyDescent="0.25">
      <c r="A473" t="s">
        <v>471</v>
      </c>
      <c r="B473">
        <f t="shared" si="84"/>
        <v>4</v>
      </c>
      <c r="C473" t="str">
        <f t="shared" si="85"/>
        <v>472</v>
      </c>
      <c r="D473">
        <f t="shared" si="86"/>
        <v>14</v>
      </c>
      <c r="E473">
        <f t="shared" si="87"/>
        <v>28</v>
      </c>
      <c r="F473" t="str">
        <f t="shared" si="88"/>
        <v>bandsEnergy()</v>
      </c>
      <c r="G473" t="str">
        <f t="shared" si="89"/>
        <v>bandsEnergy()</v>
      </c>
      <c r="H473" t="str">
        <f t="shared" si="90"/>
        <v>bandsEnergy.</v>
      </c>
      <c r="I473" t="str">
        <f t="shared" si="91"/>
        <v xml:space="preserve"> fBodyGyro</v>
      </c>
      <c r="J473" t="str">
        <f t="shared" si="92"/>
        <v>-49,64</v>
      </c>
      <c r="K473" t="str">
        <f t="shared" si="93"/>
        <v>49-64</v>
      </c>
      <c r="L473" t="str">
        <f>VLOOKUP($G473,TYP,3,FALSE)</f>
        <v>Energy.freq.within.64.Bin.FFT</v>
      </c>
      <c r="M473" t="str">
        <f t="shared" si="94"/>
        <v>Energy.freq.within.64.Bin.FFT_fBodyGyro_49-64</v>
      </c>
      <c r="N473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</v>
      </c>
    </row>
    <row r="474" spans="1:14" x14ac:dyDescent="0.25">
      <c r="A474" t="s">
        <v>472</v>
      </c>
      <c r="B474">
        <f t="shared" si="84"/>
        <v>4</v>
      </c>
      <c r="C474" t="str">
        <f t="shared" si="85"/>
        <v>473</v>
      </c>
      <c r="D474">
        <f t="shared" si="86"/>
        <v>14</v>
      </c>
      <c r="E474">
        <f t="shared" si="87"/>
        <v>28</v>
      </c>
      <c r="F474" t="str">
        <f t="shared" si="88"/>
        <v>bandsEnergy()</v>
      </c>
      <c r="G474" t="str">
        <f t="shared" si="89"/>
        <v>bandsEnergy()</v>
      </c>
      <c r="H474" t="str">
        <f t="shared" si="90"/>
        <v>bandsEnergy.</v>
      </c>
      <c r="I474" t="str">
        <f t="shared" si="91"/>
        <v xml:space="preserve"> fBodyGyro</v>
      </c>
      <c r="J474" t="str">
        <f t="shared" si="92"/>
        <v>-1,24</v>
      </c>
      <c r="K474" t="str">
        <f t="shared" si="93"/>
        <v>1-24</v>
      </c>
      <c r="L474" t="str">
        <f>VLOOKUP($G474,TYP,3,FALSE)</f>
        <v>Energy.freq.within.64.Bin.FFT</v>
      </c>
      <c r="M474" t="str">
        <f t="shared" si="94"/>
        <v>Energy.freq.within.64.Bin.FFT_fBodyGyro_1-24</v>
      </c>
      <c r="N474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</v>
      </c>
    </row>
    <row r="475" spans="1:14" x14ac:dyDescent="0.25">
      <c r="A475" t="s">
        <v>473</v>
      </c>
      <c r="B475">
        <f t="shared" si="84"/>
        <v>4</v>
      </c>
      <c r="C475" t="str">
        <f t="shared" si="85"/>
        <v>474</v>
      </c>
      <c r="D475">
        <f t="shared" si="86"/>
        <v>14</v>
      </c>
      <c r="E475">
        <f t="shared" si="87"/>
        <v>28</v>
      </c>
      <c r="F475" t="str">
        <f t="shared" si="88"/>
        <v>bandsEnergy()</v>
      </c>
      <c r="G475" t="str">
        <f t="shared" si="89"/>
        <v>bandsEnergy()</v>
      </c>
      <c r="H475" t="str">
        <f t="shared" si="90"/>
        <v>bandsEnergy.</v>
      </c>
      <c r="I475" t="str">
        <f t="shared" si="91"/>
        <v xml:space="preserve"> fBodyGyro</v>
      </c>
      <c r="J475" t="str">
        <f t="shared" si="92"/>
        <v>-25,48</v>
      </c>
      <c r="K475" t="str">
        <f t="shared" si="93"/>
        <v>25-48</v>
      </c>
      <c r="L475" t="str">
        <f>VLOOKUP($G475,TYP,3,FALSE)</f>
        <v>Energy.freq.within.64.Bin.FFT</v>
      </c>
      <c r="M475" t="str">
        <f t="shared" si="94"/>
        <v>Energy.freq.within.64.Bin.FFT_fBodyGyro_25-48</v>
      </c>
      <c r="N475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</v>
      </c>
    </row>
    <row r="476" spans="1:14" x14ac:dyDescent="0.25">
      <c r="A476" t="s">
        <v>474</v>
      </c>
      <c r="B476">
        <f t="shared" si="84"/>
        <v>4</v>
      </c>
      <c r="C476" t="str">
        <f t="shared" si="85"/>
        <v>475</v>
      </c>
      <c r="D476">
        <f t="shared" si="86"/>
        <v>14</v>
      </c>
      <c r="E476">
        <f t="shared" si="87"/>
        <v>28</v>
      </c>
      <c r="F476" t="str">
        <f t="shared" si="88"/>
        <v>bandsEnergy()</v>
      </c>
      <c r="G476" t="str">
        <f t="shared" si="89"/>
        <v>bandsEnergy()</v>
      </c>
      <c r="H476" t="str">
        <f t="shared" si="90"/>
        <v>bandsEnergy.</v>
      </c>
      <c r="I476" t="str">
        <f t="shared" si="91"/>
        <v xml:space="preserve"> fBodyGyro</v>
      </c>
      <c r="J476" t="str">
        <f t="shared" si="92"/>
        <v>-1,8</v>
      </c>
      <c r="K476" t="str">
        <f t="shared" si="93"/>
        <v>1-8</v>
      </c>
      <c r="L476" t="str">
        <f>VLOOKUP($G476,TYP,3,FALSE)</f>
        <v>Energy.freq.within.64.Bin.FFT</v>
      </c>
      <c r="M476" t="str">
        <f t="shared" si="94"/>
        <v>Energy.freq.within.64.Bin.FFT_fBodyGyro_1-8</v>
      </c>
      <c r="N476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</v>
      </c>
    </row>
    <row r="477" spans="1:14" x14ac:dyDescent="0.25">
      <c r="A477" t="s">
        <v>475</v>
      </c>
      <c r="B477">
        <f t="shared" si="84"/>
        <v>4</v>
      </c>
      <c r="C477" t="str">
        <f t="shared" si="85"/>
        <v>476</v>
      </c>
      <c r="D477">
        <f t="shared" si="86"/>
        <v>14</v>
      </c>
      <c r="E477">
        <f t="shared" si="87"/>
        <v>28</v>
      </c>
      <c r="F477" t="str">
        <f t="shared" si="88"/>
        <v>bandsEnergy()</v>
      </c>
      <c r="G477" t="str">
        <f t="shared" si="89"/>
        <v>bandsEnergy()</v>
      </c>
      <c r="H477" t="str">
        <f t="shared" si="90"/>
        <v>bandsEnergy.</v>
      </c>
      <c r="I477" t="str">
        <f t="shared" si="91"/>
        <v xml:space="preserve"> fBodyGyro</v>
      </c>
      <c r="J477" t="str">
        <f t="shared" si="92"/>
        <v>-9,16</v>
      </c>
      <c r="K477" t="str">
        <f t="shared" si="93"/>
        <v>9-16</v>
      </c>
      <c r="L477" t="str">
        <f>VLOOKUP($G477,TYP,3,FALSE)</f>
        <v>Energy.freq.within.64.Bin.FFT</v>
      </c>
      <c r="M477" t="str">
        <f t="shared" si="94"/>
        <v>Energy.freq.within.64.Bin.FFT_fBodyGyro_9-16</v>
      </c>
      <c r="N477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</v>
      </c>
    </row>
    <row r="478" spans="1:14" x14ac:dyDescent="0.25">
      <c r="A478" t="s">
        <v>476</v>
      </c>
      <c r="B478">
        <f t="shared" si="84"/>
        <v>4</v>
      </c>
      <c r="C478" t="str">
        <f t="shared" si="85"/>
        <v>477</v>
      </c>
      <c r="D478">
        <f t="shared" si="86"/>
        <v>14</v>
      </c>
      <c r="E478">
        <f t="shared" si="87"/>
        <v>28</v>
      </c>
      <c r="F478" t="str">
        <f t="shared" si="88"/>
        <v>bandsEnergy()</v>
      </c>
      <c r="G478" t="str">
        <f t="shared" si="89"/>
        <v>bandsEnergy()</v>
      </c>
      <c r="H478" t="str">
        <f t="shared" si="90"/>
        <v>bandsEnergy.</v>
      </c>
      <c r="I478" t="str">
        <f t="shared" si="91"/>
        <v xml:space="preserve"> fBodyGyro</v>
      </c>
      <c r="J478" t="str">
        <f t="shared" si="92"/>
        <v>-17,24</v>
      </c>
      <c r="K478" t="str">
        <f t="shared" si="93"/>
        <v>17-24</v>
      </c>
      <c r="L478" t="str">
        <f>VLOOKUP($G478,TYP,3,FALSE)</f>
        <v>Energy.freq.within.64.Bin.FFT</v>
      </c>
      <c r="M478" t="str">
        <f t="shared" si="94"/>
        <v>Energy.freq.within.64.Bin.FFT_fBodyGyro_17-24</v>
      </c>
      <c r="N478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</v>
      </c>
    </row>
    <row r="479" spans="1:14" x14ac:dyDescent="0.25">
      <c r="A479" t="s">
        <v>477</v>
      </c>
      <c r="B479">
        <f t="shared" si="84"/>
        <v>4</v>
      </c>
      <c r="C479" t="str">
        <f t="shared" si="85"/>
        <v>478</v>
      </c>
      <c r="D479">
        <f t="shared" si="86"/>
        <v>14</v>
      </c>
      <c r="E479">
        <f t="shared" si="87"/>
        <v>28</v>
      </c>
      <c r="F479" t="str">
        <f t="shared" si="88"/>
        <v>bandsEnergy()</v>
      </c>
      <c r="G479" t="str">
        <f t="shared" si="89"/>
        <v>bandsEnergy()</v>
      </c>
      <c r="H479" t="str">
        <f t="shared" si="90"/>
        <v>bandsEnergy.</v>
      </c>
      <c r="I479" t="str">
        <f t="shared" si="91"/>
        <v xml:space="preserve"> fBodyGyro</v>
      </c>
      <c r="J479" t="str">
        <f t="shared" si="92"/>
        <v>-25,32</v>
      </c>
      <c r="K479" t="str">
        <f t="shared" si="93"/>
        <v>25-32</v>
      </c>
      <c r="L479" t="str">
        <f>VLOOKUP($G479,TYP,3,FALSE)</f>
        <v>Energy.freq.within.64.Bin.FFT</v>
      </c>
      <c r="M479" t="str">
        <f t="shared" si="94"/>
        <v>Energy.freq.within.64.Bin.FFT_fBodyGyro_25-32</v>
      </c>
      <c r="N479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</v>
      </c>
    </row>
    <row r="480" spans="1:14" x14ac:dyDescent="0.25">
      <c r="A480" t="s">
        <v>478</v>
      </c>
      <c r="B480">
        <f t="shared" si="84"/>
        <v>4</v>
      </c>
      <c r="C480" t="str">
        <f t="shared" si="85"/>
        <v>479</v>
      </c>
      <c r="D480">
        <f t="shared" si="86"/>
        <v>14</v>
      </c>
      <c r="E480">
        <f t="shared" si="87"/>
        <v>28</v>
      </c>
      <c r="F480" t="str">
        <f t="shared" si="88"/>
        <v>bandsEnergy()</v>
      </c>
      <c r="G480" t="str">
        <f t="shared" si="89"/>
        <v>bandsEnergy()</v>
      </c>
      <c r="H480" t="str">
        <f t="shared" si="90"/>
        <v>bandsEnergy.</v>
      </c>
      <c r="I480" t="str">
        <f t="shared" si="91"/>
        <v xml:space="preserve"> fBodyGyro</v>
      </c>
      <c r="J480" t="str">
        <f t="shared" si="92"/>
        <v>-33,40</v>
      </c>
      <c r="K480" t="str">
        <f t="shared" si="93"/>
        <v>33-40</v>
      </c>
      <c r="L480" t="str">
        <f>VLOOKUP($G480,TYP,3,FALSE)</f>
        <v>Energy.freq.within.64.Bin.FFT</v>
      </c>
      <c r="M480" t="str">
        <f t="shared" si="94"/>
        <v>Energy.freq.within.64.Bin.FFT_fBodyGyro_33-40</v>
      </c>
      <c r="N480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</v>
      </c>
    </row>
    <row r="481" spans="1:14" x14ac:dyDescent="0.25">
      <c r="A481" t="s">
        <v>479</v>
      </c>
      <c r="B481">
        <f t="shared" si="84"/>
        <v>4</v>
      </c>
      <c r="C481" t="str">
        <f t="shared" si="85"/>
        <v>480</v>
      </c>
      <c r="D481">
        <f t="shared" si="86"/>
        <v>14</v>
      </c>
      <c r="E481">
        <f t="shared" si="87"/>
        <v>28</v>
      </c>
      <c r="F481" t="str">
        <f t="shared" si="88"/>
        <v>bandsEnergy()</v>
      </c>
      <c r="G481" t="str">
        <f t="shared" si="89"/>
        <v>bandsEnergy()</v>
      </c>
      <c r="H481" t="str">
        <f t="shared" si="90"/>
        <v>bandsEnergy.</v>
      </c>
      <c r="I481" t="str">
        <f t="shared" si="91"/>
        <v xml:space="preserve"> fBodyGyro</v>
      </c>
      <c r="J481" t="str">
        <f t="shared" si="92"/>
        <v>-41,48</v>
      </c>
      <c r="K481" t="str">
        <f t="shared" si="93"/>
        <v>41-48</v>
      </c>
      <c r="L481" t="str">
        <f>VLOOKUP($G481,TYP,3,FALSE)</f>
        <v>Energy.freq.within.64.Bin.FFT</v>
      </c>
      <c r="M481" t="str">
        <f t="shared" si="94"/>
        <v>Energy.freq.within.64.Bin.FFT_fBodyGyro_41-48</v>
      </c>
      <c r="N481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</v>
      </c>
    </row>
    <row r="482" spans="1:14" x14ac:dyDescent="0.25">
      <c r="A482" t="s">
        <v>480</v>
      </c>
      <c r="B482">
        <f t="shared" si="84"/>
        <v>4</v>
      </c>
      <c r="C482" t="str">
        <f t="shared" si="85"/>
        <v>481</v>
      </c>
      <c r="D482">
        <f t="shared" si="86"/>
        <v>14</v>
      </c>
      <c r="E482">
        <f t="shared" si="87"/>
        <v>28</v>
      </c>
      <c r="F482" t="str">
        <f t="shared" si="88"/>
        <v>bandsEnergy()</v>
      </c>
      <c r="G482" t="str">
        <f t="shared" si="89"/>
        <v>bandsEnergy()</v>
      </c>
      <c r="H482" t="str">
        <f t="shared" si="90"/>
        <v>bandsEnergy.</v>
      </c>
      <c r="I482" t="str">
        <f t="shared" si="91"/>
        <v xml:space="preserve"> fBodyGyro</v>
      </c>
      <c r="J482" t="str">
        <f t="shared" si="92"/>
        <v>-49,56</v>
      </c>
      <c r="K482" t="str">
        <f t="shared" si="93"/>
        <v>49-56</v>
      </c>
      <c r="L482" t="str">
        <f>VLOOKUP($G482,TYP,3,FALSE)</f>
        <v>Energy.freq.within.64.Bin.FFT</v>
      </c>
      <c r="M482" t="str">
        <f t="shared" si="94"/>
        <v>Energy.freq.within.64.Bin.FFT_fBodyGyro_49-56</v>
      </c>
      <c r="N482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</v>
      </c>
    </row>
    <row r="483" spans="1:14" x14ac:dyDescent="0.25">
      <c r="A483" t="s">
        <v>481</v>
      </c>
      <c r="B483">
        <f t="shared" si="84"/>
        <v>4</v>
      </c>
      <c r="C483" t="str">
        <f t="shared" si="85"/>
        <v>482</v>
      </c>
      <c r="D483">
        <f t="shared" si="86"/>
        <v>14</v>
      </c>
      <c r="E483">
        <f t="shared" si="87"/>
        <v>28</v>
      </c>
      <c r="F483" t="str">
        <f t="shared" si="88"/>
        <v>bandsEnergy()</v>
      </c>
      <c r="G483" t="str">
        <f t="shared" si="89"/>
        <v>bandsEnergy()</v>
      </c>
      <c r="H483" t="str">
        <f t="shared" si="90"/>
        <v>bandsEnergy.</v>
      </c>
      <c r="I483" t="str">
        <f t="shared" si="91"/>
        <v xml:space="preserve"> fBodyGyro</v>
      </c>
      <c r="J483" t="str">
        <f t="shared" si="92"/>
        <v>-57,64</v>
      </c>
      <c r="K483" t="str">
        <f t="shared" si="93"/>
        <v>57-64</v>
      </c>
      <c r="L483" t="str">
        <f>VLOOKUP($G483,TYP,3,FALSE)</f>
        <v>Energy.freq.within.64.Bin.FFT</v>
      </c>
      <c r="M483" t="str">
        <f t="shared" si="94"/>
        <v>Energy.freq.within.64.Bin.FFT_fBodyGyro_57-64</v>
      </c>
      <c r="N483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</v>
      </c>
    </row>
    <row r="484" spans="1:14" x14ac:dyDescent="0.25">
      <c r="A484" t="s">
        <v>482</v>
      </c>
      <c r="B484">
        <f t="shared" si="84"/>
        <v>4</v>
      </c>
      <c r="C484" t="str">
        <f t="shared" si="85"/>
        <v>483</v>
      </c>
      <c r="D484">
        <f t="shared" si="86"/>
        <v>14</v>
      </c>
      <c r="E484">
        <f t="shared" si="87"/>
        <v>28</v>
      </c>
      <c r="F484" t="str">
        <f t="shared" si="88"/>
        <v>bandsEnergy()</v>
      </c>
      <c r="G484" t="str">
        <f t="shared" si="89"/>
        <v>bandsEnergy()</v>
      </c>
      <c r="H484" t="str">
        <f t="shared" si="90"/>
        <v>bandsEnergy.</v>
      </c>
      <c r="I484" t="str">
        <f t="shared" si="91"/>
        <v xml:space="preserve"> fBodyGyro</v>
      </c>
      <c r="J484" t="str">
        <f t="shared" si="92"/>
        <v>-1,16</v>
      </c>
      <c r="K484" t="str">
        <f t="shared" si="93"/>
        <v>1-16</v>
      </c>
      <c r="L484" t="str">
        <f>VLOOKUP($G484,TYP,3,FALSE)</f>
        <v>Energy.freq.within.64.Bin.FFT</v>
      </c>
      <c r="M484" t="str">
        <f t="shared" si="94"/>
        <v>Energy.freq.within.64.Bin.FFT_fBodyGyro_1-16</v>
      </c>
      <c r="N484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</v>
      </c>
    </row>
    <row r="485" spans="1:14" x14ac:dyDescent="0.25">
      <c r="A485" t="s">
        <v>483</v>
      </c>
      <c r="B485">
        <f t="shared" si="84"/>
        <v>4</v>
      </c>
      <c r="C485" t="str">
        <f t="shared" si="85"/>
        <v>484</v>
      </c>
      <c r="D485">
        <f t="shared" si="86"/>
        <v>14</v>
      </c>
      <c r="E485">
        <f t="shared" si="87"/>
        <v>28</v>
      </c>
      <c r="F485" t="str">
        <f t="shared" si="88"/>
        <v>bandsEnergy()</v>
      </c>
      <c r="G485" t="str">
        <f t="shared" si="89"/>
        <v>bandsEnergy()</v>
      </c>
      <c r="H485" t="str">
        <f t="shared" si="90"/>
        <v>bandsEnergy.</v>
      </c>
      <c r="I485" t="str">
        <f t="shared" si="91"/>
        <v xml:space="preserve"> fBodyGyro</v>
      </c>
      <c r="J485" t="str">
        <f t="shared" si="92"/>
        <v>-17,32</v>
      </c>
      <c r="K485" t="str">
        <f t="shared" si="93"/>
        <v>17-32</v>
      </c>
      <c r="L485" t="str">
        <f>VLOOKUP($G485,TYP,3,FALSE)</f>
        <v>Energy.freq.within.64.Bin.FFT</v>
      </c>
      <c r="M485" t="str">
        <f t="shared" si="94"/>
        <v>Energy.freq.within.64.Bin.FFT_fBodyGyro_17-32</v>
      </c>
      <c r="N485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</v>
      </c>
    </row>
    <row r="486" spans="1:14" x14ac:dyDescent="0.25">
      <c r="A486" t="s">
        <v>484</v>
      </c>
      <c r="B486">
        <f t="shared" si="84"/>
        <v>4</v>
      </c>
      <c r="C486" t="str">
        <f t="shared" si="85"/>
        <v>485</v>
      </c>
      <c r="D486">
        <f t="shared" si="86"/>
        <v>14</v>
      </c>
      <c r="E486">
        <f t="shared" si="87"/>
        <v>28</v>
      </c>
      <c r="F486" t="str">
        <f t="shared" si="88"/>
        <v>bandsEnergy()</v>
      </c>
      <c r="G486" t="str">
        <f t="shared" si="89"/>
        <v>bandsEnergy()</v>
      </c>
      <c r="H486" t="str">
        <f t="shared" si="90"/>
        <v>bandsEnergy.</v>
      </c>
      <c r="I486" t="str">
        <f t="shared" si="91"/>
        <v xml:space="preserve"> fBodyGyro</v>
      </c>
      <c r="J486" t="str">
        <f t="shared" si="92"/>
        <v>-33,48</v>
      </c>
      <c r="K486" t="str">
        <f t="shared" si="93"/>
        <v>33-48</v>
      </c>
      <c r="L486" t="str">
        <f>VLOOKUP($G486,TYP,3,FALSE)</f>
        <v>Energy.freq.within.64.Bin.FFT</v>
      </c>
      <c r="M486" t="str">
        <f t="shared" si="94"/>
        <v>Energy.freq.within.64.Bin.FFT_fBodyGyro_33-48</v>
      </c>
      <c r="N486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</v>
      </c>
    </row>
    <row r="487" spans="1:14" x14ac:dyDescent="0.25">
      <c r="A487" t="s">
        <v>485</v>
      </c>
      <c r="B487">
        <f t="shared" si="84"/>
        <v>4</v>
      </c>
      <c r="C487" t="str">
        <f t="shared" si="85"/>
        <v>486</v>
      </c>
      <c r="D487">
        <f t="shared" si="86"/>
        <v>14</v>
      </c>
      <c r="E487">
        <f t="shared" si="87"/>
        <v>28</v>
      </c>
      <c r="F487" t="str">
        <f t="shared" si="88"/>
        <v>bandsEnergy()</v>
      </c>
      <c r="G487" t="str">
        <f t="shared" si="89"/>
        <v>bandsEnergy()</v>
      </c>
      <c r="H487" t="str">
        <f t="shared" si="90"/>
        <v>bandsEnergy.</v>
      </c>
      <c r="I487" t="str">
        <f t="shared" si="91"/>
        <v xml:space="preserve"> fBodyGyro</v>
      </c>
      <c r="J487" t="str">
        <f t="shared" si="92"/>
        <v>-49,64</v>
      </c>
      <c r="K487" t="str">
        <f t="shared" si="93"/>
        <v>49-64</v>
      </c>
      <c r="L487" t="str">
        <f>VLOOKUP($G487,TYP,3,FALSE)</f>
        <v>Energy.freq.within.64.Bin.FFT</v>
      </c>
      <c r="M487" t="str">
        <f t="shared" si="94"/>
        <v>Energy.freq.within.64.Bin.FFT_fBodyGyro_49-64</v>
      </c>
      <c r="N487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</v>
      </c>
    </row>
    <row r="488" spans="1:14" x14ac:dyDescent="0.25">
      <c r="A488" t="s">
        <v>486</v>
      </c>
      <c r="B488">
        <f t="shared" si="84"/>
        <v>4</v>
      </c>
      <c r="C488" t="str">
        <f t="shared" si="85"/>
        <v>487</v>
      </c>
      <c r="D488">
        <f t="shared" si="86"/>
        <v>14</v>
      </c>
      <c r="E488">
        <f t="shared" si="87"/>
        <v>28</v>
      </c>
      <c r="F488" t="str">
        <f t="shared" si="88"/>
        <v>bandsEnergy()</v>
      </c>
      <c r="G488" t="str">
        <f t="shared" si="89"/>
        <v>bandsEnergy()</v>
      </c>
      <c r="H488" t="str">
        <f t="shared" si="90"/>
        <v>bandsEnergy.</v>
      </c>
      <c r="I488" t="str">
        <f t="shared" si="91"/>
        <v xml:space="preserve"> fBodyGyro</v>
      </c>
      <c r="J488" t="str">
        <f t="shared" si="92"/>
        <v>-1,24</v>
      </c>
      <c r="K488" t="str">
        <f t="shared" si="93"/>
        <v>1-24</v>
      </c>
      <c r="L488" t="str">
        <f>VLOOKUP($G488,TYP,3,FALSE)</f>
        <v>Energy.freq.within.64.Bin.FFT</v>
      </c>
      <c r="M488" t="str">
        <f t="shared" si="94"/>
        <v>Energy.freq.within.64.Bin.FFT_fBodyGyro_1-24</v>
      </c>
      <c r="N488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</v>
      </c>
    </row>
    <row r="489" spans="1:14" x14ac:dyDescent="0.25">
      <c r="A489" t="s">
        <v>487</v>
      </c>
      <c r="B489">
        <f t="shared" si="84"/>
        <v>4</v>
      </c>
      <c r="C489" t="str">
        <f t="shared" si="85"/>
        <v>488</v>
      </c>
      <c r="D489">
        <f t="shared" si="86"/>
        <v>14</v>
      </c>
      <c r="E489">
        <f t="shared" si="87"/>
        <v>28</v>
      </c>
      <c r="F489" t="str">
        <f t="shared" si="88"/>
        <v>bandsEnergy()</v>
      </c>
      <c r="G489" t="str">
        <f t="shared" si="89"/>
        <v>bandsEnergy()</v>
      </c>
      <c r="H489" t="str">
        <f t="shared" si="90"/>
        <v>bandsEnergy.</v>
      </c>
      <c r="I489" t="str">
        <f t="shared" si="91"/>
        <v xml:space="preserve"> fBodyGyro</v>
      </c>
      <c r="J489" t="str">
        <f t="shared" si="92"/>
        <v>-25,48</v>
      </c>
      <c r="K489" t="str">
        <f t="shared" si="93"/>
        <v>25-48</v>
      </c>
      <c r="L489" t="str">
        <f>VLOOKUP($G489,TYP,3,FALSE)</f>
        <v>Energy.freq.within.64.Bin.FFT</v>
      </c>
      <c r="M489" t="str">
        <f t="shared" si="94"/>
        <v>Energy.freq.within.64.Bin.FFT_fBodyGyro_25-48</v>
      </c>
      <c r="N489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</v>
      </c>
    </row>
    <row r="490" spans="1:14" x14ac:dyDescent="0.25">
      <c r="A490" t="s">
        <v>488</v>
      </c>
      <c r="B490">
        <f t="shared" si="84"/>
        <v>4</v>
      </c>
      <c r="C490" t="str">
        <f t="shared" si="85"/>
        <v>489</v>
      </c>
      <c r="D490">
        <f t="shared" si="86"/>
        <v>14</v>
      </c>
      <c r="E490">
        <f t="shared" si="87"/>
        <v>28</v>
      </c>
      <c r="F490" t="str">
        <f t="shared" si="88"/>
        <v>bandsEnergy()</v>
      </c>
      <c r="G490" t="str">
        <f t="shared" si="89"/>
        <v>bandsEnergy()</v>
      </c>
      <c r="H490" t="str">
        <f t="shared" si="90"/>
        <v>bandsEnergy.</v>
      </c>
      <c r="I490" t="str">
        <f t="shared" si="91"/>
        <v xml:space="preserve"> fBodyGyro</v>
      </c>
      <c r="J490" t="str">
        <f t="shared" si="92"/>
        <v>-1,8</v>
      </c>
      <c r="K490" t="str">
        <f t="shared" si="93"/>
        <v>1-8</v>
      </c>
      <c r="L490" t="str">
        <f>VLOOKUP($G490,TYP,3,FALSE)</f>
        <v>Energy.freq.within.64.Bin.FFT</v>
      </c>
      <c r="M490" t="str">
        <f t="shared" si="94"/>
        <v>Energy.freq.within.64.Bin.FFT_fBodyGyro_1-8</v>
      </c>
      <c r="N490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</v>
      </c>
    </row>
    <row r="491" spans="1:14" x14ac:dyDescent="0.25">
      <c r="A491" t="s">
        <v>489</v>
      </c>
      <c r="B491">
        <f t="shared" si="84"/>
        <v>4</v>
      </c>
      <c r="C491" t="str">
        <f t="shared" si="85"/>
        <v>490</v>
      </c>
      <c r="D491">
        <f t="shared" si="86"/>
        <v>14</v>
      </c>
      <c r="E491">
        <f t="shared" si="87"/>
        <v>28</v>
      </c>
      <c r="F491" t="str">
        <f t="shared" si="88"/>
        <v>bandsEnergy()</v>
      </c>
      <c r="G491" t="str">
        <f t="shared" si="89"/>
        <v>bandsEnergy()</v>
      </c>
      <c r="H491" t="str">
        <f t="shared" si="90"/>
        <v>bandsEnergy.</v>
      </c>
      <c r="I491" t="str">
        <f t="shared" si="91"/>
        <v xml:space="preserve"> fBodyGyro</v>
      </c>
      <c r="J491" t="str">
        <f t="shared" si="92"/>
        <v>-9,16</v>
      </c>
      <c r="K491" t="str">
        <f t="shared" si="93"/>
        <v>9-16</v>
      </c>
      <c r="L491" t="str">
        <f>VLOOKUP($G491,TYP,3,FALSE)</f>
        <v>Energy.freq.within.64.Bin.FFT</v>
      </c>
      <c r="M491" t="str">
        <f t="shared" si="94"/>
        <v>Energy.freq.within.64.Bin.FFT_fBodyGyro_9-16</v>
      </c>
      <c r="N491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</v>
      </c>
    </row>
    <row r="492" spans="1:14" x14ac:dyDescent="0.25">
      <c r="A492" t="s">
        <v>490</v>
      </c>
      <c r="B492">
        <f t="shared" si="84"/>
        <v>4</v>
      </c>
      <c r="C492" t="str">
        <f t="shared" si="85"/>
        <v>491</v>
      </c>
      <c r="D492">
        <f t="shared" si="86"/>
        <v>14</v>
      </c>
      <c r="E492">
        <f t="shared" si="87"/>
        <v>28</v>
      </c>
      <c r="F492" t="str">
        <f t="shared" si="88"/>
        <v>bandsEnergy()</v>
      </c>
      <c r="G492" t="str">
        <f t="shared" si="89"/>
        <v>bandsEnergy()</v>
      </c>
      <c r="H492" t="str">
        <f t="shared" si="90"/>
        <v>bandsEnergy.</v>
      </c>
      <c r="I492" t="str">
        <f t="shared" si="91"/>
        <v xml:space="preserve"> fBodyGyro</v>
      </c>
      <c r="J492" t="str">
        <f t="shared" si="92"/>
        <v>-17,24</v>
      </c>
      <c r="K492" t="str">
        <f t="shared" si="93"/>
        <v>17-24</v>
      </c>
      <c r="L492" t="str">
        <f>VLOOKUP($G492,TYP,3,FALSE)</f>
        <v>Energy.freq.within.64.Bin.FFT</v>
      </c>
      <c r="M492" t="str">
        <f t="shared" si="94"/>
        <v>Energy.freq.within.64.Bin.FFT_fBodyGyro_17-24</v>
      </c>
      <c r="N492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</v>
      </c>
    </row>
    <row r="493" spans="1:14" x14ac:dyDescent="0.25">
      <c r="A493" t="s">
        <v>491</v>
      </c>
      <c r="B493">
        <f t="shared" si="84"/>
        <v>4</v>
      </c>
      <c r="C493" t="str">
        <f t="shared" si="85"/>
        <v>492</v>
      </c>
      <c r="D493">
        <f t="shared" si="86"/>
        <v>14</v>
      </c>
      <c r="E493">
        <f t="shared" si="87"/>
        <v>28</v>
      </c>
      <c r="F493" t="str">
        <f t="shared" si="88"/>
        <v>bandsEnergy()</v>
      </c>
      <c r="G493" t="str">
        <f t="shared" si="89"/>
        <v>bandsEnergy()</v>
      </c>
      <c r="H493" t="str">
        <f t="shared" si="90"/>
        <v>bandsEnergy.</v>
      </c>
      <c r="I493" t="str">
        <f t="shared" si="91"/>
        <v xml:space="preserve"> fBodyGyro</v>
      </c>
      <c r="J493" t="str">
        <f t="shared" si="92"/>
        <v>-25,32</v>
      </c>
      <c r="K493" t="str">
        <f t="shared" si="93"/>
        <v>25-32</v>
      </c>
      <c r="L493" t="str">
        <f>VLOOKUP($G493,TYP,3,FALSE)</f>
        <v>Energy.freq.within.64.Bin.FFT</v>
      </c>
      <c r="M493" t="str">
        <f t="shared" si="94"/>
        <v>Energy.freq.within.64.Bin.FFT_fBodyGyro_25-32</v>
      </c>
      <c r="N493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</v>
      </c>
    </row>
    <row r="494" spans="1:14" x14ac:dyDescent="0.25">
      <c r="A494" t="s">
        <v>492</v>
      </c>
      <c r="B494">
        <f t="shared" si="84"/>
        <v>4</v>
      </c>
      <c r="C494" t="str">
        <f t="shared" si="85"/>
        <v>493</v>
      </c>
      <c r="D494">
        <f t="shared" si="86"/>
        <v>14</v>
      </c>
      <c r="E494">
        <f t="shared" si="87"/>
        <v>28</v>
      </c>
      <c r="F494" t="str">
        <f t="shared" si="88"/>
        <v>bandsEnergy()</v>
      </c>
      <c r="G494" t="str">
        <f t="shared" si="89"/>
        <v>bandsEnergy()</v>
      </c>
      <c r="H494" t="str">
        <f t="shared" si="90"/>
        <v>bandsEnergy.</v>
      </c>
      <c r="I494" t="str">
        <f t="shared" si="91"/>
        <v xml:space="preserve"> fBodyGyro</v>
      </c>
      <c r="J494" t="str">
        <f t="shared" si="92"/>
        <v>-33,40</v>
      </c>
      <c r="K494" t="str">
        <f t="shared" si="93"/>
        <v>33-40</v>
      </c>
      <c r="L494" t="str">
        <f>VLOOKUP($G494,TYP,3,FALSE)</f>
        <v>Energy.freq.within.64.Bin.FFT</v>
      </c>
      <c r="M494" t="str">
        <f t="shared" si="94"/>
        <v>Energy.freq.within.64.Bin.FFT_fBodyGyro_33-40</v>
      </c>
      <c r="N494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</v>
      </c>
    </row>
    <row r="495" spans="1:14" x14ac:dyDescent="0.25">
      <c r="A495" t="s">
        <v>493</v>
      </c>
      <c r="B495">
        <f t="shared" si="84"/>
        <v>4</v>
      </c>
      <c r="C495" t="str">
        <f t="shared" si="85"/>
        <v>494</v>
      </c>
      <c r="D495">
        <f t="shared" si="86"/>
        <v>14</v>
      </c>
      <c r="E495">
        <f t="shared" si="87"/>
        <v>28</v>
      </c>
      <c r="F495" t="str">
        <f t="shared" si="88"/>
        <v>bandsEnergy()</v>
      </c>
      <c r="G495" t="str">
        <f t="shared" si="89"/>
        <v>bandsEnergy()</v>
      </c>
      <c r="H495" t="str">
        <f t="shared" si="90"/>
        <v>bandsEnergy.</v>
      </c>
      <c r="I495" t="str">
        <f t="shared" si="91"/>
        <v xml:space="preserve"> fBodyGyro</v>
      </c>
      <c r="J495" t="str">
        <f t="shared" si="92"/>
        <v>-41,48</v>
      </c>
      <c r="K495" t="str">
        <f t="shared" si="93"/>
        <v>41-48</v>
      </c>
      <c r="L495" t="str">
        <f>VLOOKUP($G495,TYP,3,FALSE)</f>
        <v>Energy.freq.within.64.Bin.FFT</v>
      </c>
      <c r="M495" t="str">
        <f t="shared" si="94"/>
        <v>Energy.freq.within.64.Bin.FFT_fBodyGyro_41-48</v>
      </c>
      <c r="N495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</v>
      </c>
    </row>
    <row r="496" spans="1:14" x14ac:dyDescent="0.25">
      <c r="A496" t="s">
        <v>494</v>
      </c>
      <c r="B496">
        <f t="shared" si="84"/>
        <v>4</v>
      </c>
      <c r="C496" t="str">
        <f t="shared" si="85"/>
        <v>495</v>
      </c>
      <c r="D496">
        <f t="shared" si="86"/>
        <v>14</v>
      </c>
      <c r="E496">
        <f t="shared" si="87"/>
        <v>28</v>
      </c>
      <c r="F496" t="str">
        <f t="shared" si="88"/>
        <v>bandsEnergy()</v>
      </c>
      <c r="G496" t="str">
        <f t="shared" si="89"/>
        <v>bandsEnergy()</v>
      </c>
      <c r="H496" t="str">
        <f t="shared" si="90"/>
        <v>bandsEnergy.</v>
      </c>
      <c r="I496" t="str">
        <f t="shared" si="91"/>
        <v xml:space="preserve"> fBodyGyro</v>
      </c>
      <c r="J496" t="str">
        <f t="shared" si="92"/>
        <v>-49,56</v>
      </c>
      <c r="K496" t="str">
        <f t="shared" si="93"/>
        <v>49-56</v>
      </c>
      <c r="L496" t="str">
        <f>VLOOKUP($G496,TYP,3,FALSE)</f>
        <v>Energy.freq.within.64.Bin.FFT</v>
      </c>
      <c r="M496" t="str">
        <f t="shared" si="94"/>
        <v>Energy.freq.within.64.Bin.FFT_fBodyGyro_49-56</v>
      </c>
      <c r="N496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</v>
      </c>
    </row>
    <row r="497" spans="1:14" x14ac:dyDescent="0.25">
      <c r="A497" t="s">
        <v>495</v>
      </c>
      <c r="B497">
        <f t="shared" si="84"/>
        <v>4</v>
      </c>
      <c r="C497" t="str">
        <f t="shared" si="85"/>
        <v>496</v>
      </c>
      <c r="D497">
        <f t="shared" si="86"/>
        <v>14</v>
      </c>
      <c r="E497">
        <f t="shared" si="87"/>
        <v>28</v>
      </c>
      <c r="F497" t="str">
        <f t="shared" si="88"/>
        <v>bandsEnergy()</v>
      </c>
      <c r="G497" t="str">
        <f t="shared" si="89"/>
        <v>bandsEnergy()</v>
      </c>
      <c r="H497" t="str">
        <f t="shared" si="90"/>
        <v>bandsEnergy.</v>
      </c>
      <c r="I497" t="str">
        <f t="shared" si="91"/>
        <v xml:space="preserve"> fBodyGyro</v>
      </c>
      <c r="J497" t="str">
        <f t="shared" si="92"/>
        <v>-57,64</v>
      </c>
      <c r="K497" t="str">
        <f t="shared" si="93"/>
        <v>57-64</v>
      </c>
      <c r="L497" t="str">
        <f>VLOOKUP($G497,TYP,3,FALSE)</f>
        <v>Energy.freq.within.64.Bin.FFT</v>
      </c>
      <c r="M497" t="str">
        <f t="shared" si="94"/>
        <v>Energy.freq.within.64.Bin.FFT_fBodyGyro_57-64</v>
      </c>
      <c r="N497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</v>
      </c>
    </row>
    <row r="498" spans="1:14" x14ac:dyDescent="0.25">
      <c r="A498" t="s">
        <v>496</v>
      </c>
      <c r="B498">
        <f t="shared" si="84"/>
        <v>4</v>
      </c>
      <c r="C498" t="str">
        <f t="shared" si="85"/>
        <v>497</v>
      </c>
      <c r="D498">
        <f t="shared" si="86"/>
        <v>14</v>
      </c>
      <c r="E498">
        <f t="shared" si="87"/>
        <v>28</v>
      </c>
      <c r="F498" t="str">
        <f t="shared" si="88"/>
        <v>bandsEnergy()</v>
      </c>
      <c r="G498" t="str">
        <f t="shared" si="89"/>
        <v>bandsEnergy()</v>
      </c>
      <c r="H498" t="str">
        <f t="shared" si="90"/>
        <v>bandsEnergy.</v>
      </c>
      <c r="I498" t="str">
        <f t="shared" si="91"/>
        <v xml:space="preserve"> fBodyGyro</v>
      </c>
      <c r="J498" t="str">
        <f t="shared" si="92"/>
        <v>-1,16</v>
      </c>
      <c r="K498" t="str">
        <f t="shared" si="93"/>
        <v>1-16</v>
      </c>
      <c r="L498" t="str">
        <f>VLOOKUP($G498,TYP,3,FALSE)</f>
        <v>Energy.freq.within.64.Bin.FFT</v>
      </c>
      <c r="M498" t="str">
        <f t="shared" si="94"/>
        <v>Energy.freq.within.64.Bin.FFT_fBodyGyro_1-16</v>
      </c>
      <c r="N498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</v>
      </c>
    </row>
    <row r="499" spans="1:14" x14ac:dyDescent="0.25">
      <c r="A499" t="s">
        <v>497</v>
      </c>
      <c r="B499">
        <f t="shared" si="84"/>
        <v>4</v>
      </c>
      <c r="C499" t="str">
        <f t="shared" si="85"/>
        <v>498</v>
      </c>
      <c r="D499">
        <f t="shared" si="86"/>
        <v>14</v>
      </c>
      <c r="E499">
        <f t="shared" si="87"/>
        <v>28</v>
      </c>
      <c r="F499" t="str">
        <f t="shared" si="88"/>
        <v>bandsEnergy()</v>
      </c>
      <c r="G499" t="str">
        <f t="shared" si="89"/>
        <v>bandsEnergy()</v>
      </c>
      <c r="H499" t="str">
        <f t="shared" si="90"/>
        <v>bandsEnergy.</v>
      </c>
      <c r="I499" t="str">
        <f t="shared" si="91"/>
        <v xml:space="preserve"> fBodyGyro</v>
      </c>
      <c r="J499" t="str">
        <f t="shared" si="92"/>
        <v>-17,32</v>
      </c>
      <c r="K499" t="str">
        <f t="shared" si="93"/>
        <v>17-32</v>
      </c>
      <c r="L499" t="str">
        <f>VLOOKUP($G499,TYP,3,FALSE)</f>
        <v>Energy.freq.within.64.Bin.FFT</v>
      </c>
      <c r="M499" t="str">
        <f t="shared" si="94"/>
        <v>Energy.freq.within.64.Bin.FFT_fBodyGyro_17-32</v>
      </c>
      <c r="N499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</v>
      </c>
    </row>
    <row r="500" spans="1:14" x14ac:dyDescent="0.25">
      <c r="A500" t="s">
        <v>498</v>
      </c>
      <c r="B500">
        <f t="shared" si="84"/>
        <v>4</v>
      </c>
      <c r="C500" t="str">
        <f t="shared" si="85"/>
        <v>499</v>
      </c>
      <c r="D500">
        <f t="shared" si="86"/>
        <v>14</v>
      </c>
      <c r="E500">
        <f t="shared" si="87"/>
        <v>28</v>
      </c>
      <c r="F500" t="str">
        <f t="shared" si="88"/>
        <v>bandsEnergy()</v>
      </c>
      <c r="G500" t="str">
        <f t="shared" si="89"/>
        <v>bandsEnergy()</v>
      </c>
      <c r="H500" t="str">
        <f t="shared" si="90"/>
        <v>bandsEnergy.</v>
      </c>
      <c r="I500" t="str">
        <f t="shared" si="91"/>
        <v xml:space="preserve"> fBodyGyro</v>
      </c>
      <c r="J500" t="str">
        <f t="shared" si="92"/>
        <v>-33,48</v>
      </c>
      <c r="K500" t="str">
        <f t="shared" si="93"/>
        <v>33-48</v>
      </c>
      <c r="L500" t="str">
        <f>VLOOKUP($G500,TYP,3,FALSE)</f>
        <v>Energy.freq.within.64.Bin.FFT</v>
      </c>
      <c r="M500" t="str">
        <f t="shared" si="94"/>
        <v>Energy.freq.within.64.Bin.FFT_fBodyGyro_33-48</v>
      </c>
      <c r="N500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</v>
      </c>
    </row>
    <row r="501" spans="1:14" x14ac:dyDescent="0.25">
      <c r="A501" t="s">
        <v>499</v>
      </c>
      <c r="B501">
        <f t="shared" si="84"/>
        <v>4</v>
      </c>
      <c r="C501" t="str">
        <f t="shared" si="85"/>
        <v>500</v>
      </c>
      <c r="D501">
        <f t="shared" si="86"/>
        <v>14</v>
      </c>
      <c r="E501">
        <f t="shared" si="87"/>
        <v>28</v>
      </c>
      <c r="F501" t="str">
        <f t="shared" si="88"/>
        <v>bandsEnergy()</v>
      </c>
      <c r="G501" t="str">
        <f t="shared" si="89"/>
        <v>bandsEnergy()</v>
      </c>
      <c r="H501" t="str">
        <f t="shared" si="90"/>
        <v>bandsEnergy.</v>
      </c>
      <c r="I501" t="str">
        <f t="shared" si="91"/>
        <v xml:space="preserve"> fBodyGyro</v>
      </c>
      <c r="J501" t="str">
        <f t="shared" si="92"/>
        <v>-49,64</v>
      </c>
      <c r="K501" t="str">
        <f t="shared" si="93"/>
        <v>49-64</v>
      </c>
      <c r="L501" t="str">
        <f>VLOOKUP($G501,TYP,3,FALSE)</f>
        <v>Energy.freq.within.64.Bin.FFT</v>
      </c>
      <c r="M501" t="str">
        <f t="shared" si="94"/>
        <v>Energy.freq.within.64.Bin.FFT_fBodyGyro_49-64</v>
      </c>
      <c r="N501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</v>
      </c>
    </row>
    <row r="502" spans="1:14" x14ac:dyDescent="0.25">
      <c r="A502" t="s">
        <v>500</v>
      </c>
      <c r="B502">
        <f t="shared" si="84"/>
        <v>4</v>
      </c>
      <c r="C502" t="str">
        <f t="shared" si="85"/>
        <v>501</v>
      </c>
      <c r="D502">
        <f t="shared" si="86"/>
        <v>14</v>
      </c>
      <c r="E502">
        <f t="shared" si="87"/>
        <v>28</v>
      </c>
      <c r="F502" t="str">
        <f t="shared" si="88"/>
        <v>bandsEnergy()</v>
      </c>
      <c r="G502" t="str">
        <f t="shared" si="89"/>
        <v>bandsEnergy()</v>
      </c>
      <c r="H502" t="str">
        <f t="shared" si="90"/>
        <v>bandsEnergy.</v>
      </c>
      <c r="I502" t="str">
        <f t="shared" si="91"/>
        <v xml:space="preserve"> fBodyGyro</v>
      </c>
      <c r="J502" t="str">
        <f t="shared" si="92"/>
        <v>-1,24</v>
      </c>
      <c r="K502" t="str">
        <f t="shared" si="93"/>
        <v>1-24</v>
      </c>
      <c r="L502" t="str">
        <f>VLOOKUP($G502,TYP,3,FALSE)</f>
        <v>Energy.freq.within.64.Bin.FFT</v>
      </c>
      <c r="M502" t="str">
        <f t="shared" si="94"/>
        <v>Energy.freq.within.64.Bin.FFT_fBodyGyro_1-24</v>
      </c>
      <c r="N502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</v>
      </c>
    </row>
    <row r="503" spans="1:14" x14ac:dyDescent="0.25">
      <c r="A503" t="s">
        <v>501</v>
      </c>
      <c r="B503">
        <f t="shared" si="84"/>
        <v>4</v>
      </c>
      <c r="C503" t="str">
        <f t="shared" si="85"/>
        <v>502</v>
      </c>
      <c r="D503">
        <f t="shared" si="86"/>
        <v>14</v>
      </c>
      <c r="E503">
        <f t="shared" si="87"/>
        <v>28</v>
      </c>
      <c r="F503" t="str">
        <f t="shared" si="88"/>
        <v>bandsEnergy()</v>
      </c>
      <c r="G503" t="str">
        <f t="shared" si="89"/>
        <v>bandsEnergy()</v>
      </c>
      <c r="H503" t="str">
        <f t="shared" si="90"/>
        <v>bandsEnergy.</v>
      </c>
      <c r="I503" t="str">
        <f t="shared" si="91"/>
        <v xml:space="preserve"> fBodyGyro</v>
      </c>
      <c r="J503" t="str">
        <f t="shared" si="92"/>
        <v>-25,48</v>
      </c>
      <c r="K503" t="str">
        <f t="shared" si="93"/>
        <v>25-48</v>
      </c>
      <c r="L503" t="str">
        <f>VLOOKUP($G503,TYP,3,FALSE)</f>
        <v>Energy.freq.within.64.Bin.FFT</v>
      </c>
      <c r="M503" t="str">
        <f t="shared" si="94"/>
        <v>Energy.freq.within.64.Bin.FFT_fBodyGyro_25-48</v>
      </c>
      <c r="N503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</v>
      </c>
    </row>
    <row r="504" spans="1:14" x14ac:dyDescent="0.25">
      <c r="A504" t="s">
        <v>502</v>
      </c>
      <c r="B504">
        <f t="shared" si="84"/>
        <v>4</v>
      </c>
      <c r="C504" t="str">
        <f t="shared" si="85"/>
        <v>503</v>
      </c>
      <c r="D504">
        <f t="shared" si="86"/>
        <v>16</v>
      </c>
      <c r="E504">
        <f t="shared" si="87"/>
        <v>23</v>
      </c>
      <c r="F504" t="str">
        <f t="shared" si="88"/>
        <v>mean()</v>
      </c>
      <c r="G504" t="str">
        <f t="shared" si="89"/>
        <v>mean()</v>
      </c>
      <c r="H504" t="str">
        <f t="shared" si="90"/>
        <v>mean.</v>
      </c>
      <c r="I504" t="str">
        <f t="shared" si="91"/>
        <v xml:space="preserve"> fBodyAccMag</v>
      </c>
      <c r="J504" t="str">
        <f t="shared" si="92"/>
        <v/>
      </c>
      <c r="K504" t="str">
        <f t="shared" si="93"/>
        <v/>
      </c>
      <c r="L504" t="str">
        <f>VLOOKUP($G504,TYP,3,FALSE)</f>
        <v>Mean.Value</v>
      </c>
      <c r="M504" t="str">
        <f t="shared" si="94"/>
        <v>Mean.Value_fBodyAccMag</v>
      </c>
      <c r="N504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</v>
      </c>
    </row>
    <row r="505" spans="1:14" x14ac:dyDescent="0.25">
      <c r="A505" t="s">
        <v>503</v>
      </c>
      <c r="B505">
        <f t="shared" si="84"/>
        <v>4</v>
      </c>
      <c r="C505" t="str">
        <f t="shared" si="85"/>
        <v>504</v>
      </c>
      <c r="D505">
        <f t="shared" si="86"/>
        <v>16</v>
      </c>
      <c r="E505">
        <f t="shared" si="87"/>
        <v>22</v>
      </c>
      <c r="F505" t="str">
        <f t="shared" si="88"/>
        <v>std()</v>
      </c>
      <c r="G505" t="str">
        <f t="shared" si="89"/>
        <v>std()</v>
      </c>
      <c r="H505" t="str">
        <f t="shared" si="90"/>
        <v>std.</v>
      </c>
      <c r="I505" t="str">
        <f t="shared" si="91"/>
        <v xml:space="preserve"> fBodyAccMag</v>
      </c>
      <c r="J505" t="str">
        <f t="shared" si="92"/>
        <v/>
      </c>
      <c r="K505" t="str">
        <f t="shared" si="93"/>
        <v/>
      </c>
      <c r="L505" t="str">
        <f>VLOOKUP($G505,TYP,3,FALSE)</f>
        <v>Standard.Dev</v>
      </c>
      <c r="M505" t="str">
        <f t="shared" si="94"/>
        <v>Standard.Dev_fBodyAccMag</v>
      </c>
      <c r="N505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</v>
      </c>
    </row>
    <row r="506" spans="1:14" x14ac:dyDescent="0.25">
      <c r="A506" t="s">
        <v>504</v>
      </c>
      <c r="B506">
        <f t="shared" si="84"/>
        <v>4</v>
      </c>
      <c r="C506" t="str">
        <f t="shared" si="85"/>
        <v>505</v>
      </c>
      <c r="D506">
        <f t="shared" si="86"/>
        <v>16</v>
      </c>
      <c r="E506">
        <f t="shared" si="87"/>
        <v>22</v>
      </c>
      <c r="F506" t="str">
        <f t="shared" si="88"/>
        <v>mad()</v>
      </c>
      <c r="G506" t="str">
        <f t="shared" si="89"/>
        <v>mad()</v>
      </c>
      <c r="H506" t="str">
        <f t="shared" si="90"/>
        <v>mad.</v>
      </c>
      <c r="I506" t="str">
        <f t="shared" si="91"/>
        <v xml:space="preserve"> fBodyAccMag</v>
      </c>
      <c r="J506" t="str">
        <f t="shared" si="92"/>
        <v/>
      </c>
      <c r="K506" t="str">
        <f t="shared" si="93"/>
        <v/>
      </c>
      <c r="L506" t="str">
        <f>VLOOKUP($G506,TYP,3,FALSE)</f>
        <v>Median.Absolute.Deviation</v>
      </c>
      <c r="M506" t="str">
        <f t="shared" si="94"/>
        <v>Median.Absolute.Deviation_fBodyAccMag</v>
      </c>
      <c r="N506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</v>
      </c>
    </row>
    <row r="507" spans="1:14" x14ac:dyDescent="0.25">
      <c r="A507" t="s">
        <v>505</v>
      </c>
      <c r="B507">
        <f t="shared" si="84"/>
        <v>4</v>
      </c>
      <c r="C507" t="str">
        <f t="shared" si="85"/>
        <v>506</v>
      </c>
      <c r="D507">
        <f t="shared" si="86"/>
        <v>16</v>
      </c>
      <c r="E507">
        <f t="shared" si="87"/>
        <v>22</v>
      </c>
      <c r="F507" t="str">
        <f t="shared" si="88"/>
        <v>max()</v>
      </c>
      <c r="G507" t="str">
        <f t="shared" si="89"/>
        <v>max()</v>
      </c>
      <c r="H507" t="str">
        <f t="shared" si="90"/>
        <v>max.</v>
      </c>
      <c r="I507" t="str">
        <f t="shared" si="91"/>
        <v xml:space="preserve"> fBodyAccMag</v>
      </c>
      <c r="J507" t="str">
        <f t="shared" si="92"/>
        <v/>
      </c>
      <c r="K507" t="str">
        <f t="shared" si="93"/>
        <v/>
      </c>
      <c r="L507" t="str">
        <f>VLOOKUP($G507,TYP,3,FALSE)</f>
        <v>Max.in.Array</v>
      </c>
      <c r="M507" t="str">
        <f t="shared" si="94"/>
        <v>Max.in.Array_fBodyAccMag</v>
      </c>
      <c r="N507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</v>
      </c>
    </row>
    <row r="508" spans="1:14" x14ac:dyDescent="0.25">
      <c r="A508" t="s">
        <v>506</v>
      </c>
      <c r="B508">
        <f t="shared" si="84"/>
        <v>4</v>
      </c>
      <c r="C508" t="str">
        <f t="shared" si="85"/>
        <v>507</v>
      </c>
      <c r="D508">
        <f t="shared" si="86"/>
        <v>16</v>
      </c>
      <c r="E508">
        <f t="shared" si="87"/>
        <v>22</v>
      </c>
      <c r="F508" t="str">
        <f t="shared" si="88"/>
        <v>min()</v>
      </c>
      <c r="G508" t="str">
        <f t="shared" si="89"/>
        <v>min()</v>
      </c>
      <c r="H508" t="str">
        <f t="shared" si="90"/>
        <v>min.</v>
      </c>
      <c r="I508" t="str">
        <f t="shared" si="91"/>
        <v xml:space="preserve"> fBodyAccMag</v>
      </c>
      <c r="J508" t="str">
        <f t="shared" si="92"/>
        <v/>
      </c>
      <c r="K508" t="str">
        <f t="shared" si="93"/>
        <v/>
      </c>
      <c r="L508" t="str">
        <f>VLOOKUP($G508,TYP,3,FALSE)</f>
        <v>Min.in.Array</v>
      </c>
      <c r="M508" t="str">
        <f t="shared" si="94"/>
        <v>Min.in.Array_fBodyAccMag</v>
      </c>
      <c r="N508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</v>
      </c>
    </row>
    <row r="509" spans="1:14" x14ac:dyDescent="0.25">
      <c r="A509" t="s">
        <v>507</v>
      </c>
      <c r="B509">
        <f t="shared" si="84"/>
        <v>4</v>
      </c>
      <c r="C509" t="str">
        <f t="shared" si="85"/>
        <v>508</v>
      </c>
      <c r="D509">
        <f t="shared" si="86"/>
        <v>16</v>
      </c>
      <c r="E509">
        <f t="shared" si="87"/>
        <v>22</v>
      </c>
      <c r="F509" t="str">
        <f t="shared" si="88"/>
        <v>sma()</v>
      </c>
      <c r="G509" t="str">
        <f t="shared" si="89"/>
        <v>sma()</v>
      </c>
      <c r="H509" t="str">
        <f t="shared" si="90"/>
        <v>sma.</v>
      </c>
      <c r="I509" t="str">
        <f t="shared" si="91"/>
        <v xml:space="preserve"> fBodyAccMag</v>
      </c>
      <c r="J509" t="str">
        <f t="shared" si="92"/>
        <v/>
      </c>
      <c r="K509" t="str">
        <f t="shared" si="93"/>
        <v/>
      </c>
      <c r="L509" t="str">
        <f>VLOOKUP($G509,TYP,3,FALSE)</f>
        <v>Signal.Magnitude.Area</v>
      </c>
      <c r="M509" t="str">
        <f t="shared" si="94"/>
        <v>Signal.Magnitude.Area_fBodyAccMag</v>
      </c>
      <c r="N509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</v>
      </c>
    </row>
    <row r="510" spans="1:14" x14ac:dyDescent="0.25">
      <c r="A510" t="s">
        <v>508</v>
      </c>
      <c r="B510">
        <f t="shared" si="84"/>
        <v>4</v>
      </c>
      <c r="C510" t="str">
        <f t="shared" si="85"/>
        <v>509</v>
      </c>
      <c r="D510">
        <f t="shared" si="86"/>
        <v>16</v>
      </c>
      <c r="E510">
        <f t="shared" si="87"/>
        <v>25</v>
      </c>
      <c r="F510" t="str">
        <f t="shared" si="88"/>
        <v>energy()</v>
      </c>
      <c r="G510" t="str">
        <f t="shared" si="89"/>
        <v>energy()</v>
      </c>
      <c r="H510" t="str">
        <f t="shared" si="90"/>
        <v>energy.</v>
      </c>
      <c r="I510" t="str">
        <f t="shared" si="91"/>
        <v xml:space="preserve"> fBodyAccMag</v>
      </c>
      <c r="J510" t="str">
        <f t="shared" si="92"/>
        <v/>
      </c>
      <c r="K510" t="str">
        <f t="shared" si="93"/>
        <v/>
      </c>
      <c r="L510" t="str">
        <f>VLOOKUP($G510,TYP,3,FALSE)</f>
        <v>Energy.Measure</v>
      </c>
      <c r="M510" t="str">
        <f t="shared" si="94"/>
        <v>Energy.Measure_fBodyAccMag</v>
      </c>
      <c r="N510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</v>
      </c>
    </row>
    <row r="511" spans="1:14" x14ac:dyDescent="0.25">
      <c r="A511" t="s">
        <v>509</v>
      </c>
      <c r="B511">
        <f t="shared" si="84"/>
        <v>4</v>
      </c>
      <c r="C511" t="str">
        <f t="shared" si="85"/>
        <v>510</v>
      </c>
      <c r="D511">
        <f t="shared" si="86"/>
        <v>16</v>
      </c>
      <c r="E511">
        <f t="shared" si="87"/>
        <v>22</v>
      </c>
      <c r="F511" t="str">
        <f t="shared" si="88"/>
        <v>iqr()</v>
      </c>
      <c r="G511" t="str">
        <f t="shared" si="89"/>
        <v>iqr()</v>
      </c>
      <c r="H511" t="str">
        <f t="shared" si="90"/>
        <v>iqr.</v>
      </c>
      <c r="I511" t="str">
        <f t="shared" si="91"/>
        <v xml:space="preserve"> fBodyAccMag</v>
      </c>
      <c r="J511" t="str">
        <f t="shared" si="92"/>
        <v/>
      </c>
      <c r="K511" t="str">
        <f t="shared" si="93"/>
        <v/>
      </c>
      <c r="L511" t="str">
        <f>VLOOKUP($G511,TYP,3,FALSE)</f>
        <v>Interquartile.Range</v>
      </c>
      <c r="M511" t="str">
        <f t="shared" si="94"/>
        <v>Interquartile.Range_fBodyAccMag</v>
      </c>
      <c r="N511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</v>
      </c>
    </row>
    <row r="512" spans="1:14" x14ac:dyDescent="0.25">
      <c r="A512" t="s">
        <v>510</v>
      </c>
      <c r="B512">
        <f t="shared" si="84"/>
        <v>4</v>
      </c>
      <c r="C512" t="str">
        <f t="shared" si="85"/>
        <v>511</v>
      </c>
      <c r="D512">
        <f t="shared" si="86"/>
        <v>16</v>
      </c>
      <c r="E512">
        <f t="shared" si="87"/>
        <v>26</v>
      </c>
      <c r="F512" t="str">
        <f t="shared" si="88"/>
        <v>entropy()</v>
      </c>
      <c r="G512" t="str">
        <f t="shared" si="89"/>
        <v>entropy()</v>
      </c>
      <c r="H512" t="str">
        <f t="shared" si="90"/>
        <v>entropy.</v>
      </c>
      <c r="I512" t="str">
        <f t="shared" si="91"/>
        <v xml:space="preserve"> fBodyAccMag</v>
      </c>
      <c r="J512" t="str">
        <f t="shared" si="92"/>
        <v/>
      </c>
      <c r="K512" t="str">
        <f t="shared" si="93"/>
        <v/>
      </c>
      <c r="L512" t="str">
        <f>VLOOKUP($G512,TYP,3,FALSE)</f>
        <v>Signal.Entropy</v>
      </c>
      <c r="M512" t="str">
        <f t="shared" si="94"/>
        <v>Signal.Entropy_fBodyAccMag</v>
      </c>
      <c r="N512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</v>
      </c>
    </row>
    <row r="513" spans="1:14" x14ac:dyDescent="0.25">
      <c r="A513" t="s">
        <v>511</v>
      </c>
      <c r="B513">
        <f t="shared" si="84"/>
        <v>4</v>
      </c>
      <c r="C513" t="str">
        <f t="shared" si="85"/>
        <v>512</v>
      </c>
      <c r="D513">
        <f t="shared" si="86"/>
        <v>16</v>
      </c>
      <c r="E513">
        <f t="shared" si="87"/>
        <v>24</v>
      </c>
      <c r="F513" t="str">
        <f t="shared" si="88"/>
        <v>maxInds</v>
      </c>
      <c r="G513" t="str">
        <f t="shared" si="89"/>
        <v>maxInds</v>
      </c>
      <c r="H513" t="str">
        <f t="shared" si="90"/>
        <v>maxInds</v>
      </c>
      <c r="I513" t="str">
        <f t="shared" si="91"/>
        <v xml:space="preserve"> fBodyAccMag</v>
      </c>
      <c r="J513" t="str">
        <f t="shared" si="92"/>
        <v/>
      </c>
      <c r="K513" t="str">
        <f t="shared" si="93"/>
        <v/>
      </c>
      <c r="L513" t="str">
        <f>VLOOKUP($G513,TYP,3,FALSE)</f>
        <v>Index.fq.Max.Magnitude</v>
      </c>
      <c r="M513" t="str">
        <f t="shared" si="94"/>
        <v>Index.fq.Max.Magnitude_fBodyAccMag</v>
      </c>
      <c r="N513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</v>
      </c>
    </row>
    <row r="514" spans="1:14" x14ac:dyDescent="0.25">
      <c r="A514" t="s">
        <v>512</v>
      </c>
      <c r="B514">
        <f t="shared" si="84"/>
        <v>4</v>
      </c>
      <c r="C514" t="str">
        <f t="shared" si="85"/>
        <v>513</v>
      </c>
      <c r="D514">
        <f t="shared" si="86"/>
        <v>16</v>
      </c>
      <c r="E514">
        <f t="shared" si="87"/>
        <v>27</v>
      </c>
      <c r="F514" t="str">
        <f t="shared" si="88"/>
        <v>meanFreq()</v>
      </c>
      <c r="G514" t="str">
        <f t="shared" si="89"/>
        <v>meanFreq()</v>
      </c>
      <c r="H514" t="str">
        <f t="shared" si="90"/>
        <v>meanFreq.</v>
      </c>
      <c r="I514" t="str">
        <f t="shared" si="91"/>
        <v xml:space="preserve"> fBodyAccMag</v>
      </c>
      <c r="J514" t="str">
        <f t="shared" si="92"/>
        <v/>
      </c>
      <c r="K514" t="str">
        <f t="shared" si="93"/>
        <v/>
      </c>
      <c r="L514" t="str">
        <f>VLOOKUP($G514,TYP,3,FALSE)</f>
        <v>Weighted.Average.fq</v>
      </c>
      <c r="M514" t="str">
        <f t="shared" si="94"/>
        <v>Weighted.Average.fq_fBodyAccMag</v>
      </c>
      <c r="N514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</v>
      </c>
    </row>
    <row r="515" spans="1:14" x14ac:dyDescent="0.25">
      <c r="A515" t="s">
        <v>513</v>
      </c>
      <c r="B515">
        <f t="shared" ref="B515:B562" si="96">FIND(" ",$A515)</f>
        <v>4</v>
      </c>
      <c r="C515" t="str">
        <f t="shared" ref="C515:C562" si="97">LEFT($A515,B515-1)</f>
        <v>514</v>
      </c>
      <c r="D515">
        <f t="shared" ref="D515:D562" si="98">FIND("-",$A515)</f>
        <v>16</v>
      </c>
      <c r="E515">
        <f t="shared" ref="E515:E562" si="99">IFERROR(FIND("-",$A515,D515+1),LEN($A515)+1)</f>
        <v>27</v>
      </c>
      <c r="F515" t="str">
        <f t="shared" ref="F515:F562" si="100">MID($A515,$D515+1,$E515-$D515-1)</f>
        <v>skewness()</v>
      </c>
      <c r="G515" t="str">
        <f t="shared" ref="G515:G562" si="101">IFERROR(LEFT(F515,FIND(")",$F515)),F515)</f>
        <v>skewness()</v>
      </c>
      <c r="H515" t="str">
        <f t="shared" ref="H515:H562" si="102">SUBSTITUTE($F515,"()",".")</f>
        <v>skewness.</v>
      </c>
      <c r="I515" t="str">
        <f t="shared" ref="I515:I562" si="103">MID($A515,$B515,$D515-$B515)</f>
        <v xml:space="preserve"> fBodyAccMag</v>
      </c>
      <c r="J515" t="str">
        <f t="shared" ref="J515:J562" si="104">IFERROR(RIGHT($A515,LEN($A515)-FIND(")-",$A515)),"")</f>
        <v/>
      </c>
      <c r="K515" t="str">
        <f t="shared" ref="K515:K562" si="105">SUBSTITUTE(SUBSTITUTE($J515,"-",""),",","-")</f>
        <v/>
      </c>
      <c r="L515" t="str">
        <f>VLOOKUP($G515,TYP,3,FALSE)</f>
        <v>Frequency.Skewness</v>
      </c>
      <c r="M515" t="str">
        <f t="shared" ref="M515:M555" si="106">SUBSTITUTE((L515&amp;"_"&amp;I515&amp; IF(K515="","","_"&amp;K515))," ","")</f>
        <v>Frequency.Skewness_fBodyAccMag</v>
      </c>
      <c r="N515" t="str">
        <f t="shared" si="95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</v>
      </c>
    </row>
    <row r="516" spans="1:14" x14ac:dyDescent="0.25">
      <c r="A516" t="s">
        <v>514</v>
      </c>
      <c r="B516">
        <f t="shared" si="96"/>
        <v>4</v>
      </c>
      <c r="C516" t="str">
        <f t="shared" si="97"/>
        <v>515</v>
      </c>
      <c r="D516">
        <f t="shared" si="98"/>
        <v>16</v>
      </c>
      <c r="E516">
        <f t="shared" si="99"/>
        <v>27</v>
      </c>
      <c r="F516" t="str">
        <f t="shared" si="100"/>
        <v>kurtosis()</v>
      </c>
      <c r="G516" t="str">
        <f t="shared" si="101"/>
        <v>kurtosis()</v>
      </c>
      <c r="H516" t="str">
        <f t="shared" si="102"/>
        <v>kurtosis.</v>
      </c>
      <c r="I516" t="str">
        <f t="shared" si="103"/>
        <v xml:space="preserve"> fBodyAccMag</v>
      </c>
      <c r="J516" t="str">
        <f t="shared" si="104"/>
        <v/>
      </c>
      <c r="K516" t="str">
        <f t="shared" si="105"/>
        <v/>
      </c>
      <c r="L516" t="str">
        <f>VLOOKUP($G516,TYP,3,FALSE)</f>
        <v>Frequency.Kurtosis</v>
      </c>
      <c r="M516" t="str">
        <f t="shared" si="106"/>
        <v>Frequency.Kurtosis_fBodyAccMag</v>
      </c>
      <c r="N516" t="str">
        <f t="shared" ref="N516:N562" si="107">N515&amp;"', '"&amp;M516</f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</v>
      </c>
    </row>
    <row r="517" spans="1:14" x14ac:dyDescent="0.25">
      <c r="A517" t="s">
        <v>515</v>
      </c>
      <c r="B517">
        <f t="shared" si="96"/>
        <v>4</v>
      </c>
      <c r="C517" t="str">
        <f t="shared" si="97"/>
        <v>516</v>
      </c>
      <c r="D517">
        <f t="shared" si="98"/>
        <v>24</v>
      </c>
      <c r="E517">
        <f t="shared" si="99"/>
        <v>31</v>
      </c>
      <c r="F517" t="str">
        <f t="shared" si="100"/>
        <v>mean()</v>
      </c>
      <c r="G517" t="str">
        <f t="shared" si="101"/>
        <v>mean()</v>
      </c>
      <c r="H517" t="str">
        <f t="shared" si="102"/>
        <v>mean.</v>
      </c>
      <c r="I517" t="str">
        <f t="shared" si="103"/>
        <v xml:space="preserve"> fBodyBodyAccJerkMag</v>
      </c>
      <c r="J517" t="str">
        <f t="shared" si="104"/>
        <v/>
      </c>
      <c r="K517" t="str">
        <f t="shared" si="105"/>
        <v/>
      </c>
      <c r="L517" t="str">
        <f>VLOOKUP($G517,TYP,3,FALSE)</f>
        <v>Mean.Value</v>
      </c>
      <c r="M517" t="str">
        <f t="shared" si="106"/>
        <v>Mean.Value_fBodyBodyAccJerkMag</v>
      </c>
      <c r="N517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</v>
      </c>
    </row>
    <row r="518" spans="1:14" x14ac:dyDescent="0.25">
      <c r="A518" t="s">
        <v>516</v>
      </c>
      <c r="B518">
        <f t="shared" si="96"/>
        <v>4</v>
      </c>
      <c r="C518" t="str">
        <f t="shared" si="97"/>
        <v>517</v>
      </c>
      <c r="D518">
        <f t="shared" si="98"/>
        <v>24</v>
      </c>
      <c r="E518">
        <f t="shared" si="99"/>
        <v>30</v>
      </c>
      <c r="F518" t="str">
        <f t="shared" si="100"/>
        <v>std()</v>
      </c>
      <c r="G518" t="str">
        <f t="shared" si="101"/>
        <v>std()</v>
      </c>
      <c r="H518" t="str">
        <f t="shared" si="102"/>
        <v>std.</v>
      </c>
      <c r="I518" t="str">
        <f t="shared" si="103"/>
        <v xml:space="preserve"> fBodyBodyAccJerkMag</v>
      </c>
      <c r="J518" t="str">
        <f t="shared" si="104"/>
        <v/>
      </c>
      <c r="K518" t="str">
        <f t="shared" si="105"/>
        <v/>
      </c>
      <c r="L518" t="str">
        <f>VLOOKUP($G518,TYP,3,FALSE)</f>
        <v>Standard.Dev</v>
      </c>
      <c r="M518" t="str">
        <f t="shared" si="106"/>
        <v>Standard.Dev_fBodyBodyAccJerkMag</v>
      </c>
      <c r="N518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</v>
      </c>
    </row>
    <row r="519" spans="1:14" x14ac:dyDescent="0.25">
      <c r="A519" t="s">
        <v>517</v>
      </c>
      <c r="B519">
        <f t="shared" si="96"/>
        <v>4</v>
      </c>
      <c r="C519" t="str">
        <f t="shared" si="97"/>
        <v>518</v>
      </c>
      <c r="D519">
        <f t="shared" si="98"/>
        <v>24</v>
      </c>
      <c r="E519">
        <f t="shared" si="99"/>
        <v>30</v>
      </c>
      <c r="F519" t="str">
        <f t="shared" si="100"/>
        <v>mad()</v>
      </c>
      <c r="G519" t="str">
        <f t="shared" si="101"/>
        <v>mad()</v>
      </c>
      <c r="H519" t="str">
        <f t="shared" si="102"/>
        <v>mad.</v>
      </c>
      <c r="I519" t="str">
        <f t="shared" si="103"/>
        <v xml:space="preserve"> fBodyBodyAccJerkMag</v>
      </c>
      <c r="J519" t="str">
        <f t="shared" si="104"/>
        <v/>
      </c>
      <c r="K519" t="str">
        <f t="shared" si="105"/>
        <v/>
      </c>
      <c r="L519" t="str">
        <f>VLOOKUP($G519,TYP,3,FALSE)</f>
        <v>Median.Absolute.Deviation</v>
      </c>
      <c r="M519" t="str">
        <f t="shared" si="106"/>
        <v>Median.Absolute.Deviation_fBodyBodyAccJerkMag</v>
      </c>
      <c r="N519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</v>
      </c>
    </row>
    <row r="520" spans="1:14" x14ac:dyDescent="0.25">
      <c r="A520" t="s">
        <v>518</v>
      </c>
      <c r="B520">
        <f t="shared" si="96"/>
        <v>4</v>
      </c>
      <c r="C520" t="str">
        <f t="shared" si="97"/>
        <v>519</v>
      </c>
      <c r="D520">
        <f t="shared" si="98"/>
        <v>24</v>
      </c>
      <c r="E520">
        <f t="shared" si="99"/>
        <v>30</v>
      </c>
      <c r="F520" t="str">
        <f t="shared" si="100"/>
        <v>max()</v>
      </c>
      <c r="G520" t="str">
        <f t="shared" si="101"/>
        <v>max()</v>
      </c>
      <c r="H520" t="str">
        <f t="shared" si="102"/>
        <v>max.</v>
      </c>
      <c r="I520" t="str">
        <f t="shared" si="103"/>
        <v xml:space="preserve"> fBodyBodyAccJerkMag</v>
      </c>
      <c r="J520" t="str">
        <f t="shared" si="104"/>
        <v/>
      </c>
      <c r="K520" t="str">
        <f t="shared" si="105"/>
        <v/>
      </c>
      <c r="L520" t="str">
        <f>VLOOKUP($G520,TYP,3,FALSE)</f>
        <v>Max.in.Array</v>
      </c>
      <c r="M520" t="str">
        <f t="shared" si="106"/>
        <v>Max.in.Array_fBodyBodyAccJerkMag</v>
      </c>
      <c r="N520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</v>
      </c>
    </row>
    <row r="521" spans="1:14" x14ac:dyDescent="0.25">
      <c r="A521" t="s">
        <v>519</v>
      </c>
      <c r="B521">
        <f t="shared" si="96"/>
        <v>4</v>
      </c>
      <c r="C521" t="str">
        <f t="shared" si="97"/>
        <v>520</v>
      </c>
      <c r="D521">
        <f t="shared" si="98"/>
        <v>24</v>
      </c>
      <c r="E521">
        <f t="shared" si="99"/>
        <v>30</v>
      </c>
      <c r="F521" t="str">
        <f t="shared" si="100"/>
        <v>min()</v>
      </c>
      <c r="G521" t="str">
        <f t="shared" si="101"/>
        <v>min()</v>
      </c>
      <c r="H521" t="str">
        <f t="shared" si="102"/>
        <v>min.</v>
      </c>
      <c r="I521" t="str">
        <f t="shared" si="103"/>
        <v xml:space="preserve"> fBodyBodyAccJerkMag</v>
      </c>
      <c r="J521" t="str">
        <f t="shared" si="104"/>
        <v/>
      </c>
      <c r="K521" t="str">
        <f t="shared" si="105"/>
        <v/>
      </c>
      <c r="L521" t="str">
        <f>VLOOKUP($G521,TYP,3,FALSE)</f>
        <v>Min.in.Array</v>
      </c>
      <c r="M521" t="str">
        <f t="shared" si="106"/>
        <v>Min.in.Array_fBodyBodyAccJerkMag</v>
      </c>
      <c r="N521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</v>
      </c>
    </row>
    <row r="522" spans="1:14" x14ac:dyDescent="0.25">
      <c r="A522" t="s">
        <v>520</v>
      </c>
      <c r="B522">
        <f t="shared" si="96"/>
        <v>4</v>
      </c>
      <c r="C522" t="str">
        <f t="shared" si="97"/>
        <v>521</v>
      </c>
      <c r="D522">
        <f t="shared" si="98"/>
        <v>24</v>
      </c>
      <c r="E522">
        <f t="shared" si="99"/>
        <v>30</v>
      </c>
      <c r="F522" t="str">
        <f t="shared" si="100"/>
        <v>sma()</v>
      </c>
      <c r="G522" t="str">
        <f t="shared" si="101"/>
        <v>sma()</v>
      </c>
      <c r="H522" t="str">
        <f t="shared" si="102"/>
        <v>sma.</v>
      </c>
      <c r="I522" t="str">
        <f t="shared" si="103"/>
        <v xml:space="preserve"> fBodyBodyAccJerkMag</v>
      </c>
      <c r="J522" t="str">
        <f t="shared" si="104"/>
        <v/>
      </c>
      <c r="K522" t="str">
        <f t="shared" si="105"/>
        <v/>
      </c>
      <c r="L522" t="str">
        <f>VLOOKUP($G522,TYP,3,FALSE)</f>
        <v>Signal.Magnitude.Area</v>
      </c>
      <c r="M522" t="str">
        <f t="shared" si="106"/>
        <v>Signal.Magnitude.Area_fBodyBodyAccJerkMag</v>
      </c>
      <c r="N522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</v>
      </c>
    </row>
    <row r="523" spans="1:14" x14ac:dyDescent="0.25">
      <c r="A523" t="s">
        <v>521</v>
      </c>
      <c r="B523">
        <f t="shared" si="96"/>
        <v>4</v>
      </c>
      <c r="C523" t="str">
        <f t="shared" si="97"/>
        <v>522</v>
      </c>
      <c r="D523">
        <f t="shared" si="98"/>
        <v>24</v>
      </c>
      <c r="E523">
        <f t="shared" si="99"/>
        <v>33</v>
      </c>
      <c r="F523" t="str">
        <f t="shared" si="100"/>
        <v>energy()</v>
      </c>
      <c r="G523" t="str">
        <f t="shared" si="101"/>
        <v>energy()</v>
      </c>
      <c r="H523" t="str">
        <f t="shared" si="102"/>
        <v>energy.</v>
      </c>
      <c r="I523" t="str">
        <f t="shared" si="103"/>
        <v xml:space="preserve"> fBodyBodyAccJerkMag</v>
      </c>
      <c r="J523" t="str">
        <f t="shared" si="104"/>
        <v/>
      </c>
      <c r="K523" t="str">
        <f t="shared" si="105"/>
        <v/>
      </c>
      <c r="L523" t="str">
        <f>VLOOKUP($G523,TYP,3,FALSE)</f>
        <v>Energy.Measure</v>
      </c>
      <c r="M523" t="str">
        <f t="shared" si="106"/>
        <v>Energy.Measure_fBodyBodyAccJerkMag</v>
      </c>
      <c r="N523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</v>
      </c>
    </row>
    <row r="524" spans="1:14" x14ac:dyDescent="0.25">
      <c r="A524" t="s">
        <v>522</v>
      </c>
      <c r="B524">
        <f t="shared" si="96"/>
        <v>4</v>
      </c>
      <c r="C524" t="str">
        <f t="shared" si="97"/>
        <v>523</v>
      </c>
      <c r="D524">
        <f t="shared" si="98"/>
        <v>24</v>
      </c>
      <c r="E524">
        <f t="shared" si="99"/>
        <v>30</v>
      </c>
      <c r="F524" t="str">
        <f t="shared" si="100"/>
        <v>iqr()</v>
      </c>
      <c r="G524" t="str">
        <f t="shared" si="101"/>
        <v>iqr()</v>
      </c>
      <c r="H524" t="str">
        <f t="shared" si="102"/>
        <v>iqr.</v>
      </c>
      <c r="I524" t="str">
        <f t="shared" si="103"/>
        <v xml:space="preserve"> fBodyBodyAccJerkMag</v>
      </c>
      <c r="J524" t="str">
        <f t="shared" si="104"/>
        <v/>
      </c>
      <c r="K524" t="str">
        <f t="shared" si="105"/>
        <v/>
      </c>
      <c r="L524" t="str">
        <f>VLOOKUP($G524,TYP,3,FALSE)</f>
        <v>Interquartile.Range</v>
      </c>
      <c r="M524" t="str">
        <f t="shared" si="106"/>
        <v>Interquartile.Range_fBodyBodyAccJerkMag</v>
      </c>
      <c r="N524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</v>
      </c>
    </row>
    <row r="525" spans="1:14" x14ac:dyDescent="0.25">
      <c r="A525" t="s">
        <v>523</v>
      </c>
      <c r="B525">
        <f t="shared" si="96"/>
        <v>4</v>
      </c>
      <c r="C525" t="str">
        <f t="shared" si="97"/>
        <v>524</v>
      </c>
      <c r="D525">
        <f t="shared" si="98"/>
        <v>24</v>
      </c>
      <c r="E525">
        <f t="shared" si="99"/>
        <v>34</v>
      </c>
      <c r="F525" t="str">
        <f t="shared" si="100"/>
        <v>entropy()</v>
      </c>
      <c r="G525" t="str">
        <f t="shared" si="101"/>
        <v>entropy()</v>
      </c>
      <c r="H525" t="str">
        <f t="shared" si="102"/>
        <v>entropy.</v>
      </c>
      <c r="I525" t="str">
        <f t="shared" si="103"/>
        <v xml:space="preserve"> fBodyBodyAccJerkMag</v>
      </c>
      <c r="J525" t="str">
        <f t="shared" si="104"/>
        <v/>
      </c>
      <c r="K525" t="str">
        <f t="shared" si="105"/>
        <v/>
      </c>
      <c r="L525" t="str">
        <f>VLOOKUP($G525,TYP,3,FALSE)</f>
        <v>Signal.Entropy</v>
      </c>
      <c r="M525" t="str">
        <f t="shared" si="106"/>
        <v>Signal.Entropy_fBodyBodyAccJerkMag</v>
      </c>
      <c r="N525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</v>
      </c>
    </row>
    <row r="526" spans="1:14" x14ac:dyDescent="0.25">
      <c r="A526" t="s">
        <v>524</v>
      </c>
      <c r="B526">
        <f t="shared" si="96"/>
        <v>4</v>
      </c>
      <c r="C526" t="str">
        <f t="shared" si="97"/>
        <v>525</v>
      </c>
      <c r="D526">
        <f t="shared" si="98"/>
        <v>24</v>
      </c>
      <c r="E526">
        <f t="shared" si="99"/>
        <v>32</v>
      </c>
      <c r="F526" t="str">
        <f t="shared" si="100"/>
        <v>maxInds</v>
      </c>
      <c r="G526" t="str">
        <f t="shared" si="101"/>
        <v>maxInds</v>
      </c>
      <c r="H526" t="str">
        <f t="shared" si="102"/>
        <v>maxInds</v>
      </c>
      <c r="I526" t="str">
        <f t="shared" si="103"/>
        <v xml:space="preserve"> fBodyBodyAccJerkMag</v>
      </c>
      <c r="J526" t="str">
        <f t="shared" si="104"/>
        <v/>
      </c>
      <c r="K526" t="str">
        <f t="shared" si="105"/>
        <v/>
      </c>
      <c r="L526" t="str">
        <f>VLOOKUP($G526,TYP,3,FALSE)</f>
        <v>Index.fq.Max.Magnitude</v>
      </c>
      <c r="M526" t="str">
        <f t="shared" si="106"/>
        <v>Index.fq.Max.Magnitude_fBodyBodyAccJerkMag</v>
      </c>
      <c r="N526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</v>
      </c>
    </row>
    <row r="527" spans="1:14" x14ac:dyDescent="0.25">
      <c r="A527" t="s">
        <v>525</v>
      </c>
      <c r="B527">
        <f t="shared" si="96"/>
        <v>4</v>
      </c>
      <c r="C527" t="str">
        <f t="shared" si="97"/>
        <v>526</v>
      </c>
      <c r="D527">
        <f t="shared" si="98"/>
        <v>24</v>
      </c>
      <c r="E527">
        <f t="shared" si="99"/>
        <v>35</v>
      </c>
      <c r="F527" t="str">
        <f t="shared" si="100"/>
        <v>meanFreq()</v>
      </c>
      <c r="G527" t="str">
        <f t="shared" si="101"/>
        <v>meanFreq()</v>
      </c>
      <c r="H527" t="str">
        <f t="shared" si="102"/>
        <v>meanFreq.</v>
      </c>
      <c r="I527" t="str">
        <f t="shared" si="103"/>
        <v xml:space="preserve"> fBodyBodyAccJerkMag</v>
      </c>
      <c r="J527" t="str">
        <f t="shared" si="104"/>
        <v/>
      </c>
      <c r="K527" t="str">
        <f t="shared" si="105"/>
        <v/>
      </c>
      <c r="L527" t="str">
        <f>VLOOKUP($G527,TYP,3,FALSE)</f>
        <v>Weighted.Average.fq</v>
      </c>
      <c r="M527" t="str">
        <f t="shared" si="106"/>
        <v>Weighted.Average.fq_fBodyBodyAccJerkMag</v>
      </c>
      <c r="N527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</v>
      </c>
    </row>
    <row r="528" spans="1:14" x14ac:dyDescent="0.25">
      <c r="A528" t="s">
        <v>526</v>
      </c>
      <c r="B528">
        <f t="shared" si="96"/>
        <v>4</v>
      </c>
      <c r="C528" t="str">
        <f t="shared" si="97"/>
        <v>527</v>
      </c>
      <c r="D528">
        <f t="shared" si="98"/>
        <v>24</v>
      </c>
      <c r="E528">
        <f t="shared" si="99"/>
        <v>35</v>
      </c>
      <c r="F528" t="str">
        <f t="shared" si="100"/>
        <v>skewness()</v>
      </c>
      <c r="G528" t="str">
        <f t="shared" si="101"/>
        <v>skewness()</v>
      </c>
      <c r="H528" t="str">
        <f t="shared" si="102"/>
        <v>skewness.</v>
      </c>
      <c r="I528" t="str">
        <f t="shared" si="103"/>
        <v xml:space="preserve"> fBodyBodyAccJerkMag</v>
      </c>
      <c r="J528" t="str">
        <f t="shared" si="104"/>
        <v/>
      </c>
      <c r="K528" t="str">
        <f t="shared" si="105"/>
        <v/>
      </c>
      <c r="L528" t="str">
        <f>VLOOKUP($G528,TYP,3,FALSE)</f>
        <v>Frequency.Skewness</v>
      </c>
      <c r="M528" t="str">
        <f t="shared" si="106"/>
        <v>Frequency.Skewness_fBodyBodyAccJerkMag</v>
      </c>
      <c r="N528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</v>
      </c>
    </row>
    <row r="529" spans="1:14" x14ac:dyDescent="0.25">
      <c r="A529" t="s">
        <v>527</v>
      </c>
      <c r="B529">
        <f t="shared" si="96"/>
        <v>4</v>
      </c>
      <c r="C529" t="str">
        <f t="shared" si="97"/>
        <v>528</v>
      </c>
      <c r="D529">
        <f t="shared" si="98"/>
        <v>24</v>
      </c>
      <c r="E529">
        <f t="shared" si="99"/>
        <v>35</v>
      </c>
      <c r="F529" t="str">
        <f t="shared" si="100"/>
        <v>kurtosis()</v>
      </c>
      <c r="G529" t="str">
        <f t="shared" si="101"/>
        <v>kurtosis()</v>
      </c>
      <c r="H529" t="str">
        <f t="shared" si="102"/>
        <v>kurtosis.</v>
      </c>
      <c r="I529" t="str">
        <f t="shared" si="103"/>
        <v xml:space="preserve"> fBodyBodyAccJerkMag</v>
      </c>
      <c r="J529" t="str">
        <f t="shared" si="104"/>
        <v/>
      </c>
      <c r="K529" t="str">
        <f t="shared" si="105"/>
        <v/>
      </c>
      <c r="L529" t="str">
        <f>VLOOKUP($G529,TYP,3,FALSE)</f>
        <v>Frequency.Kurtosis</v>
      </c>
      <c r="M529" t="str">
        <f t="shared" si="106"/>
        <v>Frequency.Kurtosis_fBodyBodyAccJerkMag</v>
      </c>
      <c r="N529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</v>
      </c>
    </row>
    <row r="530" spans="1:14" x14ac:dyDescent="0.25">
      <c r="A530" t="s">
        <v>528</v>
      </c>
      <c r="B530">
        <f t="shared" si="96"/>
        <v>4</v>
      </c>
      <c r="C530" t="str">
        <f t="shared" si="97"/>
        <v>529</v>
      </c>
      <c r="D530">
        <f t="shared" si="98"/>
        <v>21</v>
      </c>
      <c r="E530">
        <f t="shared" si="99"/>
        <v>28</v>
      </c>
      <c r="F530" t="str">
        <f t="shared" si="100"/>
        <v>mean()</v>
      </c>
      <c r="G530" t="str">
        <f t="shared" si="101"/>
        <v>mean()</v>
      </c>
      <c r="H530" t="str">
        <f t="shared" si="102"/>
        <v>mean.</v>
      </c>
      <c r="I530" t="str">
        <f t="shared" si="103"/>
        <v xml:space="preserve"> fBodyBodyGyroMag</v>
      </c>
      <c r="J530" t="str">
        <f t="shared" si="104"/>
        <v/>
      </c>
      <c r="K530" t="str">
        <f t="shared" si="105"/>
        <v/>
      </c>
      <c r="L530" t="str">
        <f>VLOOKUP($G530,TYP,3,FALSE)</f>
        <v>Mean.Value</v>
      </c>
      <c r="M530" t="str">
        <f t="shared" si="106"/>
        <v>Mean.Value_fBodyBodyGyroMag</v>
      </c>
      <c r="N530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</v>
      </c>
    </row>
    <row r="531" spans="1:14" x14ac:dyDescent="0.25">
      <c r="A531" t="s">
        <v>529</v>
      </c>
      <c r="B531">
        <f t="shared" si="96"/>
        <v>4</v>
      </c>
      <c r="C531" t="str">
        <f t="shared" si="97"/>
        <v>530</v>
      </c>
      <c r="D531">
        <f t="shared" si="98"/>
        <v>21</v>
      </c>
      <c r="E531">
        <f t="shared" si="99"/>
        <v>27</v>
      </c>
      <c r="F531" t="str">
        <f t="shared" si="100"/>
        <v>std()</v>
      </c>
      <c r="G531" t="str">
        <f t="shared" si="101"/>
        <v>std()</v>
      </c>
      <c r="H531" t="str">
        <f t="shared" si="102"/>
        <v>std.</v>
      </c>
      <c r="I531" t="str">
        <f t="shared" si="103"/>
        <v xml:space="preserve"> fBodyBodyGyroMag</v>
      </c>
      <c r="J531" t="str">
        <f t="shared" si="104"/>
        <v/>
      </c>
      <c r="K531" t="str">
        <f t="shared" si="105"/>
        <v/>
      </c>
      <c r="L531" t="str">
        <f>VLOOKUP($G531,TYP,3,FALSE)</f>
        <v>Standard.Dev</v>
      </c>
      <c r="M531" t="str">
        <f t="shared" si="106"/>
        <v>Standard.Dev_fBodyBodyGyroMag</v>
      </c>
      <c r="N531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</v>
      </c>
    </row>
    <row r="532" spans="1:14" x14ac:dyDescent="0.25">
      <c r="A532" t="s">
        <v>530</v>
      </c>
      <c r="B532">
        <f t="shared" si="96"/>
        <v>4</v>
      </c>
      <c r="C532" t="str">
        <f t="shared" si="97"/>
        <v>531</v>
      </c>
      <c r="D532">
        <f t="shared" si="98"/>
        <v>21</v>
      </c>
      <c r="E532">
        <f t="shared" si="99"/>
        <v>27</v>
      </c>
      <c r="F532" t="str">
        <f t="shared" si="100"/>
        <v>mad()</v>
      </c>
      <c r="G532" t="str">
        <f t="shared" si="101"/>
        <v>mad()</v>
      </c>
      <c r="H532" t="str">
        <f t="shared" si="102"/>
        <v>mad.</v>
      </c>
      <c r="I532" t="str">
        <f t="shared" si="103"/>
        <v xml:space="preserve"> fBodyBodyGyroMag</v>
      </c>
      <c r="J532" t="str">
        <f t="shared" si="104"/>
        <v/>
      </c>
      <c r="K532" t="str">
        <f t="shared" si="105"/>
        <v/>
      </c>
      <c r="L532" t="str">
        <f>VLOOKUP($G532,TYP,3,FALSE)</f>
        <v>Median.Absolute.Deviation</v>
      </c>
      <c r="M532" t="str">
        <f t="shared" si="106"/>
        <v>Median.Absolute.Deviation_fBodyBodyGyroMag</v>
      </c>
      <c r="N532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</v>
      </c>
    </row>
    <row r="533" spans="1:14" x14ac:dyDescent="0.25">
      <c r="A533" t="s">
        <v>531</v>
      </c>
      <c r="B533">
        <f t="shared" si="96"/>
        <v>4</v>
      </c>
      <c r="C533" t="str">
        <f t="shared" si="97"/>
        <v>532</v>
      </c>
      <c r="D533">
        <f t="shared" si="98"/>
        <v>21</v>
      </c>
      <c r="E533">
        <f t="shared" si="99"/>
        <v>27</v>
      </c>
      <c r="F533" t="str">
        <f t="shared" si="100"/>
        <v>max()</v>
      </c>
      <c r="G533" t="str">
        <f t="shared" si="101"/>
        <v>max()</v>
      </c>
      <c r="H533" t="str">
        <f t="shared" si="102"/>
        <v>max.</v>
      </c>
      <c r="I533" t="str">
        <f t="shared" si="103"/>
        <v xml:space="preserve"> fBodyBodyGyroMag</v>
      </c>
      <c r="J533" t="str">
        <f t="shared" si="104"/>
        <v/>
      </c>
      <c r="K533" t="str">
        <f t="shared" si="105"/>
        <v/>
      </c>
      <c r="L533" t="str">
        <f>VLOOKUP($G533,TYP,3,FALSE)</f>
        <v>Max.in.Array</v>
      </c>
      <c r="M533" t="str">
        <f t="shared" si="106"/>
        <v>Max.in.Array_fBodyBodyGyroMag</v>
      </c>
      <c r="N533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</v>
      </c>
    </row>
    <row r="534" spans="1:14" x14ac:dyDescent="0.25">
      <c r="A534" t="s">
        <v>532</v>
      </c>
      <c r="B534">
        <f t="shared" si="96"/>
        <v>4</v>
      </c>
      <c r="C534" t="str">
        <f t="shared" si="97"/>
        <v>533</v>
      </c>
      <c r="D534">
        <f t="shared" si="98"/>
        <v>21</v>
      </c>
      <c r="E534">
        <f t="shared" si="99"/>
        <v>27</v>
      </c>
      <c r="F534" t="str">
        <f t="shared" si="100"/>
        <v>min()</v>
      </c>
      <c r="G534" t="str">
        <f t="shared" si="101"/>
        <v>min()</v>
      </c>
      <c r="H534" t="str">
        <f t="shared" si="102"/>
        <v>min.</v>
      </c>
      <c r="I534" t="str">
        <f t="shared" si="103"/>
        <v xml:space="preserve"> fBodyBodyGyroMag</v>
      </c>
      <c r="J534" t="str">
        <f t="shared" si="104"/>
        <v/>
      </c>
      <c r="K534" t="str">
        <f t="shared" si="105"/>
        <v/>
      </c>
      <c r="L534" t="str">
        <f>VLOOKUP($G534,TYP,3,FALSE)</f>
        <v>Min.in.Array</v>
      </c>
      <c r="M534" t="str">
        <f t="shared" si="106"/>
        <v>Min.in.Array_fBodyBodyGyroMag</v>
      </c>
      <c r="N534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</v>
      </c>
    </row>
    <row r="535" spans="1:14" x14ac:dyDescent="0.25">
      <c r="A535" t="s">
        <v>533</v>
      </c>
      <c r="B535">
        <f t="shared" si="96"/>
        <v>4</v>
      </c>
      <c r="C535" t="str">
        <f t="shared" si="97"/>
        <v>534</v>
      </c>
      <c r="D535">
        <f t="shared" si="98"/>
        <v>21</v>
      </c>
      <c r="E535">
        <f t="shared" si="99"/>
        <v>27</v>
      </c>
      <c r="F535" t="str">
        <f t="shared" si="100"/>
        <v>sma()</v>
      </c>
      <c r="G535" t="str">
        <f t="shared" si="101"/>
        <v>sma()</v>
      </c>
      <c r="H535" t="str">
        <f t="shared" si="102"/>
        <v>sma.</v>
      </c>
      <c r="I535" t="str">
        <f t="shared" si="103"/>
        <v xml:space="preserve"> fBodyBodyGyroMag</v>
      </c>
      <c r="J535" t="str">
        <f t="shared" si="104"/>
        <v/>
      </c>
      <c r="K535" t="str">
        <f t="shared" si="105"/>
        <v/>
      </c>
      <c r="L535" t="str">
        <f>VLOOKUP($G535,TYP,3,FALSE)</f>
        <v>Signal.Magnitude.Area</v>
      </c>
      <c r="M535" t="str">
        <f t="shared" si="106"/>
        <v>Signal.Magnitude.Area_fBodyBodyGyroMag</v>
      </c>
      <c r="N535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</v>
      </c>
    </row>
    <row r="536" spans="1:14" x14ac:dyDescent="0.25">
      <c r="A536" t="s">
        <v>534</v>
      </c>
      <c r="B536">
        <f t="shared" si="96"/>
        <v>4</v>
      </c>
      <c r="C536" t="str">
        <f t="shared" si="97"/>
        <v>535</v>
      </c>
      <c r="D536">
        <f t="shared" si="98"/>
        <v>21</v>
      </c>
      <c r="E536">
        <f t="shared" si="99"/>
        <v>30</v>
      </c>
      <c r="F536" t="str">
        <f t="shared" si="100"/>
        <v>energy()</v>
      </c>
      <c r="G536" t="str">
        <f t="shared" si="101"/>
        <v>energy()</v>
      </c>
      <c r="H536" t="str">
        <f t="shared" si="102"/>
        <v>energy.</v>
      </c>
      <c r="I536" t="str">
        <f t="shared" si="103"/>
        <v xml:space="preserve"> fBodyBodyGyroMag</v>
      </c>
      <c r="J536" t="str">
        <f t="shared" si="104"/>
        <v/>
      </c>
      <c r="K536" t="str">
        <f t="shared" si="105"/>
        <v/>
      </c>
      <c r="L536" t="str">
        <f>VLOOKUP($G536,TYP,3,FALSE)</f>
        <v>Energy.Measure</v>
      </c>
      <c r="M536" t="str">
        <f t="shared" si="106"/>
        <v>Energy.Measure_fBodyBodyGyroMag</v>
      </c>
      <c r="N536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</v>
      </c>
    </row>
    <row r="537" spans="1:14" x14ac:dyDescent="0.25">
      <c r="A537" t="s">
        <v>535</v>
      </c>
      <c r="B537">
        <f t="shared" si="96"/>
        <v>4</v>
      </c>
      <c r="C537" t="str">
        <f t="shared" si="97"/>
        <v>536</v>
      </c>
      <c r="D537">
        <f t="shared" si="98"/>
        <v>21</v>
      </c>
      <c r="E537">
        <f t="shared" si="99"/>
        <v>27</v>
      </c>
      <c r="F537" t="str">
        <f t="shared" si="100"/>
        <v>iqr()</v>
      </c>
      <c r="G537" t="str">
        <f t="shared" si="101"/>
        <v>iqr()</v>
      </c>
      <c r="H537" t="str">
        <f t="shared" si="102"/>
        <v>iqr.</v>
      </c>
      <c r="I537" t="str">
        <f t="shared" si="103"/>
        <v xml:space="preserve"> fBodyBodyGyroMag</v>
      </c>
      <c r="J537" t="str">
        <f t="shared" si="104"/>
        <v/>
      </c>
      <c r="K537" t="str">
        <f t="shared" si="105"/>
        <v/>
      </c>
      <c r="L537" t="str">
        <f>VLOOKUP($G537,TYP,3,FALSE)</f>
        <v>Interquartile.Range</v>
      </c>
      <c r="M537" t="str">
        <f t="shared" si="106"/>
        <v>Interquartile.Range_fBodyBodyGyroMag</v>
      </c>
      <c r="N537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</v>
      </c>
    </row>
    <row r="538" spans="1:14" x14ac:dyDescent="0.25">
      <c r="A538" t="s">
        <v>536</v>
      </c>
      <c r="B538">
        <f t="shared" si="96"/>
        <v>4</v>
      </c>
      <c r="C538" t="str">
        <f t="shared" si="97"/>
        <v>537</v>
      </c>
      <c r="D538">
        <f t="shared" si="98"/>
        <v>21</v>
      </c>
      <c r="E538">
        <f t="shared" si="99"/>
        <v>31</v>
      </c>
      <c r="F538" t="str">
        <f t="shared" si="100"/>
        <v>entropy()</v>
      </c>
      <c r="G538" t="str">
        <f t="shared" si="101"/>
        <v>entropy()</v>
      </c>
      <c r="H538" t="str">
        <f t="shared" si="102"/>
        <v>entropy.</v>
      </c>
      <c r="I538" t="str">
        <f t="shared" si="103"/>
        <v xml:space="preserve"> fBodyBodyGyroMag</v>
      </c>
      <c r="J538" t="str">
        <f t="shared" si="104"/>
        <v/>
      </c>
      <c r="K538" t="str">
        <f t="shared" si="105"/>
        <v/>
      </c>
      <c r="L538" t="str">
        <f>VLOOKUP($G538,TYP,3,FALSE)</f>
        <v>Signal.Entropy</v>
      </c>
      <c r="M538" t="str">
        <f t="shared" si="106"/>
        <v>Signal.Entropy_fBodyBodyGyroMag</v>
      </c>
      <c r="N538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</v>
      </c>
    </row>
    <row r="539" spans="1:14" x14ac:dyDescent="0.25">
      <c r="A539" t="s">
        <v>537</v>
      </c>
      <c r="B539">
        <f t="shared" si="96"/>
        <v>4</v>
      </c>
      <c r="C539" t="str">
        <f t="shared" si="97"/>
        <v>538</v>
      </c>
      <c r="D539">
        <f t="shared" si="98"/>
        <v>21</v>
      </c>
      <c r="E539">
        <f t="shared" si="99"/>
        <v>29</v>
      </c>
      <c r="F539" t="str">
        <f t="shared" si="100"/>
        <v>maxInds</v>
      </c>
      <c r="G539" t="str">
        <f t="shared" si="101"/>
        <v>maxInds</v>
      </c>
      <c r="H539" t="str">
        <f t="shared" si="102"/>
        <v>maxInds</v>
      </c>
      <c r="I539" t="str">
        <f t="shared" si="103"/>
        <v xml:space="preserve"> fBodyBodyGyroMag</v>
      </c>
      <c r="J539" t="str">
        <f t="shared" si="104"/>
        <v/>
      </c>
      <c r="K539" t="str">
        <f t="shared" si="105"/>
        <v/>
      </c>
      <c r="L539" t="str">
        <f>VLOOKUP($G539,TYP,3,FALSE)</f>
        <v>Index.fq.Max.Magnitude</v>
      </c>
      <c r="M539" t="str">
        <f t="shared" si="106"/>
        <v>Index.fq.Max.Magnitude_fBodyBodyGyroMag</v>
      </c>
      <c r="N539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</v>
      </c>
    </row>
    <row r="540" spans="1:14" x14ac:dyDescent="0.25">
      <c r="A540" t="s">
        <v>538</v>
      </c>
      <c r="B540">
        <f t="shared" si="96"/>
        <v>4</v>
      </c>
      <c r="C540" t="str">
        <f t="shared" si="97"/>
        <v>539</v>
      </c>
      <c r="D540">
        <f t="shared" si="98"/>
        <v>21</v>
      </c>
      <c r="E540">
        <f t="shared" si="99"/>
        <v>32</v>
      </c>
      <c r="F540" t="str">
        <f t="shared" si="100"/>
        <v>meanFreq()</v>
      </c>
      <c r="G540" t="str">
        <f t="shared" si="101"/>
        <v>meanFreq()</v>
      </c>
      <c r="H540" t="str">
        <f t="shared" si="102"/>
        <v>meanFreq.</v>
      </c>
      <c r="I540" t="str">
        <f t="shared" si="103"/>
        <v xml:space="preserve"> fBodyBodyGyroMag</v>
      </c>
      <c r="J540" t="str">
        <f t="shared" si="104"/>
        <v/>
      </c>
      <c r="K540" t="str">
        <f t="shared" si="105"/>
        <v/>
      </c>
      <c r="L540" t="str">
        <f>VLOOKUP($G540,TYP,3,FALSE)</f>
        <v>Weighted.Average.fq</v>
      </c>
      <c r="M540" t="str">
        <f t="shared" si="106"/>
        <v>Weighted.Average.fq_fBodyBodyGyroMag</v>
      </c>
      <c r="N540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</v>
      </c>
    </row>
    <row r="541" spans="1:14" x14ac:dyDescent="0.25">
      <c r="A541" t="s">
        <v>539</v>
      </c>
      <c r="B541">
        <f t="shared" si="96"/>
        <v>4</v>
      </c>
      <c r="C541" t="str">
        <f t="shared" si="97"/>
        <v>540</v>
      </c>
      <c r="D541">
        <f t="shared" si="98"/>
        <v>21</v>
      </c>
      <c r="E541">
        <f t="shared" si="99"/>
        <v>32</v>
      </c>
      <c r="F541" t="str">
        <f t="shared" si="100"/>
        <v>skewness()</v>
      </c>
      <c r="G541" t="str">
        <f t="shared" si="101"/>
        <v>skewness()</v>
      </c>
      <c r="H541" t="str">
        <f t="shared" si="102"/>
        <v>skewness.</v>
      </c>
      <c r="I541" t="str">
        <f t="shared" si="103"/>
        <v xml:space="preserve"> fBodyBodyGyroMag</v>
      </c>
      <c r="J541" t="str">
        <f t="shared" si="104"/>
        <v/>
      </c>
      <c r="K541" t="str">
        <f t="shared" si="105"/>
        <v/>
      </c>
      <c r="L541" t="str">
        <f>VLOOKUP($G541,TYP,3,FALSE)</f>
        <v>Frequency.Skewness</v>
      </c>
      <c r="M541" t="str">
        <f t="shared" si="106"/>
        <v>Frequency.Skewness_fBodyBodyGyroMag</v>
      </c>
      <c r="N541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'Weighted.Average.fq_fBodyBodyGyroMag', 'Frequency.Skewness_fBodyBodyGyroMag</v>
      </c>
    </row>
    <row r="542" spans="1:14" x14ac:dyDescent="0.25">
      <c r="A542" t="s">
        <v>540</v>
      </c>
      <c r="B542">
        <f t="shared" si="96"/>
        <v>4</v>
      </c>
      <c r="C542" t="str">
        <f t="shared" si="97"/>
        <v>541</v>
      </c>
      <c r="D542">
        <f t="shared" si="98"/>
        <v>21</v>
      </c>
      <c r="E542">
        <f t="shared" si="99"/>
        <v>32</v>
      </c>
      <c r="F542" t="str">
        <f t="shared" si="100"/>
        <v>kurtosis()</v>
      </c>
      <c r="G542" t="str">
        <f t="shared" si="101"/>
        <v>kurtosis()</v>
      </c>
      <c r="H542" t="str">
        <f t="shared" si="102"/>
        <v>kurtosis.</v>
      </c>
      <c r="I542" t="str">
        <f t="shared" si="103"/>
        <v xml:space="preserve"> fBodyBodyGyroMag</v>
      </c>
      <c r="J542" t="str">
        <f t="shared" si="104"/>
        <v/>
      </c>
      <c r="K542" t="str">
        <f t="shared" si="105"/>
        <v/>
      </c>
      <c r="L542" t="str">
        <f>VLOOKUP($G542,TYP,3,FALSE)</f>
        <v>Frequency.Kurtosis</v>
      </c>
      <c r="M542" t="str">
        <f t="shared" si="106"/>
        <v>Frequency.Kurtosis_fBodyBodyGyroMag</v>
      </c>
      <c r="N542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'Weighted.Average.fq_fBodyBodyGyroMag', 'Frequency.Skewness_fBodyBodyGyroMag', 'Frequency.Kurtosis_fBodyBodyGyroMag</v>
      </c>
    </row>
    <row r="543" spans="1:14" x14ac:dyDescent="0.25">
      <c r="A543" t="s">
        <v>541</v>
      </c>
      <c r="B543">
        <f t="shared" si="96"/>
        <v>4</v>
      </c>
      <c r="C543" t="str">
        <f t="shared" si="97"/>
        <v>542</v>
      </c>
      <c r="D543">
        <f t="shared" si="98"/>
        <v>25</v>
      </c>
      <c r="E543">
        <f t="shared" si="99"/>
        <v>32</v>
      </c>
      <c r="F543" t="str">
        <f t="shared" si="100"/>
        <v>mean()</v>
      </c>
      <c r="G543" t="str">
        <f t="shared" si="101"/>
        <v>mean()</v>
      </c>
      <c r="H543" t="str">
        <f t="shared" si="102"/>
        <v>mean.</v>
      </c>
      <c r="I543" t="str">
        <f t="shared" si="103"/>
        <v xml:space="preserve"> fBodyBodyGyroJerkMag</v>
      </c>
      <c r="J543" t="str">
        <f t="shared" si="104"/>
        <v/>
      </c>
      <c r="K543" t="str">
        <f t="shared" si="105"/>
        <v/>
      </c>
      <c r="L543" t="str">
        <f>VLOOKUP($G543,TYP,3,FALSE)</f>
        <v>Mean.Value</v>
      </c>
      <c r="M543" t="str">
        <f t="shared" si="106"/>
        <v>Mean.Value_fBodyBodyGyroJerkMag</v>
      </c>
      <c r="N543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'Weighted.Average.fq_fBodyBodyGyroMag', 'Frequency.Skewness_fBodyBodyGyroMag', 'Frequency.Kurtosis_fBodyBodyGyroMag', 'Mean.Value_fBodyBodyGyroJerkMag</v>
      </c>
    </row>
    <row r="544" spans="1:14" x14ac:dyDescent="0.25">
      <c r="A544" t="s">
        <v>542</v>
      </c>
      <c r="B544">
        <f t="shared" si="96"/>
        <v>4</v>
      </c>
      <c r="C544" t="str">
        <f t="shared" si="97"/>
        <v>543</v>
      </c>
      <c r="D544">
        <f t="shared" si="98"/>
        <v>25</v>
      </c>
      <c r="E544">
        <f t="shared" si="99"/>
        <v>31</v>
      </c>
      <c r="F544" t="str">
        <f t="shared" si="100"/>
        <v>std()</v>
      </c>
      <c r="G544" t="str">
        <f t="shared" si="101"/>
        <v>std()</v>
      </c>
      <c r="H544" t="str">
        <f t="shared" si="102"/>
        <v>std.</v>
      </c>
      <c r="I544" t="str">
        <f t="shared" si="103"/>
        <v xml:space="preserve"> fBodyBodyGyroJerkMag</v>
      </c>
      <c r="J544" t="str">
        <f t="shared" si="104"/>
        <v/>
      </c>
      <c r="K544" t="str">
        <f t="shared" si="105"/>
        <v/>
      </c>
      <c r="L544" t="str">
        <f>VLOOKUP($G544,TYP,3,FALSE)</f>
        <v>Standard.Dev</v>
      </c>
      <c r="M544" t="str">
        <f t="shared" si="106"/>
        <v>Standard.Dev_fBodyBodyGyroJerkMag</v>
      </c>
      <c r="N544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'Weighted.Average.fq_fBodyBodyGyroMag', 'Frequency.Skewness_fBodyBodyGyroMag', 'Frequency.Kurtosis_fBodyBodyGyroMag', 'Mean.Value_fBodyBodyGyroJerkMag', 'Standard.Dev_fBodyBodyGyroJerkMag</v>
      </c>
    </row>
    <row r="545" spans="1:14" x14ac:dyDescent="0.25">
      <c r="A545" t="s">
        <v>543</v>
      </c>
      <c r="B545">
        <f t="shared" si="96"/>
        <v>4</v>
      </c>
      <c r="C545" t="str">
        <f t="shared" si="97"/>
        <v>544</v>
      </c>
      <c r="D545">
        <f t="shared" si="98"/>
        <v>25</v>
      </c>
      <c r="E545">
        <f t="shared" si="99"/>
        <v>31</v>
      </c>
      <c r="F545" t="str">
        <f t="shared" si="100"/>
        <v>mad()</v>
      </c>
      <c r="G545" t="str">
        <f t="shared" si="101"/>
        <v>mad()</v>
      </c>
      <c r="H545" t="str">
        <f t="shared" si="102"/>
        <v>mad.</v>
      </c>
      <c r="I545" t="str">
        <f t="shared" si="103"/>
        <v xml:space="preserve"> fBodyBodyGyroJerkMag</v>
      </c>
      <c r="J545" t="str">
        <f t="shared" si="104"/>
        <v/>
      </c>
      <c r="K545" t="str">
        <f t="shared" si="105"/>
        <v/>
      </c>
      <c r="L545" t="str">
        <f>VLOOKUP($G545,TYP,3,FALSE)</f>
        <v>Median.Absolute.Deviation</v>
      </c>
      <c r="M545" t="str">
        <f t="shared" si="106"/>
        <v>Median.Absolute.Deviation_fBodyBodyGyroJerkMag</v>
      </c>
      <c r="N545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'Weighted.Average.fq_fBodyBodyGyroMag', 'Frequency.Skewness_fBodyBodyGyroMag', 'Frequency.Kurtosis_fBodyBodyGyroMag', 'Mean.Value_fBodyBodyGyroJerkMag', 'Standard.Dev_fBodyBodyGyroJerkMag', 'Median.Absolute.Deviation_fBodyBodyGyroJerkMag</v>
      </c>
    </row>
    <row r="546" spans="1:14" x14ac:dyDescent="0.25">
      <c r="A546" t="s">
        <v>544</v>
      </c>
      <c r="B546">
        <f t="shared" si="96"/>
        <v>4</v>
      </c>
      <c r="C546" t="str">
        <f t="shared" si="97"/>
        <v>545</v>
      </c>
      <c r="D546">
        <f t="shared" si="98"/>
        <v>25</v>
      </c>
      <c r="E546">
        <f t="shared" si="99"/>
        <v>31</v>
      </c>
      <c r="F546" t="str">
        <f t="shared" si="100"/>
        <v>max()</v>
      </c>
      <c r="G546" t="str">
        <f t="shared" si="101"/>
        <v>max()</v>
      </c>
      <c r="H546" t="str">
        <f t="shared" si="102"/>
        <v>max.</v>
      </c>
      <c r="I546" t="str">
        <f t="shared" si="103"/>
        <v xml:space="preserve"> fBodyBodyGyroJerkMag</v>
      </c>
      <c r="J546" t="str">
        <f t="shared" si="104"/>
        <v/>
      </c>
      <c r="K546" t="str">
        <f t="shared" si="105"/>
        <v/>
      </c>
      <c r="L546" t="str">
        <f>VLOOKUP($G546,TYP,3,FALSE)</f>
        <v>Max.in.Array</v>
      </c>
      <c r="M546" t="str">
        <f t="shared" si="106"/>
        <v>Max.in.Array_fBodyBodyGyroJerkMag</v>
      </c>
      <c r="N546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'Weighted.Average.fq_fBodyBodyGyroMag', 'Frequency.Skewness_fBodyBodyGyroMag', 'Frequency.Kurtosis_fBodyBodyGyroMag', 'Mean.Value_fBodyBodyGyroJerkMag', 'Standard.Dev_fBodyBodyGyroJerkMag', 'Median.Absolute.Deviation_fBodyBodyGyroJerkMag', 'Max.in.Array_fBodyBodyGyroJerkMag</v>
      </c>
    </row>
    <row r="547" spans="1:14" x14ac:dyDescent="0.25">
      <c r="A547" t="s">
        <v>545</v>
      </c>
      <c r="B547">
        <f t="shared" si="96"/>
        <v>4</v>
      </c>
      <c r="C547" t="str">
        <f t="shared" si="97"/>
        <v>546</v>
      </c>
      <c r="D547">
        <f t="shared" si="98"/>
        <v>25</v>
      </c>
      <c r="E547">
        <f t="shared" si="99"/>
        <v>31</v>
      </c>
      <c r="F547" t="str">
        <f t="shared" si="100"/>
        <v>min()</v>
      </c>
      <c r="G547" t="str">
        <f t="shared" si="101"/>
        <v>min()</v>
      </c>
      <c r="H547" t="str">
        <f t="shared" si="102"/>
        <v>min.</v>
      </c>
      <c r="I547" t="str">
        <f t="shared" si="103"/>
        <v xml:space="preserve"> fBodyBodyGyroJerkMag</v>
      </c>
      <c r="J547" t="str">
        <f t="shared" si="104"/>
        <v/>
      </c>
      <c r="K547" t="str">
        <f t="shared" si="105"/>
        <v/>
      </c>
      <c r="L547" t="str">
        <f>VLOOKUP($G547,TYP,3,FALSE)</f>
        <v>Min.in.Array</v>
      </c>
      <c r="M547" t="str">
        <f t="shared" si="106"/>
        <v>Min.in.Array_fBodyBodyGyroJerkMag</v>
      </c>
      <c r="N547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'Weighted.Average.fq_fBodyBodyGyroMag', 'Frequency.Skewness_fBodyBodyGyroMag', 'Frequency.Kurtosis_fBodyBodyGyroMag', 'Mean.Value_fBodyBodyGyroJerkMag', 'Standard.Dev_fBodyBodyGyroJerkMag', 'Median.Absolute.Deviation_fBodyBodyGyroJerkMag', 'Max.in.Array_fBodyBodyGyroJerkMag', 'Min.in.Array_fBodyBodyGyroJerkMag</v>
      </c>
    </row>
    <row r="548" spans="1:14" x14ac:dyDescent="0.25">
      <c r="A548" t="s">
        <v>546</v>
      </c>
      <c r="B548">
        <f t="shared" si="96"/>
        <v>4</v>
      </c>
      <c r="C548" t="str">
        <f t="shared" si="97"/>
        <v>547</v>
      </c>
      <c r="D548">
        <f t="shared" si="98"/>
        <v>25</v>
      </c>
      <c r="E548">
        <f t="shared" si="99"/>
        <v>31</v>
      </c>
      <c r="F548" t="str">
        <f t="shared" si="100"/>
        <v>sma()</v>
      </c>
      <c r="G548" t="str">
        <f t="shared" si="101"/>
        <v>sma()</v>
      </c>
      <c r="H548" t="str">
        <f t="shared" si="102"/>
        <v>sma.</v>
      </c>
      <c r="I548" t="str">
        <f t="shared" si="103"/>
        <v xml:space="preserve"> fBodyBodyGyroJerkMag</v>
      </c>
      <c r="J548" t="str">
        <f t="shared" si="104"/>
        <v/>
      </c>
      <c r="K548" t="str">
        <f t="shared" si="105"/>
        <v/>
      </c>
      <c r="L548" t="str">
        <f>VLOOKUP($G548,TYP,3,FALSE)</f>
        <v>Signal.Magnitude.Area</v>
      </c>
      <c r="M548" t="str">
        <f t="shared" si="106"/>
        <v>Signal.Magnitude.Area_fBodyBodyGyroJerkMag</v>
      </c>
      <c r="N548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'Weighted.Average.fq_fBodyBodyGyroMag', 'Frequency.Skewness_fBodyBodyGyroMag', 'Frequency.Kurtosis_fBodyBodyGyroMag', 'Mean.Value_fBodyBodyGyroJerkMag', 'Standard.Dev_fBodyBodyGyroJerkMag', 'Median.Absolute.Deviation_fBodyBodyGyroJerkMag', 'Max.in.Array_fBodyBodyGyroJerkMag', 'Min.in.Array_fBodyBodyGyroJerkMag', 'Signal.Magnitude.Area_fBodyBodyGyroJerkMag</v>
      </c>
    </row>
    <row r="549" spans="1:14" x14ac:dyDescent="0.25">
      <c r="A549" t="s">
        <v>547</v>
      </c>
      <c r="B549">
        <f t="shared" si="96"/>
        <v>4</v>
      </c>
      <c r="C549" t="str">
        <f t="shared" si="97"/>
        <v>548</v>
      </c>
      <c r="D549">
        <f t="shared" si="98"/>
        <v>25</v>
      </c>
      <c r="E549">
        <f t="shared" si="99"/>
        <v>34</v>
      </c>
      <c r="F549" t="str">
        <f t="shared" si="100"/>
        <v>energy()</v>
      </c>
      <c r="G549" t="str">
        <f t="shared" si="101"/>
        <v>energy()</v>
      </c>
      <c r="H549" t="str">
        <f t="shared" si="102"/>
        <v>energy.</v>
      </c>
      <c r="I549" t="str">
        <f t="shared" si="103"/>
        <v xml:space="preserve"> fBodyBodyGyroJerkMag</v>
      </c>
      <c r="J549" t="str">
        <f t="shared" si="104"/>
        <v/>
      </c>
      <c r="K549" t="str">
        <f t="shared" si="105"/>
        <v/>
      </c>
      <c r="L549" t="str">
        <f>VLOOKUP($G549,TYP,3,FALSE)</f>
        <v>Energy.Measure</v>
      </c>
      <c r="M549" t="str">
        <f t="shared" si="106"/>
        <v>Energy.Measure_fBodyBodyGyroJerkMag</v>
      </c>
      <c r="N549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'Weighted.Average.fq_fBodyBodyGyroMag', 'Frequency.Skewness_fBodyBodyGyroMag', 'Frequency.Kurtosis_fBodyBodyGyroMag', 'Mean.Value_fBodyBodyGyroJerkMag', 'Standard.Dev_fBodyBodyGyroJerkMag', 'Median.Absolute.Deviation_fBodyBodyGyroJerkMag', 'Max.in.Array_fBodyBodyGyroJerkMag', 'Min.in.Array_fBodyBodyGyroJerkMag', 'Signal.Magnitude.Area_fBodyBodyGyroJerkMag', 'Energy.Measure_fBodyBodyGyroJerkMag</v>
      </c>
    </row>
    <row r="550" spans="1:14" x14ac:dyDescent="0.25">
      <c r="A550" t="s">
        <v>548</v>
      </c>
      <c r="B550">
        <f t="shared" si="96"/>
        <v>4</v>
      </c>
      <c r="C550" t="str">
        <f t="shared" si="97"/>
        <v>549</v>
      </c>
      <c r="D550">
        <f t="shared" si="98"/>
        <v>25</v>
      </c>
      <c r="E550">
        <f t="shared" si="99"/>
        <v>31</v>
      </c>
      <c r="F550" t="str">
        <f t="shared" si="100"/>
        <v>iqr()</v>
      </c>
      <c r="G550" t="str">
        <f t="shared" si="101"/>
        <v>iqr()</v>
      </c>
      <c r="H550" t="str">
        <f t="shared" si="102"/>
        <v>iqr.</v>
      </c>
      <c r="I550" t="str">
        <f t="shared" si="103"/>
        <v xml:space="preserve"> fBodyBodyGyroJerkMag</v>
      </c>
      <c r="J550" t="str">
        <f t="shared" si="104"/>
        <v/>
      </c>
      <c r="K550" t="str">
        <f t="shared" si="105"/>
        <v/>
      </c>
      <c r="L550" t="str">
        <f>VLOOKUP($G550,TYP,3,FALSE)</f>
        <v>Interquartile.Range</v>
      </c>
      <c r="M550" t="str">
        <f t="shared" si="106"/>
        <v>Interquartile.Range_fBodyBodyGyroJerkMag</v>
      </c>
      <c r="N550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'Weighted.Average.fq_fBodyBodyGyroMag', 'Frequency.Skewness_fBodyBodyGyroMag', 'Frequency.Kurtosis_fBodyBodyGyroMag', 'Mean.Value_fBodyBodyGyroJerkMag', 'Standard.Dev_fBodyBodyGyroJerkMag', 'Median.Absolute.Deviation_fBodyBodyGyroJerkMag', 'Max.in.Array_fBodyBodyGyroJerkMag', 'Min.in.Array_fBodyBodyGyroJerkMag', 'Signal.Magnitude.Area_fBodyBodyGyroJerkMag', 'Energy.Measure_fBodyBodyGyroJerkMag', 'Interquartile.Range_fBodyBodyGyroJerkMag</v>
      </c>
    </row>
    <row r="551" spans="1:14" x14ac:dyDescent="0.25">
      <c r="A551" t="s">
        <v>549</v>
      </c>
      <c r="B551">
        <f t="shared" si="96"/>
        <v>4</v>
      </c>
      <c r="C551" t="str">
        <f t="shared" si="97"/>
        <v>550</v>
      </c>
      <c r="D551">
        <f t="shared" si="98"/>
        <v>25</v>
      </c>
      <c r="E551">
        <f t="shared" si="99"/>
        <v>35</v>
      </c>
      <c r="F551" t="str">
        <f t="shared" si="100"/>
        <v>entropy()</v>
      </c>
      <c r="G551" t="str">
        <f t="shared" si="101"/>
        <v>entropy()</v>
      </c>
      <c r="H551" t="str">
        <f t="shared" si="102"/>
        <v>entropy.</v>
      </c>
      <c r="I551" t="str">
        <f t="shared" si="103"/>
        <v xml:space="preserve"> fBodyBodyGyroJerkMag</v>
      </c>
      <c r="J551" t="str">
        <f t="shared" si="104"/>
        <v/>
      </c>
      <c r="K551" t="str">
        <f t="shared" si="105"/>
        <v/>
      </c>
      <c r="L551" t="str">
        <f>VLOOKUP($G551,TYP,3,FALSE)</f>
        <v>Signal.Entropy</v>
      </c>
      <c r="M551" t="str">
        <f t="shared" si="106"/>
        <v>Signal.Entropy_fBodyBodyGyroJerkMag</v>
      </c>
      <c r="N551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'Weighted.Average.fq_fBodyBodyGyroMag', 'Frequency.Skewness_fBodyBodyGyroMag', 'Frequency.Kurtosis_fBodyBodyGyroMag', 'Mean.Value_fBodyBodyGyroJerkMag', 'Standard.Dev_fBodyBodyGyroJerkMag', 'Median.Absolute.Deviation_fBodyBodyGyroJerkMag', 'Max.in.Array_fBodyBodyGyroJerkMag', 'Min.in.Array_fBodyBodyGyroJerkMag', 'Signal.Magnitude.Area_fBodyBodyGyroJerkMag', 'Energy.Measure_fBodyBodyGyroJerkMag', 'Interquartile.Range_fBodyBodyGyroJerkMag', 'Signal.Entropy_fBodyBodyGyroJerkMag</v>
      </c>
    </row>
    <row r="552" spans="1:14" x14ac:dyDescent="0.25">
      <c r="A552" t="s">
        <v>550</v>
      </c>
      <c r="B552">
        <f t="shared" si="96"/>
        <v>4</v>
      </c>
      <c r="C552" t="str">
        <f t="shared" si="97"/>
        <v>551</v>
      </c>
      <c r="D552">
        <f t="shared" si="98"/>
        <v>25</v>
      </c>
      <c r="E552">
        <f t="shared" si="99"/>
        <v>33</v>
      </c>
      <c r="F552" t="str">
        <f t="shared" si="100"/>
        <v>maxInds</v>
      </c>
      <c r="G552" t="str">
        <f t="shared" si="101"/>
        <v>maxInds</v>
      </c>
      <c r="H552" t="str">
        <f t="shared" si="102"/>
        <v>maxInds</v>
      </c>
      <c r="I552" t="str">
        <f t="shared" si="103"/>
        <v xml:space="preserve"> fBodyBodyGyroJerkMag</v>
      </c>
      <c r="J552" t="str">
        <f t="shared" si="104"/>
        <v/>
      </c>
      <c r="K552" t="str">
        <f t="shared" si="105"/>
        <v/>
      </c>
      <c r="L552" t="str">
        <f>VLOOKUP($G552,TYP,3,FALSE)</f>
        <v>Index.fq.Max.Magnitude</v>
      </c>
      <c r="M552" t="str">
        <f t="shared" si="106"/>
        <v>Index.fq.Max.Magnitude_fBodyBodyGyroJerkMag</v>
      </c>
      <c r="N552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'Weighted.Average.fq_fBodyBodyGyroMag', 'Frequency.Skewness_fBodyBodyGyroMag', 'Frequency.Kurtosis_fBodyBodyGyroMag', 'Mean.Value_fBodyBodyGyroJerkMag', 'Standard.Dev_fBodyBodyGyroJerkMag', 'Median.Absolute.Deviation_fBodyBodyGyroJerkMag', 'Max.in.Array_fBodyBodyGyroJerkMag', 'Min.in.Array_fBodyBodyGyroJerkMag', 'Signal.Magnitude.Area_fBodyBodyGyroJerkMag', 'Energy.Measure_fBodyBodyGyroJerkMag', 'Interquartile.Range_fBodyBodyGyroJerkMag', 'Signal.Entropy_fBodyBodyGyroJerkMag', 'Index.fq.Max.Magnitude_fBodyBodyGyroJerkMag</v>
      </c>
    </row>
    <row r="553" spans="1:14" x14ac:dyDescent="0.25">
      <c r="A553" t="s">
        <v>551</v>
      </c>
      <c r="B553">
        <f t="shared" si="96"/>
        <v>4</v>
      </c>
      <c r="C553" t="str">
        <f t="shared" si="97"/>
        <v>552</v>
      </c>
      <c r="D553">
        <f t="shared" si="98"/>
        <v>25</v>
      </c>
      <c r="E553">
        <f t="shared" si="99"/>
        <v>36</v>
      </c>
      <c r="F553" t="str">
        <f t="shared" si="100"/>
        <v>meanFreq()</v>
      </c>
      <c r="G553" t="str">
        <f t="shared" si="101"/>
        <v>meanFreq()</v>
      </c>
      <c r="H553" t="str">
        <f t="shared" si="102"/>
        <v>meanFreq.</v>
      </c>
      <c r="I553" t="str">
        <f t="shared" si="103"/>
        <v xml:space="preserve"> fBodyBodyGyroJerkMag</v>
      </c>
      <c r="J553" t="str">
        <f t="shared" si="104"/>
        <v/>
      </c>
      <c r="K553" t="str">
        <f t="shared" si="105"/>
        <v/>
      </c>
      <c r="L553" t="str">
        <f>VLOOKUP($G553,TYP,3,FALSE)</f>
        <v>Weighted.Average.fq</v>
      </c>
      <c r="M553" t="str">
        <f t="shared" si="106"/>
        <v>Weighted.Average.fq_fBodyBodyGyroJerkMag</v>
      </c>
      <c r="N553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'Weighted.Average.fq_fBodyBodyGyroMag', 'Frequency.Skewness_fBodyBodyGyroMag', 'Frequency.Kurtosis_fBodyBodyGyroMag', 'Mean.Value_fBodyBodyGyroJerkMag', 'Standard.Dev_fBodyBodyGyroJerkMag', 'Median.Absolute.Deviation_fBodyBodyGyroJerkMag', 'Max.in.Array_fBodyBodyGyroJerkMag', 'Min.in.Array_fBodyBodyGyroJerkMag', 'Signal.Magnitude.Area_fBodyBodyGyroJerkMag', 'Energy.Measure_fBodyBodyGyroJerkMag', 'Interquartile.Range_fBodyBodyGyroJerkMag', 'Signal.Entropy_fBodyBodyGyroJerkMag', 'Index.fq.Max.Magnitude_fBodyBodyGyroJerkMag', 'Weighted.Average.fq_fBodyBodyGyroJerkMag</v>
      </c>
    </row>
    <row r="554" spans="1:14" x14ac:dyDescent="0.25">
      <c r="A554" t="s">
        <v>552</v>
      </c>
      <c r="B554">
        <f t="shared" si="96"/>
        <v>4</v>
      </c>
      <c r="C554" t="str">
        <f t="shared" si="97"/>
        <v>553</v>
      </c>
      <c r="D554">
        <f t="shared" si="98"/>
        <v>25</v>
      </c>
      <c r="E554">
        <f t="shared" si="99"/>
        <v>36</v>
      </c>
      <c r="F554" t="str">
        <f t="shared" si="100"/>
        <v>skewness()</v>
      </c>
      <c r="G554" t="str">
        <f t="shared" si="101"/>
        <v>skewness()</v>
      </c>
      <c r="H554" t="str">
        <f t="shared" si="102"/>
        <v>skewness.</v>
      </c>
      <c r="I554" t="str">
        <f t="shared" si="103"/>
        <v xml:space="preserve"> fBodyBodyGyroJerkMag</v>
      </c>
      <c r="J554" t="str">
        <f t="shared" si="104"/>
        <v/>
      </c>
      <c r="K554" t="str">
        <f t="shared" si="105"/>
        <v/>
      </c>
      <c r="L554" t="str">
        <f>VLOOKUP($G554,TYP,3,FALSE)</f>
        <v>Frequency.Skewness</v>
      </c>
      <c r="M554" s="3" t="str">
        <f t="shared" si="106"/>
        <v>Frequency.Skewness_fBodyBodyGyroJerkMag</v>
      </c>
      <c r="N554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'Weighted.Average.fq_fBodyBodyGyroMag', 'Frequency.Skewness_fBodyBodyGyroMag', 'Frequency.Kurtosis_fBodyBodyGyroMag', 'Mean.Value_fBodyBodyGyroJerkMag', 'Standard.Dev_fBodyBodyGyroJerkMag', 'Median.Absolute.Deviation_fBodyBodyGyroJerkMag', 'Max.in.Array_fBodyBodyGyroJerkMag', 'Min.in.Array_fBodyBodyGyroJerkMag', 'Signal.Magnitude.Area_fBodyBodyGyroJerkMag', 'Energy.Measure_fBodyBodyGyroJerkMag', 'Interquartile.Range_fBodyBodyGyroJerkMag', 'Signal.Entropy_fBodyBodyGyroJerkMag', 'Index.fq.Max.Magnitude_fBodyBodyGyroJerkMag', 'Weighted.Average.fq_fBodyBodyGyroJerkMag', 'Frequency.Skewness_fBodyBodyGyroJerkMag</v>
      </c>
    </row>
    <row r="555" spans="1:14" x14ac:dyDescent="0.25">
      <c r="A555" t="s">
        <v>553</v>
      </c>
      <c r="B555">
        <f t="shared" si="96"/>
        <v>4</v>
      </c>
      <c r="C555" t="str">
        <f t="shared" si="97"/>
        <v>554</v>
      </c>
      <c r="D555">
        <f t="shared" si="98"/>
        <v>25</v>
      </c>
      <c r="E555">
        <f t="shared" si="99"/>
        <v>36</v>
      </c>
      <c r="F555" t="str">
        <f t="shared" si="100"/>
        <v>kurtosis()</v>
      </c>
      <c r="G555" t="str">
        <f t="shared" si="101"/>
        <v>kurtosis()</v>
      </c>
      <c r="H555" t="str">
        <f t="shared" si="102"/>
        <v>kurtosis.</v>
      </c>
      <c r="I555" t="str">
        <f t="shared" si="103"/>
        <v xml:space="preserve"> fBodyBodyGyroJerkMag</v>
      </c>
      <c r="J555" t="str">
        <f t="shared" si="104"/>
        <v/>
      </c>
      <c r="K555" t="str">
        <f t="shared" si="105"/>
        <v/>
      </c>
      <c r="L555" t="str">
        <f>VLOOKUP($G555,TYP,3,FALSE)</f>
        <v>Frequency.Kurtosis</v>
      </c>
      <c r="M555" t="str">
        <f t="shared" si="106"/>
        <v>Frequency.Kurtosis_fBodyBodyGyroJerkMag</v>
      </c>
      <c r="N555" t="str">
        <f t="shared" si="107"/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'Weighted.Average.fq_fBodyBodyGyroMag', 'Frequency.Skewness_fBodyBodyGyroMag', 'Frequency.Kurtosis_fBodyBodyGyroMag', 'Mean.Value_fBodyBodyGyroJerkMag', 'Standard.Dev_fBodyBodyGyroJerkMag', 'Median.Absolute.Deviation_fBodyBodyGyroJerkMag', 'Max.in.Array_fBodyBodyGyroJerkMag', 'Min.in.Array_fBodyBodyGyroJerkMag', 'Signal.Magnitude.Area_fBodyBodyGyroJerkMag', 'Energy.Measure_fBodyBodyGyroJerkMag', 'Interquartile.Range_fBodyBodyGyroJerkMag', 'Signal.Entropy_fBodyBodyGyroJerkMag', 'Index.fq.Max.Magnitude_fBodyBodyGyroJerkMag', 'Weighted.Average.fq_fBodyBodyGyroJerkMag', 'Frequency.Skewness_fBodyBodyGyroJerkMag', 'Frequency.Kurtosis_fBodyBodyGyroJerkMag</v>
      </c>
    </row>
    <row r="556" spans="1:14" x14ac:dyDescent="0.25">
      <c r="A556" t="s">
        <v>554</v>
      </c>
      <c r="B556">
        <f t="shared" si="96"/>
        <v>4</v>
      </c>
      <c r="C556" t="str">
        <f t="shared" si="97"/>
        <v>555</v>
      </c>
      <c r="D556" t="e">
        <f t="shared" si="98"/>
        <v>#VALUE!</v>
      </c>
      <c r="E556">
        <f t="shared" si="99"/>
        <v>32</v>
      </c>
      <c r="F556" t="e">
        <f t="shared" si="100"/>
        <v>#VALUE!</v>
      </c>
      <c r="G556" t="e">
        <f t="shared" si="101"/>
        <v>#VALUE!</v>
      </c>
      <c r="H556" t="e">
        <f t="shared" si="102"/>
        <v>#VALUE!</v>
      </c>
      <c r="I556" t="e">
        <f t="shared" si="103"/>
        <v>#VALUE!</v>
      </c>
      <c r="J556" t="str">
        <f t="shared" si="104"/>
        <v/>
      </c>
      <c r="K556" t="str">
        <f t="shared" si="105"/>
        <v/>
      </c>
      <c r="L556" t="e">
        <f>VLOOKUP($G556,TYP,3,FALSE)</f>
        <v>#VALUE!</v>
      </c>
      <c r="M556" t="s">
        <v>627</v>
      </c>
      <c r="N556" t="str">
        <f>N555&amp;"', '"&amp;M556</f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'Weighted.Average.fq_fBodyBodyGyroMag', 'Frequency.Skewness_fBodyBodyGyroMag', 'Frequency.Kurtosis_fBodyBodyGyroMag', 'Mean.Value_fBodyBodyGyroJerkMag', 'Standard.Dev_fBodyBodyGyroJerkMag', 'Median.Absolute.Deviation_fBodyBodyGyroJerkMag', 'Max.in.Array_fBodyBodyGyroJerkMag', 'Min.in.Array_fBodyBodyGyroJerkMag', 'Signal.Magnitude.Area_fBodyBodyGyroJerkMag', 'Energy.Measure_fBodyBodyGyroJerkMag', 'Interquartile.Range_fBodyBodyGyroJerkMag', 'Signal.Entropy_fBodyBodyGyroJerkMag', 'Index.fq.Max.Magnitude_fBodyBodyGyroJerkMag', 'Weighted.Average.fq_fBodyBodyGyroJerkMag', 'Frequency.Skewness_fBodyBodyGyroJerkMag', 'Frequency.Kurtosis_fBodyBodyGyroJerkMag', 'Angle_tBodyAccMean-Gravity</v>
      </c>
    </row>
    <row r="557" spans="1:14" x14ac:dyDescent="0.25">
      <c r="A557" t="s">
        <v>555</v>
      </c>
      <c r="B557">
        <f t="shared" si="96"/>
        <v>4</v>
      </c>
      <c r="C557" t="str">
        <f t="shared" si="97"/>
        <v>556</v>
      </c>
      <c r="D557" t="e">
        <f t="shared" si="98"/>
        <v>#VALUE!</v>
      </c>
      <c r="E557">
        <f t="shared" si="99"/>
        <v>41</v>
      </c>
      <c r="F557" t="e">
        <f t="shared" si="100"/>
        <v>#VALUE!</v>
      </c>
      <c r="G557" t="e">
        <f t="shared" si="101"/>
        <v>#VALUE!</v>
      </c>
      <c r="H557" t="e">
        <f t="shared" si="102"/>
        <v>#VALUE!</v>
      </c>
      <c r="I557" t="e">
        <f t="shared" si="103"/>
        <v>#VALUE!</v>
      </c>
      <c r="J557" t="str">
        <f t="shared" si="104"/>
        <v/>
      </c>
      <c r="K557" t="str">
        <f t="shared" si="105"/>
        <v/>
      </c>
      <c r="L557" t="e">
        <f>VLOOKUP($G557,TYP,3,FALSE)</f>
        <v>#VALUE!</v>
      </c>
      <c r="M557" t="s">
        <v>626</v>
      </c>
      <c r="N557" t="str">
        <f>N556&amp;"', '"&amp;M557</f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'Weighted.Average.fq_fBodyBodyGyroMag', 'Frequency.Skewness_fBodyBodyGyroMag', 'Frequency.Kurtosis_fBodyBodyGyroMag', 'Mean.Value_fBodyBodyGyroJerkMag', 'Standard.Dev_fBodyBodyGyroJerkMag', 'Median.Absolute.Deviation_fBodyBodyGyroJerkMag', 'Max.in.Array_fBodyBodyGyroJerkMag', 'Min.in.Array_fBodyBodyGyroJerkMag', 'Signal.Magnitude.Area_fBodyBodyGyroJerkMag', 'Energy.Measure_fBodyBodyGyroJerkMag', 'Interquartile.Range_fBodyBodyGyroJerkMag', 'Signal.Entropy_fBodyBodyGyroJerkMag', 'Index.fq.Max.Magnitude_fBodyBodyGyroJerkMag', 'Weighted.Average.fq_fBodyBodyGyroJerkMag', 'Frequency.Skewness_fBodyBodyGyroJerkMag', 'Frequency.Kurtosis_fBodyBodyGyroJerkMag', 'Angle_tBodyAccMean-Gravity', 'Angle_tBodyAccMean-GravityMean</v>
      </c>
    </row>
    <row r="558" spans="1:14" x14ac:dyDescent="0.25">
      <c r="A558" t="s">
        <v>556</v>
      </c>
      <c r="B558">
        <f t="shared" si="96"/>
        <v>4</v>
      </c>
      <c r="C558" t="str">
        <f t="shared" si="97"/>
        <v>557</v>
      </c>
      <c r="D558" t="e">
        <f t="shared" si="98"/>
        <v>#VALUE!</v>
      </c>
      <c r="E558">
        <f t="shared" si="99"/>
        <v>37</v>
      </c>
      <c r="F558" t="e">
        <f t="shared" si="100"/>
        <v>#VALUE!</v>
      </c>
      <c r="G558" t="e">
        <f t="shared" si="101"/>
        <v>#VALUE!</v>
      </c>
      <c r="H558" t="e">
        <f t="shared" si="102"/>
        <v>#VALUE!</v>
      </c>
      <c r="I558" t="e">
        <f t="shared" si="103"/>
        <v>#VALUE!</v>
      </c>
      <c r="J558" t="str">
        <f t="shared" si="104"/>
        <v/>
      </c>
      <c r="K558" t="str">
        <f t="shared" si="105"/>
        <v/>
      </c>
      <c r="L558" t="e">
        <f>VLOOKUP($G558,TYP,3,FALSE)</f>
        <v>#VALUE!</v>
      </c>
      <c r="M558" t="s">
        <v>628</v>
      </c>
      <c r="N558" t="str">
        <f>N557&amp;"', '"&amp;M558</f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'Weighted.Average.fq_fBodyBodyGyroMag', 'Frequency.Skewness_fBodyBodyGyroMag', 'Frequency.Kurtosis_fBodyBodyGyroMag', 'Mean.Value_fBodyBodyGyroJerkMag', 'Standard.Dev_fBodyBodyGyroJerkMag', 'Median.Absolute.Deviation_fBodyBodyGyroJerkMag', 'Max.in.Array_fBodyBodyGyroJerkMag', 'Min.in.Array_fBodyBodyGyroJerkMag', 'Signal.Magnitude.Area_fBodyBodyGyroJerkMag', 'Energy.Measure_fBodyBodyGyroJerkMag', 'Interquartile.Range_fBodyBodyGyroJerkMag', 'Signal.Entropy_fBodyBodyGyroJerkMag', 'Index.fq.Max.Magnitude_fBodyBodyGyroJerkMag', 'Weighted.Average.fq_fBodyBodyGyroJerkMag', 'Frequency.Skewness_fBodyBodyGyroJerkMag', 'Frequency.Kurtosis_fBodyBodyGyroJerkMag', 'Angle_tBodyAccMean-Gravity', 'Angle_tBodyAccMean-GravityMean', 'Angle_tBodyGyroMean-GravityMean</v>
      </c>
    </row>
    <row r="559" spans="1:14" x14ac:dyDescent="0.25">
      <c r="A559" t="s">
        <v>557</v>
      </c>
      <c r="B559">
        <f t="shared" si="96"/>
        <v>4</v>
      </c>
      <c r="C559" t="str">
        <f t="shared" si="97"/>
        <v>558</v>
      </c>
      <c r="D559" t="e">
        <f t="shared" si="98"/>
        <v>#VALUE!</v>
      </c>
      <c r="E559">
        <f t="shared" si="99"/>
        <v>41</v>
      </c>
      <c r="F559" t="e">
        <f t="shared" si="100"/>
        <v>#VALUE!</v>
      </c>
      <c r="G559" t="e">
        <f t="shared" si="101"/>
        <v>#VALUE!</v>
      </c>
      <c r="H559" t="e">
        <f t="shared" si="102"/>
        <v>#VALUE!</v>
      </c>
      <c r="I559" t="e">
        <f t="shared" si="103"/>
        <v>#VALUE!</v>
      </c>
      <c r="J559" t="str">
        <f t="shared" si="104"/>
        <v/>
      </c>
      <c r="K559" t="str">
        <f t="shared" si="105"/>
        <v/>
      </c>
      <c r="L559" t="e">
        <f>VLOOKUP($G559,TYP,3,FALSE)</f>
        <v>#VALUE!</v>
      </c>
      <c r="M559" t="s">
        <v>629</v>
      </c>
      <c r="N559" t="str">
        <f>N558&amp;"', '"&amp;M559</f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'Weighted.Average.fq_fBodyBodyGyroMag', 'Frequency.Skewness_fBodyBodyGyroMag', 'Frequency.Kurtosis_fBodyBodyGyroMag', 'Mean.Value_fBodyBodyGyroJerkMag', 'Standard.Dev_fBodyBodyGyroJerkMag', 'Median.Absolute.Deviation_fBodyBodyGyroJerkMag', 'Max.in.Array_fBodyBodyGyroJerkMag', 'Min.in.Array_fBodyBodyGyroJerkMag', 'Signal.Magnitude.Area_fBodyBodyGyroJerkMag', 'Energy.Measure_fBodyBodyGyroJerkMag', 'Interquartile.Range_fBodyBodyGyroJerkMag', 'Signal.Entropy_fBodyBodyGyroJerkMag', 'Index.fq.Max.Magnitude_fBodyBodyGyroJerkMag', 'Weighted.Average.fq_fBodyBodyGyroJerkMag', 'Frequency.Skewness_fBodyBodyGyroJerkMag', 'Frequency.Kurtosis_fBodyBodyGyroJerkMag', 'Angle_tBodyAccMean-Gravity', 'Angle_tBodyAccMean-GravityMean', 'Angle_tBodyGyroMean-GravityMean', 'Angle_tBodyGyroJerkMean-GravityMean</v>
      </c>
    </row>
    <row r="560" spans="1:14" x14ac:dyDescent="0.25">
      <c r="A560" t="s">
        <v>558</v>
      </c>
      <c r="B560">
        <f t="shared" si="96"/>
        <v>4</v>
      </c>
      <c r="C560" t="str">
        <f t="shared" si="97"/>
        <v>559</v>
      </c>
      <c r="D560" t="e">
        <f t="shared" si="98"/>
        <v>#VALUE!</v>
      </c>
      <c r="E560">
        <f t="shared" si="99"/>
        <v>25</v>
      </c>
      <c r="F560" t="e">
        <f t="shared" si="100"/>
        <v>#VALUE!</v>
      </c>
      <c r="G560" t="e">
        <f t="shared" si="101"/>
        <v>#VALUE!</v>
      </c>
      <c r="H560" t="e">
        <f t="shared" si="102"/>
        <v>#VALUE!</v>
      </c>
      <c r="I560" t="e">
        <f t="shared" si="103"/>
        <v>#VALUE!</v>
      </c>
      <c r="J560" t="str">
        <f t="shared" si="104"/>
        <v/>
      </c>
      <c r="K560" t="str">
        <f t="shared" si="105"/>
        <v/>
      </c>
      <c r="L560" t="e">
        <f>VLOOKUP($G560,TYP,3,FALSE)</f>
        <v>#VALUE!</v>
      </c>
      <c r="M560" t="s">
        <v>630</v>
      </c>
      <c r="N560" t="str">
        <f>N559&amp;"', '"&amp;M560</f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'Weighted.Average.fq_fBodyBodyGyroMag', 'Frequency.Skewness_fBodyBodyGyroMag', 'Frequency.Kurtosis_fBodyBodyGyroMag', 'Mean.Value_fBodyBodyGyroJerkMag', 'Standard.Dev_fBodyBodyGyroJerkMag', 'Median.Absolute.Deviation_fBodyBodyGyroJerkMag', 'Max.in.Array_fBodyBodyGyroJerkMag', 'Min.in.Array_fBodyBodyGyroJerkMag', 'Signal.Magnitude.Area_fBodyBodyGyroJerkMag', 'Energy.Measure_fBodyBodyGyroJerkMag', 'Interquartile.Range_fBodyBodyGyroJerkMag', 'Signal.Entropy_fBodyBodyGyroJerkMag', 'Index.fq.Max.Magnitude_fBodyBodyGyroJerkMag', 'Weighted.Average.fq_fBodyBodyGyroJerkMag', 'Frequency.Skewness_fBodyBodyGyroJerkMag', 'Frequency.Kurtosis_fBodyBodyGyroJerkMag', 'Angle_tBodyAccMean-Gravity', 'Angle_tBodyAccMean-GravityMean', 'Angle_tBodyGyroMean-GravityMean', 'Angle_tBodyGyroJerkMean-GravityMean', 'Angle_X-GravityMean</v>
      </c>
    </row>
    <row r="561" spans="1:14" x14ac:dyDescent="0.25">
      <c r="A561" t="s">
        <v>559</v>
      </c>
      <c r="B561">
        <f t="shared" si="96"/>
        <v>4</v>
      </c>
      <c r="C561" t="str">
        <f t="shared" si="97"/>
        <v>560</v>
      </c>
      <c r="D561" t="e">
        <f t="shared" si="98"/>
        <v>#VALUE!</v>
      </c>
      <c r="E561">
        <f t="shared" si="99"/>
        <v>25</v>
      </c>
      <c r="F561" t="e">
        <f t="shared" si="100"/>
        <v>#VALUE!</v>
      </c>
      <c r="G561" t="e">
        <f t="shared" si="101"/>
        <v>#VALUE!</v>
      </c>
      <c r="H561" t="e">
        <f t="shared" si="102"/>
        <v>#VALUE!</v>
      </c>
      <c r="I561" t="e">
        <f t="shared" si="103"/>
        <v>#VALUE!</v>
      </c>
      <c r="J561" t="str">
        <f t="shared" si="104"/>
        <v/>
      </c>
      <c r="K561" t="str">
        <f t="shared" si="105"/>
        <v/>
      </c>
      <c r="L561" t="e">
        <f>VLOOKUP($G561,TYP,3,FALSE)</f>
        <v>#VALUE!</v>
      </c>
      <c r="M561" t="s">
        <v>630</v>
      </c>
      <c r="N561" t="str">
        <f>N560&amp;"', '"&amp;M561</f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'Weighted.Average.fq_fBodyBodyGyroMag', 'Frequency.Skewness_fBodyBodyGyroMag', 'Frequency.Kurtosis_fBodyBodyGyroMag', 'Mean.Value_fBodyBodyGyroJerkMag', 'Standard.Dev_fBodyBodyGyroJerkMag', 'Median.Absolute.Deviation_fBodyBodyGyroJerkMag', 'Max.in.Array_fBodyBodyGyroJerkMag', 'Min.in.Array_fBodyBodyGyroJerkMag', 'Signal.Magnitude.Area_fBodyBodyGyroJerkMag', 'Energy.Measure_fBodyBodyGyroJerkMag', 'Interquartile.Range_fBodyBodyGyroJerkMag', 'Signal.Entropy_fBodyBodyGyroJerkMag', 'Index.fq.Max.Magnitude_fBodyBodyGyroJerkMag', 'Weighted.Average.fq_fBodyBodyGyroJerkMag', 'Frequency.Skewness_fBodyBodyGyroJerkMag', 'Frequency.Kurtosis_fBodyBodyGyroJerkMag', 'Angle_tBodyAccMean-Gravity', 'Angle_tBodyAccMean-GravityMean', 'Angle_tBodyGyroMean-GravityMean', 'Angle_tBodyGyroJerkMean-GravityMean', 'Angle_X-GravityMean', 'Angle_X-GravityMean</v>
      </c>
    </row>
    <row r="562" spans="1:14" x14ac:dyDescent="0.25">
      <c r="A562" t="s">
        <v>560</v>
      </c>
      <c r="B562">
        <f t="shared" si="96"/>
        <v>4</v>
      </c>
      <c r="C562" t="str">
        <f t="shared" si="97"/>
        <v>561</v>
      </c>
      <c r="D562" t="e">
        <f t="shared" si="98"/>
        <v>#VALUE!</v>
      </c>
      <c r="E562">
        <f t="shared" si="99"/>
        <v>25</v>
      </c>
      <c r="F562" t="e">
        <f t="shared" si="100"/>
        <v>#VALUE!</v>
      </c>
      <c r="G562" t="e">
        <f t="shared" si="101"/>
        <v>#VALUE!</v>
      </c>
      <c r="H562" t="e">
        <f t="shared" si="102"/>
        <v>#VALUE!</v>
      </c>
      <c r="I562" t="e">
        <f t="shared" si="103"/>
        <v>#VALUE!</v>
      </c>
      <c r="J562" t="str">
        <f t="shared" si="104"/>
        <v/>
      </c>
      <c r="K562" t="str">
        <f t="shared" si="105"/>
        <v/>
      </c>
      <c r="L562" t="e">
        <f>VLOOKUP($G562,TYP,3,FALSE)</f>
        <v>#VALUE!</v>
      </c>
      <c r="M562" t="s">
        <v>630</v>
      </c>
      <c r="N562" t="str">
        <f>N561&amp;"', '"&amp;M562</f>
        <v>c('Mean.Value_tBodyAcc_X', 'Mean.Value_tBodyAcc_Y', 'Mean.Value_tBodyAcc_Z', 'Standard.Dev_tBodyAcc_X', 'Standard.Dev_tBodyAcc_Y', 'Standard.Dev_tBodyAcc_Z', 'Median.Absolute.Deviation_tBodyAcc_X', 'Median.Absolute.Deviation_tBodyAcc_Y', 'Median.Absolute.Deviation_tBodyAcc_Z', 'Max.in.Array_tBodyAcc_X', 'Max.in.Array_tBodyAcc_Y', 'Max.in.Array_tBodyAcc_Z', 'Min.in.Array_tBodyAcc_X', 'Min.in.Array_tBodyAcc_Y', 'Min.in.Array_tBodyAcc_Z', 'Signal.Magnitude.Area_tBodyAcc', 'Energy.Measure_tBodyAcc_X', 'Energy.Measure_tBodyAcc_Y', 'Energy.Measure_tBodyAcc_Z', 'Interquartile.Range_tBodyAcc_X', 'Interquartile.Range_tBodyAcc_Y', 'Interquartile.Range_tBodyAcc_Z', 'Signal.Entropy_tBodyAcc_X', 'Signal.Entropy_tBodyAcc_Y', 'Signal.Entropy_tBodyAcc_Z', 'Autoregression.Coefficients.Burg.eq.4_tBodyAcc_X-1', 'Autoregression.Coefficients.Burg.eq.4_tBodyAcc_X-2', 'Autoregression.Coefficients.Burg.eq.4_tBodyAcc_X-3', 'Autoregression.Coefficients.Burg.eq.4_tBodyAcc_X-4', 'Autoregression.Coefficients.Burg.eq.4_tBodyAcc_Y-1', 'Autoregression.Coefficients.Burg.eq.4_tBodyAcc_Y-2', 'Autoregression.Coefficients.Burg.eq.4_tBodyAcc_Y-3', 'Autoregression.Coefficients.Burg.eq.4_tBodyAcc_Y-4', 'Autoregression.Coefficients.Burg.eq.4_tBodyAcc_Z-1', 'Autoregression.Coefficients.Burg.eq.4_tBodyAcc_Z-2', 'Autoregression.Coefficients.Burg.eq.4_tBodyAcc_Z-3', 'Autoregression.Coefficients.Burg.eq.4_tBodyAcc_Z-4', 'Correlation.Coefficient_tBodyAcc_X-Y', 'Correlation.Coefficient_tBodyAcc_X-Z', 'Correlation.Coefficient_tBodyAcc_Y-Z', 'Mean.Value_tGravityAcc_X', 'Mean.Value_tGravityAcc_Y', 'Mean.Value_tGravityAcc_Z', 'Standard.Dev_tGravityAcc_X', 'Standard.Dev_tGravityAcc_Y', 'Standard.Dev_tGravityAcc_Z', 'Median.Absolute.Deviation_tGravityAcc_X', 'Median.Absolute.Deviation_tGravityAcc_Y', 'Median.Absolute.Deviation_tGravityAcc_Z', 'Max.in.Array_tGravityAcc_X', 'Max.in.Array_tGravityAcc_Y', 'Max.in.Array_tGravityAcc_Z', 'Min.in.Array_tGravityAcc_X', 'Min.in.Array_tGravityAcc_Y', 'Min.in.Array_tGravityAcc_Z', 'Signal.Magnitude.Area_tGravityAcc', 'Energy.Measure_tGravityAcc_X', 'Energy.Measure_tGravityAcc_Y', 'Energy.Measure_tGravityAcc_Z', 'Interquartile.Range_tGravityAcc_X', 'Interquartile.Range_tGravityAcc_Y', 'Interquartile.Range_tGravityAcc_Z', 'Signal.Entropy_tGravityAcc_X', 'Signal.Entropy_tGravityAcc_Y', 'Signal.Entropy_tGravityAcc_Z', 'Autoregression.Coefficients.Burg.eq.4_tGravityAcc_X-1', 'Autoregression.Coefficients.Burg.eq.4_tGravityAcc_X-2', 'Autoregression.Coefficients.Burg.eq.4_tGravityAcc_X-3', 'Autoregression.Coefficients.Burg.eq.4_tGravityAcc_X-4', 'Autoregression.Coefficients.Burg.eq.4_tGravityAcc_Y-1', 'Autoregression.Coefficients.Burg.eq.4_tGravityAcc_Y-2', 'Autoregression.Coefficients.Burg.eq.4_tGravityAcc_Y-3', 'Autoregression.Coefficients.Burg.eq.4_tGravityAcc_Y-4', 'Autoregression.Coefficients.Burg.eq.4_tGravityAcc_Z-1', 'Autoregression.Coefficients.Burg.eq.4_tGravityAcc_Z-2', 'Autoregression.Coefficients.Burg.eq.4_tGravityAcc_Z-3', 'Autoregression.Coefficients.Burg.eq.4_tGravityAcc_Z-4', 'Correlation.Coefficient_tGravityAcc_X-Y', 'Correlation.Coefficient_tGravityAcc_X-Z', 'Correlation.Coefficient_tGravityAcc_Y-Z', 'Mean.Value_tBodyAccJerk_X', 'Mean.Value_tBodyAccJerk_Y', 'Mean.Value_tBodyAccJerk_Z', 'Standard.Dev_tBodyAccJerk_X', 'Standard.Dev_tBodyAccJerk_Y', 'Standard.Dev_tBodyAccJerk_Z', 'Median.Absolute.Deviation_tBodyAccJerk_X', 'Median.Absolute.Deviation_tBodyAccJerk_Y', 'Median.Absolute.Deviation_tBodyAccJerk_Z', 'Max.in.Array_tBodyAccJerk_X', 'Max.in.Array_tBodyAccJerk_Y', 'Max.in.Array_tBodyAccJerk_Z', 'Min.in.Array_tBodyAccJerk_X', 'Min.in.Array_tBodyAccJerk_Y', 'Min.in.Array_tBodyAccJerk_Z', 'Signal.Magnitude.Area_tBodyAccJerk', 'Energy.Measure_tBodyAccJerk_X', 'Energy.Measure_tBodyAccJerk_Y', 'Energy.Measure_tBodyAccJerk_Z', 'Interquartile.Range_tBodyAccJerk_X', 'Interquartile.Range_tBodyAccJerk_Y', 'Interquartile.Range_tBodyAccJerk_Z', 'Signal.Entropy_tBodyAccJerk_X', 'Signal.Entropy_tBodyAccJerk_Y', 'Signal.Entropy_tBodyAccJerk_Z', 'Autoregression.Coefficients.Burg.eq.4_tBodyAccJerk_X-1', 'Autoregression.Coefficients.Burg.eq.4_tBodyAccJerk_X-2', 'Autoregression.Coefficients.Burg.eq.4_tBodyAccJerk_X-3', 'Autoregression.Coefficients.Burg.eq.4_tBodyAccJerk_X-4', 'Autoregression.Coefficients.Burg.eq.4_tBodyAccJerk_Y-1', 'Autoregression.Coefficients.Burg.eq.4_tBodyAccJerk_Y-2', 'Autoregression.Coefficients.Burg.eq.4_tBodyAccJerk_Y-3', 'Autoregression.Coefficients.Burg.eq.4_tBodyAccJerk_Y-4', 'Autoregression.Coefficients.Burg.eq.4_tBodyAccJerk_Z-1', 'Autoregression.Coefficients.Burg.eq.4_tBodyAccJerk_Z-2', 'Autoregression.Coefficients.Burg.eq.4_tBodyAccJerk_Z-3', 'Autoregression.Coefficients.Burg.eq.4_tBodyAccJerk_Z-4', 'Correlation.Coefficient_tBodyAccJerk_X-Y', 'Correlation.Coefficient_tBodyAccJerk_X-Z', 'Correlation.Coefficient_tBodyAccJerk_Y-Z', 'Mean.Value_tBodyGyro_X', 'Mean.Value_tBodyGyro_Y', 'Mean.Value_tBodyGyro_Z', 'Standard.Dev_tBodyGyro_X', 'Standard.Dev_tBodyGyro_Y', 'Standard.Dev_tBodyGyro_Z', 'Median.Absolute.Deviation_tBodyGyro_X', 'Median.Absolute.Deviation_tBodyGyro_Y', 'Median.Absolute.Deviation_tBodyGyro_Z', 'Max.in.Array_tBodyGyro_X', 'Max.in.Array_tBodyGyro_Y', 'Max.in.Array_tBodyGyro_Z', 'Min.in.Array_tBodyGyro_X', 'Min.in.Array_tBodyGyro_Y', 'Min.in.Array_tBodyGyro_Z', 'Signal.Magnitude.Area_tBodyGyro', 'Energy.Measure_tBodyGyro_X', 'Energy.Measure_tBodyGyro_Y', 'Energy.Measure_tBodyGyro_Z', 'Interquartile.Range_tBodyGyro_X', 'Interquartile.Range_tBodyGyro_Y', 'Interquartile.Range_tBodyGyro_Z', 'Signal.Entropy_tBodyGyro_X', 'Signal.Entropy_tBodyGyro_Y', 'Signal.Entropy_tBodyGyro_Z', 'Autoregression.Coefficients.Burg.eq.4_tBodyGyro_X-1', 'Autoregression.Coefficients.Burg.eq.4_tBodyGyro_X-2', 'Autoregression.Coefficients.Burg.eq.4_tBodyGyro_X-3', 'Autoregression.Coefficients.Burg.eq.4_tBodyGyro_X-4', 'Autoregression.Coefficients.Burg.eq.4_tBodyGyro_Y-1', 'Autoregression.Coefficients.Burg.eq.4_tBodyGyro_Y-2', 'Autoregression.Coefficients.Burg.eq.4_tBodyGyro_Y-3', 'Autoregression.Coefficients.Burg.eq.4_tBodyGyro_Y-4', 'Autoregression.Coefficients.Burg.eq.4_tBodyGyro_Z-1', 'Autoregression.Coefficients.Burg.eq.4_tBodyGyro_Z-2', 'Autoregression.Coefficients.Burg.eq.4_tBodyGyro_Z-3', 'Autoregression.Coefficients.Burg.eq.4_tBodyGyro_Z-4', 'Correlation.Coefficient_tBodyGyro_X-Y', 'Correlation.Coefficient_tBodyGyro_X-Z', 'Correlation.Coefficient_tBodyGyro_Y-Z', 'Mean.Value_tBodyGyroJerk_X', 'Mean.Value_tBodyGyroJerk_Y', 'Mean.Value_tBodyGyroJerk_Z', 'Standard.Dev_tBodyGyroJerk_X', 'Standard.Dev_tBodyGyroJerk_Y', 'Standard.Dev_tBodyGyroJerk_Z', 'Median.Absolute.Deviation_tBodyGyroJerk_X', 'Median.Absolute.Deviation_tBodyGyroJerk_Y', 'Median.Absolute.Deviation_tBodyGyroJerk_Z', 'Max.in.Array_tBodyGyroJerk_X', 'Max.in.Array_tBodyGyroJerk_Y', 'Max.in.Array_tBodyGyroJerk_Z', 'Min.in.Array_tBodyGyroJerk_X', 'Min.in.Array_tBodyGyroJerk_Y', 'Min.in.Array_tBodyGyroJerk_Z', 'Signal.Magnitude.Area_tBodyGyroJerk', 'Energy.Measure_tBodyGyroJerk_X', 'Energy.Measure_tBodyGyroJerk_Y', 'Energy.Measure_tBodyGyroJerk_Z', 'Interquartile.Range_tBodyGyroJerk_X', 'Interquartile.Range_tBodyGyroJerk_Y', 'Interquartile.Range_tBodyGyroJerk_Z', 'Signal.Entropy_tBodyGyroJerk_X', 'Signal.Entropy_tBodyGyroJerk_Y', 'Signal.Entropy_tBodyGyroJerk_Z', 'Autoregression.Coefficients.Burg.eq.4_tBodyGyroJerk_X-1', 'Autoregression.Coefficients.Burg.eq.4_tBodyGyroJerk_X-2', 'Autoregression.Coefficients.Burg.eq.4_tBodyGyroJerk_X-3', 'Autoregression.Coefficients.Burg.eq.4_tBodyGyroJerk_X-4', 'Autoregression.Coefficients.Burg.eq.4_tBodyGyroJerk_Y-1', 'Autoregression.Coefficients.Burg.eq.4_tBodyGyroJerk_Y-2', 'Autoregression.Coefficients.Burg.eq.4_tBodyGyroJerk_Y-3', 'Autoregression.Coefficients.Burg.eq.4_tBodyGyroJerk_Y-4', 'Autoregression.Coefficients.Burg.eq.4_tBodyGyroJerk_Z-1', 'Autoregression.Coefficients.Burg.eq.4_tBodyGyroJerk_Z-2', 'Autoregression.Coefficients.Burg.eq.4_tBodyGyroJerk_Z-3', 'Autoregression.Coefficients.Burg.eq.4_tBodyGyroJerk_Z-4', 'Correlation.Coefficient_tBodyGyroJerk_X-Y', 'Correlation.Coefficient_tBodyGyroJerk_X-Z', 'Correlation.Coefficient_tBodyGyroJerk_Y-Z', 'Mean.Value_tBodyAccMag', 'Standard.Dev_tBodyAccMag', 'Median.Absolute.Deviation_tBodyAccMag', 'Max.in.Array_tBodyAccMag', 'Min.in.Array_tBodyAccMag', 'Signal.Magnitude.Area_tBodyAccMag', 'Energy.Measure_tBodyAccMag', 'Interquartile.Range_tBodyAccMag', 'Signal.Entropy_tBodyAccMag', 'Autoregression.Coefficients.Burg.eq.4_tBodyAccMag', 'Autoregression.Coefficients.Burg.eq.4_tBodyAccMag', 'Autoregression.Coefficients.Burg.eq.4_tBodyAccMag', 'Autoregression.Coefficients.Burg.eq.4_tBodyAccMag', 'Mean.Value_tGravityAccMag', 'Standard.Dev_tGravityAccMag', 'Median.Absolute.Deviation_tGravityAccMag', 'Max.in.Array_tGravityAccMag', 'Min.in.Array_tGravityAccMag', 'Signal.Magnitude.Area_tGravityAccMag', 'Energy.Measure_tGravityAccMag', 'Interquartile.Range_tGravityAccMag', 'Signal.Entropy_tGravityAccMag', 'Autoregression.Coefficients.Burg.eq.4_tGravityAccMag', 'Autoregression.Coefficients.Burg.eq.4_tGravityAccMag', 'Autoregression.Coefficients.Burg.eq.4_tGravityAccMag', 'Autoregression.Coefficients.Burg.eq.4_tGravityAccMag', 'Mean.Value_tBodyAccJerkMag', 'Standard.Dev_tBodyAccJerkMag', 'Median.Absolute.Deviation_tBodyAccJerkMag', 'Max.in.Array_tBodyAccJerkMag', 'Min.in.Array_tBodyAccJerkMag', 'Signal.Magnitude.Area_tBodyAccJerkMag', 'Energy.Measure_tBodyAccJerkMag', 'Interquartile.Range_tBodyAccJerkMag', 'Signal.Entropy_tBodyAccJerkMag', 'Autoregression.Coefficients.Burg.eq.4_tBodyAccJerkMag', 'Autoregression.Coefficients.Burg.eq.4_tBodyAccJerkMag', 'Autoregression.Coefficients.Burg.eq.4_tBodyAccJerkMag', 'Autoregression.Coefficients.Burg.eq.4_tBodyAccJerkMag', 'Mean.Value_tBodyGyroMag', 'Standard.Dev_tBodyGyroMag', 'Median.Absolute.Deviation_tBodyGyroMag', 'Max.in.Array_tBodyGyroMag', 'Min.in.Array_tBodyGyroMag', 'Signal.Magnitude.Area_tBodyGyroMag', 'Energy.Measure_tBodyGyroMag', 'Interquartile.Range_tBodyGyroMag', 'Signal.Entropy_tBodyGyroMag', 'Autoregression.Coefficients.Burg.eq.4_tBodyGyroMag', 'Autoregression.Coefficients.Burg.eq.4_tBodyGyroMag', 'Autoregression.Coefficients.Burg.eq.4_tBodyGyroMag', 'Autoregression.Coefficients.Burg.eq.4_tBodyGyroMag', 'Mean.Value_tBodyGyroJerkMag', 'Standard.Dev_tBodyGyroJerkMag', 'Median.Absolute.Deviation_tBodyGyroJerkMag', 'Max.in.Array_tBodyGyroJerkMag', 'Min.in.Array_tBodyGyroJerkMag', 'Signal.Magnitude.Area_tBodyGyroJerkMag', 'Energy.Measure_tBodyGyroJerkMag', 'Interquartile.Range_tBodyGyroJerkMag', 'Signal.Entropy_tBodyGyroJerkMag', 'Autoregression.Coefficients.Burg.eq.4_tBodyGyroJerkMag', 'Autoregression.Coefficients.Burg.eq.4_tBodyGyroJerkMag', 'Autoregression.Coefficients.Burg.eq.4_tBodyGyroJerkMag', 'Autoregression.Coefficients.Burg.eq.4_tBodyGyroJerkMag', 'Mean.Value_fBodyAcc_X', 'Mean.Value_fBodyAcc_Y', 'Mean.Value_fBodyAcc_Z', 'Standard.Dev_fBodyAcc_X', 'Standard.Dev_fBodyAcc_Y', 'Standard.Dev_fBodyAcc_Z', 'Median.Absolute.Deviation_fBodyAcc_X', 'Median.Absolute.Deviation_fBodyAcc_Y', 'Median.Absolute.Deviation_fBodyAcc_Z', 'Max.in.Array_fBodyAcc_X', 'Max.in.Array_fBodyAcc_Y', 'Max.in.Array_fBodyAcc_Z', 'Min.in.Array_fBodyAcc_X', 'Min.in.Array_fBodyAcc_Y', 'Min.in.Array_fBodyAcc_Z', 'Signal.Magnitude.Area_fBodyAcc', 'Energy.Measure_fBodyAcc_X', 'Energy.Measure_fBodyAcc_Y', 'Energy.Measure_fBodyAcc_Z', 'Interquartile.Range_fBodyAcc_X', 'Interquartile.Range_fBodyAcc_Y', 'Interquartile.Range_fBodyAcc_Z', 'Signal.Entropy_fBodyAcc_X', 'Signal.Entropy_fBodyAcc_Y', 'Signal.Entropy_fBodyAcc_Z', 'Index.fq.Max.Magnitude_fBodyAcc', 'Index.fq.Max.Magnitude_fBodyAcc', 'Index.fq.Max.Magnitude_fBodyAcc', 'Weighted.Average.fq_fBodyAcc_X', 'Weighted.Average.fq_fBodyAcc_Y', 'Weighted.Average.fq_fBodyAcc_Z', 'Frequency.Skewness_fBodyAcc_X', 'Frequency.Kurtosis_fBodyAcc_X', 'Frequency.Skewness_fBodyAcc_Y', 'Frequency.Kurtosis_fBodyAcc_Y', 'Frequency.Skewness_fBodyAcc_Z', 'Frequency.Kurtosis_fBodyAcc_Z',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'Energy.freq.within.64.Bin.FFT_fBodyAcc_1-8', 'Energy.freq.within.64.Bin.FFT_fBodyAcc_9-16', 'Energy.freq.within.64.Bin.FFT_fBodyAcc_17-24', 'Energy.freq.within.64.Bin.FFT_fBodyAcc_25-32', 'Energy.freq.within.64.Bin.FFT_fBodyAcc_33-40', 'Energy.freq.within.64.Bin.FFT_fBodyAcc_41-48', 'Energy.freq.within.64.Bin.FFT_fBodyAcc_49-56', 'Energy.freq.within.64.Bin.FFT_fBodyAcc_57-64', 'Energy.freq.within.64.Bin.FFT_fBodyAcc_1-16', 'Energy.freq.within.64.Bin.FFT_fBodyAcc_17-32', 'Energy.freq.within.64.Bin.FFT_fBodyAcc_33-48', 'Energy.freq.within.64.Bin.FFT_fBodyAcc_49-64', 'Energy.freq.within.64.Bin.FFT_fBodyAcc_1-24', 'Energy.freq.within.64.Bin.FFT_fBodyAcc_25-48', 'Mean.Value_fBodyAccJerk_X', 'Mean.Value_fBodyAccJerk_Y', 'Mean.Value_fBodyAccJerk_Z', 'Standard.Dev_fBodyAccJerk_X', 'Standard.Dev_fBodyAccJerk_Y', 'Standard.Dev_fBodyAccJerk_Z', 'Median.Absolute.Deviation_fBodyAccJerk_X', 'Median.Absolute.Deviation_fBodyAccJerk_Y', 'Median.Absolute.Deviation_fBodyAccJerk_Z', 'Max.in.Array_fBodyAccJerk_X', 'Max.in.Array_fBodyAccJerk_Y', 'Max.in.Array_fBodyAccJerk_Z', 'Min.in.Array_fBodyAccJerk_X', 'Min.in.Array_fBodyAccJerk_Y', 'Min.in.Array_fBodyAccJerk_Z', 'Signal.Magnitude.Area_fBodyAccJerk', 'Energy.Measure_fBodyAccJerk_X', 'Energy.Measure_fBodyAccJerk_Y', 'Energy.Measure_fBodyAccJerk_Z', 'Interquartile.Range_fBodyAccJerk_X', 'Interquartile.Range_fBodyAccJerk_Y', 'Interquartile.Range_fBodyAccJerk_Z', 'Signal.Entropy_fBodyAccJerk_X', 'Signal.Entropy_fBodyAccJerk_Y', 'Signal.Entropy_fBodyAccJerk_Z', 'Index.fq.Max.Magnitude_fBodyAccJerk', 'Index.fq.Max.Magnitude_fBodyAccJerk', 'Index.fq.Max.Magnitude_fBodyAccJerk', 'Weighted.Average.fq_fBodyAccJerk_X', 'Weighted.Average.fq_fBodyAccJerk_Y', 'Weighted.Average.fq_fBodyAccJerk_Z', 'Frequency.Skewness_fBodyAccJerk_X', 'Frequency.Kurtosis_fBodyAccJerk_X', 'Frequency.Skewness_fBodyAccJerk_Y', 'Frequency.Kurtosis_fBodyAccJerk_Y', 'Frequency.Skewness_fBodyAccJerk_Z', 'Frequency.Kurtosis_fBodyAccJerk_Z',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'Energy.freq.within.64.Bin.FFT_fBodyAccJerk_1-8', 'Energy.freq.within.64.Bin.FFT_fBodyAccJerk_9-16', 'Energy.freq.within.64.Bin.FFT_fBodyAccJerk_17-24', 'Energy.freq.within.64.Bin.FFT_fBodyAccJerk_25-32', 'Energy.freq.within.64.Bin.FFT_fBodyAccJerk_33-40', 'Energy.freq.within.64.Bin.FFT_fBodyAccJerk_41-48', 'Energy.freq.within.64.Bin.FFT_fBodyAccJerk_49-56', 'Energy.freq.within.64.Bin.FFT_fBodyAccJerk_57-64', 'Energy.freq.within.64.Bin.FFT_fBodyAccJerk_1-16', 'Energy.freq.within.64.Bin.FFT_fBodyAccJerk_17-32', 'Energy.freq.within.64.Bin.FFT_fBodyAccJerk_33-48', 'Energy.freq.within.64.Bin.FFT_fBodyAccJerk_49-64', 'Energy.freq.within.64.Bin.FFT_fBodyAccJerk_1-24', 'Energy.freq.within.64.Bin.FFT_fBodyAccJerk_25-48', 'Mean.Value_fBodyGyro_X', 'Mean.Value_fBodyGyro_Y', 'Mean.Value_fBodyGyro_Z', 'Standard.Dev_fBodyGyro_X', 'Standard.Dev_fBodyGyro_Y', 'Standard.Dev_fBodyGyro_Z', 'Median.Absolute.Deviation_fBodyGyro_X', 'Median.Absolute.Deviation_fBodyGyro_Y', 'Median.Absolute.Deviation_fBodyGyro_Z', 'Max.in.Array_fBodyGyro_X', 'Max.in.Array_fBodyGyro_Y', 'Max.in.Array_fBodyGyro_Z', 'Min.in.Array_fBodyGyro_X', 'Min.in.Array_fBodyGyro_Y', 'Min.in.Array_fBodyGyro_Z', 'Signal.Magnitude.Area_fBodyGyro', 'Energy.Measure_fBodyGyro_X', 'Energy.Measure_fBodyGyro_Y', 'Energy.Measure_fBodyGyro_Z', 'Interquartile.Range_fBodyGyro_X', 'Interquartile.Range_fBodyGyro_Y', 'Interquartile.Range_fBodyGyro_Z', 'Signal.Entropy_fBodyGyro_X', 'Signal.Entropy_fBodyGyro_Y', 'Signal.Entropy_fBodyGyro_Z', 'Index.fq.Max.Magnitude_fBodyGyro', 'Index.fq.Max.Magnitude_fBodyGyro', 'Index.fq.Max.Magnitude_fBodyGyro', 'Weighted.Average.fq_fBodyGyro_X', 'Weighted.Average.fq_fBodyGyro_Y', 'Weighted.Average.fq_fBodyGyro_Z', 'Frequency.Skewness_fBodyGyro_X', 'Frequency.Kurtosis_fBodyGyro_X', 'Frequency.Skewness_fBodyGyro_Y', 'Frequency.Kurtosis_fBodyGyro_Y', 'Frequency.Skewness_fBodyGyro_Z', 'Frequency.Kurtosis_fBodyGyro_Z',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'Energy.freq.within.64.Bin.FFT_fBodyGyro_1-8', 'Energy.freq.within.64.Bin.FFT_fBodyGyro_9-16', 'Energy.freq.within.64.Bin.FFT_fBodyGyro_17-24', 'Energy.freq.within.64.Bin.FFT_fBodyGyro_25-32', 'Energy.freq.within.64.Bin.FFT_fBodyGyro_33-40', 'Energy.freq.within.64.Bin.FFT_fBodyGyro_41-48', 'Energy.freq.within.64.Bin.FFT_fBodyGyro_49-56', 'Energy.freq.within.64.Bin.FFT_fBodyGyro_57-64', 'Energy.freq.within.64.Bin.FFT_fBodyGyro_1-16', 'Energy.freq.within.64.Bin.FFT_fBodyGyro_17-32', 'Energy.freq.within.64.Bin.FFT_fBodyGyro_33-48', 'Energy.freq.within.64.Bin.FFT_fBodyGyro_49-64', 'Energy.freq.within.64.Bin.FFT_fBodyGyro_1-24', 'Energy.freq.within.64.Bin.FFT_fBodyGyro_25-48', 'Mean.Value_fBodyAccMag', 'Standard.Dev_fBodyAccMag', 'Median.Absolute.Deviation_fBodyAccMag', 'Max.in.Array_fBodyAccMag', 'Min.in.Array_fBodyAccMag', 'Signal.Magnitude.Area_fBodyAccMag', 'Energy.Measure_fBodyAccMag', 'Interquartile.Range_fBodyAccMag', 'Signal.Entropy_fBodyAccMag', 'Index.fq.Max.Magnitude_fBodyAccMag', 'Weighted.Average.fq_fBodyAccMag', 'Frequency.Skewness_fBodyAccMag', 'Frequency.Kurtosis_fBodyAccMag', 'Mean.Value_fBodyBodyAccJerkMag', 'Standard.Dev_fBodyBodyAccJerkMag', 'Median.Absolute.Deviation_fBodyBodyAccJerkMag', 'Max.in.Array_fBodyBodyAccJerkMag', 'Min.in.Array_fBodyBodyAccJerkMag', 'Signal.Magnitude.Area_fBodyBodyAccJerkMag', 'Energy.Measure_fBodyBodyAccJerkMag', 'Interquartile.Range_fBodyBodyAccJerkMag', 'Signal.Entropy_fBodyBodyAccJerkMag', 'Index.fq.Max.Magnitude_fBodyBodyAccJerkMag', 'Weighted.Average.fq_fBodyBodyAccJerkMag', 'Frequency.Skewness_fBodyBodyAccJerkMag', 'Frequency.Kurtosis_fBodyBodyAccJerkMag', 'Mean.Value_fBodyBodyGyroMag', 'Standard.Dev_fBodyBodyGyroMag', 'Median.Absolute.Deviation_fBodyBodyGyroMag', 'Max.in.Array_fBodyBodyGyroMag', 'Min.in.Array_fBodyBodyGyroMag', 'Signal.Magnitude.Area_fBodyBodyGyroMag', 'Energy.Measure_fBodyBodyGyroMag', 'Interquartile.Range_fBodyBodyGyroMag', 'Signal.Entropy_fBodyBodyGyroMag', 'Index.fq.Max.Magnitude_fBodyBodyGyroMag', 'Weighted.Average.fq_fBodyBodyGyroMag', 'Frequency.Skewness_fBodyBodyGyroMag', 'Frequency.Kurtosis_fBodyBodyGyroMag', 'Mean.Value_fBodyBodyGyroJerkMag', 'Standard.Dev_fBodyBodyGyroJerkMag', 'Median.Absolute.Deviation_fBodyBodyGyroJerkMag', 'Max.in.Array_fBodyBodyGyroJerkMag', 'Min.in.Array_fBodyBodyGyroJerkMag', 'Signal.Magnitude.Area_fBodyBodyGyroJerkMag', 'Energy.Measure_fBodyBodyGyroJerkMag', 'Interquartile.Range_fBodyBodyGyroJerkMag', 'Signal.Entropy_fBodyBodyGyroJerkMag', 'Index.fq.Max.Magnitude_fBodyBodyGyroJerkMag', 'Weighted.Average.fq_fBodyBodyGyroJerkMag', 'Frequency.Skewness_fBodyBodyGyroJerkMag', 'Frequency.Kurtosis_fBodyBodyGyroJerkMag', 'Angle_tBodyAccMean-Gravity', 'Angle_tBodyAccMean-GravityMean', 'Angle_tBodyGyroMean-GravityMean', 'Angle_tBodyGyroJerkMean-GravityMean', 'Angle_X-GravityMean', 'Angle_X-GravityMean', 'Angle_X-GravityMean</v>
      </c>
    </row>
  </sheetData>
  <autoFilter ref="A1:K56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B1" workbookViewId="0">
      <selection activeCell="E5" sqref="E5"/>
    </sheetView>
  </sheetViews>
  <sheetFormatPr defaultRowHeight="15" x14ac:dyDescent="0.25"/>
  <cols>
    <col min="1" max="1" width="84" bestFit="1" customWidth="1"/>
    <col min="3" max="3" width="13.85546875" bestFit="1" customWidth="1"/>
    <col min="4" max="4" width="70.42578125" bestFit="1" customWidth="1"/>
    <col min="5" max="5" width="35.7109375" bestFit="1" customWidth="1"/>
  </cols>
  <sheetData>
    <row r="1" spans="1:5" x14ac:dyDescent="0.25">
      <c r="A1" t="s">
        <v>561</v>
      </c>
      <c r="B1">
        <f>FIND(":",$A1)</f>
        <v>7</v>
      </c>
      <c r="C1" t="str">
        <f>LEFT($A1,B1-1)</f>
        <v>mean()</v>
      </c>
      <c r="D1" t="str">
        <f>RIGHT($A1,LEN($A1) - $B1-1)</f>
        <v>Mean value</v>
      </c>
      <c r="E1" t="s">
        <v>577</v>
      </c>
    </row>
    <row r="2" spans="1:5" x14ac:dyDescent="0.25">
      <c r="A2" t="s">
        <v>562</v>
      </c>
      <c r="B2">
        <f t="shared" ref="B2:B17" si="0">FIND(":",$A2)</f>
        <v>6</v>
      </c>
      <c r="C2" t="str">
        <f t="shared" ref="C2:C17" si="1">LEFT($A2,B2-1)</f>
        <v>std()</v>
      </c>
      <c r="D2" t="str">
        <f t="shared" ref="D2:D17" si="2">RIGHT($A2,LEN($A2) - $B2-1)</f>
        <v>Standard deviation</v>
      </c>
      <c r="E2" t="s">
        <v>578</v>
      </c>
    </row>
    <row r="3" spans="1:5" x14ac:dyDescent="0.25">
      <c r="A3" t="s">
        <v>563</v>
      </c>
      <c r="B3">
        <f t="shared" si="0"/>
        <v>6</v>
      </c>
      <c r="C3" t="str">
        <f t="shared" si="1"/>
        <v>mad()</v>
      </c>
      <c r="D3" t="str">
        <f t="shared" si="2"/>
        <v xml:space="preserve">Median absolute deviation </v>
      </c>
      <c r="E3" t="s">
        <v>579</v>
      </c>
    </row>
    <row r="4" spans="1:5" x14ac:dyDescent="0.25">
      <c r="A4" t="s">
        <v>564</v>
      </c>
      <c r="B4">
        <f t="shared" si="0"/>
        <v>6</v>
      </c>
      <c r="C4" t="str">
        <f t="shared" si="1"/>
        <v>max()</v>
      </c>
      <c r="D4" t="str">
        <f t="shared" si="2"/>
        <v>Largest value in array</v>
      </c>
      <c r="E4" t="s">
        <v>580</v>
      </c>
    </row>
    <row r="5" spans="1:5" x14ac:dyDescent="0.25">
      <c r="A5" t="s">
        <v>565</v>
      </c>
      <c r="B5">
        <f t="shared" si="0"/>
        <v>6</v>
      </c>
      <c r="C5" t="str">
        <f t="shared" si="1"/>
        <v>min()</v>
      </c>
      <c r="D5" t="str">
        <f t="shared" si="2"/>
        <v>Smallest value in array</v>
      </c>
      <c r="E5" t="s">
        <v>581</v>
      </c>
    </row>
    <row r="6" spans="1:5" x14ac:dyDescent="0.25">
      <c r="A6" t="s">
        <v>566</v>
      </c>
      <c r="B6">
        <f t="shared" si="0"/>
        <v>6</v>
      </c>
      <c r="C6" t="str">
        <f t="shared" si="1"/>
        <v>sma()</v>
      </c>
      <c r="D6" t="str">
        <f t="shared" si="2"/>
        <v>Signal magnitude area</v>
      </c>
      <c r="E6" t="s">
        <v>582</v>
      </c>
    </row>
    <row r="7" spans="1:5" x14ac:dyDescent="0.25">
      <c r="A7" t="s">
        <v>567</v>
      </c>
      <c r="B7">
        <f t="shared" si="0"/>
        <v>9</v>
      </c>
      <c r="C7" t="str">
        <f t="shared" si="1"/>
        <v>energy()</v>
      </c>
      <c r="D7" t="str">
        <f t="shared" si="2"/>
        <v xml:space="preserve">Energy measure. Sum of the squares divided by the number of values. </v>
      </c>
      <c r="E7" t="s">
        <v>583</v>
      </c>
    </row>
    <row r="8" spans="1:5" x14ac:dyDescent="0.25">
      <c r="A8" t="s">
        <v>568</v>
      </c>
      <c r="B8">
        <f t="shared" si="0"/>
        <v>6</v>
      </c>
      <c r="C8" t="str">
        <f t="shared" si="1"/>
        <v>iqr()</v>
      </c>
      <c r="D8" t="str">
        <f t="shared" si="2"/>
        <v xml:space="preserve">Interquartile range </v>
      </c>
      <c r="E8" t="s">
        <v>584</v>
      </c>
    </row>
    <row r="9" spans="1:5" x14ac:dyDescent="0.25">
      <c r="A9" t="s">
        <v>569</v>
      </c>
      <c r="B9">
        <f t="shared" si="0"/>
        <v>10</v>
      </c>
      <c r="C9" t="str">
        <f t="shared" si="1"/>
        <v>entropy()</v>
      </c>
      <c r="D9" t="str">
        <f t="shared" si="2"/>
        <v>Signal entropy</v>
      </c>
      <c r="E9" t="s">
        <v>585</v>
      </c>
    </row>
    <row r="10" spans="1:5" x14ac:dyDescent="0.25">
      <c r="A10" t="s">
        <v>570</v>
      </c>
      <c r="B10">
        <f t="shared" si="0"/>
        <v>10</v>
      </c>
      <c r="C10" t="str">
        <f t="shared" si="1"/>
        <v>arCoeff()</v>
      </c>
      <c r="D10" t="str">
        <f t="shared" si="2"/>
        <v>Autorregresion coefficients with Burg order equal to 4</v>
      </c>
      <c r="E10" t="s">
        <v>586</v>
      </c>
    </row>
    <row r="11" spans="1:5" x14ac:dyDescent="0.25">
      <c r="A11" t="s">
        <v>571</v>
      </c>
      <c r="B11">
        <f t="shared" si="0"/>
        <v>14</v>
      </c>
      <c r="C11" t="str">
        <f t="shared" si="1"/>
        <v>correlation()</v>
      </c>
      <c r="D11" t="str">
        <f t="shared" si="2"/>
        <v>correlation coefficient between two signals</v>
      </c>
      <c r="E11" t="s">
        <v>587</v>
      </c>
    </row>
    <row r="12" spans="1:5" x14ac:dyDescent="0.25">
      <c r="A12" t="s">
        <v>622</v>
      </c>
      <c r="B12">
        <f t="shared" si="0"/>
        <v>8</v>
      </c>
      <c r="C12" t="str">
        <f t="shared" si="1"/>
        <v>maxInds</v>
      </c>
      <c r="D12" t="str">
        <f t="shared" si="2"/>
        <v>index of the frequency component with largest magnitude</v>
      </c>
      <c r="E12" t="s">
        <v>588</v>
      </c>
    </row>
    <row r="13" spans="1:5" x14ac:dyDescent="0.25">
      <c r="A13" t="s">
        <v>572</v>
      </c>
      <c r="B13">
        <f t="shared" si="0"/>
        <v>11</v>
      </c>
      <c r="C13" t="str">
        <f t="shared" si="1"/>
        <v>meanFreq()</v>
      </c>
      <c r="D13" t="str">
        <f t="shared" si="2"/>
        <v>Weighted average of the frequency components to obtain a mean frequency</v>
      </c>
      <c r="E13" t="s">
        <v>589</v>
      </c>
    </row>
    <row r="14" spans="1:5" x14ac:dyDescent="0.25">
      <c r="A14" t="s">
        <v>573</v>
      </c>
      <c r="B14">
        <f t="shared" si="0"/>
        <v>11</v>
      </c>
      <c r="C14" t="str">
        <f t="shared" si="1"/>
        <v>skewness()</v>
      </c>
      <c r="D14" t="str">
        <f t="shared" si="2"/>
        <v xml:space="preserve">skewness of the frequency domain signal </v>
      </c>
      <c r="E14" t="s">
        <v>591</v>
      </c>
    </row>
    <row r="15" spans="1:5" x14ac:dyDescent="0.25">
      <c r="A15" t="s">
        <v>574</v>
      </c>
      <c r="B15">
        <f t="shared" si="0"/>
        <v>11</v>
      </c>
      <c r="C15" t="str">
        <f t="shared" si="1"/>
        <v>kurtosis()</v>
      </c>
      <c r="D15" t="str">
        <f t="shared" si="2"/>
        <v xml:space="preserve">kurtosis of the frequency domain signal </v>
      </c>
      <c r="E15" t="s">
        <v>590</v>
      </c>
    </row>
    <row r="16" spans="1:5" x14ac:dyDescent="0.25">
      <c r="A16" t="s">
        <v>575</v>
      </c>
      <c r="B16">
        <f t="shared" si="0"/>
        <v>14</v>
      </c>
      <c r="C16" t="str">
        <f t="shared" si="1"/>
        <v>bandsEnergy()</v>
      </c>
      <c r="D16" t="str">
        <f t="shared" si="2"/>
        <v>Energy of a frequency interval within the 64 bins of the FFT of each window.</v>
      </c>
      <c r="E16" t="s">
        <v>592</v>
      </c>
    </row>
    <row r="17" spans="1:5" x14ac:dyDescent="0.25">
      <c r="A17" t="s">
        <v>576</v>
      </c>
      <c r="B17">
        <f t="shared" si="0"/>
        <v>8</v>
      </c>
      <c r="C17" t="str">
        <f t="shared" si="1"/>
        <v>angle()</v>
      </c>
      <c r="D17" t="str">
        <f t="shared" si="2"/>
        <v>Angle between to vectors.</v>
      </c>
      <c r="E17" t="s">
        <v>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2" sqref="B2"/>
    </sheetView>
  </sheetViews>
  <sheetFormatPr defaultRowHeight="15" x14ac:dyDescent="0.25"/>
  <cols>
    <col min="1" max="1" width="18" bestFit="1" customWidth="1"/>
  </cols>
  <sheetData>
    <row r="1" spans="1:2" x14ac:dyDescent="0.25">
      <c r="A1" t="s">
        <v>602</v>
      </c>
      <c r="B1" t="s">
        <v>624</v>
      </c>
    </row>
    <row r="2" spans="1:2" x14ac:dyDescent="0.25">
      <c r="A2" t="s">
        <v>603</v>
      </c>
    </row>
    <row r="3" spans="1:2" x14ac:dyDescent="0.25">
      <c r="A3" t="s">
        <v>604</v>
      </c>
    </row>
    <row r="4" spans="1:2" x14ac:dyDescent="0.25">
      <c r="A4" t="s">
        <v>605</v>
      </c>
    </row>
    <row r="5" spans="1:2" x14ac:dyDescent="0.25">
      <c r="A5" t="s">
        <v>606</v>
      </c>
    </row>
    <row r="6" spans="1:2" x14ac:dyDescent="0.25">
      <c r="A6" t="s">
        <v>607</v>
      </c>
    </row>
    <row r="7" spans="1:2" x14ac:dyDescent="0.25">
      <c r="A7" t="s">
        <v>608</v>
      </c>
    </row>
    <row r="8" spans="1:2" x14ac:dyDescent="0.25">
      <c r="A8" t="s">
        <v>609</v>
      </c>
    </row>
    <row r="9" spans="1:2" x14ac:dyDescent="0.25">
      <c r="A9" t="s">
        <v>610</v>
      </c>
    </row>
    <row r="10" spans="1:2" x14ac:dyDescent="0.25">
      <c r="A10" t="s">
        <v>611</v>
      </c>
    </row>
    <row r="11" spans="1:2" x14ac:dyDescent="0.25">
      <c r="A11" t="s">
        <v>612</v>
      </c>
    </row>
    <row r="12" spans="1:2" x14ac:dyDescent="0.25">
      <c r="A12" t="s">
        <v>613</v>
      </c>
    </row>
    <row r="13" spans="1:2" x14ac:dyDescent="0.25">
      <c r="A13" t="s">
        <v>614</v>
      </c>
    </row>
    <row r="14" spans="1:2" x14ac:dyDescent="0.25">
      <c r="A14" t="s">
        <v>615</v>
      </c>
    </row>
    <row r="15" spans="1:2" x14ac:dyDescent="0.25">
      <c r="A15" t="s">
        <v>616</v>
      </c>
    </row>
    <row r="16" spans="1:2" x14ac:dyDescent="0.25">
      <c r="A16" t="s">
        <v>617</v>
      </c>
    </row>
    <row r="17" spans="1:1" x14ac:dyDescent="0.25">
      <c r="A17" t="s">
        <v>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Feature</vt:lpstr>
      <vt:lpstr>Variables</vt:lpstr>
      <vt:lpstr>Foglio1</vt:lpstr>
      <vt:lpstr>TYP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</dc:creator>
  <cp:lastModifiedBy>massimo</cp:lastModifiedBy>
  <dcterms:created xsi:type="dcterms:W3CDTF">2014-04-26T05:50:56Z</dcterms:created>
  <dcterms:modified xsi:type="dcterms:W3CDTF">2014-04-26T09:48:17Z</dcterms:modified>
</cp:coreProperties>
</file>