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315" windowHeight="9780" activeTab="1"/>
  </bookViews>
  <sheets>
    <sheet name="My model" sheetId="1" r:id="rId1"/>
    <sheet name="course model" sheetId="2" r:id="rId2"/>
    <sheet name="Tabelle3" sheetId="3" r:id="rId3"/>
  </sheets>
  <definedNames>
    <definedName name="solver_adj" localSheetId="1" hidden="1">'course model'!$B$19,'course model'!$B$22,'course model'!$C$19,'course model'!$C$20,'course model'!$D$20,'course model'!$D$23,'course model'!$E$20,'course model'!$E$21,'course model'!$F$22,'course model'!$F$23,'course model'!$B$29,'course model'!$B$32,'course model'!$C$29,'course model'!$C$30,'course model'!$D$30,'course model'!$D$33,'course model'!$E$30,'course model'!$E$31,'course model'!$F$32,'course model'!$F$33</definedName>
    <definedName name="solver_adj" localSheetId="0" hidden="1">'My model'!$B$19,'My model'!$B$22,'My model'!$C$19,'My model'!$C$20,'My model'!$D$20,'My model'!$D$23,'My model'!$E$20,'My model'!$E$21,'My model'!$F$22,'My model'!$F$23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1" localSheetId="1" hidden="1">'course model'!$B$24:$F$24</definedName>
    <definedName name="solver_lhs1" localSheetId="0" hidden="1">'My model'!$B$24:$F$24</definedName>
    <definedName name="solver_lhs2" localSheetId="1" hidden="1">'course model'!$B$34:$F$34</definedName>
    <definedName name="solver_lhs2" localSheetId="0" hidden="1">'My model'!$B$2:$B$6</definedName>
    <definedName name="solver_lhs3" localSheetId="1" hidden="1">'course model'!$B$2:$B$6</definedName>
    <definedName name="solver_lin" localSheetId="1" hidden="1">1</definedName>
    <definedName name="solver_lin" localSheetId="0" hidden="1">1</definedName>
    <definedName name="solver_neg" localSheetId="1" hidden="1">1</definedName>
    <definedName name="solver_neg" localSheetId="0" hidden="1">1</definedName>
    <definedName name="solver_num" localSheetId="1" hidden="1">3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'course model'!$E$3</definedName>
    <definedName name="solver_opt" localSheetId="0" hidden="1">'My model'!$E$3</definedName>
    <definedName name="solver_pre" localSheetId="1" hidden="1">0.000001</definedName>
    <definedName name="solver_pre" localSheetId="0" hidden="1">0.000001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2</definedName>
    <definedName name="solver_rel3" localSheetId="1" hidden="1">2</definedName>
    <definedName name="solver_rhs1" localSheetId="1" hidden="1">80</definedName>
    <definedName name="solver_rhs1" localSheetId="0" hidden="1">120</definedName>
    <definedName name="solver_rhs2" localSheetId="1" hidden="1">40</definedName>
    <definedName name="solver_rhs2" localSheetId="0" hidden="1">'My model'!$N$9:$N$13</definedName>
    <definedName name="solver_rhs3" localSheetId="1" hidden="1">'course model'!$N$9:$N$13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B4" i="2"/>
  <c r="M13"/>
  <c r="L13"/>
  <c r="K13"/>
  <c r="J13"/>
  <c r="I13"/>
  <c r="M12"/>
  <c r="L12"/>
  <c r="K12"/>
  <c r="J12"/>
  <c r="I12"/>
  <c r="M11"/>
  <c r="L11"/>
  <c r="K11"/>
  <c r="J11"/>
  <c r="I11"/>
  <c r="M10"/>
  <c r="L10"/>
  <c r="K10"/>
  <c r="J10"/>
  <c r="I10"/>
  <c r="M9"/>
  <c r="L9"/>
  <c r="K9"/>
  <c r="J9"/>
  <c r="I9"/>
  <c r="F34"/>
  <c r="E34"/>
  <c r="D34"/>
  <c r="C34"/>
  <c r="B34"/>
  <c r="F24"/>
  <c r="E24"/>
  <c r="D24"/>
  <c r="C24"/>
  <c r="B24"/>
  <c r="I9" i="1"/>
  <c r="J9"/>
  <c r="K9"/>
  <c r="L9"/>
  <c r="M9"/>
  <c r="I10"/>
  <c r="J10"/>
  <c r="K10"/>
  <c r="L10"/>
  <c r="M10"/>
  <c r="I11"/>
  <c r="J11"/>
  <c r="K11"/>
  <c r="L11"/>
  <c r="M11"/>
  <c r="I12"/>
  <c r="J12"/>
  <c r="K12"/>
  <c r="L12"/>
  <c r="M12"/>
  <c r="I13"/>
  <c r="J13"/>
  <c r="K13"/>
  <c r="L13"/>
  <c r="M13"/>
  <c r="C24"/>
  <c r="C25" s="1"/>
  <c r="D24"/>
  <c r="D25" s="1"/>
  <c r="E24"/>
  <c r="E25" s="1"/>
  <c r="F24"/>
  <c r="F25" s="1"/>
  <c r="B24"/>
  <c r="B25" s="1"/>
  <c r="N9" i="2" l="1"/>
  <c r="E3"/>
  <c r="N10"/>
  <c r="N11"/>
  <c r="N12"/>
  <c r="N13"/>
  <c r="N11" i="1"/>
  <c r="N10"/>
  <c r="N9"/>
  <c r="N12"/>
  <c r="N13"/>
  <c r="E3"/>
</calcChain>
</file>

<file path=xl/sharedStrings.xml><?xml version="1.0" encoding="utf-8"?>
<sst xmlns="http://schemas.openxmlformats.org/spreadsheetml/2006/main" count="97" uniqueCount="26">
  <si>
    <t>Part</t>
  </si>
  <si>
    <t>Weekly Demand</t>
  </si>
  <si>
    <t>Machine 1</t>
  </si>
  <si>
    <t>Machine 2</t>
  </si>
  <si>
    <t>Machine 3</t>
  </si>
  <si>
    <t>Machine 4</t>
  </si>
  <si>
    <t>Machine 5</t>
  </si>
  <si>
    <t>Part 1</t>
  </si>
  <si>
    <t>Part 2</t>
  </si>
  <si>
    <t>Part 3</t>
  </si>
  <si>
    <t>Part 4</t>
  </si>
  <si>
    <t>Part 5</t>
  </si>
  <si>
    <t>Weekly usage (h)</t>
  </si>
  <si>
    <t>Objective</t>
  </si>
  <si>
    <t>Minimize overtime</t>
  </si>
  <si>
    <t>Overtime</t>
  </si>
  <si>
    <t>Weekly total</t>
  </si>
  <si>
    <t>Production</t>
  </si>
  <si>
    <t>Tot</t>
  </si>
  <si>
    <t>Restraint</t>
  </si>
  <si>
    <t>Demand</t>
  </si>
  <si>
    <t>h &lt; 120</t>
  </si>
  <si>
    <t>Weekly usage ontime(h)</t>
  </si>
  <si>
    <t>Weekly usage overtime(h)</t>
  </si>
  <si>
    <t>USE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</si>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</sst>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2" xfId="0" applyFill="1" applyBorder="1"/>
    <xf numFmtId="0" fontId="0" fillId="3" borderId="2" xfId="0" applyFill="1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9" fontId="0" fillId="0" borderId="0" xfId="0" applyNumberFormat="1"/>
    <xf numFmtId="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sqref="A1:XFD1048576"/>
    </sheetView>
  </sheetViews>
  <sheetFormatPr baseColWidth="10" defaultRowHeight="15"/>
  <cols>
    <col min="1" max="1" width="13.85546875" customWidth="1"/>
    <col min="9" max="9" width="13.85546875" customWidth="1"/>
  </cols>
  <sheetData>
    <row r="1" spans="1:14" ht="30">
      <c r="A1" s="1" t="s">
        <v>0</v>
      </c>
      <c r="B1" s="1" t="s">
        <v>1</v>
      </c>
    </row>
    <row r="2" spans="1:14">
      <c r="A2" s="2">
        <v>1</v>
      </c>
      <c r="B2" s="2">
        <v>2450</v>
      </c>
      <c r="E2" t="s">
        <v>14</v>
      </c>
    </row>
    <row r="3" spans="1:14">
      <c r="A3" s="2">
        <v>2</v>
      </c>
      <c r="B3" s="2">
        <v>2100</v>
      </c>
      <c r="D3" t="s">
        <v>13</v>
      </c>
      <c r="E3" s="7">
        <f>SUM(B25:F25)</f>
        <v>63.916666716897694</v>
      </c>
    </row>
    <row r="4" spans="1:14">
      <c r="A4" s="2">
        <v>3</v>
      </c>
      <c r="B4" s="2">
        <v>2800</v>
      </c>
    </row>
    <row r="5" spans="1:14">
      <c r="A5" s="2">
        <v>4</v>
      </c>
      <c r="B5" s="2">
        <v>2800</v>
      </c>
    </row>
    <row r="6" spans="1:14">
      <c r="A6" s="2">
        <v>5</v>
      </c>
      <c r="B6" s="2">
        <v>1960</v>
      </c>
    </row>
    <row r="7" spans="1:14">
      <c r="H7" t="s">
        <v>17</v>
      </c>
    </row>
    <row r="8" spans="1:14">
      <c r="A8" s="2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H8" s="2"/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9" t="s">
        <v>18</v>
      </c>
    </row>
    <row r="9" spans="1:14">
      <c r="A9" s="1" t="s">
        <v>7</v>
      </c>
      <c r="B9" s="2">
        <v>40</v>
      </c>
      <c r="C9" s="2">
        <v>35</v>
      </c>
      <c r="D9" s="2"/>
      <c r="E9" s="2"/>
      <c r="F9" s="2"/>
      <c r="H9" s="1" t="s">
        <v>7</v>
      </c>
      <c r="I9" s="2">
        <f>B9*B19</f>
        <v>2450.0000006150003</v>
      </c>
      <c r="J9" s="2">
        <f t="shared" ref="J9:M9" si="0">C9*C19</f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10">
        <f>SUM(I9:M9)</f>
        <v>2450.0000006150003</v>
      </c>
    </row>
    <row r="10" spans="1:14">
      <c r="A10" s="1" t="s">
        <v>8</v>
      </c>
      <c r="B10" s="2"/>
      <c r="C10" s="2">
        <v>25</v>
      </c>
      <c r="D10" s="2">
        <v>30</v>
      </c>
      <c r="E10" s="2">
        <v>35</v>
      </c>
      <c r="F10" s="2"/>
      <c r="H10" s="1" t="s">
        <v>8</v>
      </c>
      <c r="I10" s="2">
        <f t="shared" ref="I10:I13" si="1">B10*B20</f>
        <v>0</v>
      </c>
      <c r="J10" s="2">
        <f t="shared" ref="J10:J13" si="2">C10*C20</f>
        <v>0</v>
      </c>
      <c r="K10" s="2">
        <f t="shared" ref="K10:K13" si="3">D10*D20</f>
        <v>0</v>
      </c>
      <c r="L10" s="2">
        <f t="shared" ref="L10:L13" si="4">E10*E20</f>
        <v>2100.0000012092642</v>
      </c>
      <c r="M10" s="2">
        <f t="shared" ref="M10:M13" si="5">F10*F20</f>
        <v>0</v>
      </c>
      <c r="N10" s="10">
        <f t="shared" ref="N10:N13" si="6">SUM(I10:M10)</f>
        <v>2100.0000012092642</v>
      </c>
    </row>
    <row r="11" spans="1:14">
      <c r="A11" s="1" t="s">
        <v>9</v>
      </c>
      <c r="B11" s="2"/>
      <c r="C11" s="2"/>
      <c r="D11" s="2"/>
      <c r="E11" s="2">
        <v>50</v>
      </c>
      <c r="F11" s="2"/>
      <c r="H11" s="1" t="s">
        <v>9</v>
      </c>
      <c r="I11" s="2">
        <f t="shared" si="1"/>
        <v>0</v>
      </c>
      <c r="J11" s="2">
        <f t="shared" si="2"/>
        <v>0</v>
      </c>
      <c r="K11" s="2">
        <f t="shared" si="3"/>
        <v>0</v>
      </c>
      <c r="L11" s="2">
        <f t="shared" si="4"/>
        <v>2799.9999994295658</v>
      </c>
      <c r="M11" s="2">
        <f t="shared" si="5"/>
        <v>0</v>
      </c>
      <c r="N11" s="10">
        <f t="shared" si="6"/>
        <v>2799.9999994295658</v>
      </c>
    </row>
    <row r="12" spans="1:14">
      <c r="A12" s="1" t="s">
        <v>10</v>
      </c>
      <c r="B12" s="2">
        <v>60</v>
      </c>
      <c r="C12" s="2"/>
      <c r="D12" s="2"/>
      <c r="E12" s="2"/>
      <c r="F12" s="2">
        <v>60</v>
      </c>
      <c r="H12" s="5" t="s">
        <v>10</v>
      </c>
      <c r="I12" s="11">
        <f t="shared" si="1"/>
        <v>2800.000000702858</v>
      </c>
      <c r="J12" s="11">
        <f t="shared" si="2"/>
        <v>0</v>
      </c>
      <c r="K12" s="11">
        <f t="shared" si="3"/>
        <v>0</v>
      </c>
      <c r="L12" s="11">
        <f t="shared" si="4"/>
        <v>0</v>
      </c>
      <c r="M12" s="11">
        <f t="shared" si="5"/>
        <v>0</v>
      </c>
      <c r="N12" s="10">
        <f t="shared" si="6"/>
        <v>2800.000000702858</v>
      </c>
    </row>
    <row r="13" spans="1:14">
      <c r="A13" s="1" t="s">
        <v>11</v>
      </c>
      <c r="B13" s="2"/>
      <c r="C13" s="2"/>
      <c r="D13" s="2">
        <v>45</v>
      </c>
      <c r="E13" s="2"/>
      <c r="F13" s="2">
        <v>50</v>
      </c>
      <c r="H13" s="15" t="s">
        <v>11</v>
      </c>
      <c r="I13" s="16">
        <f t="shared" si="1"/>
        <v>0</v>
      </c>
      <c r="J13" s="16">
        <f t="shared" si="2"/>
        <v>0</v>
      </c>
      <c r="K13" s="16">
        <f t="shared" si="3"/>
        <v>0</v>
      </c>
      <c r="L13" s="16">
        <f t="shared" si="4"/>
        <v>0</v>
      </c>
      <c r="M13" s="17">
        <f t="shared" si="5"/>
        <v>1959.9999996006957</v>
      </c>
      <c r="N13" s="14">
        <f t="shared" si="6"/>
        <v>1959.9999996006957</v>
      </c>
    </row>
    <row r="14" spans="1:14">
      <c r="H14" s="3"/>
      <c r="I14" s="13"/>
      <c r="J14" s="13"/>
      <c r="K14" s="13"/>
      <c r="L14" s="13"/>
      <c r="M14" s="13"/>
    </row>
    <row r="17" spans="1:8" ht="30">
      <c r="A17" s="3" t="s">
        <v>12</v>
      </c>
      <c r="H17" s="3" t="s">
        <v>19</v>
      </c>
    </row>
    <row r="18" spans="1:8"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H18" s="3" t="s">
        <v>21</v>
      </c>
    </row>
    <row r="19" spans="1:8">
      <c r="A19" s="4" t="s">
        <v>7</v>
      </c>
      <c r="B19" s="6">
        <v>61.250000015375008</v>
      </c>
      <c r="C19" s="6">
        <v>0</v>
      </c>
      <c r="D19" s="12"/>
      <c r="E19" s="12"/>
      <c r="F19" s="12"/>
      <c r="H19" s="3" t="s">
        <v>20</v>
      </c>
    </row>
    <row r="20" spans="1:8">
      <c r="A20" s="4" t="s">
        <v>8</v>
      </c>
      <c r="B20" s="12"/>
      <c r="C20" s="6">
        <v>0</v>
      </c>
      <c r="D20" s="6">
        <v>0</v>
      </c>
      <c r="E20" s="6">
        <v>60.000000034550403</v>
      </c>
      <c r="F20" s="12"/>
    </row>
    <row r="21" spans="1:8">
      <c r="A21" s="4" t="s">
        <v>9</v>
      </c>
      <c r="B21" s="12"/>
      <c r="C21" s="12"/>
      <c r="D21" s="12"/>
      <c r="E21" s="6">
        <v>55.999999988591313</v>
      </c>
      <c r="F21" s="12"/>
    </row>
    <row r="22" spans="1:8">
      <c r="A22" s="4" t="s">
        <v>10</v>
      </c>
      <c r="B22" s="6">
        <v>46.666666678380963</v>
      </c>
      <c r="C22" s="12"/>
      <c r="D22" s="12"/>
      <c r="E22" s="12"/>
      <c r="F22" s="6">
        <v>0</v>
      </c>
    </row>
    <row r="23" spans="1:8">
      <c r="A23" s="4" t="s">
        <v>11</v>
      </c>
      <c r="B23" s="12"/>
      <c r="C23" s="12"/>
      <c r="D23" s="6">
        <v>0</v>
      </c>
      <c r="E23" s="12"/>
      <c r="F23" s="6">
        <v>39.199999992013915</v>
      </c>
    </row>
    <row r="24" spans="1:8">
      <c r="A24" s="8" t="s">
        <v>16</v>
      </c>
      <c r="B24">
        <f>SUM(B19:B23)</f>
        <v>107.91666669375597</v>
      </c>
      <c r="C24">
        <f t="shared" ref="C24:F24" si="7">SUM(C19:C23)</f>
        <v>0</v>
      </c>
      <c r="D24">
        <f t="shared" si="7"/>
        <v>0</v>
      </c>
      <c r="E24">
        <f t="shared" si="7"/>
        <v>116.00000002314172</v>
      </c>
      <c r="F24">
        <f t="shared" si="7"/>
        <v>39.199999992013915</v>
      </c>
    </row>
    <row r="25" spans="1:8">
      <c r="A25" s="8" t="s">
        <v>15</v>
      </c>
      <c r="B25">
        <f>IF(B24-80&lt;0,0,B24-80)</f>
        <v>27.916666693755971</v>
      </c>
      <c r="C25">
        <f t="shared" ref="C25:F25" si="8">IF(C24-80&lt;0,0,C24-80)</f>
        <v>0</v>
      </c>
      <c r="D25">
        <f t="shared" si="8"/>
        <v>0</v>
      </c>
      <c r="E25">
        <f t="shared" si="8"/>
        <v>36.000000023141723</v>
      </c>
      <c r="F25">
        <f t="shared" si="8"/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H27" sqref="H27"/>
    </sheetView>
  </sheetViews>
  <sheetFormatPr baseColWidth="10" defaultRowHeight="15"/>
  <cols>
    <col min="1" max="1" width="13.85546875" customWidth="1"/>
    <col min="9" max="9" width="13.85546875" customWidth="1"/>
  </cols>
  <sheetData>
    <row r="1" spans="1:14" ht="30">
      <c r="A1" s="1" t="s">
        <v>0</v>
      </c>
      <c r="B1" s="1" t="s">
        <v>1</v>
      </c>
    </row>
    <row r="2" spans="1:14">
      <c r="A2" s="2">
        <v>1</v>
      </c>
      <c r="B2" s="2">
        <v>2450</v>
      </c>
      <c r="E2" t="s">
        <v>14</v>
      </c>
    </row>
    <row r="3" spans="1:14">
      <c r="A3" s="2">
        <v>2</v>
      </c>
      <c r="B3" s="2">
        <v>2100</v>
      </c>
      <c r="D3" t="s">
        <v>13</v>
      </c>
      <c r="E3" s="7">
        <f>SUM(B34:F34)</f>
        <v>46.956993004294425</v>
      </c>
    </row>
    <row r="4" spans="1:14">
      <c r="A4" s="2">
        <v>3</v>
      </c>
      <c r="B4" s="2">
        <f>2800+100</f>
        <v>2900</v>
      </c>
    </row>
    <row r="5" spans="1:14">
      <c r="A5" s="2">
        <v>4</v>
      </c>
      <c r="B5" s="2">
        <v>2800</v>
      </c>
    </row>
    <row r="6" spans="1:14">
      <c r="A6" s="2">
        <v>5</v>
      </c>
      <c r="B6" s="2">
        <v>1960</v>
      </c>
    </row>
    <row r="7" spans="1:14">
      <c r="G7" t="s">
        <v>25</v>
      </c>
      <c r="H7" t="s">
        <v>17</v>
      </c>
    </row>
    <row r="8" spans="1:14">
      <c r="A8" s="2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H8" s="2"/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9" t="s">
        <v>18</v>
      </c>
    </row>
    <row r="9" spans="1:14">
      <c r="A9" s="1" t="s">
        <v>7</v>
      </c>
      <c r="B9" s="2">
        <v>40</v>
      </c>
      <c r="C9" s="2">
        <v>35</v>
      </c>
      <c r="D9" s="2"/>
      <c r="E9" s="2"/>
      <c r="F9" s="2"/>
      <c r="G9" s="18">
        <v>0.6</v>
      </c>
      <c r="H9" s="1" t="s">
        <v>7</v>
      </c>
      <c r="I9" s="2">
        <f>(B9*B19+B9*B29)*I$15*$G9</f>
        <v>770.0000000000008</v>
      </c>
      <c r="J9" s="2">
        <f t="shared" ref="J9:M9" si="0">(C9*C19+C9*C29)*J$15*$G9</f>
        <v>1680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10">
        <f>SUM(I9:M9)</f>
        <v>2450.0000000000009</v>
      </c>
    </row>
    <row r="10" spans="1:14">
      <c r="A10" s="1" t="s">
        <v>8</v>
      </c>
      <c r="B10" s="2"/>
      <c r="C10" s="2">
        <v>25</v>
      </c>
      <c r="D10" s="2">
        <v>30</v>
      </c>
      <c r="E10" s="2">
        <v>35</v>
      </c>
      <c r="F10" s="2"/>
      <c r="G10" s="18">
        <v>0.55000000000000004</v>
      </c>
      <c r="H10" s="1" t="s">
        <v>8</v>
      </c>
      <c r="I10" s="2">
        <f t="shared" ref="I10:M10" si="1">(B10*B20+B10*B30)*I$15*$G10</f>
        <v>0</v>
      </c>
      <c r="J10" s="2">
        <f t="shared" si="1"/>
        <v>0</v>
      </c>
      <c r="K10" s="2">
        <f t="shared" si="1"/>
        <v>1278.6666666674871</v>
      </c>
      <c r="L10" s="2">
        <f t="shared" si="1"/>
        <v>821.33333333236192</v>
      </c>
      <c r="M10" s="2">
        <f t="shared" si="1"/>
        <v>0</v>
      </c>
      <c r="N10" s="10">
        <f t="shared" ref="N10:N13" si="2">SUM(I10:M10)</f>
        <v>2099.999999999849</v>
      </c>
    </row>
    <row r="11" spans="1:14">
      <c r="A11" s="1" t="s">
        <v>9</v>
      </c>
      <c r="B11" s="2"/>
      <c r="C11" s="2"/>
      <c r="D11" s="2"/>
      <c r="E11" s="2">
        <v>50</v>
      </c>
      <c r="F11" s="2"/>
      <c r="G11" s="18">
        <v>0.75</v>
      </c>
      <c r="H11" s="1" t="s">
        <v>9</v>
      </c>
      <c r="I11" s="2">
        <f t="shared" ref="I11:M11" si="3">(B11*B21+B11*B31)*I$15*$G11</f>
        <v>0</v>
      </c>
      <c r="J11" s="2">
        <f t="shared" si="3"/>
        <v>0</v>
      </c>
      <c r="K11" s="2">
        <f t="shared" si="3"/>
        <v>0</v>
      </c>
      <c r="L11" s="2">
        <f t="shared" si="3"/>
        <v>2899.9999999999241</v>
      </c>
      <c r="M11" s="2">
        <f t="shared" si="3"/>
        <v>0</v>
      </c>
      <c r="N11" s="10">
        <f t="shared" si="2"/>
        <v>2899.9999999999241</v>
      </c>
    </row>
    <row r="12" spans="1:14">
      <c r="A12" s="1" t="s">
        <v>10</v>
      </c>
      <c r="B12" s="2">
        <v>60</v>
      </c>
      <c r="C12" s="2"/>
      <c r="D12" s="2"/>
      <c r="E12" s="2"/>
      <c r="F12" s="2">
        <v>60</v>
      </c>
      <c r="G12" s="19">
        <v>0.65</v>
      </c>
      <c r="H12" s="5" t="s">
        <v>10</v>
      </c>
      <c r="I12" s="2">
        <f t="shared" ref="I12:M12" si="4">(B12*B22+B12*B32)*I$15*$G12</f>
        <v>2140.0727271674818</v>
      </c>
      <c r="J12" s="2">
        <f t="shared" si="4"/>
        <v>0</v>
      </c>
      <c r="K12" s="2">
        <f t="shared" si="4"/>
        <v>0</v>
      </c>
      <c r="L12" s="2">
        <f t="shared" si="4"/>
        <v>0</v>
      </c>
      <c r="M12" s="2">
        <f t="shared" si="4"/>
        <v>659.92727272620982</v>
      </c>
      <c r="N12" s="10">
        <f t="shared" si="2"/>
        <v>2799.9999998936919</v>
      </c>
    </row>
    <row r="13" spans="1:14">
      <c r="A13" s="1" t="s">
        <v>11</v>
      </c>
      <c r="B13" s="2"/>
      <c r="C13" s="2"/>
      <c r="D13" s="2">
        <v>45</v>
      </c>
      <c r="E13" s="2"/>
      <c r="F13" s="2">
        <v>50</v>
      </c>
      <c r="G13" s="19">
        <v>0.6</v>
      </c>
      <c r="H13" s="15" t="s">
        <v>11</v>
      </c>
      <c r="I13" s="2">
        <f t="shared" ref="I13:M13" si="5">(B13*B23+B13*B33)*I$15*$G13</f>
        <v>0</v>
      </c>
      <c r="J13" s="2">
        <f t="shared" si="5"/>
        <v>0</v>
      </c>
      <c r="K13" s="2">
        <f t="shared" si="5"/>
        <v>67.636363635457599</v>
      </c>
      <c r="L13" s="2">
        <f t="shared" si="5"/>
        <v>0</v>
      </c>
      <c r="M13" s="2">
        <f t="shared" si="5"/>
        <v>1892.3636363645176</v>
      </c>
      <c r="N13" s="14">
        <f t="shared" si="2"/>
        <v>1959.9999999999752</v>
      </c>
    </row>
    <row r="14" spans="1:14">
      <c r="H14" s="3"/>
      <c r="I14" s="13"/>
      <c r="J14" s="13"/>
      <c r="K14" s="13"/>
      <c r="L14" s="13"/>
      <c r="M14" s="13"/>
    </row>
    <row r="15" spans="1:14">
      <c r="H15" s="3" t="s">
        <v>24</v>
      </c>
      <c r="I15">
        <v>1</v>
      </c>
      <c r="J15">
        <v>1</v>
      </c>
      <c r="K15">
        <v>1</v>
      </c>
      <c r="L15">
        <v>1</v>
      </c>
      <c r="M15">
        <v>1</v>
      </c>
    </row>
    <row r="17" spans="1:8" ht="30">
      <c r="A17" s="3" t="s">
        <v>22</v>
      </c>
      <c r="H17" s="3" t="s">
        <v>19</v>
      </c>
    </row>
    <row r="18" spans="1:8"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H18" s="3" t="s">
        <v>21</v>
      </c>
    </row>
    <row r="19" spans="1:8">
      <c r="A19" s="4" t="s">
        <v>7</v>
      </c>
      <c r="B19" s="6">
        <v>32.083333333333364</v>
      </c>
      <c r="C19" s="6">
        <v>80</v>
      </c>
      <c r="D19" s="12"/>
      <c r="E19" s="12"/>
      <c r="F19" s="12"/>
      <c r="H19" s="3" t="s">
        <v>20</v>
      </c>
    </row>
    <row r="20" spans="1:8">
      <c r="A20" s="4" t="s">
        <v>8</v>
      </c>
      <c r="B20" s="12"/>
      <c r="C20" s="6">
        <v>0</v>
      </c>
      <c r="D20" s="6">
        <v>77.494949494999219</v>
      </c>
      <c r="E20" s="6">
        <v>2.6666666666161984</v>
      </c>
      <c r="F20" s="12"/>
    </row>
    <row r="21" spans="1:8">
      <c r="A21" s="4" t="s">
        <v>9</v>
      </c>
      <c r="B21" s="12"/>
      <c r="C21" s="12"/>
      <c r="D21" s="12"/>
      <c r="E21" s="6">
        <v>77.333333333331311</v>
      </c>
      <c r="F21" s="12"/>
      <c r="H21">
        <v>44.15699299667456</v>
      </c>
    </row>
    <row r="22" spans="1:8">
      <c r="A22" s="4" t="s">
        <v>10</v>
      </c>
      <c r="B22" s="6">
        <v>47.916666666666643</v>
      </c>
      <c r="C22" s="12"/>
      <c r="D22" s="12"/>
      <c r="E22" s="12"/>
      <c r="F22" s="6">
        <v>16.921212121184865</v>
      </c>
    </row>
    <row r="23" spans="1:8">
      <c r="A23" s="4" t="s">
        <v>11</v>
      </c>
      <c r="B23" s="12"/>
      <c r="C23" s="12"/>
      <c r="D23" s="6">
        <v>2.505050505016948</v>
      </c>
      <c r="E23" s="12"/>
      <c r="F23" s="6">
        <v>63.078787878817252</v>
      </c>
    </row>
    <row r="24" spans="1:8">
      <c r="A24" s="8" t="s">
        <v>16</v>
      </c>
      <c r="B24">
        <f>SUM(B19:B23)</f>
        <v>80</v>
      </c>
      <c r="C24">
        <f t="shared" ref="C24:F24" si="6">SUM(C19:C23)</f>
        <v>80</v>
      </c>
      <c r="D24">
        <f t="shared" si="6"/>
        <v>80.000000000016172</v>
      </c>
      <c r="E24">
        <f t="shared" si="6"/>
        <v>79.999999999947505</v>
      </c>
      <c r="F24">
        <f t="shared" si="6"/>
        <v>80.000000000002117</v>
      </c>
    </row>
    <row r="25" spans="1:8">
      <c r="A25" s="8"/>
    </row>
    <row r="27" spans="1:8" ht="30">
      <c r="A27" s="3" t="s">
        <v>23</v>
      </c>
    </row>
    <row r="28" spans="1:8"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</row>
    <row r="29" spans="1:8">
      <c r="A29" s="4" t="s">
        <v>7</v>
      </c>
      <c r="B29" s="6">
        <v>0</v>
      </c>
      <c r="C29" s="6">
        <v>0</v>
      </c>
      <c r="D29" s="12"/>
      <c r="E29" s="12"/>
      <c r="F29" s="12"/>
    </row>
    <row r="30" spans="1:8">
      <c r="A30" s="4" t="s">
        <v>8</v>
      </c>
      <c r="B30" s="12"/>
      <c r="C30" s="6">
        <v>0</v>
      </c>
      <c r="D30" s="6">
        <v>0</v>
      </c>
      <c r="E30" s="6">
        <v>40</v>
      </c>
      <c r="F30" s="12"/>
    </row>
    <row r="31" spans="1:8">
      <c r="A31" s="4" t="s">
        <v>9</v>
      </c>
      <c r="B31" s="12"/>
      <c r="C31" s="12"/>
      <c r="D31" s="12"/>
      <c r="E31" s="6">
        <v>0</v>
      </c>
      <c r="F31" s="12"/>
    </row>
    <row r="32" spans="1:8">
      <c r="A32" s="4" t="s">
        <v>10</v>
      </c>
      <c r="B32" s="6">
        <v>6.956993004294425</v>
      </c>
      <c r="C32" s="12"/>
      <c r="D32" s="12"/>
      <c r="E32" s="12"/>
      <c r="F32" s="6">
        <v>0</v>
      </c>
    </row>
    <row r="33" spans="1:6">
      <c r="A33" s="4" t="s">
        <v>11</v>
      </c>
      <c r="B33" s="12"/>
      <c r="C33" s="12"/>
      <c r="D33" s="6">
        <v>0</v>
      </c>
      <c r="E33" s="12"/>
      <c r="F33" s="6">
        <v>0</v>
      </c>
    </row>
    <row r="34" spans="1:6">
      <c r="A34" s="8" t="s">
        <v>16</v>
      </c>
      <c r="B34">
        <f>SUM(B29:B33)</f>
        <v>6.956993004294425</v>
      </c>
      <c r="C34">
        <f t="shared" ref="C34" si="7">SUM(C29:C33)</f>
        <v>0</v>
      </c>
      <c r="D34">
        <f t="shared" ref="D34" si="8">SUM(D29:D33)</f>
        <v>0</v>
      </c>
      <c r="E34">
        <f t="shared" ref="E34" si="9">SUM(E29:E33)</f>
        <v>40</v>
      </c>
      <c r="F34">
        <f t="shared" ref="F34" si="10">SUM(F29:F33)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My model</vt:lpstr>
      <vt:lpstr>course model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mmorelli</dc:creator>
  <cp:lastModifiedBy>mmorelli</cp:lastModifiedBy>
  <dcterms:created xsi:type="dcterms:W3CDTF">2016-07-02T23:47:45Z</dcterms:created>
  <dcterms:modified xsi:type="dcterms:W3CDTF">2016-07-04T06:36:51Z</dcterms:modified>
</cp:coreProperties>
</file>