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7380" tabRatio="500"/>
  </bookViews>
  <sheets>
    <sheet name="Sheet1" sheetId="1" r:id="rId1"/>
  </sheets>
  <definedNames>
    <definedName name="solver_adj" localSheetId="0" hidden="1">Sheet1!$B$57:$E$64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Sheet1!$B$65:$E$65</definedName>
    <definedName name="solver_lhs2" localSheetId="0" hidden="1">Sheet1!$B$57</definedName>
    <definedName name="solver_lhs3" localSheetId="0" hidden="1">Sheet1!$B$60</definedName>
    <definedName name="solver_lhs4" localSheetId="0" hidden="1">Sheet1!$M$38:$M$45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hs1" localSheetId="0" hidden="1">Sheet1!$B$49:$B$52</definedName>
    <definedName name="solver_rhs2" localSheetId="0" hidden="1">0</definedName>
    <definedName name="solver_rhs3" localSheetId="0" hidden="1">0</definedName>
    <definedName name="solver_rhs4" localSheetId="0" hidden="1">Sheet1!$B$16:$B$23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/>
  <c r="J44"/>
  <c r="K44"/>
  <c r="L44"/>
  <c r="M44"/>
  <c r="N44"/>
  <c r="B21"/>
  <c r="H16"/>
  <c r="H17"/>
  <c r="H19"/>
  <c r="M19"/>
  <c r="N19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43"/>
  <c r="J43"/>
  <c r="K43"/>
  <c r="L43"/>
  <c r="M43"/>
  <c r="N43"/>
  <c r="I45"/>
  <c r="J45"/>
  <c r="K45"/>
  <c r="L45"/>
  <c r="M45"/>
  <c r="N45"/>
  <c r="I38"/>
  <c r="J38"/>
  <c r="K38"/>
  <c r="L38"/>
  <c r="M38"/>
  <c r="N38"/>
  <c r="C65"/>
  <c r="C67"/>
  <c r="D65"/>
  <c r="D67"/>
  <c r="E65"/>
  <c r="E67"/>
  <c r="B65"/>
  <c r="B67"/>
</calcChain>
</file>

<file path=xl/sharedStrings.xml><?xml version="1.0" encoding="utf-8"?>
<sst xmlns="http://schemas.openxmlformats.org/spreadsheetml/2006/main" count="100" uniqueCount="34">
  <si>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</si>
  <si>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</si>
  <si>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</si>
  <si>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</si>
  <si>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</si>
  <si>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</si>
  <si>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</si>
  <si>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</si>
  <si>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</si>
  <si>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</si>
  <si>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</si>
  <si>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</si>
  <si>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</si>
  <si>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</si>
  <si>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</si>
  <si>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</si>
  <si>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</si>
  <si>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</si>
  <si>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</si>
  <si>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</si>
  <si>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</si>
  <si>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</si>
  <si>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</si>
  <si>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Tot</t>
  </si>
  <si>
    <t>Cost of prod:</t>
  </si>
  <si>
    <t>Cost of tran:</t>
  </si>
  <si>
    <t>tot</t>
  </si>
  <si>
    <t>Hour of work assigned</t>
  </si>
  <si>
    <t>Outsourced</t>
  </si>
  <si>
    <t>Max?</t>
  </si>
  <si>
    <t>original cost</t>
  </si>
  <si>
    <t>delta</t>
  </si>
  <si>
    <t>w. upgrade</t>
  </si>
  <si>
    <t>Filatoi new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</si>
</sst>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0" fillId="4" borderId="9" xfId="0" applyFill="1" applyBorder="1"/>
    <xf numFmtId="0" fontId="4" fillId="0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65" fontId="1" fillId="2" borderId="0" xfId="1" applyNumberFormat="1" applyFont="1" applyFill="1" applyAlignment="1">
      <alignment horizontal="left" vertical="center" wrapText="1"/>
    </xf>
    <xf numFmtId="165" fontId="1" fillId="0" borderId="0" xfId="1" applyNumberFormat="1" applyFont="1" applyAlignment="1">
      <alignment horizontal="right" vertical="center" wrapText="1"/>
    </xf>
    <xf numFmtId="165" fontId="1" fillId="0" borderId="5" xfId="1" applyNumberFormat="1" applyFont="1" applyBorder="1" applyAlignment="1">
      <alignment horizontal="right" vertical="center" wrapText="1"/>
    </xf>
    <xf numFmtId="165" fontId="1" fillId="0" borderId="5" xfId="0" applyNumberFormat="1" applyFont="1" applyBorder="1" applyAlignment="1">
      <alignment horizontal="right" vertical="center" wrapText="1"/>
    </xf>
    <xf numFmtId="165" fontId="1" fillId="0" borderId="7" xfId="1" applyNumberFormat="1" applyFont="1" applyBorder="1" applyAlignment="1">
      <alignment horizontal="right" vertical="center" wrapText="1"/>
    </xf>
    <xf numFmtId="165" fontId="1" fillId="0" borderId="8" xfId="1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vertical="center" wrapText="1"/>
    </xf>
  </cellXfs>
  <cellStyles count="2">
    <cellStyle name="Dezimal" xfId="1" builtinId="3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A5" zoomScale="80" zoomScaleNormal="80" workbookViewId="0">
      <selection activeCell="A11" sqref="A11"/>
    </sheetView>
  </sheetViews>
  <sheetFormatPr baseColWidth="10" defaultRowHeight="15.75"/>
  <cols>
    <col min="8" max="8" width="29.25" bestFit="1" customWidth="1"/>
  </cols>
  <sheetData>
    <row r="1" spans="1:8">
      <c r="A1" s="13" t="s">
        <v>0</v>
      </c>
      <c r="B1" s="1"/>
      <c r="C1" s="1"/>
      <c r="D1" s="1"/>
      <c r="E1" s="1"/>
    </row>
    <row r="2" spans="1:8">
      <c r="A2" s="1"/>
      <c r="B2" s="1"/>
      <c r="C2" s="1"/>
      <c r="D2" s="1"/>
      <c r="E2" s="1"/>
    </row>
    <row r="3" spans="1:8" ht="16.5" thickBot="1">
      <c r="A3" s="13" t="s">
        <v>1</v>
      </c>
      <c r="B3" s="1"/>
      <c r="C3" s="1"/>
      <c r="D3" s="1"/>
      <c r="E3" s="1"/>
    </row>
    <row r="4" spans="1:8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8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8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8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8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8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8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8">
      <c r="A11" s="5" t="s">
        <v>33</v>
      </c>
      <c r="B11" s="11"/>
      <c r="C11" s="11"/>
      <c r="D11" s="22">
        <v>0.42499999999999999</v>
      </c>
      <c r="E11" s="11"/>
    </row>
    <row r="12" spans="1:8" ht="16.5" thickBot="1">
      <c r="A12" s="9" t="s">
        <v>13</v>
      </c>
      <c r="B12" s="24">
        <v>0.7</v>
      </c>
      <c r="C12" s="24">
        <v>0.45</v>
      </c>
      <c r="D12" s="24">
        <v>0.35</v>
      </c>
      <c r="E12" s="25">
        <v>0.4</v>
      </c>
    </row>
    <row r="13" spans="1:8">
      <c r="A13" s="1"/>
      <c r="B13" s="1"/>
      <c r="C13" s="1"/>
      <c r="D13" s="1"/>
      <c r="E13" s="1"/>
    </row>
    <row r="14" spans="1:8" ht="16.5" thickBot="1">
      <c r="A14" s="13" t="s">
        <v>14</v>
      </c>
      <c r="B14" s="1"/>
      <c r="C14" s="1"/>
      <c r="D14" s="1"/>
      <c r="E14" s="1"/>
    </row>
    <row r="15" spans="1:8" ht="16.5" thickBot="1">
      <c r="A15" s="2" t="s">
        <v>2</v>
      </c>
      <c r="B15" s="4" t="s">
        <v>15</v>
      </c>
      <c r="C15" s="1"/>
      <c r="D15" s="1"/>
      <c r="E15" s="1"/>
    </row>
    <row r="16" spans="1:8">
      <c r="A16" s="5" t="s">
        <v>7</v>
      </c>
      <c r="B16" s="8">
        <v>2500</v>
      </c>
      <c r="C16" s="1"/>
      <c r="D16" s="1"/>
      <c r="E16" s="1"/>
      <c r="G16" t="s">
        <v>24</v>
      </c>
      <c r="H16">
        <f>SUMPRODUCT(B57:B64,B27:B34)+SUMPRODUCT(C57:C64,C27:C34) + SUMPRODUCT(D57:D64,D27:D34)+SUMPRODUCT(E57:E64,E27:E34)</f>
        <v>1365800.5033636733</v>
      </c>
    </row>
    <row r="17" spans="1:14">
      <c r="A17" s="5" t="s">
        <v>8</v>
      </c>
      <c r="B17" s="8">
        <v>3000</v>
      </c>
      <c r="C17" s="1"/>
      <c r="D17" s="1"/>
      <c r="E17" s="1"/>
      <c r="G17" t="s">
        <v>25</v>
      </c>
      <c r="H17">
        <f>SUMPRODUCT(B57:B64,B38:B45)+SUMPRODUCT(C57:C64,C38:C45) + SUMPRODUCT(D57:D64,D38:D45)+SUMPRODUCT(E57:E64,E38:E45)</f>
        <v>16743.830951179334</v>
      </c>
    </row>
    <row r="18" spans="1:14">
      <c r="A18" s="5" t="s">
        <v>9</v>
      </c>
      <c r="B18" s="8">
        <v>2500</v>
      </c>
      <c r="C18" s="1"/>
      <c r="D18" s="1"/>
      <c r="E18" s="1"/>
      <c r="M18" t="s">
        <v>32</v>
      </c>
      <c r="N18" t="s">
        <v>31</v>
      </c>
    </row>
    <row r="19" spans="1:14">
      <c r="A19" s="5" t="s">
        <v>10</v>
      </c>
      <c r="B19" s="8">
        <v>2600</v>
      </c>
      <c r="C19" s="1"/>
      <c r="D19" s="1"/>
      <c r="E19" s="1"/>
      <c r="G19" t="s">
        <v>22</v>
      </c>
      <c r="H19" s="26">
        <f>H16+H17</f>
        <v>1382544.3343148527</v>
      </c>
      <c r="K19" t="s">
        <v>30</v>
      </c>
      <c r="L19">
        <v>1382544.3409121537</v>
      </c>
      <c r="M19">
        <f>H19</f>
        <v>1382544.3343148527</v>
      </c>
      <c r="N19">
        <f>M19-L19</f>
        <v>-6.5973009914159775E-3</v>
      </c>
    </row>
    <row r="20" spans="1:14">
      <c r="A20" s="5" t="s">
        <v>11</v>
      </c>
      <c r="B20" s="8">
        <v>2500</v>
      </c>
      <c r="C20" s="1"/>
      <c r="D20" s="1"/>
      <c r="E20" s="1"/>
    </row>
    <row r="21" spans="1:14">
      <c r="A21" s="5" t="s">
        <v>12</v>
      </c>
      <c r="B21" s="8">
        <f>38000</f>
        <v>38000</v>
      </c>
      <c r="C21" s="1"/>
      <c r="D21" s="1"/>
      <c r="E21" s="1"/>
    </row>
    <row r="22" spans="1:14">
      <c r="A22" s="5" t="s">
        <v>33</v>
      </c>
      <c r="B22" s="8">
        <v>300</v>
      </c>
      <c r="C22" s="1"/>
      <c r="D22" s="1"/>
      <c r="E22" s="1"/>
    </row>
    <row r="23" spans="1:14" ht="16.5" thickBot="1">
      <c r="A23" s="9" t="s">
        <v>13</v>
      </c>
      <c r="B23" s="10">
        <v>2500</v>
      </c>
      <c r="C23" s="1"/>
      <c r="D23" s="1"/>
      <c r="E23" s="1"/>
    </row>
    <row r="24" spans="1:14">
      <c r="A24" s="1"/>
      <c r="B24" s="1"/>
      <c r="C24" s="1"/>
      <c r="D24" s="1"/>
      <c r="E24" s="1"/>
    </row>
    <row r="25" spans="1:14" ht="16.5" thickBot="1">
      <c r="A25" s="13" t="s">
        <v>16</v>
      </c>
      <c r="B25" s="1"/>
      <c r="C25" s="1"/>
      <c r="D25" s="1"/>
      <c r="E25" s="1"/>
    </row>
    <row r="26" spans="1:14" ht="16.5" thickBot="1">
      <c r="A26" s="2" t="s">
        <v>2</v>
      </c>
      <c r="B26" s="3" t="s">
        <v>3</v>
      </c>
      <c r="C26" s="3" t="s">
        <v>4</v>
      </c>
      <c r="D26" s="3" t="s">
        <v>5</v>
      </c>
      <c r="E26" s="4" t="s">
        <v>6</v>
      </c>
    </row>
    <row r="27" spans="1:14">
      <c r="A27" s="5" t="s">
        <v>7</v>
      </c>
      <c r="B27" s="11"/>
      <c r="C27" s="18">
        <v>13</v>
      </c>
      <c r="D27" s="18">
        <v>10.65</v>
      </c>
      <c r="E27" s="19">
        <v>9.6</v>
      </c>
    </row>
    <row r="28" spans="1:14">
      <c r="A28" s="5" t="s">
        <v>8</v>
      </c>
      <c r="B28" s="18">
        <v>17.399999999999999</v>
      </c>
      <c r="C28" s="18">
        <v>14.1</v>
      </c>
      <c r="D28" s="18">
        <v>11.2</v>
      </c>
      <c r="E28" s="19">
        <v>9.4499999999999993</v>
      </c>
    </row>
    <row r="29" spans="1:14">
      <c r="A29" s="5" t="s">
        <v>9</v>
      </c>
      <c r="B29" s="18">
        <v>17.399999999999999</v>
      </c>
      <c r="C29" s="18">
        <v>14.22</v>
      </c>
      <c r="D29" s="18">
        <v>11</v>
      </c>
      <c r="E29" s="19">
        <v>9.5</v>
      </c>
    </row>
    <row r="30" spans="1:14">
      <c r="A30" s="5" t="s">
        <v>10</v>
      </c>
      <c r="B30" s="11"/>
      <c r="C30" s="18">
        <v>14.3</v>
      </c>
      <c r="D30" s="18">
        <v>11.25</v>
      </c>
      <c r="E30" s="19">
        <v>9.6</v>
      </c>
    </row>
    <row r="31" spans="1:14">
      <c r="A31" s="5" t="s">
        <v>11</v>
      </c>
      <c r="B31" s="18">
        <v>17.5</v>
      </c>
      <c r="C31" s="18">
        <v>13.8</v>
      </c>
      <c r="D31" s="18">
        <v>11.4</v>
      </c>
      <c r="E31" s="19">
        <v>9.6</v>
      </c>
    </row>
    <row r="32" spans="1:14">
      <c r="A32" s="5" t="s">
        <v>12</v>
      </c>
      <c r="B32" s="18">
        <v>18.25</v>
      </c>
      <c r="C32" s="18">
        <v>13.9</v>
      </c>
      <c r="D32" s="18">
        <v>11.4</v>
      </c>
      <c r="E32" s="19">
        <v>8.9</v>
      </c>
    </row>
    <row r="33" spans="1:14">
      <c r="A33" s="5" t="s">
        <v>33</v>
      </c>
      <c r="B33" s="11"/>
      <c r="C33" s="11"/>
      <c r="D33" s="18"/>
      <c r="E33" s="11"/>
    </row>
    <row r="34" spans="1:14" ht="16.5" thickBot="1">
      <c r="A34" s="9" t="s">
        <v>13</v>
      </c>
      <c r="B34" s="20">
        <v>19.75</v>
      </c>
      <c r="C34" s="20">
        <v>13.9</v>
      </c>
      <c r="D34" s="20">
        <v>10.75</v>
      </c>
      <c r="E34" s="21">
        <v>9.4</v>
      </c>
    </row>
    <row r="35" spans="1:14">
      <c r="A35" s="1"/>
      <c r="B35" s="1"/>
      <c r="C35" s="1"/>
      <c r="D35" s="1"/>
      <c r="E35" s="1"/>
    </row>
    <row r="36" spans="1:14" ht="16.5" thickBot="1">
      <c r="A36" s="13" t="s">
        <v>17</v>
      </c>
      <c r="B36" s="1"/>
      <c r="C36" s="1"/>
      <c r="D36" s="1"/>
      <c r="E36" s="1"/>
      <c r="H36" s="36" t="s">
        <v>27</v>
      </c>
      <c r="I36" s="1"/>
      <c r="J36" s="1"/>
      <c r="K36" s="1"/>
      <c r="L36" s="1"/>
    </row>
    <row r="37" spans="1:14" ht="16.5" thickBot="1">
      <c r="A37" s="2" t="s">
        <v>2</v>
      </c>
      <c r="B37" s="3" t="s">
        <v>3</v>
      </c>
      <c r="C37" s="3" t="s">
        <v>4</v>
      </c>
      <c r="D37" s="3" t="s">
        <v>5</v>
      </c>
      <c r="E37" s="4" t="s">
        <v>6</v>
      </c>
      <c r="H37" s="2" t="s">
        <v>2</v>
      </c>
      <c r="I37" s="3" t="s">
        <v>3</v>
      </c>
      <c r="J37" s="3" t="s">
        <v>4</v>
      </c>
      <c r="K37" s="3" t="s">
        <v>5</v>
      </c>
      <c r="L37" s="4" t="s">
        <v>6</v>
      </c>
      <c r="M37" s="4" t="s">
        <v>23</v>
      </c>
      <c r="N37" s="37" t="s">
        <v>29</v>
      </c>
    </row>
    <row r="38" spans="1:14">
      <c r="A38" s="5" t="s">
        <v>7</v>
      </c>
      <c r="B38" s="6"/>
      <c r="C38" s="14">
        <v>0.3</v>
      </c>
      <c r="D38" s="14">
        <v>0.45</v>
      </c>
      <c r="E38" s="15">
        <v>0.45</v>
      </c>
      <c r="H38" s="5" t="s">
        <v>7</v>
      </c>
      <c r="I38" s="38">
        <f>IF(B57=0,0,B57*B5)</f>
        <v>0</v>
      </c>
      <c r="J38" s="39">
        <f t="shared" ref="J38:L38" si="0">IF(C57=0,0,C57*C5)</f>
        <v>2499.9999999999986</v>
      </c>
      <c r="K38" s="39">
        <f t="shared" si="0"/>
        <v>0</v>
      </c>
      <c r="L38" s="40">
        <f t="shared" si="0"/>
        <v>0</v>
      </c>
      <c r="M38" s="41">
        <f>SUM(I38:L38)</f>
        <v>2499.9999999999986</v>
      </c>
      <c r="N38" s="46" t="b">
        <f>ABS(M38-B16) &lt; 1</f>
        <v>1</v>
      </c>
    </row>
    <row r="39" spans="1:14">
      <c r="A39" s="5" t="s">
        <v>8</v>
      </c>
      <c r="B39" s="14">
        <v>0.4</v>
      </c>
      <c r="C39" s="14">
        <v>0.4</v>
      </c>
      <c r="D39" s="14">
        <v>0.6</v>
      </c>
      <c r="E39" s="15">
        <v>0.6</v>
      </c>
      <c r="H39" s="5" t="s">
        <v>8</v>
      </c>
      <c r="I39" s="39">
        <f t="shared" ref="I39:L39" si="1">IF(B58=0,0,B58*B6)</f>
        <v>3000</v>
      </c>
      <c r="J39" s="39">
        <f t="shared" si="1"/>
        <v>0</v>
      </c>
      <c r="K39" s="39">
        <f t="shared" si="1"/>
        <v>0</v>
      </c>
      <c r="L39" s="40">
        <f t="shared" si="1"/>
        <v>0</v>
      </c>
      <c r="M39" s="41">
        <f t="shared" ref="M39:M45" si="2">SUM(I39:L39)</f>
        <v>3000</v>
      </c>
      <c r="N39" s="46" t="b">
        <f>ABS(M39-B17) &lt; 1</f>
        <v>1</v>
      </c>
    </row>
    <row r="40" spans="1:14">
      <c r="A40" s="5" t="s">
        <v>9</v>
      </c>
      <c r="B40" s="14">
        <v>0.8</v>
      </c>
      <c r="C40" s="14">
        <v>0.8</v>
      </c>
      <c r="D40" s="14">
        <v>1.2</v>
      </c>
      <c r="E40" s="15">
        <v>1.2</v>
      </c>
      <c r="H40" s="5" t="s">
        <v>9</v>
      </c>
      <c r="I40" s="39">
        <f t="shared" ref="I40:L40" si="3">IF(B59=0,0,B59*B7)</f>
        <v>2499.9999999999995</v>
      </c>
      <c r="J40" s="39">
        <f t="shared" si="3"/>
        <v>0</v>
      </c>
      <c r="K40" s="39">
        <f t="shared" si="3"/>
        <v>0</v>
      </c>
      <c r="L40" s="40">
        <f t="shared" si="3"/>
        <v>0</v>
      </c>
      <c r="M40" s="41">
        <f t="shared" si="2"/>
        <v>2499.9999999999995</v>
      </c>
      <c r="N40" s="46" t="b">
        <f>ABS(M40-B18) &lt; 1</f>
        <v>1</v>
      </c>
    </row>
    <row r="41" spans="1:14">
      <c r="A41" s="5" t="s">
        <v>10</v>
      </c>
      <c r="B41" s="6"/>
      <c r="C41" s="14">
        <v>0.7</v>
      </c>
      <c r="D41" s="14">
        <v>1.05</v>
      </c>
      <c r="E41" s="15">
        <v>1.05</v>
      </c>
      <c r="H41" s="5" t="s">
        <v>10</v>
      </c>
      <c r="I41" s="38">
        <f t="shared" ref="I41:L41" si="4">IF(B60=0,0,B60*B8)</f>
        <v>0</v>
      </c>
      <c r="J41" s="39">
        <f t="shared" si="4"/>
        <v>0</v>
      </c>
      <c r="K41" s="39">
        <f t="shared" si="4"/>
        <v>714.04390816003331</v>
      </c>
      <c r="L41" s="40">
        <f t="shared" si="4"/>
        <v>0</v>
      </c>
      <c r="M41" s="41">
        <f t="shared" si="2"/>
        <v>714.04390816003331</v>
      </c>
      <c r="N41" s="46" t="b">
        <f>ABS(M41-B19) &lt; 1</f>
        <v>0</v>
      </c>
    </row>
    <row r="42" spans="1:14">
      <c r="A42" s="5" t="s">
        <v>11</v>
      </c>
      <c r="B42" s="14">
        <v>0.7</v>
      </c>
      <c r="C42" s="14">
        <v>0.7</v>
      </c>
      <c r="D42" s="14">
        <v>1.05</v>
      </c>
      <c r="E42" s="15">
        <v>1.05</v>
      </c>
      <c r="H42" s="5" t="s">
        <v>11</v>
      </c>
      <c r="I42" s="39">
        <f t="shared" ref="I42:L42" si="5">IF(B61=0,0,B61*B9)</f>
        <v>2500.0000000000005</v>
      </c>
      <c r="J42" s="39">
        <f t="shared" si="5"/>
        <v>0</v>
      </c>
      <c r="K42" s="39">
        <f t="shared" si="5"/>
        <v>0</v>
      </c>
      <c r="L42" s="40">
        <f t="shared" si="5"/>
        <v>0</v>
      </c>
      <c r="M42" s="41">
        <f t="shared" si="2"/>
        <v>2500.0000000000005</v>
      </c>
      <c r="N42" s="46" t="b">
        <f>ABS(M42-B20) &lt; 1</f>
        <v>1</v>
      </c>
    </row>
    <row r="43" spans="1:14">
      <c r="A43" s="5" t="s">
        <v>12</v>
      </c>
      <c r="B43" s="14">
        <v>0</v>
      </c>
      <c r="C43" s="14">
        <v>0</v>
      </c>
      <c r="D43" s="14">
        <v>0</v>
      </c>
      <c r="E43" s="15">
        <v>0</v>
      </c>
      <c r="H43" s="5" t="s">
        <v>12</v>
      </c>
      <c r="I43" s="39">
        <f t="shared" ref="I43:L43" si="6">IF(B62=0,0,B62*B10)</f>
        <v>8227.7676027676025</v>
      </c>
      <c r="J43" s="39">
        <f t="shared" si="6"/>
        <v>9875.0000000000036</v>
      </c>
      <c r="K43" s="39">
        <f t="shared" si="6"/>
        <v>7997.2323972317772</v>
      </c>
      <c r="L43" s="40">
        <f t="shared" si="6"/>
        <v>11900</v>
      </c>
      <c r="M43" s="41">
        <f t="shared" si="2"/>
        <v>37999.999999999382</v>
      </c>
      <c r="N43" s="46" t="b">
        <f>ABS(M43-B21) &lt; 1</f>
        <v>1</v>
      </c>
    </row>
    <row r="44" spans="1:14">
      <c r="A44" s="5" t="s">
        <v>33</v>
      </c>
      <c r="B44" s="14"/>
      <c r="C44" s="14"/>
      <c r="D44" s="14"/>
      <c r="E44" s="15"/>
      <c r="H44" s="5" t="s">
        <v>33</v>
      </c>
      <c r="I44" s="39">
        <f t="shared" ref="I44" si="7">IF(B63=0,0,B63*B11)</f>
        <v>0</v>
      </c>
      <c r="J44" s="39">
        <f t="shared" ref="J44" si="8">IF(C63=0,0,C63*C11)</f>
        <v>0</v>
      </c>
      <c r="K44" s="39">
        <f t="shared" ref="K44" si="9">IF(D63=0,0,D63*D11)</f>
        <v>0</v>
      </c>
      <c r="L44" s="40">
        <f t="shared" ref="L44" si="10">IF(E63=0,0,E63*E11)</f>
        <v>0</v>
      </c>
      <c r="M44" s="41">
        <f t="shared" ref="M44" si="11">SUM(I44:L44)</f>
        <v>0</v>
      </c>
      <c r="N44" s="46" t="b">
        <f>ABS(M44-B23) &lt; 1</f>
        <v>0</v>
      </c>
    </row>
    <row r="45" spans="1:14" ht="16.5" thickBot="1">
      <c r="A45" s="9" t="s">
        <v>13</v>
      </c>
      <c r="B45" s="16">
        <v>0.5</v>
      </c>
      <c r="C45" s="16">
        <v>0.5</v>
      </c>
      <c r="D45" s="16">
        <v>0.75</v>
      </c>
      <c r="E45" s="17">
        <v>0.75</v>
      </c>
      <c r="H45" s="9" t="s">
        <v>13</v>
      </c>
      <c r="I45" s="42">
        <f t="shared" ref="I45:L45" si="12">IF(B64=0,0,B64*B12)</f>
        <v>0</v>
      </c>
      <c r="J45" s="42">
        <f t="shared" si="12"/>
        <v>0</v>
      </c>
      <c r="K45" s="42">
        <f t="shared" si="12"/>
        <v>2500.0000000000036</v>
      </c>
      <c r="L45" s="43">
        <f t="shared" si="12"/>
        <v>0</v>
      </c>
      <c r="M45" s="44">
        <f t="shared" si="2"/>
        <v>2500.0000000000036</v>
      </c>
      <c r="N45" s="46" t="b">
        <f>ABS(M45-B23) &lt; 1</f>
        <v>1</v>
      </c>
    </row>
    <row r="46" spans="1:14">
      <c r="A46" s="1"/>
      <c r="B46" s="1"/>
      <c r="C46" s="1"/>
      <c r="D46" s="1"/>
      <c r="E46" s="1"/>
    </row>
    <row r="47" spans="1:14" ht="16.5" thickBot="1">
      <c r="A47" s="13" t="s">
        <v>18</v>
      </c>
      <c r="B47" s="1"/>
      <c r="C47" s="1"/>
      <c r="D47" s="1"/>
      <c r="E47" s="1"/>
    </row>
    <row r="48" spans="1:14" ht="16.5" thickBot="1">
      <c r="A48" s="2" t="s">
        <v>19</v>
      </c>
      <c r="B48" s="4" t="s">
        <v>20</v>
      </c>
      <c r="C48" s="12"/>
      <c r="D48" s="12"/>
      <c r="E48" s="12"/>
    </row>
    <row r="49" spans="1:6">
      <c r="A49" s="5" t="s">
        <v>3</v>
      </c>
      <c r="B49" s="8">
        <v>25000</v>
      </c>
      <c r="C49" s="7"/>
      <c r="D49" s="7"/>
      <c r="E49" s="7"/>
    </row>
    <row r="50" spans="1:6">
      <c r="A50" s="5" t="s">
        <v>4</v>
      </c>
      <c r="B50" s="8">
        <v>26000</v>
      </c>
      <c r="C50" s="1"/>
      <c r="D50" s="1"/>
      <c r="E50" s="1"/>
    </row>
    <row r="51" spans="1:6">
      <c r="A51" s="5" t="s">
        <v>5</v>
      </c>
      <c r="B51" s="8">
        <v>28000</v>
      </c>
      <c r="C51" s="1"/>
      <c r="D51" s="1"/>
      <c r="E51" s="1"/>
    </row>
    <row r="52" spans="1:6" ht="16.5" thickBot="1">
      <c r="A52" s="9" t="s">
        <v>6</v>
      </c>
      <c r="B52" s="10">
        <v>28000</v>
      </c>
      <c r="C52" s="1"/>
      <c r="D52" s="1"/>
      <c r="E52" s="1"/>
    </row>
    <row r="53" spans="1:6">
      <c r="A53" s="1"/>
      <c r="B53" s="1"/>
      <c r="C53" s="1"/>
      <c r="D53" s="1"/>
      <c r="E53" s="1"/>
    </row>
    <row r="54" spans="1:6">
      <c r="A54" s="1"/>
      <c r="B54" s="1"/>
      <c r="C54" s="1"/>
      <c r="D54" s="1"/>
      <c r="E54" s="1"/>
    </row>
    <row r="55" spans="1:6" ht="16.5" thickBot="1">
      <c r="A55" s="13" t="s">
        <v>21</v>
      </c>
      <c r="B55" s="1"/>
      <c r="C55" s="1"/>
      <c r="D55" s="1"/>
      <c r="E55" s="1"/>
    </row>
    <row r="56" spans="1:6" ht="16.5" thickBot="1">
      <c r="A56" s="2" t="s">
        <v>2</v>
      </c>
      <c r="B56" s="3" t="s">
        <v>3</v>
      </c>
      <c r="C56" s="3" t="s">
        <v>4</v>
      </c>
      <c r="D56" s="3" t="s">
        <v>5</v>
      </c>
      <c r="E56" s="4" t="s">
        <v>6</v>
      </c>
      <c r="F56" s="37" t="s">
        <v>23</v>
      </c>
    </row>
    <row r="57" spans="1:6">
      <c r="A57" s="5" t="s">
        <v>7</v>
      </c>
      <c r="B57" s="29">
        <v>0</v>
      </c>
      <c r="C57" s="29">
        <v>6249.9999999999964</v>
      </c>
      <c r="D57" s="29">
        <v>0</v>
      </c>
      <c r="E57" s="30">
        <v>0</v>
      </c>
    </row>
    <row r="58" spans="1:6">
      <c r="A58" s="5" t="s">
        <v>8</v>
      </c>
      <c r="B58" s="31">
        <v>4285.7142857142862</v>
      </c>
      <c r="C58" s="31">
        <v>0</v>
      </c>
      <c r="D58" s="31">
        <v>0</v>
      </c>
      <c r="E58" s="32">
        <v>0</v>
      </c>
    </row>
    <row r="59" spans="1:6">
      <c r="A59" s="5" t="s">
        <v>9</v>
      </c>
      <c r="B59" s="31">
        <v>3703.703703703703</v>
      </c>
      <c r="C59" s="31">
        <v>0</v>
      </c>
      <c r="D59" s="31">
        <v>0</v>
      </c>
      <c r="E59" s="32">
        <v>0</v>
      </c>
    </row>
    <row r="60" spans="1:6">
      <c r="A60" s="5" t="s">
        <v>10</v>
      </c>
      <c r="B60" s="31">
        <v>0</v>
      </c>
      <c r="C60" s="31">
        <v>0</v>
      </c>
      <c r="D60" s="31">
        <v>2040.1254518858095</v>
      </c>
      <c r="E60" s="32">
        <v>0</v>
      </c>
    </row>
    <row r="61" spans="1:6">
      <c r="A61" s="5" t="s">
        <v>11</v>
      </c>
      <c r="B61" s="31">
        <v>3846.1538461538466</v>
      </c>
      <c r="C61" s="31">
        <v>0</v>
      </c>
      <c r="D61" s="31">
        <v>0</v>
      </c>
      <c r="E61" s="32">
        <v>0</v>
      </c>
    </row>
    <row r="62" spans="1:6">
      <c r="A62" s="5" t="s">
        <v>12</v>
      </c>
      <c r="B62" s="31">
        <v>13164.428164428164</v>
      </c>
      <c r="C62" s="31">
        <v>19750.000000000007</v>
      </c>
      <c r="D62" s="31">
        <v>18817.017405251241</v>
      </c>
      <c r="E62" s="32">
        <v>28000</v>
      </c>
    </row>
    <row r="63" spans="1:6">
      <c r="A63" s="5" t="s">
        <v>33</v>
      </c>
      <c r="B63" s="33">
        <v>0</v>
      </c>
      <c r="C63" s="33">
        <v>0</v>
      </c>
      <c r="D63" s="33">
        <v>0</v>
      </c>
      <c r="E63" s="47">
        <v>0</v>
      </c>
    </row>
    <row r="64" spans="1:6" ht="16.5" thickBot="1">
      <c r="A64" s="9" t="s">
        <v>13</v>
      </c>
      <c r="B64" s="33">
        <v>0</v>
      </c>
      <c r="C64" s="34">
        <v>0</v>
      </c>
      <c r="D64" s="34">
        <v>7142.8571428571531</v>
      </c>
      <c r="E64" s="35">
        <v>0</v>
      </c>
    </row>
    <row r="65" spans="1:5" ht="16.5" thickBot="1">
      <c r="A65" s="27" t="s">
        <v>26</v>
      </c>
      <c r="B65" s="28">
        <f>SUM(B57:B64)</f>
        <v>25000</v>
      </c>
      <c r="C65" s="10">
        <f t="shared" ref="C65:E65" si="13">SUM(C57:C64)</f>
        <v>26000.000000000004</v>
      </c>
      <c r="D65" s="10">
        <f t="shared" si="13"/>
        <v>27999.999999994201</v>
      </c>
      <c r="E65" s="10">
        <f t="shared" si="13"/>
        <v>28000</v>
      </c>
    </row>
    <row r="67" spans="1:5">
      <c r="A67" s="45" t="s">
        <v>28</v>
      </c>
      <c r="B67">
        <f>B65-B62</f>
        <v>11835.571835571836</v>
      </c>
      <c r="C67">
        <f t="shared" ref="C67:E67" si="14">C65-C62</f>
        <v>6249.9999999999964</v>
      </c>
      <c r="D67">
        <f t="shared" si="14"/>
        <v>9182.9825947429599</v>
      </c>
      <c r="E67">
        <f t="shared" si="14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2014-01-19T03:55:05Z</dcterms:created>
  <dcterms:modified xsi:type="dcterms:W3CDTF">2016-06-17T17:54:38Z</dcterms:modified>
</cp:coreProperties>
</file>