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-Service\Desktop\"/>
    </mc:Choice>
  </mc:AlternateContent>
  <xr:revisionPtr revIDLastSave="0" documentId="13_ncr:1_{7EC429A2-DFC3-4BE8-BB74-FD4A4B4F4B60}" xr6:coauthVersionLast="47" xr6:coauthVersionMax="47" xr10:uidLastSave="{00000000-0000-0000-0000-000000000000}"/>
  <bookViews>
    <workbookView xWindow="-60" yWindow="-16320" windowWidth="29040" windowHeight="15720" autoFilterDateGrouping="0" xr2:uid="{00000000-000D-0000-FFFF-FFFF00000000}"/>
  </bookViews>
  <sheets>
    <sheet name="Invoice" sheetId="1" r:id="rId1"/>
    <sheet name="Sheet1" sheetId="6" r:id="rId2"/>
    <sheet name="Data" sheetId="2" r:id="rId3"/>
    <sheet name="Sales Person" sheetId="4" r:id="rId4"/>
    <sheet name="Test" sheetId="5" r:id="rId5"/>
  </sheets>
  <definedNames>
    <definedName name="_xlnm._FilterDatabase" localSheetId="0" hidden="1">Invoice!#REF!</definedName>
    <definedName name="C.W.DEE">'Sales Person'!$B$2</definedName>
    <definedName name="Computer">'Sales Person'!$B$6</definedName>
    <definedName name="G.L.NG">'Sales Person'!$B$3</definedName>
    <definedName name="N.A">'Sales Person'!$B$10</definedName>
    <definedName name="OTHERS">'Sales Person'!$B$7</definedName>
    <definedName name="OTHERS1">'Sales Person'!$B$8</definedName>
    <definedName name="OTHERS2">'Sales Person'!$B$9</definedName>
    <definedName name="OTHERS3">'Sales Person'!$B$11</definedName>
    <definedName name="PAN">'Sales Person'!$A$2:$A$11</definedName>
    <definedName name="_xlnm.Print_Area" localSheetId="0">Invoice!$A$1:$N$69</definedName>
    <definedName name="_xlnm.Print_Titles" localSheetId="0">Invoice!$1:$18</definedName>
    <definedName name="Sales1">'Sales Person'!$B$4</definedName>
    <definedName name="Sales2">'Sales Person'!$B$5</definedName>
    <definedName name="SalesPerson">INDIRECT(Invoice!$Q$16)</definedName>
    <definedName name="Test">INDIRECT(Test!$C$2)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M23" i="1"/>
  <c r="K59" i="1" l="1"/>
  <c r="M58" i="1" l="1"/>
  <c r="M59" i="1" s="1"/>
  <c r="R33" i="1"/>
  <c r="B6" i="1" s="1"/>
  <c r="R34" i="1" l="1"/>
  <c r="R46" i="1"/>
  <c r="R45" i="1" l="1"/>
  <c r="G16" i="1" l="1"/>
  <c r="B7" i="1"/>
  <c r="R35" i="1" l="1"/>
  <c r="B8" i="1" s="1"/>
  <c r="R40" i="1"/>
  <c r="B12" i="1" s="1"/>
  <c r="K12" i="1"/>
  <c r="Q6" i="1"/>
  <c r="R36" i="1" l="1"/>
  <c r="B9" i="1" s="1"/>
  <c r="R37" i="1" s="1"/>
  <c r="B10" i="1" s="1"/>
  <c r="R41" i="1"/>
  <c r="B13" i="1" s="1"/>
  <c r="R38" i="1"/>
  <c r="G10" i="1" s="1"/>
  <c r="R44" i="1"/>
  <c r="B16" i="1" s="1"/>
  <c r="R43" i="1"/>
  <c r="B15" i="1" s="1"/>
  <c r="M60" i="1"/>
  <c r="K16" i="1"/>
  <c r="R42" i="1" l="1"/>
  <c r="B14" i="1" s="1"/>
  <c r="B11" i="4"/>
  <c r="Q13" i="1"/>
  <c r="Q20" i="1" s="1"/>
  <c r="K9" i="1"/>
  <c r="K14" i="1"/>
  <c r="K15" i="1"/>
  <c r="K11" i="1"/>
  <c r="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Winston</author>
  </authors>
  <commentList>
    <comment ref="A2" authorId="0" shapeId="0" xr:uid="{62ED93AB-A40E-4781-BAC6-6AC937BD9E5F}">
      <text>
        <r>
          <rPr>
            <b/>
            <sz val="9"/>
            <color indexed="81"/>
            <rFont val="Tahoma"/>
            <family val="2"/>
          </rPr>
          <t>Winston:</t>
        </r>
        <r>
          <rPr>
            <sz val="9"/>
            <color indexed="81"/>
            <rFont val="Tahoma"/>
            <family val="2"/>
          </rPr>
          <t xml:space="preserve">
No Space Bar</t>
        </r>
      </text>
    </comment>
    <comment ref="B7" authorId="0" shapeId="0" xr:uid="{C6651EFB-E6B0-4A0E-AFAA-DA26C03BDB0E}">
      <text>
        <r>
          <rPr>
            <b/>
            <sz val="9"/>
            <color indexed="81"/>
            <rFont val="Tahoma"/>
            <family val="2"/>
          </rPr>
          <t>Winston:</t>
        </r>
        <r>
          <rPr>
            <sz val="9"/>
            <color indexed="81"/>
            <rFont val="Tahoma"/>
            <family val="2"/>
          </rPr>
          <t xml:space="preserve">
Fill White Colour Only, No Border</t>
        </r>
      </text>
    </comment>
  </commentList>
</comments>
</file>

<file path=xl/sharedStrings.xml><?xml version="1.0" encoding="utf-8"?>
<sst xmlns="http://schemas.openxmlformats.org/spreadsheetml/2006/main" count="201" uniqueCount="158">
  <si>
    <t>No.</t>
  </si>
  <si>
    <t>Bill To:</t>
  </si>
  <si>
    <t>Deliver To:</t>
  </si>
  <si>
    <t>SUB-TOTAL</t>
  </si>
  <si>
    <t>TOTAL AMOUNT</t>
  </si>
  <si>
    <t xml:space="preserve">RECEIVED BY: </t>
  </si>
  <si>
    <t>ISSUED BY:</t>
  </si>
  <si>
    <t>Sales Person</t>
  </si>
  <si>
    <t>Our Reference</t>
  </si>
  <si>
    <t>Payment Term</t>
  </si>
  <si>
    <t>Product Description</t>
  </si>
  <si>
    <t>Quantity</t>
  </si>
  <si>
    <t>Unit Price</t>
  </si>
  <si>
    <t>Price ($)</t>
  </si>
  <si>
    <t>TAX INVOICE</t>
  </si>
  <si>
    <t>Delivery Timing</t>
  </si>
  <si>
    <t>Morning Before 12pm</t>
  </si>
  <si>
    <t>Afternoon After 1pm</t>
  </si>
  <si>
    <t>SGD</t>
  </si>
  <si>
    <t>USD</t>
  </si>
  <si>
    <t>To Be Confirm</t>
  </si>
  <si>
    <t>S/No : A20302778, A20302779</t>
  </si>
  <si>
    <t>PAYMENT UPON JOB COMPLETION</t>
  </si>
  <si>
    <t>PAYMENT UPON DELIVERY</t>
  </si>
  <si>
    <t>PAYMENT UPON COLLECTION</t>
  </si>
  <si>
    <t>PAYMENT UPON CONFIRMATION</t>
  </si>
  <si>
    <t>COD CHEQUE UPON DELIVERY</t>
  </si>
  <si>
    <t>CASH/CHEQUE UPON DELIVERY</t>
  </si>
  <si>
    <t>WITHIN 30 DAYS UPON 1ST VISIT</t>
  </si>
  <si>
    <t>Address:</t>
  </si>
  <si>
    <t>Attn:</t>
  </si>
  <si>
    <t>Tel:</t>
  </si>
  <si>
    <t>C.W.DEE</t>
  </si>
  <si>
    <t>G.L.NG</t>
  </si>
  <si>
    <t>ACCOUNT PAYABLE</t>
  </si>
  <si>
    <t>Date:</t>
  </si>
  <si>
    <t>PO No.:</t>
  </si>
  <si>
    <t>Currency:</t>
  </si>
  <si>
    <t>Payment Term:</t>
  </si>
  <si>
    <t>Sales Person:</t>
  </si>
  <si>
    <t>E. &amp; O.E.</t>
  </si>
  <si>
    <t>Currency</t>
  </si>
  <si>
    <t>50% UPON CONFIRMATION</t>
  </si>
  <si>
    <t>WHATSAPP MESSAGES</t>
  </si>
  <si>
    <t>CALL-IN</t>
  </si>
  <si>
    <t>EMAIL</t>
  </si>
  <si>
    <t>Invoice No.:</t>
  </si>
  <si>
    <t>OTHERS3</t>
  </si>
  <si>
    <t>NON APPLICABLE</t>
  </si>
  <si>
    <t>N.A</t>
  </si>
  <si>
    <t>OTHERS2</t>
  </si>
  <si>
    <t>OTHERS1</t>
  </si>
  <si>
    <t>( Unit :  N.A )</t>
  </si>
  <si>
    <t>OTHERS</t>
  </si>
  <si>
    <t>( Unit :  mg )</t>
  </si>
  <si>
    <t>( Unit :  kg / Ib )</t>
  </si>
  <si>
    <t>( Unit :  g )</t>
  </si>
  <si>
    <t>☒</t>
  </si>
  <si>
    <t>EXISTING</t>
  </si>
  <si>
    <t>( Unit :  kg )</t>
  </si>
  <si>
    <t>NEW</t>
  </si>
  <si>
    <t>SHAPE</t>
  </si>
  <si>
    <t>PAN</t>
  </si>
  <si>
    <t>SALES1</t>
  </si>
  <si>
    <t>SALES2</t>
  </si>
  <si>
    <t xml:space="preserve">This is a computer generated invoice no signature is required </t>
  </si>
  <si>
    <t>Computer</t>
  </si>
  <si>
    <t>Our Quotation No.:</t>
  </si>
  <si>
    <t>Save File Name</t>
  </si>
  <si>
    <t>Copy File Name</t>
  </si>
  <si>
    <t>Sample Serial No</t>
  </si>
  <si>
    <t>WITHIN 30 DAYS UPON DELIVERY</t>
  </si>
  <si>
    <t>WITHIN 30 DAYS UPON COMPLETION</t>
  </si>
  <si>
    <t>WITHIN 14 DAYS UPON DELIVERY</t>
  </si>
  <si>
    <t>End Line 66</t>
  </si>
  <si>
    <t>One Page</t>
  </si>
  <si>
    <t>Two Page</t>
  </si>
  <si>
    <t>End Line 119</t>
  </si>
  <si>
    <t>Continue To Page Two</t>
  </si>
  <si>
    <t>ACCOUNT DEPARTMENT</t>
  </si>
  <si>
    <t>LOCAL DELIVERY</t>
  </si>
  <si>
    <t xml:space="preserve">SELF COLLECTION </t>
  </si>
  <si>
    <t xml:space="preserve">DOOR TO DOOR </t>
  </si>
  <si>
    <t>EX-WORK</t>
  </si>
  <si>
    <t>WALK-IN</t>
  </si>
  <si>
    <t>WITHIN 60 DAYS UPON DELIVERY</t>
  </si>
  <si>
    <t>Year :</t>
  </si>
  <si>
    <t>GST :</t>
  </si>
  <si>
    <t>DIGITAL INDUSTRIAL MOBILE PLATFORM SCALE</t>
  </si>
  <si>
    <t>300kg x 0.05kg (50g)</t>
  </si>
  <si>
    <t>Value 0 As Blank</t>
  </si>
  <si>
    <t>0;-0;;@</t>
  </si>
  <si>
    <t>ind7800272</t>
  </si>
  <si>
    <t>ind7809453</t>
  </si>
  <si>
    <t>NMB SINGAPORE LIMITED</t>
  </si>
  <si>
    <t xml:space="preserve">NO 1 CHAI CHEE AVENUE </t>
  </si>
  <si>
    <t xml:space="preserve">SINGAPORE 469059 </t>
  </si>
  <si>
    <t>6241 1033</t>
  </si>
  <si>
    <t xml:space="preserve">NMB SINGAPORE LIMITED </t>
  </si>
  <si>
    <t>Ms.Liew Siaw Ling / Ms Dorothy Ong</t>
  </si>
  <si>
    <t>6240 5309 / 6240 5318</t>
  </si>
  <si>
    <t>Ad-hoc on-site Calibration Service (12 months validity)</t>
  </si>
  <si>
    <t>with Calibration Certificate issue for</t>
  </si>
  <si>
    <t>Brand : OMNITEACHING</t>
  </si>
  <si>
    <t>Model : OMNITOUCH10-IDS4050-ST-100K</t>
  </si>
  <si>
    <t>Capacity : 50kg x 0.01kg</t>
  </si>
  <si>
    <t>S/No : ST2006004 / CB010286</t>
  </si>
  <si>
    <t xml:space="preserve"># Calibration max 50kg (Cert issue up to 50kg) with 12 Months Validity Calibration Certificate </t>
  </si>
  <si>
    <t>On-Site Transportation Charge (One Location)</t>
  </si>
  <si>
    <t>Location of Equipment Above :</t>
  </si>
  <si>
    <t>(JOT WAREHOUSE)</t>
  </si>
  <si>
    <t>TEL : 6241 1033</t>
  </si>
  <si>
    <t>65-2583</t>
  </si>
  <si>
    <t>ST-2024-02-933</t>
  </si>
  <si>
    <t>IN32097_NMB SINGAPORE LIMITED_16DEC2024</t>
  </si>
  <si>
    <t>Bill Company</t>
  </si>
  <si>
    <t>B6</t>
  </si>
  <si>
    <t>Bill Address 1</t>
  </si>
  <si>
    <t>B7</t>
  </si>
  <si>
    <t>Bill Address 2</t>
  </si>
  <si>
    <t>B8</t>
  </si>
  <si>
    <t>Bill Address 3</t>
  </si>
  <si>
    <t>B9</t>
  </si>
  <si>
    <t>Bill Attention</t>
  </si>
  <si>
    <t>B10</t>
  </si>
  <si>
    <t>Bill Tel</t>
  </si>
  <si>
    <t>G10</t>
  </si>
  <si>
    <t>Deliver Company</t>
  </si>
  <si>
    <t>B12</t>
  </si>
  <si>
    <t>Deliver Address 1</t>
  </si>
  <si>
    <t>B13</t>
  </si>
  <si>
    <t>Deliver Address 2</t>
  </si>
  <si>
    <t>B14</t>
  </si>
  <si>
    <t>Deliver Address 3</t>
  </si>
  <si>
    <t>B15</t>
  </si>
  <si>
    <t>Deliver Attention</t>
  </si>
  <si>
    <t>B16</t>
  </si>
  <si>
    <t>Deliver Tel</t>
  </si>
  <si>
    <t>G16</t>
  </si>
  <si>
    <t>K9</t>
  </si>
  <si>
    <t>Date</t>
  </si>
  <si>
    <t>K11</t>
  </si>
  <si>
    <t>K12</t>
  </si>
  <si>
    <t>K13</t>
  </si>
  <si>
    <t>K14</t>
  </si>
  <si>
    <t>Email Address</t>
  </si>
  <si>
    <t>K15</t>
  </si>
  <si>
    <t>Get by funtion</t>
  </si>
  <si>
    <t>have to search the cell of the keyword and add two col (keyword cell_col + col+2)</t>
  </si>
  <si>
    <t>9% GST</t>
  </si>
  <si>
    <t>Content</t>
  </si>
  <si>
    <t>Tax Invoice</t>
  </si>
  <si>
    <t>J6</t>
  </si>
  <si>
    <t>Invoice No</t>
  </si>
  <si>
    <t>PO No</t>
  </si>
  <si>
    <t>Our Quotation No</t>
  </si>
  <si>
    <t>K16</t>
  </si>
  <si>
    <t>determine by the range set by user and retrieve by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</si>
</sst>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[$-14809]dd/mm/yyyy;@"/>
    <numFmt numFmtId="166" formatCode="0000"/>
    <numFmt numFmtId="167" formatCode="00"/>
    <numFmt numFmtId="168" formatCode="dd/m/yyyy"/>
    <numFmt numFmtId="169" formatCode="0;\-0;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9"/>
      <color theme="1"/>
      <name val="Arial Narrow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rgb="FF4D5156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"/>
      <color theme="1"/>
      <name val="Calibri"/>
      <family val="2"/>
      <scheme val="minor"/>
    </font>
    <font>
      <sz val="5"/>
      <color indexed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9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14" fontId="0" fillId="0" borderId="0" xfId="0" applyNumberFormat="1"/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/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/>
    <xf numFmtId="0" fontId="11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2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164" fontId="1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 applyProtection="1">
      <alignment horizont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0" fillId="4" borderId="0" xfId="0" applyFill="1"/>
    <xf numFmtId="0" fontId="0" fillId="4" borderId="10" xfId="0" applyFill="1" applyBorder="1"/>
    <xf numFmtId="0" fontId="0" fillId="4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27" fillId="4" borderId="12" xfId="0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15" xfId="0" applyBorder="1"/>
    <xf numFmtId="0" fontId="0" fillId="0" borderId="13" xfId="0" applyBorder="1"/>
    <xf numFmtId="0" fontId="28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Alignment="1">
      <alignment horizontal="right" vertical="center"/>
    </xf>
    <xf numFmtId="0" fontId="30" fillId="0" borderId="0" xfId="0" applyFont="1" applyAlignment="1">
      <alignment horizontal="center" vertical="top" wrapText="1"/>
    </xf>
    <xf numFmtId="0" fontId="32" fillId="0" borderId="0" xfId="0" applyFont="1" applyAlignment="1">
      <alignment vertical="center" wrapText="1"/>
    </xf>
    <xf numFmtId="167" fontId="12" fillId="0" borderId="6" xfId="0" applyNumberFormat="1" applyFont="1" applyBorder="1" applyAlignment="1" applyProtection="1">
      <alignment horizontal="center" vertical="center"/>
      <protection locked="0"/>
    </xf>
    <xf numFmtId="168" fontId="3" fillId="3" borderId="2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7" fontId="12" fillId="0" borderId="0" xfId="0" applyNumberFormat="1" applyFont="1" applyAlignment="1" applyProtection="1">
      <alignment horizontal="center" vertical="center"/>
      <protection locked="0"/>
    </xf>
    <xf numFmtId="0" fontId="3" fillId="6" borderId="2" xfId="0" applyFont="1" applyFill="1" applyBorder="1" applyAlignment="1">
      <alignment horizontal="right" vertical="center"/>
    </xf>
    <xf numFmtId="0" fontId="3" fillId="0" borderId="2" xfId="0" applyFont="1" applyBorder="1"/>
    <xf numFmtId="169" fontId="3" fillId="0" borderId="0" xfId="0" applyNumberFormat="1" applyFont="1" applyAlignment="1" applyProtection="1">
      <alignment horizontal="right" vertical="center"/>
      <protection locked="0"/>
    </xf>
    <xf numFmtId="167" fontId="12" fillId="0" borderId="0" xfId="0" applyNumberFormat="1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34" fillId="0" borderId="5" xfId="0" applyFont="1" applyBorder="1" applyProtection="1">
      <protection locked="0"/>
    </xf>
    <xf numFmtId="167" fontId="34" fillId="0" borderId="5" xfId="0" applyNumberFormat="1" applyFont="1" applyBorder="1" applyAlignment="1" applyProtection="1">
      <alignment horizontal="center"/>
      <protection locked="0"/>
    </xf>
    <xf numFmtId="0" fontId="34" fillId="0" borderId="0" xfId="0" applyFont="1" applyProtection="1">
      <protection locked="0"/>
    </xf>
    <xf numFmtId="164" fontId="34" fillId="0" borderId="0" xfId="0" applyNumberFormat="1" applyFont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/>
    <xf numFmtId="167" fontId="3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2" fillId="0" borderId="0" xfId="0" applyFont="1" applyAlignment="1" applyProtection="1">
      <alignment horizontal="left" vertical="center"/>
      <protection locked="0"/>
    </xf>
    <xf numFmtId="164" fontId="12" fillId="0" borderId="0" xfId="0" applyNumberFormat="1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164" fontId="1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5" fillId="0" borderId="0" xfId="0" applyFont="1" applyAlignment="1">
      <alignment horizontal="center" vertical="top" wrapText="1"/>
    </xf>
    <xf numFmtId="164" fontId="14" fillId="0" borderId="6" xfId="0" applyNumberFormat="1" applyFont="1" applyBorder="1" applyAlignment="1" applyProtection="1">
      <alignment horizontal="left" vertical="center"/>
      <protection locked="0"/>
    </xf>
    <xf numFmtId="164" fontId="3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  <xf numFmtId="166" fontId="20" fillId="3" borderId="2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>
      <alignment horizontal="left" vertical="center"/>
    </xf>
    <xf numFmtId="0" fontId="34" fillId="0" borderId="5" xfId="0" applyFont="1" applyBorder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 vertical="center"/>
    </xf>
    <xf numFmtId="164" fontId="34" fillId="0" borderId="5" xfId="0" applyNumberFormat="1" applyFont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9" fontId="3" fillId="0" borderId="0" xfId="0" applyNumberFormat="1" applyFont="1" applyAlignment="1" applyProtection="1">
      <alignment horizontal="left" vertical="center" indent="1"/>
      <protection locked="0"/>
    </xf>
    <xf numFmtId="0" fontId="18" fillId="2" borderId="0" xfId="0" applyFont="1" applyFill="1" applyAlignment="1">
      <alignment horizontal="right" vertical="center" indent="1"/>
    </xf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center" vertical="center"/>
      <protection locked="0"/>
    </xf>
    <xf numFmtId="10" fontId="33" fillId="0" borderId="0" xfId="1" applyNumberFormat="1" applyFont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164" fontId="14" fillId="0" borderId="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B1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6" fmlaLink="$Q$8" max="30000" min="960" page="10" val="2097"/>
</file>

<file path=xl/ctrlProps/ctrlProp2.xml><?xml version="1.0" encoding="utf-8"?>
<formControlPr xmlns="http://schemas.microsoft.com/office/spreadsheetml/2009/9/main" objectType="Spin" dx="26" fmlaLink="$Q$3" max="2099" min="2022" page="10" val="202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375282</xdr:colOff>
      <xdr:row>3</xdr:row>
      <xdr:rowOff>116883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0"/>
          <a:ext cx="2295897" cy="522867"/>
        </a:xfrm>
        <a:prstGeom prst="rect">
          <a:avLst/>
        </a:prstGeom>
      </xdr:spPr>
    </xdr:pic>
    <xdr:clientData/>
  </xdr:twoCellAnchor>
  <xdr:twoCellAnchor editAs="oneCell">
    <xdr:from>
      <xdr:col>4</xdr:col>
      <xdr:colOff>2622</xdr:colOff>
      <xdr:row>57</xdr:row>
      <xdr:rowOff>42740</xdr:rowOff>
    </xdr:from>
    <xdr:to>
      <xdr:col>6</xdr:col>
      <xdr:colOff>91586</xdr:colOff>
      <xdr:row>63</xdr:row>
      <xdr:rowOff>2173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31422" y="8529515"/>
          <a:ext cx="965264" cy="983899"/>
        </a:xfrm>
        <a:prstGeom prst="rect">
          <a:avLst/>
        </a:prstGeom>
        <a:noFill/>
        <a:ln>
          <a:noFill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7</xdr:row>
          <xdr:rowOff>19050</xdr:rowOff>
        </xdr:from>
        <xdr:to>
          <xdr:col>17</xdr:col>
          <xdr:colOff>628650</xdr:colOff>
          <xdr:row>8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703634</xdr:colOff>
          <xdr:row>60</xdr:row>
          <xdr:rowOff>69315</xdr:rowOff>
        </xdr:from>
        <xdr:ext cx="1442466" cy="1277007"/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SalesPerson" spid="_x0000_s9787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2714" t="3622" r="4056" b="3075"/>
            <a:stretch>
              <a:fillRect/>
            </a:stretch>
          </xdr:blipFill>
          <xdr:spPr>
            <a:xfrm>
              <a:off x="4723184" y="9127590"/>
              <a:ext cx="1442466" cy="1277007"/>
            </a:xfrm>
            <a:prstGeom prst="rect">
              <a:avLst/>
            </a:prstGeom>
          </xdr:spPr>
        </xdr:pic>
        <xdr:clientData/>
      </xdr:oneCellAnchor>
    </mc:Choice>
    <mc:Fallback/>
  </mc:AlternateContent>
  <xdr:twoCellAnchor editAs="oneCell">
    <xdr:from>
      <xdr:col>0</xdr:col>
      <xdr:colOff>5205</xdr:colOff>
      <xdr:row>57</xdr:row>
      <xdr:rowOff>0</xdr:rowOff>
    </xdr:from>
    <xdr:to>
      <xdr:col>5</xdr:col>
      <xdr:colOff>61239</xdr:colOff>
      <xdr:row>63</xdr:row>
      <xdr:rowOff>109903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05" y="8486775"/>
          <a:ext cx="2322984" cy="1138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bIns="0" rtlCol="0" anchor="t">
          <a:noAutofit/>
        </a:bodyPr>
        <a:lstStyle/>
        <a:p>
          <a:r>
            <a:rPr lang="en-SG" sz="600" b="1" i="0" u="sng"/>
            <a:t>PAYMENT OPTION: </a:t>
          </a:r>
        </a:p>
        <a:p>
          <a:r>
            <a:rPr lang="en-SG" sz="600"/>
            <a:t>Fund Transfer</a:t>
          </a:r>
        </a:p>
        <a:p>
          <a:r>
            <a:rPr lang="en-SG" sz="600"/>
            <a:t>Beneficiary Name : </a:t>
          </a:r>
          <a:r>
            <a:rPr lang="en-SG" sz="600" b="1"/>
            <a:t>SCALE-TECH (GLOBAL) PTE. LTD.</a:t>
          </a:r>
        </a:p>
        <a:p>
          <a:r>
            <a:rPr lang="en-SG" sz="600"/>
            <a:t>Bank Name : </a:t>
          </a:r>
          <a:r>
            <a:rPr lang="en-SG" sz="600" b="1"/>
            <a:t>DBS BANK LTD</a:t>
          </a:r>
        </a:p>
        <a:p>
          <a:r>
            <a:rPr lang="en-SG" sz="600"/>
            <a:t>Bank Code : </a:t>
          </a:r>
          <a:r>
            <a:rPr lang="en-SG" sz="600" b="1"/>
            <a:t>7171</a:t>
          </a:r>
        </a:p>
        <a:p>
          <a:r>
            <a:rPr lang="en-SG" sz="600"/>
            <a:t>Account Number : </a:t>
          </a:r>
          <a:r>
            <a:rPr lang="en-SG" sz="800" b="1">
              <a:solidFill>
                <a:schemeClr val="tx1"/>
              </a:solidFill>
            </a:rPr>
            <a:t>003-940-5-561</a:t>
          </a:r>
        </a:p>
        <a:p>
          <a:r>
            <a:rPr lang="en-SG" sz="600"/>
            <a:t>SWIFT Code : </a:t>
          </a:r>
          <a:r>
            <a:rPr lang="en-SG" sz="600" b="1"/>
            <a:t>DBSSSGSG</a:t>
          </a:r>
        </a:p>
        <a:p>
          <a:endParaRPr lang="en-SG" sz="100"/>
        </a:p>
        <a:p>
          <a:r>
            <a:rPr lang="en-SG" sz="600"/>
            <a:t>Scan the PayNow QR Code with mobile banking app</a:t>
          </a:r>
        </a:p>
        <a:p>
          <a:r>
            <a:rPr lang="en-SG" sz="600"/>
            <a:t>Please input your Invoice Number in the Ref/Remarks Field.</a:t>
          </a:r>
        </a:p>
        <a:p>
          <a:r>
            <a:rPr lang="en-SG" sz="600"/>
            <a:t>UEN:  </a:t>
          </a:r>
          <a:r>
            <a:rPr lang="en-SG" sz="800" b="1">
              <a:solidFill>
                <a:srgbClr val="7B1A76"/>
              </a:solidFill>
            </a:rPr>
            <a:t>201618967W</a:t>
          </a:r>
        </a:p>
        <a:p>
          <a:endParaRPr lang="en-SG" sz="100"/>
        </a:p>
        <a:p>
          <a:r>
            <a:rPr lang="en-SG" sz="600"/>
            <a:t>Cheque payment and made payable to: </a:t>
          </a:r>
          <a:r>
            <a:rPr lang="en-SG" sz="600" b="1"/>
            <a:t>SCALE-TECH (GLOBAL) PTE. LTD.</a:t>
          </a:r>
        </a:p>
      </xdr:txBody>
    </xdr:sp>
    <xdr:clientData/>
  </xdr:twoCellAnchor>
  <xdr:twoCellAnchor editAs="absolute">
    <xdr:from>
      <xdr:col>6</xdr:col>
      <xdr:colOff>400050</xdr:colOff>
      <xdr:row>0</xdr:row>
      <xdr:rowOff>0</xdr:rowOff>
    </xdr:from>
    <xdr:to>
      <xdr:col>14</xdr:col>
      <xdr:colOff>7684</xdr:colOff>
      <xdr:row>4</xdr:row>
      <xdr:rowOff>19620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105150" y="0"/>
          <a:ext cx="3636709" cy="591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0" rIns="0" bIns="0" rtlCol="0" anchor="t">
          <a:noAutofit/>
        </a:bodyPr>
        <a:lstStyle/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SCALE-TECH (GLOBAL) PTE. LTD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Blk 9 Yishun Industrial Street 1 #04-68, North Spring BizHub Industrial Building Singapore 768163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Tel : 6909 2258   Email : sales@scale-tech.com.sg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Business / GST Registration No : 201618967W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  <a:p>
          <a:pPr algn="r"/>
          <a:r>
            <a:rPr lang="en-SG" sz="7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 : www.scale-tech.com.sg</a:t>
          </a:r>
          <a:r>
            <a:rPr lang="en-SG" sz="7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SG" sz="700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9525</xdr:rowOff>
        </xdr:from>
        <xdr:to>
          <xdr:col>17</xdr:col>
          <xdr:colOff>619125</xdr:colOff>
          <xdr:row>4</xdr:row>
          <xdr:rowOff>0</xdr:rowOff>
        </xdr:to>
        <xdr:sp macro="" textlink="">
          <xdr:nvSpPr>
            <xdr:cNvPr id="1486" name="Spinner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17</xdr:row>
      <xdr:rowOff>114300</xdr:rowOff>
    </xdr:from>
    <xdr:to>
      <xdr:col>5</xdr:col>
      <xdr:colOff>1066800</xdr:colOff>
      <xdr:row>22</xdr:row>
      <xdr:rowOff>163151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695"/>
        <a:stretch/>
      </xdr:blipFill>
      <xdr:spPr>
        <a:xfrm>
          <a:off x="6545580" y="3223260"/>
          <a:ext cx="1958340" cy="963251"/>
        </a:xfrm>
        <a:prstGeom prst="rect">
          <a:avLst/>
        </a:prstGeom>
      </xdr:spPr>
    </xdr:pic>
    <xdr:clientData/>
  </xdr:twoCellAnchor>
  <xdr:twoCellAnchor>
    <xdr:from>
      <xdr:col>2</xdr:col>
      <xdr:colOff>1402080</xdr:colOff>
      <xdr:row>12</xdr:row>
      <xdr:rowOff>152400</xdr:rowOff>
    </xdr:from>
    <xdr:to>
      <xdr:col>3</xdr:col>
      <xdr:colOff>1226820</xdr:colOff>
      <xdr:row>22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2346960"/>
          <a:ext cx="1950720" cy="17221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xmlns:mc="http://schemas.openxmlformats.org/markup-compatibility/2006" val="000000" mc:Ignorable="a14" a14:legacySpreadsheetColorIndex="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000000" mc:Ignorable="a14" a14:legacySpreadsheetColorIndex="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37961</xdr:colOff>
      <xdr:row>2</xdr:row>
      <xdr:rowOff>484535</xdr:rowOff>
    </xdr:from>
    <xdr:ext cx="2011984" cy="105189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0" t="14666" r="937" b="18843"/>
        <a:stretch/>
      </xdr:blipFill>
      <xdr:spPr>
        <a:xfrm>
          <a:off x="1135407" y="2441301"/>
          <a:ext cx="2011984" cy="1051890"/>
        </a:xfrm>
        <a:prstGeom prst="rect">
          <a:avLst/>
        </a:prstGeom>
      </xdr:spPr>
    </xdr:pic>
    <xdr:clientData/>
  </xdr:oneCellAnchor>
  <xdr:oneCellAnchor>
    <xdr:from>
      <xdr:col>1</xdr:col>
      <xdr:colOff>244335</xdr:colOff>
      <xdr:row>1</xdr:row>
      <xdr:rowOff>67642</xdr:rowOff>
    </xdr:from>
    <xdr:ext cx="1540565" cy="163299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29" t="6986" r="5468" b="6091"/>
        <a:stretch/>
      </xdr:blipFill>
      <xdr:spPr>
        <a:xfrm>
          <a:off x="1396998" y="254001"/>
          <a:ext cx="1540565" cy="1632998"/>
        </a:xfrm>
        <a:prstGeom prst="rect">
          <a:avLst/>
        </a:prstGeom>
      </xdr:spPr>
    </xdr:pic>
    <xdr:clientData/>
  </xdr:oneCellAnchor>
  <xdr:oneCellAnchor>
    <xdr:from>
      <xdr:col>1</xdr:col>
      <xdr:colOff>472767</xdr:colOff>
      <xdr:row>3</xdr:row>
      <xdr:rowOff>382819</xdr:rowOff>
    </xdr:from>
    <xdr:ext cx="986767" cy="98676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82367" y="733339"/>
          <a:ext cx="986767" cy="986767"/>
        </a:xfrm>
        <a:prstGeom prst="rect">
          <a:avLst/>
        </a:prstGeom>
      </xdr:spPr>
    </xdr:pic>
    <xdr:clientData/>
  </xdr:oneCellAnchor>
  <xdr:oneCellAnchor>
    <xdr:from>
      <xdr:col>1</xdr:col>
      <xdr:colOff>505897</xdr:colOff>
      <xdr:row>4</xdr:row>
      <xdr:rowOff>174664</xdr:rowOff>
    </xdr:from>
    <xdr:ext cx="986767" cy="9889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2332" y="5674316"/>
          <a:ext cx="986767" cy="988950"/>
        </a:xfrm>
        <a:prstGeom prst="rect">
          <a:avLst/>
        </a:prstGeom>
      </xdr:spPr>
    </xdr:pic>
    <xdr:clientData/>
  </xdr:oneCellAnchor>
  <xdr:oneCellAnchor>
    <xdr:from>
      <xdr:col>1</xdr:col>
      <xdr:colOff>431354</xdr:colOff>
      <xdr:row>7</xdr:row>
      <xdr:rowOff>33829</xdr:rowOff>
    </xdr:from>
    <xdr:ext cx="986767" cy="98901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0954" y="1131109"/>
          <a:ext cx="986767" cy="989010"/>
        </a:xfrm>
        <a:prstGeom prst="rect">
          <a:avLst/>
        </a:prstGeom>
      </xdr:spPr>
    </xdr:pic>
    <xdr:clientData/>
  </xdr:oneCellAnchor>
  <xdr:oneCellAnchor>
    <xdr:from>
      <xdr:col>1</xdr:col>
      <xdr:colOff>439637</xdr:colOff>
      <xdr:row>6</xdr:row>
      <xdr:rowOff>34950</xdr:rowOff>
    </xdr:from>
    <xdr:ext cx="986767" cy="986767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237" y="949350"/>
          <a:ext cx="986767" cy="986767"/>
        </a:xfrm>
        <a:prstGeom prst="rect">
          <a:avLst/>
        </a:prstGeom>
      </xdr:spPr>
    </xdr:pic>
    <xdr:clientData/>
  </xdr:oneCellAnchor>
  <xdr:oneCellAnchor>
    <xdr:from>
      <xdr:col>1</xdr:col>
      <xdr:colOff>431354</xdr:colOff>
      <xdr:row>8</xdr:row>
      <xdr:rowOff>34950</xdr:rowOff>
    </xdr:from>
    <xdr:ext cx="986767" cy="986767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0954" y="1315110"/>
          <a:ext cx="986767" cy="9867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176213</xdr:colOff>
          <xdr:row>1</xdr:row>
          <xdr:rowOff>157162</xdr:rowOff>
        </xdr:from>
        <xdr:ext cx="2037522" cy="1772478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extLst>
                <a:ext uri="{84589F7E-364E-4C9E-8A38-B11213B215E9}">
                  <a14:cameraTool cellRange="Test" spid="_x0000_s14668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2397" t="3811"/>
            <a:stretch>
              <a:fillRect/>
            </a:stretch>
          </xdr:blipFill>
          <xdr:spPr bwMode="auto">
            <a:xfrm>
              <a:off x="2005013" y="347662"/>
              <a:ext cx="2037522" cy="1772478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528639</xdr:colOff>
          <xdr:row>1</xdr:row>
          <xdr:rowOff>0</xdr:rowOff>
        </xdr:from>
        <xdr:ext cx="2037522" cy="1772478"/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PicPr>
              <a:extLst>
                <a:ext uri="{84589F7E-364E-4C9E-8A38-B11213B215E9}">
                  <a14:cameraTool cellRange="Test" spid="_x0000_s14669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2397" t="3811"/>
            <a:stretch>
              <a:fillRect/>
            </a:stretch>
          </xdr:blipFill>
          <xdr:spPr bwMode="auto">
            <a:xfrm>
              <a:off x="4186239" y="190500"/>
              <a:ext cx="2037522" cy="1772478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77"/>
  <sheetViews>
    <sheetView tabSelected="1" topLeftCell="A7" zoomScale="98" zoomScaleNormal="98" zoomScaleSheetLayoutView="102" workbookViewId="0">
      <selection activeCell="R31" sqref="R31"/>
    </sheetView>
  </sheetViews>
  <sheetFormatPr defaultColWidth="9.28515625" defaultRowHeight="15" x14ac:dyDescent="0.25"/>
  <cols>
    <col min="1" max="1" width="7.7109375" style="35" customWidth="1"/>
    <col min="2" max="3" width="6.5703125" style="35" customWidth="1"/>
    <col min="4" max="4" width="6.5703125" style="44" customWidth="1"/>
    <col min="5" max="5" width="6.5703125" style="35" customWidth="1"/>
    <col min="6" max="7" width="6.5703125" style="45" customWidth="1"/>
    <col min="8" max="9" width="6.5703125" style="35" customWidth="1"/>
    <col min="10" max="10" width="14.28515625" style="35" bestFit="1" customWidth="1"/>
    <col min="11" max="11" width="6.28515625" style="35" customWidth="1"/>
    <col min="12" max="14" width="6.7109375" style="35" customWidth="1"/>
    <col min="15" max="15" width="9.28515625" style="35"/>
    <col min="16" max="16" width="15.28515625" style="35" bestFit="1" customWidth="1"/>
    <col min="17" max="17" width="30.85546875" style="35" customWidth="1"/>
    <col min="18" max="18" width="26.7109375" style="35" customWidth="1"/>
    <col min="19" max="19" width="9.28515625" style="35"/>
    <col min="20" max="20" width="17.5703125" style="35" customWidth="1"/>
    <col min="21" max="21" width="14.28515625" style="35" customWidth="1"/>
    <col min="22" max="22" width="25.85546875" style="35" bestFit="1" customWidth="1"/>
    <col min="23" max="16384" width="9.28515625" style="35"/>
  </cols>
  <sheetData>
    <row r="1" spans="1:22" s="20" customFormat="1" ht="11.25" x14ac:dyDescent="0.2">
      <c r="A1" s="19"/>
      <c r="B1" s="19"/>
      <c r="C1" s="19"/>
      <c r="D1" s="19"/>
      <c r="E1" s="19"/>
      <c r="I1" s="19"/>
      <c r="J1" s="19"/>
      <c r="K1" s="19"/>
      <c r="L1" s="19"/>
      <c r="M1" s="19"/>
    </row>
    <row r="2" spans="1:22" s="20" customFormat="1" ht="11.25" x14ac:dyDescent="0.2">
      <c r="A2" s="19"/>
      <c r="B2" s="19"/>
      <c r="C2" s="19"/>
      <c r="D2" s="19"/>
      <c r="E2" s="19"/>
      <c r="I2" s="19"/>
      <c r="J2" s="19"/>
      <c r="K2" s="19"/>
      <c r="L2" s="19"/>
      <c r="M2" s="19"/>
      <c r="N2" s="21"/>
      <c r="P2" s="21"/>
    </row>
    <row r="3" spans="1:22" s="20" customFormat="1" ht="11.25" customHeight="1" x14ac:dyDescent="0.2">
      <c r="A3" s="22"/>
      <c r="B3" s="22"/>
      <c r="C3" s="22"/>
      <c r="D3" s="22"/>
      <c r="E3" s="22"/>
      <c r="I3" s="22"/>
      <c r="J3" s="22"/>
      <c r="K3" s="22"/>
      <c r="L3" s="22"/>
      <c r="M3" s="22"/>
      <c r="N3" s="23"/>
      <c r="P3" s="115" t="s">
        <v>86</v>
      </c>
      <c r="Q3" s="110">
        <v>2024</v>
      </c>
    </row>
    <row r="4" spans="1:22" s="20" customFormat="1" ht="11.25" customHeight="1" x14ac:dyDescent="0.2">
      <c r="A4" s="22"/>
      <c r="B4" s="22"/>
      <c r="C4" s="22"/>
      <c r="D4" s="22"/>
      <c r="E4" s="22"/>
      <c r="I4" s="22"/>
      <c r="J4" s="22"/>
      <c r="K4" s="22"/>
      <c r="L4" s="22"/>
      <c r="M4" s="22"/>
      <c r="N4" s="23"/>
      <c r="P4" s="115"/>
      <c r="Q4" s="110"/>
    </row>
    <row r="5" spans="1:22" s="31" customFormat="1" ht="6" x14ac:dyDescent="0.15">
      <c r="I5" s="73"/>
      <c r="N5" s="74"/>
      <c r="P5" s="74"/>
    </row>
    <row r="6" spans="1:22" s="25" customFormat="1" ht="13.35" customHeight="1" x14ac:dyDescent="0.15">
      <c r="A6" s="24" t="s">
        <v>1</v>
      </c>
      <c r="B6" s="119" t="str">
        <f>R33</f>
        <v>NMB SINGAPORE LIMITED</v>
      </c>
      <c r="C6" s="119"/>
      <c r="D6" s="119"/>
      <c r="E6" s="119"/>
      <c r="F6" s="119"/>
      <c r="G6" s="119"/>
      <c r="H6" s="119"/>
      <c r="I6" s="119"/>
      <c r="J6" s="120" t="s">
        <v>14</v>
      </c>
      <c r="K6" s="120"/>
      <c r="L6" s="120"/>
      <c r="M6" s="120"/>
      <c r="N6" s="120"/>
      <c r="P6" s="115" t="s">
        <v>87</v>
      </c>
      <c r="Q6" s="118" t="str">
        <f>IF(ISNUMBER(SEARCH("2022",Q3)),"7%",IF(ISNUMBER(SEARCH("2023",Q3)),"8%",IF(ISNUMBER(SEARCH("2024",Q3)),"9%",IF(ISNUMBER(SEARCH("2025",Q3)),"9%","0"))))</f>
        <v>9%</v>
      </c>
    </row>
    <row r="7" spans="1:22" customFormat="1" ht="13.35" customHeight="1" x14ac:dyDescent="0.25">
      <c r="A7" s="24" t="s">
        <v>29</v>
      </c>
      <c r="B7" s="119" t="str">
        <f>R34</f>
        <v xml:space="preserve">NO 1 CHAI CHEE AVENUE </v>
      </c>
      <c r="C7" s="119"/>
      <c r="D7" s="119"/>
      <c r="E7" s="119"/>
      <c r="F7" s="119"/>
      <c r="G7" s="119"/>
      <c r="H7" s="119"/>
      <c r="I7" s="119"/>
      <c r="J7" s="120"/>
      <c r="K7" s="120"/>
      <c r="L7" s="120"/>
      <c r="M7" s="120"/>
      <c r="N7" s="120"/>
      <c r="P7" s="115"/>
      <c r="Q7" s="118"/>
      <c r="T7" s="35"/>
      <c r="U7" s="35"/>
      <c r="V7" s="35"/>
    </row>
    <row r="8" spans="1:22" customFormat="1" ht="13.35" customHeight="1" x14ac:dyDescent="0.25">
      <c r="A8" s="26"/>
      <c r="B8" s="119" t="str">
        <f>R35</f>
        <v xml:space="preserve">SINGAPORE 469059 </v>
      </c>
      <c r="C8" s="119"/>
      <c r="D8" s="119"/>
      <c r="E8" s="119"/>
      <c r="F8" s="119"/>
      <c r="G8" s="119"/>
      <c r="H8" s="119"/>
      <c r="I8" s="119"/>
      <c r="J8" s="120"/>
      <c r="K8" s="120"/>
      <c r="L8" s="120"/>
      <c r="M8" s="120"/>
      <c r="N8" s="120"/>
      <c r="P8" s="115" t="s">
        <v>46</v>
      </c>
      <c r="Q8" s="110">
        <v>2097</v>
      </c>
      <c r="R8" s="27"/>
      <c r="T8" s="35"/>
      <c r="U8" s="35"/>
      <c r="V8" s="35"/>
    </row>
    <row r="9" spans="1:22" customFormat="1" ht="13.35" customHeight="1" x14ac:dyDescent="0.25">
      <c r="A9" s="26"/>
      <c r="B9" s="119" t="str">
        <f>R36</f>
        <v/>
      </c>
      <c r="C9" s="119"/>
      <c r="D9" s="119"/>
      <c r="E9" s="119"/>
      <c r="F9" s="119"/>
      <c r="G9" s="119"/>
      <c r="H9" s="119"/>
      <c r="I9" s="119"/>
      <c r="J9" s="117" t="s">
        <v>46</v>
      </c>
      <c r="K9" s="121" t="str">
        <f>"IN"&amp;30000+Q8</f>
        <v>IN32097</v>
      </c>
      <c r="L9" s="121"/>
      <c r="M9" s="121"/>
      <c r="N9" s="121"/>
      <c r="P9" s="115"/>
      <c r="Q9" s="110"/>
      <c r="R9" s="27"/>
      <c r="T9" s="35"/>
      <c r="U9" s="35"/>
      <c r="V9" s="35"/>
    </row>
    <row r="10" spans="1:22" customFormat="1" ht="13.35" customHeight="1" x14ac:dyDescent="0.25">
      <c r="A10" s="24" t="s">
        <v>30</v>
      </c>
      <c r="B10" s="119" t="str">
        <f>R37</f>
        <v>ACCOUNT PAYABLE</v>
      </c>
      <c r="C10" s="119"/>
      <c r="D10" s="119"/>
      <c r="E10" s="119"/>
      <c r="F10" s="86" t="s">
        <v>31</v>
      </c>
      <c r="G10" s="119" t="str">
        <f>R38</f>
        <v>6241 1033</v>
      </c>
      <c r="H10" s="119"/>
      <c r="I10" s="119"/>
      <c r="J10" s="117"/>
      <c r="K10" s="121"/>
      <c r="L10" s="121"/>
      <c r="M10" s="121"/>
      <c r="N10" s="121"/>
      <c r="P10" s="77" t="s">
        <v>35</v>
      </c>
      <c r="Q10" s="81">
        <v>45642</v>
      </c>
      <c r="T10" s="35"/>
      <c r="U10" s="35"/>
      <c r="V10" s="35"/>
    </row>
    <row r="11" spans="1:22" customFormat="1" ht="13.35" customHeight="1" x14ac:dyDescent="0.25">
      <c r="A11" s="24"/>
      <c r="B11" s="119"/>
      <c r="C11" s="119"/>
      <c r="D11" s="119"/>
      <c r="E11" s="119"/>
      <c r="F11" s="119"/>
      <c r="G11" s="119"/>
      <c r="H11" s="119"/>
      <c r="I11" s="119"/>
      <c r="J11" s="28" t="s">
        <v>35</v>
      </c>
      <c r="K11" s="123">
        <f>Q10</f>
        <v>45642</v>
      </c>
      <c r="L11" s="123"/>
      <c r="M11" s="123"/>
      <c r="N11" s="123"/>
      <c r="P11" s="77" t="s">
        <v>36</v>
      </c>
      <c r="Q11" s="93" t="s">
        <v>112</v>
      </c>
      <c r="T11" s="35"/>
      <c r="U11" s="35"/>
      <c r="V11" s="35"/>
    </row>
    <row r="12" spans="1:22" customFormat="1" ht="13.35" customHeight="1" x14ac:dyDescent="0.25">
      <c r="A12" s="24" t="s">
        <v>2</v>
      </c>
      <c r="B12" s="119" t="str">
        <f>R40</f>
        <v xml:space="preserve">NMB SINGAPORE LIMITED </v>
      </c>
      <c r="C12" s="119"/>
      <c r="D12" s="119"/>
      <c r="E12" s="119"/>
      <c r="F12" s="119"/>
      <c r="G12" s="119"/>
      <c r="H12" s="119"/>
      <c r="I12" s="119"/>
      <c r="J12" s="29" t="s">
        <v>36</v>
      </c>
      <c r="K12" s="122" t="str">
        <f>IF(ISBLANK(Q11)=TRUE,"N.A", Q11)</f>
        <v>65-2583</v>
      </c>
      <c r="L12" s="122"/>
      <c r="M12" s="122"/>
      <c r="N12" s="122"/>
      <c r="P12" s="77" t="s">
        <v>67</v>
      </c>
      <c r="Q12" s="46" t="s">
        <v>113</v>
      </c>
      <c r="T12" s="35"/>
      <c r="U12" s="35"/>
      <c r="V12" s="35"/>
    </row>
    <row r="13" spans="1:22" customFormat="1" ht="13.35" customHeight="1" x14ac:dyDescent="0.25">
      <c r="A13" s="24"/>
      <c r="B13" s="119" t="str">
        <f>R41</f>
        <v xml:space="preserve">NO 1 CHAI CHEE AVENUE </v>
      </c>
      <c r="C13" s="119"/>
      <c r="D13" s="119"/>
      <c r="E13" s="119"/>
      <c r="F13" s="119"/>
      <c r="G13" s="119"/>
      <c r="H13" s="119"/>
      <c r="I13" s="119"/>
      <c r="J13" s="28" t="s">
        <v>67</v>
      </c>
      <c r="K13" s="122" t="str">
        <f>IF(ISBLANK(Q12)=TRUE,"N.A", Q12)</f>
        <v>ST-2024-02-933</v>
      </c>
      <c r="L13" s="122"/>
      <c r="M13" s="122"/>
      <c r="N13" s="122"/>
      <c r="P13" s="77" t="s">
        <v>46</v>
      </c>
      <c r="Q13" s="64" t="str">
        <f>"IN"&amp;30000+Q8</f>
        <v>IN32097</v>
      </c>
      <c r="T13" s="35"/>
      <c r="U13" s="35"/>
      <c r="V13" s="35"/>
    </row>
    <row r="14" spans="1:22" customFormat="1" ht="13.35" customHeight="1" x14ac:dyDescent="0.25">
      <c r="A14" s="30"/>
      <c r="B14" s="119" t="str">
        <f>R42</f>
        <v xml:space="preserve">SINGAPORE 469059 </v>
      </c>
      <c r="C14" s="119"/>
      <c r="D14" s="119"/>
      <c r="E14" s="119"/>
      <c r="F14" s="119"/>
      <c r="G14" s="119"/>
      <c r="H14" s="119"/>
      <c r="I14" s="119"/>
      <c r="J14" s="29" t="s">
        <v>37</v>
      </c>
      <c r="K14" s="122" t="str">
        <f>Q14</f>
        <v>SGD</v>
      </c>
      <c r="L14" s="122"/>
      <c r="M14" s="122"/>
      <c r="N14" s="122"/>
      <c r="O14" s="11"/>
      <c r="P14" s="77" t="s">
        <v>37</v>
      </c>
      <c r="Q14" s="46" t="s">
        <v>18</v>
      </c>
      <c r="R14" s="11"/>
      <c r="S14" s="11"/>
      <c r="T14" s="35"/>
      <c r="U14" s="35"/>
      <c r="V14" s="35"/>
    </row>
    <row r="15" spans="1:22" customFormat="1" ht="13.35" customHeight="1" x14ac:dyDescent="0.25">
      <c r="A15" s="30"/>
      <c r="B15" s="119" t="str">
        <f>R43</f>
        <v/>
      </c>
      <c r="C15" s="119"/>
      <c r="D15" s="119"/>
      <c r="E15" s="119"/>
      <c r="F15" s="119"/>
      <c r="G15" s="119"/>
      <c r="H15" s="119"/>
      <c r="I15" s="119"/>
      <c r="J15" s="28" t="s">
        <v>38</v>
      </c>
      <c r="K15" s="116" t="str">
        <f>Q15</f>
        <v>WITHIN 30 DAYS UPON COMPLETION</v>
      </c>
      <c r="L15" s="116"/>
      <c r="M15" s="116"/>
      <c r="N15" s="116"/>
      <c r="O15" s="9"/>
      <c r="P15" s="77" t="s">
        <v>38</v>
      </c>
      <c r="Q15" s="46" t="s">
        <v>72</v>
      </c>
      <c r="R15" s="9"/>
      <c r="S15" s="9"/>
      <c r="T15" s="35"/>
      <c r="U15" s="35"/>
      <c r="V15" s="35"/>
    </row>
    <row r="16" spans="1:22" customFormat="1" ht="13.35" customHeight="1" x14ac:dyDescent="0.25">
      <c r="A16" s="24" t="s">
        <v>30</v>
      </c>
      <c r="B16" s="119" t="str">
        <f>R44</f>
        <v>MS.LIEW SIAW LING / MS DOROTHY ONG</v>
      </c>
      <c r="C16" s="119"/>
      <c r="D16" s="119"/>
      <c r="E16" s="119"/>
      <c r="F16" s="86" t="s">
        <v>31</v>
      </c>
      <c r="G16" s="119" t="str">
        <f>Q46</f>
        <v>6240 5309 / 6240 5318</v>
      </c>
      <c r="H16" s="119"/>
      <c r="I16" s="119"/>
      <c r="J16" s="29" t="s">
        <v>39</v>
      </c>
      <c r="K16" s="124" t="str">
        <f>IF(Q16="C.W.DEE","DEE CHEN WEE",IF(Q16="G.L.NG","WINSTON NG",IF(Q16="SALES1","SALES 1",IF(Q16="SALES2","SALES 2",IF(Q16="COMPUTER","COMPUTER","NO MATCH")))))</f>
        <v>WINSTON NG</v>
      </c>
      <c r="L16" s="124"/>
      <c r="M16" s="124"/>
      <c r="N16" s="124"/>
      <c r="O16" s="10"/>
      <c r="P16" s="77" t="s">
        <v>39</v>
      </c>
      <c r="Q16" s="46" t="s">
        <v>33</v>
      </c>
      <c r="R16" s="10"/>
      <c r="S16" s="10"/>
      <c r="T16" s="35"/>
      <c r="U16" s="35"/>
      <c r="V16" s="35"/>
    </row>
    <row r="17" spans="1:21" s="31" customFormat="1" ht="6" x14ac:dyDescent="0.15">
      <c r="D17" s="32"/>
      <c r="F17" s="33"/>
      <c r="G17" s="33"/>
    </row>
    <row r="18" spans="1:21" ht="15" customHeight="1" thickBot="1" x14ac:dyDescent="0.3">
      <c r="A18" s="55" t="s">
        <v>0</v>
      </c>
      <c r="B18" s="113" t="s">
        <v>10</v>
      </c>
      <c r="C18" s="113"/>
      <c r="D18" s="113"/>
      <c r="E18" s="113"/>
      <c r="F18" s="113"/>
      <c r="G18" s="113"/>
      <c r="H18" s="113"/>
      <c r="I18" s="113"/>
      <c r="J18" s="55" t="s">
        <v>11</v>
      </c>
      <c r="K18" s="113" t="s">
        <v>12</v>
      </c>
      <c r="L18" s="113"/>
      <c r="M18" s="113" t="s">
        <v>13</v>
      </c>
      <c r="N18" s="113"/>
      <c r="P18" s="34"/>
    </row>
    <row r="19" spans="1:21" s="91" customFormat="1" ht="5.25" x14ac:dyDescent="0.15">
      <c r="A19" s="89"/>
      <c r="B19" s="112"/>
      <c r="C19" s="112"/>
      <c r="D19" s="112"/>
      <c r="E19" s="112"/>
      <c r="F19" s="112"/>
      <c r="G19" s="112"/>
      <c r="H19" s="112"/>
      <c r="I19" s="112"/>
      <c r="J19" s="90"/>
      <c r="K19" s="114"/>
      <c r="L19" s="114"/>
      <c r="M19" s="114"/>
      <c r="N19" s="114"/>
      <c r="P19" s="92"/>
    </row>
    <row r="20" spans="1:21" s="47" customFormat="1" ht="12" customHeight="1" x14ac:dyDescent="0.25">
      <c r="A20" s="82"/>
      <c r="B20" s="97" t="s">
        <v>101</v>
      </c>
      <c r="C20" s="97"/>
      <c r="D20" s="97"/>
      <c r="E20" s="97"/>
      <c r="F20" s="97"/>
      <c r="G20" s="97"/>
      <c r="H20" s="97"/>
      <c r="I20" s="97"/>
      <c r="J20" s="83"/>
      <c r="K20" s="98"/>
      <c r="L20" s="98"/>
      <c r="M20" s="98"/>
      <c r="N20" s="98"/>
      <c r="P20" s="2" t="s">
        <v>68</v>
      </c>
      <c r="Q20" s="45" t="str">
        <f>Q13&amp;"_"&amp;B6&amp;"_"&amp;UPPER(TEXT(Q10,"DDMMMYYY"))</f>
        <v>IN32097_NMB SINGAPORE LIMITED_16DEC2024</v>
      </c>
      <c r="T20" s="132" t="s">
        <v>151</v>
      </c>
      <c r="U20" t="s">
        <v>152</v>
      </c>
    </row>
    <row r="21" spans="1:21" s="47" customFormat="1" ht="12" customHeight="1" x14ac:dyDescent="0.25">
      <c r="A21" s="82"/>
      <c r="B21" s="97" t="s">
        <v>102</v>
      </c>
      <c r="C21" s="97"/>
      <c r="D21" s="97"/>
      <c r="E21" s="97"/>
      <c r="F21" s="97"/>
      <c r="G21" s="97"/>
      <c r="H21" s="97"/>
      <c r="I21" s="97"/>
      <c r="J21" s="83"/>
      <c r="K21" s="98"/>
      <c r="L21" s="98"/>
      <c r="M21" s="98"/>
      <c r="N21" s="98"/>
      <c r="P21" s="2" t="s">
        <v>69</v>
      </c>
      <c r="Q21" s="96" t="s">
        <v>114</v>
      </c>
      <c r="T21" s="132" t="s">
        <v>115</v>
      </c>
      <c r="U21" t="s">
        <v>116</v>
      </c>
    </row>
    <row r="22" spans="1:21" s="47" customFormat="1" ht="12" customHeight="1" x14ac:dyDescent="0.25">
      <c r="A22" s="82"/>
      <c r="B22" s="99"/>
      <c r="C22" s="99"/>
      <c r="D22" s="99"/>
      <c r="E22" s="99"/>
      <c r="F22" s="99"/>
      <c r="G22" s="99"/>
      <c r="H22" s="99"/>
      <c r="I22" s="99"/>
      <c r="J22" s="83"/>
      <c r="K22" s="98"/>
      <c r="L22" s="98"/>
      <c r="M22" s="98"/>
      <c r="N22" s="98"/>
      <c r="P22" s="45"/>
      <c r="Q22" s="66"/>
      <c r="T22" t="s">
        <v>117</v>
      </c>
      <c r="U22" t="s">
        <v>118</v>
      </c>
    </row>
    <row r="23" spans="1:21" s="47" customFormat="1" ht="12" customHeight="1" x14ac:dyDescent="0.25">
      <c r="A23" s="82">
        <v>1</v>
      </c>
      <c r="B23" s="97" t="s">
        <v>103</v>
      </c>
      <c r="C23" s="97"/>
      <c r="D23" s="97"/>
      <c r="E23" s="97"/>
      <c r="F23" s="97"/>
      <c r="G23" s="97"/>
      <c r="H23" s="97"/>
      <c r="I23" s="97"/>
      <c r="J23" s="83">
        <v>1</v>
      </c>
      <c r="K23" s="98">
        <v>180</v>
      </c>
      <c r="L23" s="98"/>
      <c r="M23" s="98">
        <f>K23*J23</f>
        <v>180</v>
      </c>
      <c r="N23" s="98"/>
      <c r="P23" s="45"/>
      <c r="Q23" s="66"/>
      <c r="T23" t="s">
        <v>119</v>
      </c>
      <c r="U23" t="s">
        <v>120</v>
      </c>
    </row>
    <row r="24" spans="1:21" s="47" customFormat="1" ht="12" customHeight="1" x14ac:dyDescent="0.25">
      <c r="A24" s="82"/>
      <c r="B24" s="97" t="s">
        <v>104</v>
      </c>
      <c r="C24" s="97"/>
      <c r="D24" s="97"/>
      <c r="E24" s="97"/>
      <c r="F24" s="97"/>
      <c r="G24" s="97"/>
      <c r="H24" s="97"/>
      <c r="I24" s="97"/>
      <c r="J24" s="83"/>
      <c r="K24" s="98"/>
      <c r="L24" s="98"/>
      <c r="M24" s="98"/>
      <c r="N24" s="98"/>
      <c r="P24" s="66"/>
      <c r="Q24" s="66"/>
      <c r="T24" t="s">
        <v>121</v>
      </c>
      <c r="U24" t="s">
        <v>122</v>
      </c>
    </row>
    <row r="25" spans="1:21" s="47" customFormat="1" ht="12" customHeight="1" x14ac:dyDescent="0.25">
      <c r="A25" s="82"/>
      <c r="B25" s="97" t="s">
        <v>105</v>
      </c>
      <c r="C25" s="97"/>
      <c r="D25" s="97"/>
      <c r="E25" s="97"/>
      <c r="F25" s="97"/>
      <c r="G25" s="97"/>
      <c r="H25" s="97"/>
      <c r="I25" s="97"/>
      <c r="J25" s="83"/>
      <c r="K25" s="98"/>
      <c r="L25" s="98"/>
      <c r="M25" s="98"/>
      <c r="N25" s="98"/>
      <c r="P25" s="2" t="s">
        <v>70</v>
      </c>
      <c r="Q25" s="75" t="s">
        <v>21</v>
      </c>
      <c r="T25" t="s">
        <v>123</v>
      </c>
      <c r="U25" t="s">
        <v>124</v>
      </c>
    </row>
    <row r="26" spans="1:21" s="47" customFormat="1" ht="12" customHeight="1" x14ac:dyDescent="0.25">
      <c r="A26" s="82"/>
      <c r="B26" s="97" t="s">
        <v>106</v>
      </c>
      <c r="C26" s="97"/>
      <c r="D26" s="97"/>
      <c r="E26" s="97"/>
      <c r="F26" s="97"/>
      <c r="G26" s="97"/>
      <c r="H26" s="97"/>
      <c r="I26" s="97"/>
      <c r="J26" s="83"/>
      <c r="K26" s="98"/>
      <c r="L26" s="98"/>
      <c r="M26" s="98"/>
      <c r="N26" s="98"/>
      <c r="P26" s="54"/>
      <c r="T26" t="s">
        <v>125</v>
      </c>
      <c r="U26" t="s">
        <v>126</v>
      </c>
    </row>
    <row r="27" spans="1:21" s="47" customFormat="1" ht="12" customHeight="1" x14ac:dyDescent="0.25">
      <c r="A27" s="82"/>
      <c r="B27" s="97" t="s">
        <v>107</v>
      </c>
      <c r="C27" s="97"/>
      <c r="D27" s="97"/>
      <c r="E27" s="97"/>
      <c r="F27" s="97"/>
      <c r="G27" s="97"/>
      <c r="H27" s="97"/>
      <c r="I27" s="97"/>
      <c r="J27" s="83"/>
      <c r="K27" s="98"/>
      <c r="L27" s="98"/>
      <c r="M27" s="98"/>
      <c r="N27" s="98"/>
      <c r="P27" s="54"/>
      <c r="T27" t="s">
        <v>127</v>
      </c>
      <c r="U27" t="s">
        <v>128</v>
      </c>
    </row>
    <row r="28" spans="1:21" s="47" customFormat="1" ht="12" customHeight="1" x14ac:dyDescent="0.25">
      <c r="A28" s="82"/>
      <c r="B28" s="97"/>
      <c r="C28" s="97"/>
      <c r="D28" s="97"/>
      <c r="E28" s="97"/>
      <c r="F28" s="97"/>
      <c r="G28" s="97"/>
      <c r="H28" s="97"/>
      <c r="I28" s="97"/>
      <c r="J28" s="83"/>
      <c r="K28" s="98"/>
      <c r="L28" s="98"/>
      <c r="M28" s="98"/>
      <c r="N28" s="98"/>
      <c r="P28" s="2" t="s">
        <v>74</v>
      </c>
      <c r="Q28" s="75" t="s">
        <v>75</v>
      </c>
      <c r="T28" t="s">
        <v>129</v>
      </c>
      <c r="U28" t="s">
        <v>130</v>
      </c>
    </row>
    <row r="29" spans="1:21" s="47" customFormat="1" ht="12" customHeight="1" x14ac:dyDescent="0.25">
      <c r="A29" s="82"/>
      <c r="B29" s="97"/>
      <c r="C29" s="97"/>
      <c r="D29" s="97"/>
      <c r="E29" s="97"/>
      <c r="F29" s="97"/>
      <c r="G29" s="97"/>
      <c r="H29" s="97"/>
      <c r="I29" s="97"/>
      <c r="J29" s="83"/>
      <c r="K29" s="98"/>
      <c r="L29" s="98"/>
      <c r="M29" s="98"/>
      <c r="N29" s="98"/>
      <c r="P29" s="2" t="s">
        <v>74</v>
      </c>
      <c r="Q29" s="76" t="s">
        <v>78</v>
      </c>
      <c r="T29" t="s">
        <v>131</v>
      </c>
      <c r="U29" t="s">
        <v>132</v>
      </c>
    </row>
    <row r="30" spans="1:21" s="47" customFormat="1" ht="12" customHeight="1" x14ac:dyDescent="0.25">
      <c r="A30" s="82">
        <v>2</v>
      </c>
      <c r="B30" s="97" t="s">
        <v>108</v>
      </c>
      <c r="C30" s="97"/>
      <c r="D30" s="97"/>
      <c r="E30" s="97"/>
      <c r="F30" s="97"/>
      <c r="G30" s="97"/>
      <c r="H30" s="97"/>
      <c r="I30" s="97"/>
      <c r="J30" s="83">
        <v>1</v>
      </c>
      <c r="K30" s="98">
        <v>50</v>
      </c>
      <c r="L30" s="98"/>
      <c r="M30" s="98">
        <f>K30*J30</f>
        <v>50</v>
      </c>
      <c r="N30" s="98"/>
      <c r="P30" s="2" t="s">
        <v>77</v>
      </c>
      <c r="Q30" s="75" t="s">
        <v>76</v>
      </c>
      <c r="T30" t="s">
        <v>133</v>
      </c>
      <c r="U30" t="s">
        <v>134</v>
      </c>
    </row>
    <row r="31" spans="1:21" s="47" customFormat="1" ht="12" customHeight="1" x14ac:dyDescent="0.25">
      <c r="A31" s="82"/>
      <c r="B31" s="97"/>
      <c r="C31" s="97"/>
      <c r="D31" s="97"/>
      <c r="E31" s="97"/>
      <c r="F31" s="97"/>
      <c r="G31" s="97"/>
      <c r="H31" s="97"/>
      <c r="I31" s="97"/>
      <c r="J31" s="83"/>
      <c r="K31" s="98"/>
      <c r="L31" s="98"/>
      <c r="M31" s="98"/>
      <c r="N31" s="98"/>
      <c r="P31" s="52"/>
      <c r="T31" s="35" t="s">
        <v>135</v>
      </c>
      <c r="U31" t="s">
        <v>136</v>
      </c>
    </row>
    <row r="32" spans="1:21" s="47" customFormat="1" ht="12" customHeight="1" x14ac:dyDescent="0.25">
      <c r="A32" s="82"/>
      <c r="B32" s="97" t="s">
        <v>109</v>
      </c>
      <c r="C32" s="97"/>
      <c r="D32" s="97"/>
      <c r="E32" s="97"/>
      <c r="F32" s="97"/>
      <c r="G32" s="97"/>
      <c r="H32" s="97"/>
      <c r="I32" s="97"/>
      <c r="J32" s="83"/>
      <c r="K32" s="98"/>
      <c r="L32" s="98"/>
      <c r="M32" s="98"/>
      <c r="N32" s="98"/>
      <c r="T32" s="35" t="s">
        <v>137</v>
      </c>
      <c r="U32" s="35" t="s">
        <v>138</v>
      </c>
    </row>
    <row r="33" spans="1:22" s="47" customFormat="1" ht="12" customHeight="1" x14ac:dyDescent="0.25">
      <c r="A33" s="82"/>
      <c r="B33" s="97"/>
      <c r="C33" s="97"/>
      <c r="D33" s="97"/>
      <c r="E33" s="97"/>
      <c r="F33" s="97"/>
      <c r="G33" s="97"/>
      <c r="H33" s="97"/>
      <c r="I33" s="97"/>
      <c r="J33" s="87"/>
      <c r="K33" s="107"/>
      <c r="L33" s="107"/>
      <c r="M33" s="107"/>
      <c r="N33" s="107"/>
      <c r="P33" s="84" t="s">
        <v>1</v>
      </c>
      <c r="Q33" s="94" t="s">
        <v>94</v>
      </c>
      <c r="R33" s="85" t="str">
        <f>UPPER(Q33)</f>
        <v>NMB SINGAPORE LIMITED</v>
      </c>
      <c r="T33" s="47" t="s">
        <v>153</v>
      </c>
      <c r="U33" s="47" t="s">
        <v>139</v>
      </c>
    </row>
    <row r="34" spans="1:22" s="47" customFormat="1" ht="12" customHeight="1" x14ac:dyDescent="0.25">
      <c r="A34" s="82"/>
      <c r="B34" s="97" t="s">
        <v>98</v>
      </c>
      <c r="C34" s="97"/>
      <c r="D34" s="97"/>
      <c r="E34" s="97"/>
      <c r="F34" s="97"/>
      <c r="G34" s="97"/>
      <c r="H34" s="97"/>
      <c r="I34" s="97"/>
      <c r="J34" s="87"/>
      <c r="K34" s="107"/>
      <c r="L34" s="107"/>
      <c r="M34" s="107"/>
      <c r="N34" s="107"/>
      <c r="P34" s="125" t="s">
        <v>29</v>
      </c>
      <c r="Q34" s="94" t="s">
        <v>95</v>
      </c>
      <c r="R34" s="85" t="str">
        <f t="shared" ref="R34:R38" si="0">UPPER(Q34)</f>
        <v xml:space="preserve">NO 1 CHAI CHEE AVENUE </v>
      </c>
      <c r="T34" s="47" t="s">
        <v>140</v>
      </c>
      <c r="U34" s="47" t="s">
        <v>141</v>
      </c>
    </row>
    <row r="35" spans="1:22" s="47" customFormat="1" ht="12" customHeight="1" x14ac:dyDescent="0.25">
      <c r="A35" s="82"/>
      <c r="B35" s="97" t="s">
        <v>95</v>
      </c>
      <c r="C35" s="97"/>
      <c r="D35" s="97"/>
      <c r="E35" s="97"/>
      <c r="F35" s="97"/>
      <c r="G35" s="97"/>
      <c r="H35" s="97"/>
      <c r="I35" s="97"/>
      <c r="J35" s="87"/>
      <c r="K35" s="107"/>
      <c r="L35" s="107"/>
      <c r="M35" s="107"/>
      <c r="N35" s="107"/>
      <c r="P35" s="125"/>
      <c r="Q35" s="94" t="s">
        <v>96</v>
      </c>
      <c r="R35" s="85" t="str">
        <f t="shared" si="0"/>
        <v xml:space="preserve">SINGAPORE 469059 </v>
      </c>
      <c r="T35" s="47" t="s">
        <v>154</v>
      </c>
      <c r="U35" s="47" t="s">
        <v>142</v>
      </c>
    </row>
    <row r="36" spans="1:22" s="47" customFormat="1" ht="12" customHeight="1" x14ac:dyDescent="0.25">
      <c r="A36" s="82"/>
      <c r="B36" s="106" t="s">
        <v>96</v>
      </c>
      <c r="C36" s="106"/>
      <c r="D36" s="106"/>
      <c r="E36" s="106"/>
      <c r="F36" s="106"/>
      <c r="G36" s="106"/>
      <c r="H36" s="106"/>
      <c r="I36" s="106"/>
      <c r="J36" s="87"/>
      <c r="K36" s="107"/>
      <c r="L36" s="107"/>
      <c r="M36" s="107"/>
      <c r="N36" s="107"/>
      <c r="P36" s="125"/>
      <c r="Q36" s="94"/>
      <c r="R36" s="85" t="str">
        <f t="shared" si="0"/>
        <v/>
      </c>
      <c r="T36" t="s">
        <v>155</v>
      </c>
      <c r="U36" s="47" t="s">
        <v>143</v>
      </c>
    </row>
    <row r="37" spans="1:22" s="47" customFormat="1" ht="12" customHeight="1" x14ac:dyDescent="0.25">
      <c r="A37" s="82"/>
      <c r="B37" s="106" t="s">
        <v>110</v>
      </c>
      <c r="C37" s="106"/>
      <c r="D37" s="106"/>
      <c r="E37" s="106"/>
      <c r="F37" s="106"/>
      <c r="G37" s="106"/>
      <c r="H37" s="106"/>
      <c r="I37" s="106"/>
      <c r="J37" s="87"/>
      <c r="K37" s="107"/>
      <c r="L37" s="107"/>
      <c r="M37" s="107"/>
      <c r="N37" s="107"/>
      <c r="P37" s="84" t="s">
        <v>30</v>
      </c>
      <c r="Q37" s="94" t="s">
        <v>34</v>
      </c>
      <c r="R37" s="85" t="str">
        <f t="shared" si="0"/>
        <v>ACCOUNT PAYABLE</v>
      </c>
      <c r="T37" t="s">
        <v>41</v>
      </c>
      <c r="U37" s="47" t="s">
        <v>144</v>
      </c>
    </row>
    <row r="38" spans="1:22" s="47" customFormat="1" ht="12" customHeight="1" x14ac:dyDescent="0.25">
      <c r="A38" s="82"/>
      <c r="B38" s="106" t="s">
        <v>111</v>
      </c>
      <c r="C38" s="106"/>
      <c r="D38" s="106"/>
      <c r="E38" s="106"/>
      <c r="F38" s="106"/>
      <c r="G38" s="106"/>
      <c r="H38" s="106"/>
      <c r="I38" s="106"/>
      <c r="J38" s="87"/>
      <c r="K38" s="107"/>
      <c r="L38" s="107"/>
      <c r="M38" s="107"/>
      <c r="N38" s="107"/>
      <c r="P38" s="84" t="s">
        <v>31</v>
      </c>
      <c r="Q38" s="94" t="s">
        <v>97</v>
      </c>
      <c r="R38" s="85" t="str">
        <f t="shared" si="0"/>
        <v>6241 1033</v>
      </c>
      <c r="T38" t="s">
        <v>145</v>
      </c>
      <c r="U38" s="47" t="s">
        <v>146</v>
      </c>
    </row>
    <row r="39" spans="1:22" s="47" customFormat="1" ht="12" customHeight="1" x14ac:dyDescent="0.25">
      <c r="A39" s="82"/>
      <c r="B39" s="106"/>
      <c r="C39" s="106"/>
      <c r="D39" s="106"/>
      <c r="E39" s="106"/>
      <c r="F39" s="106"/>
      <c r="G39" s="106"/>
      <c r="H39" s="106"/>
      <c r="I39" s="106"/>
      <c r="J39" s="87"/>
      <c r="K39" s="107"/>
      <c r="L39" s="107"/>
      <c r="M39" s="107"/>
      <c r="N39" s="107"/>
      <c r="T39" s="47" t="s">
        <v>7</v>
      </c>
      <c r="U39" s="47" t="s">
        <v>156</v>
      </c>
    </row>
    <row r="40" spans="1:22" s="47" customFormat="1" ht="12" customHeight="1" x14ac:dyDescent="0.25">
      <c r="A40" s="42"/>
      <c r="B40" s="106"/>
      <c r="C40" s="106"/>
      <c r="D40" s="106"/>
      <c r="E40" s="106"/>
      <c r="F40" s="106"/>
      <c r="G40" s="106"/>
      <c r="H40" s="106"/>
      <c r="I40" s="106"/>
      <c r="J40" s="87"/>
      <c r="K40" s="107"/>
      <c r="L40" s="107"/>
      <c r="M40" s="107"/>
      <c r="N40" s="107"/>
      <c r="P40" s="125" t="s">
        <v>2</v>
      </c>
      <c r="Q40" s="94" t="s">
        <v>98</v>
      </c>
      <c r="R40" s="85" t="str">
        <f>UPPER(Q40)</f>
        <v xml:space="preserve">NMB SINGAPORE LIMITED </v>
      </c>
      <c r="T40" t="s">
        <v>3</v>
      </c>
      <c r="U40" s="47" t="s">
        <v>147</v>
      </c>
      <c r="V40" s="47" t="s">
        <v>148</v>
      </c>
    </row>
    <row r="41" spans="1:22" s="47" customFormat="1" ht="12" customHeight="1" x14ac:dyDescent="0.25">
      <c r="A41" s="42"/>
      <c r="B41" s="106"/>
      <c r="C41" s="106"/>
      <c r="D41" s="106"/>
      <c r="E41" s="106"/>
      <c r="F41" s="106"/>
      <c r="G41" s="106"/>
      <c r="H41" s="106"/>
      <c r="I41" s="106"/>
      <c r="J41" s="87"/>
      <c r="K41" s="107"/>
      <c r="L41" s="107"/>
      <c r="M41" s="107"/>
      <c r="N41" s="107"/>
      <c r="P41" s="125"/>
      <c r="Q41" s="94" t="s">
        <v>95</v>
      </c>
      <c r="R41" s="85" t="str">
        <f>UPPER(Q41)</f>
        <v xml:space="preserve">NO 1 CHAI CHEE AVENUE </v>
      </c>
      <c r="T41" t="s">
        <v>149</v>
      </c>
      <c r="U41" s="47" t="s">
        <v>147</v>
      </c>
      <c r="V41" s="47" t="s">
        <v>148</v>
      </c>
    </row>
    <row r="42" spans="1:22" s="47" customFormat="1" ht="12" customHeight="1" x14ac:dyDescent="0.25">
      <c r="A42" s="42"/>
      <c r="B42" s="111"/>
      <c r="C42" s="111"/>
      <c r="D42" s="111"/>
      <c r="E42" s="111"/>
      <c r="F42" s="111"/>
      <c r="G42" s="111"/>
      <c r="H42" s="111"/>
      <c r="I42" s="111"/>
      <c r="J42" s="87"/>
      <c r="K42" s="107"/>
      <c r="L42" s="107"/>
      <c r="M42" s="107"/>
      <c r="N42" s="107"/>
      <c r="P42" s="125"/>
      <c r="Q42" s="94" t="s">
        <v>96</v>
      </c>
      <c r="R42" s="85" t="str">
        <f>UPPER(Q42)</f>
        <v xml:space="preserve">SINGAPORE 469059 </v>
      </c>
      <c r="T42" t="s">
        <v>4</v>
      </c>
      <c r="U42" s="47" t="s">
        <v>147</v>
      </c>
      <c r="V42" s="47" t="s">
        <v>148</v>
      </c>
    </row>
    <row r="43" spans="1:22" s="47" customFormat="1" ht="12" customHeight="1" x14ac:dyDescent="0.25">
      <c r="A43" s="42"/>
      <c r="B43" s="106"/>
      <c r="C43" s="106"/>
      <c r="D43" s="106"/>
      <c r="E43" s="106"/>
      <c r="F43" s="106"/>
      <c r="G43" s="106"/>
      <c r="H43" s="106"/>
      <c r="I43" s="106"/>
      <c r="J43" s="87"/>
      <c r="K43" s="107"/>
      <c r="L43" s="107"/>
      <c r="M43" s="107"/>
      <c r="N43" s="107"/>
      <c r="P43" s="125"/>
      <c r="Q43" s="94"/>
      <c r="R43" s="85" t="str">
        <f>UPPER(Q43)</f>
        <v/>
      </c>
      <c r="T43" t="s">
        <v>150</v>
      </c>
      <c r="U43" s="47" t="s">
        <v>147</v>
      </c>
      <c r="V43" s="47" t="s">
        <v>157</v>
      </c>
    </row>
    <row r="44" spans="1:22" s="47" customFormat="1" ht="12" customHeight="1" x14ac:dyDescent="0.25">
      <c r="A44" s="42"/>
      <c r="B44" s="106"/>
      <c r="C44" s="106"/>
      <c r="D44" s="106"/>
      <c r="E44" s="106"/>
      <c r="F44" s="106"/>
      <c r="G44" s="106"/>
      <c r="H44" s="106"/>
      <c r="I44" s="106"/>
      <c r="J44" s="87"/>
      <c r="K44" s="107"/>
      <c r="L44" s="107"/>
      <c r="M44" s="107"/>
      <c r="N44" s="107"/>
      <c r="P44" s="84" t="s">
        <v>30</v>
      </c>
      <c r="Q44" s="94" t="s">
        <v>99</v>
      </c>
      <c r="R44" s="85" t="str">
        <f>UPPER(Q44)</f>
        <v>MS.LIEW SIAW LING / MS DOROTHY ONG</v>
      </c>
      <c r="T44"/>
    </row>
    <row r="45" spans="1:22" s="47" customFormat="1" ht="12" customHeight="1" x14ac:dyDescent="0.25">
      <c r="A45" s="82"/>
      <c r="B45" s="97"/>
      <c r="C45" s="97"/>
      <c r="D45" s="97"/>
      <c r="E45" s="97"/>
      <c r="F45" s="97"/>
      <c r="G45" s="97"/>
      <c r="H45" s="97"/>
      <c r="I45" s="97"/>
      <c r="J45" s="83"/>
      <c r="K45" s="98"/>
      <c r="L45" s="98"/>
      <c r="M45" s="98"/>
      <c r="N45" s="98"/>
      <c r="P45" s="31"/>
      <c r="Q45" s="31"/>
      <c r="R45" s="85">
        <f>Q45</f>
        <v>0</v>
      </c>
    </row>
    <row r="46" spans="1:22" s="47" customFormat="1" ht="12" customHeight="1" x14ac:dyDescent="0.25">
      <c r="A46" s="82"/>
      <c r="B46" s="97"/>
      <c r="C46" s="97"/>
      <c r="D46" s="97"/>
      <c r="E46" s="97"/>
      <c r="F46" s="97"/>
      <c r="G46" s="97"/>
      <c r="H46" s="97"/>
      <c r="I46" s="97"/>
      <c r="J46" s="83"/>
      <c r="K46" s="98"/>
      <c r="L46" s="98"/>
      <c r="M46" s="98"/>
      <c r="N46" s="98"/>
      <c r="P46" s="84" t="s">
        <v>31</v>
      </c>
      <c r="Q46" s="94" t="s">
        <v>100</v>
      </c>
      <c r="R46" s="85" t="str">
        <f>UPPER(Q46)</f>
        <v>6240 5309 / 6240 5318</v>
      </c>
    </row>
    <row r="47" spans="1:22" s="47" customFormat="1" ht="12" customHeight="1" x14ac:dyDescent="0.25">
      <c r="A47" s="82"/>
      <c r="B47" s="97"/>
      <c r="C47" s="97"/>
      <c r="D47" s="97"/>
      <c r="E47" s="97"/>
      <c r="F47" s="97"/>
      <c r="G47" s="97"/>
      <c r="H47" s="97"/>
      <c r="I47" s="97"/>
      <c r="J47" s="83"/>
      <c r="K47" s="98"/>
      <c r="L47" s="98"/>
      <c r="M47" s="98"/>
      <c r="N47" s="98"/>
      <c r="P47" s="54" t="s">
        <v>90</v>
      </c>
      <c r="Q47" s="76" t="s">
        <v>91</v>
      </c>
    </row>
    <row r="48" spans="1:22" s="47" customFormat="1" ht="12" customHeight="1" x14ac:dyDescent="0.25">
      <c r="A48" s="82"/>
      <c r="B48" s="127"/>
      <c r="C48" s="127"/>
      <c r="D48" s="127"/>
      <c r="E48" s="127"/>
      <c r="F48" s="127"/>
      <c r="G48" s="127"/>
      <c r="H48" s="127"/>
      <c r="I48" s="127"/>
      <c r="J48" s="95"/>
      <c r="K48" s="129"/>
      <c r="L48" s="129"/>
      <c r="M48" s="128"/>
      <c r="N48" s="128"/>
      <c r="P48" s="54"/>
    </row>
    <row r="49" spans="1:17" s="47" customFormat="1" ht="12" customHeight="1" x14ac:dyDescent="0.25">
      <c r="A49" s="82"/>
      <c r="B49" s="126"/>
      <c r="C49" s="126"/>
      <c r="D49" s="126"/>
      <c r="E49" s="126"/>
      <c r="F49" s="126"/>
      <c r="G49" s="126"/>
      <c r="H49" s="126"/>
      <c r="I49" s="126"/>
      <c r="J49" s="88"/>
      <c r="K49" s="105"/>
      <c r="L49" s="105"/>
      <c r="M49" s="105"/>
      <c r="N49" s="105"/>
      <c r="Q49" s="47" t="s">
        <v>88</v>
      </c>
    </row>
    <row r="50" spans="1:17" s="47" customFormat="1" ht="12" customHeight="1" x14ac:dyDescent="0.25">
      <c r="A50" s="82"/>
      <c r="B50" s="126"/>
      <c r="C50" s="126"/>
      <c r="D50" s="126"/>
      <c r="E50" s="126"/>
      <c r="F50" s="126"/>
      <c r="G50" s="126"/>
      <c r="H50" s="126"/>
      <c r="I50" s="126"/>
      <c r="J50" s="83"/>
      <c r="K50" s="98"/>
      <c r="L50" s="98"/>
      <c r="M50" s="98"/>
      <c r="N50" s="98"/>
      <c r="Q50" s="47" t="s">
        <v>89</v>
      </c>
    </row>
    <row r="51" spans="1:17" s="47" customFormat="1" ht="12" customHeight="1" x14ac:dyDescent="0.25">
      <c r="A51" s="82"/>
      <c r="B51" s="126"/>
      <c r="C51" s="126"/>
      <c r="D51" s="126"/>
      <c r="E51" s="126"/>
      <c r="F51" s="126"/>
      <c r="G51" s="126"/>
      <c r="H51" s="126"/>
      <c r="I51" s="126"/>
      <c r="J51" s="83"/>
      <c r="K51" s="98"/>
      <c r="L51" s="98"/>
      <c r="M51" s="98"/>
      <c r="N51" s="98"/>
      <c r="P51" s="53"/>
    </row>
    <row r="52" spans="1:17" s="47" customFormat="1" ht="12" customHeight="1" x14ac:dyDescent="0.25">
      <c r="A52" s="82"/>
      <c r="B52" s="126"/>
      <c r="C52" s="126"/>
      <c r="D52" s="126"/>
      <c r="E52" s="126"/>
      <c r="F52" s="126"/>
      <c r="G52" s="126"/>
      <c r="H52" s="126"/>
      <c r="I52" s="126"/>
      <c r="J52" s="87"/>
      <c r="K52" s="107"/>
      <c r="L52" s="107"/>
      <c r="M52" s="107"/>
      <c r="N52" s="107"/>
      <c r="P52" s="53"/>
    </row>
    <row r="53" spans="1:17" s="47" customFormat="1" ht="12" customHeight="1" x14ac:dyDescent="0.25">
      <c r="A53" s="82"/>
      <c r="B53" s="126"/>
      <c r="C53" s="126"/>
      <c r="D53" s="126"/>
      <c r="E53" s="126"/>
      <c r="F53" s="126"/>
      <c r="G53" s="126"/>
      <c r="H53" s="126"/>
      <c r="I53" s="126"/>
      <c r="J53" s="87"/>
      <c r="K53" s="107"/>
      <c r="L53" s="107"/>
      <c r="M53" s="107"/>
      <c r="N53" s="107"/>
      <c r="P53" s="53"/>
    </row>
    <row r="54" spans="1:17" s="47" customFormat="1" ht="12" customHeight="1" x14ac:dyDescent="0.25">
      <c r="A54" s="82"/>
      <c r="B54" s="126"/>
      <c r="C54" s="126"/>
      <c r="D54" s="126"/>
      <c r="E54" s="126"/>
      <c r="F54" s="126"/>
      <c r="G54" s="126"/>
      <c r="H54" s="126"/>
      <c r="I54" s="126"/>
      <c r="J54" s="83"/>
      <c r="K54" s="98"/>
      <c r="L54" s="98"/>
      <c r="M54" s="98"/>
      <c r="N54" s="98"/>
      <c r="P54" s="53"/>
    </row>
    <row r="55" spans="1:17" s="47" customFormat="1" ht="12" customHeight="1" x14ac:dyDescent="0.25">
      <c r="A55" s="82"/>
      <c r="B55" s="126"/>
      <c r="C55" s="126"/>
      <c r="D55" s="126"/>
      <c r="E55" s="126"/>
      <c r="F55" s="126"/>
      <c r="G55" s="126"/>
      <c r="H55" s="126"/>
      <c r="I55" s="126"/>
      <c r="J55" s="87"/>
      <c r="K55" s="107"/>
      <c r="L55" s="107"/>
      <c r="M55" s="107"/>
      <c r="N55" s="107"/>
      <c r="P55" s="53"/>
    </row>
    <row r="56" spans="1:17" s="47" customFormat="1" ht="12" customHeight="1" x14ac:dyDescent="0.25">
      <c r="A56" s="82"/>
      <c r="B56" s="106"/>
      <c r="C56" s="106"/>
      <c r="D56" s="106"/>
      <c r="E56" s="106"/>
      <c r="F56" s="106"/>
      <c r="G56" s="106"/>
      <c r="H56" s="106"/>
      <c r="I56" s="106"/>
      <c r="J56" s="87"/>
      <c r="K56" s="107"/>
      <c r="L56" s="107"/>
      <c r="M56" s="107"/>
      <c r="N56" s="107"/>
      <c r="P56" s="53"/>
    </row>
    <row r="57" spans="1:17" s="47" customFormat="1" ht="12" customHeight="1" x14ac:dyDescent="0.25">
      <c r="A57" s="48"/>
      <c r="B57" s="130"/>
      <c r="C57" s="130"/>
      <c r="D57" s="130"/>
      <c r="E57" s="130"/>
      <c r="F57" s="130"/>
      <c r="G57" s="130"/>
      <c r="H57" s="130"/>
      <c r="I57" s="130"/>
      <c r="J57" s="80"/>
      <c r="K57" s="104"/>
      <c r="L57" s="104"/>
      <c r="M57" s="131"/>
      <c r="N57" s="131"/>
      <c r="P57" s="49"/>
    </row>
    <row r="58" spans="1:17" ht="15" customHeight="1" x14ac:dyDescent="0.25">
      <c r="A58" s="72"/>
      <c r="B58" s="72"/>
      <c r="C58" s="72"/>
      <c r="D58" s="72"/>
      <c r="E58" s="72"/>
      <c r="F58" s="72"/>
      <c r="G58" s="72"/>
      <c r="H58" s="78" t="s">
        <v>40</v>
      </c>
      <c r="I58" s="38"/>
      <c r="J58" s="30"/>
      <c r="K58" s="109" t="s">
        <v>3</v>
      </c>
      <c r="L58" s="109"/>
      <c r="M58" s="101">
        <f>SUM(M20:N57)</f>
        <v>230</v>
      </c>
      <c r="N58" s="101"/>
      <c r="P58" s="51"/>
    </row>
    <row r="59" spans="1:17" ht="15" customHeight="1" x14ac:dyDescent="0.25">
      <c r="A59" s="72"/>
      <c r="B59" s="72"/>
      <c r="C59" s="72"/>
      <c r="D59" s="72"/>
      <c r="E59" s="72"/>
      <c r="F59" s="72"/>
      <c r="G59" s="72"/>
      <c r="H59" s="72"/>
      <c r="I59" s="38"/>
      <c r="J59" s="30"/>
      <c r="K59" s="100" t="str">
        <f>IF(ISNUMBER(SEARCH("2022",Q3)),"7% GST",IF(ISNUMBER(SEARCH("2023",Q3)),"8% GST",IF(ISNUMBER(SEARCH("2024",Q3)),"9% GST",IF(ISNUMBER(SEARCH("2025",Q3)),"9% GST","0"))))</f>
        <v>9% GST</v>
      </c>
      <c r="L59" s="100"/>
      <c r="M59" s="107">
        <f>M58*IF(ISNUMBER(SEARCH("2022",Q3)),"7%",IF(ISNUMBER(SEARCH("2023",Q3)),"8%",IF(ISNUMBER(SEARCH("2024",Q3)),"9%",IF(ISNUMBER(SEARCH("2025",Q3)),"9%","0"))))</f>
        <v>20.7</v>
      </c>
      <c r="N59" s="107"/>
      <c r="P59" s="51"/>
    </row>
    <row r="60" spans="1:17" x14ac:dyDescent="0.25">
      <c r="A60" s="72"/>
      <c r="B60" s="72"/>
      <c r="C60" s="72"/>
      <c r="D60" s="72"/>
      <c r="E60" s="72"/>
      <c r="F60" s="72"/>
      <c r="G60" s="72"/>
      <c r="H60" s="72"/>
      <c r="I60" s="38"/>
      <c r="J60" s="30"/>
      <c r="K60" s="100" t="s">
        <v>4</v>
      </c>
      <c r="L60" s="100"/>
      <c r="M60" s="107">
        <f>M58+M59</f>
        <v>250.7</v>
      </c>
      <c r="N60" s="107"/>
      <c r="P60" s="51"/>
    </row>
    <row r="61" spans="1:17" ht="12.6" customHeight="1" x14ac:dyDescent="0.25">
      <c r="A61" s="72"/>
      <c r="B61" s="72"/>
      <c r="C61" s="72"/>
      <c r="D61" s="72"/>
      <c r="E61" s="72"/>
      <c r="F61" s="72"/>
      <c r="G61" s="72"/>
      <c r="H61" s="72"/>
      <c r="I61" s="38"/>
      <c r="J61" s="30"/>
      <c r="K61" s="39"/>
      <c r="L61" s="39"/>
      <c r="M61" s="36"/>
      <c r="N61" s="37"/>
      <c r="P61" s="37"/>
    </row>
    <row r="62" spans="1:17" ht="12.6" customHeight="1" x14ac:dyDescent="0.25">
      <c r="A62" s="72"/>
      <c r="B62" s="72"/>
      <c r="C62" s="72"/>
      <c r="D62" s="72"/>
      <c r="E62" s="72"/>
      <c r="F62" s="72"/>
      <c r="G62" s="72"/>
      <c r="H62" s="72"/>
      <c r="I62" s="38"/>
      <c r="J62" s="30"/>
      <c r="K62" s="39"/>
      <c r="L62" s="39"/>
      <c r="M62" s="36"/>
      <c r="N62" s="37"/>
      <c r="P62" s="37"/>
    </row>
    <row r="63" spans="1:17" ht="12.6" customHeight="1" x14ac:dyDescent="0.25">
      <c r="A63" s="72"/>
      <c r="B63" s="72"/>
      <c r="C63" s="72"/>
      <c r="D63" s="72"/>
      <c r="E63" s="72"/>
      <c r="F63" s="72"/>
      <c r="G63" s="72"/>
      <c r="H63" s="72"/>
      <c r="I63" s="38"/>
      <c r="J63" s="30"/>
      <c r="K63" s="30"/>
      <c r="L63" s="30"/>
      <c r="M63" s="30"/>
      <c r="N63" s="30"/>
      <c r="P63" s="37"/>
    </row>
    <row r="64" spans="1:17" s="30" customFormat="1" ht="12" customHeight="1" x14ac:dyDescent="0.2">
      <c r="A64" s="103"/>
      <c r="B64" s="103"/>
      <c r="C64" s="103"/>
      <c r="D64" s="103"/>
      <c r="E64" s="103"/>
      <c r="F64" s="103"/>
      <c r="G64" s="40"/>
      <c r="H64" s="40"/>
      <c r="I64" s="108"/>
      <c r="J64" s="108"/>
      <c r="K64" s="108"/>
      <c r="L64" s="108"/>
      <c r="M64" s="108"/>
      <c r="N64" s="108"/>
      <c r="P64" s="50"/>
    </row>
    <row r="65" spans="1:16" s="30" customFormat="1" ht="12" customHeight="1" x14ac:dyDescent="0.2">
      <c r="A65" s="103"/>
      <c r="B65" s="103"/>
      <c r="C65" s="103"/>
      <c r="D65" s="103"/>
      <c r="E65" s="103"/>
      <c r="F65" s="103"/>
      <c r="G65" s="40"/>
      <c r="H65" s="40"/>
      <c r="I65" s="108"/>
      <c r="J65" s="108"/>
      <c r="K65" s="108"/>
      <c r="L65" s="108"/>
      <c r="M65" s="108"/>
      <c r="N65" s="108"/>
      <c r="P65" s="50"/>
    </row>
    <row r="66" spans="1:16" s="30" customFormat="1" ht="12" customHeight="1" x14ac:dyDescent="0.2">
      <c r="A66" s="103"/>
      <c r="B66" s="103"/>
      <c r="C66" s="103"/>
      <c r="D66" s="103"/>
      <c r="E66" s="103"/>
      <c r="F66" s="103"/>
      <c r="G66" s="40"/>
      <c r="H66" s="40"/>
      <c r="I66" s="108"/>
      <c r="J66" s="108"/>
      <c r="K66" s="108"/>
      <c r="L66" s="108"/>
      <c r="M66" s="108"/>
      <c r="N66" s="108"/>
      <c r="P66" s="50"/>
    </row>
    <row r="67" spans="1:16" s="30" customFormat="1" ht="12" customHeight="1" x14ac:dyDescent="0.2">
      <c r="A67" s="103"/>
      <c r="B67" s="103"/>
      <c r="C67" s="103"/>
      <c r="D67" s="103"/>
      <c r="E67" s="103"/>
      <c r="F67" s="103"/>
      <c r="G67" s="40"/>
      <c r="H67" s="40"/>
      <c r="I67" s="108"/>
      <c r="J67" s="108"/>
      <c r="K67" s="108"/>
      <c r="L67" s="108"/>
      <c r="M67" s="108"/>
      <c r="N67" s="108"/>
    </row>
    <row r="68" spans="1:16" s="30" customFormat="1" ht="12" customHeight="1" x14ac:dyDescent="0.2">
      <c r="A68" s="103"/>
      <c r="B68" s="103"/>
      <c r="C68" s="103"/>
      <c r="D68" s="103"/>
      <c r="E68" s="103"/>
      <c r="F68" s="103"/>
      <c r="G68" s="40"/>
      <c r="H68" s="40"/>
      <c r="I68" s="108"/>
      <c r="J68" s="108"/>
      <c r="K68" s="108"/>
      <c r="L68" s="108"/>
      <c r="M68" s="108"/>
      <c r="N68" s="108"/>
    </row>
    <row r="69" spans="1:16" s="30" customFormat="1" ht="13.15" customHeight="1" x14ac:dyDescent="0.2">
      <c r="A69" s="102" t="s">
        <v>5</v>
      </c>
      <c r="B69" s="102"/>
      <c r="C69" s="102"/>
      <c r="D69" s="102"/>
      <c r="E69" s="102"/>
      <c r="F69" s="102"/>
      <c r="G69" s="11"/>
      <c r="I69" s="102" t="s">
        <v>6</v>
      </c>
      <c r="J69" s="102"/>
      <c r="K69" s="102"/>
      <c r="L69" s="102"/>
      <c r="M69" s="102"/>
      <c r="N69" s="102"/>
      <c r="P69" s="41"/>
    </row>
    <row r="70" spans="1:16" s="30" customFormat="1" ht="13.15" customHeight="1" x14ac:dyDescent="0.2">
      <c r="D70" s="42"/>
      <c r="F70" s="43"/>
      <c r="G70" s="43"/>
    </row>
    <row r="71" spans="1:16" s="30" customFormat="1" ht="13.15" customHeight="1" x14ac:dyDescent="0.2">
      <c r="D71" s="42"/>
      <c r="F71" s="43"/>
      <c r="G71" s="43"/>
    </row>
    <row r="72" spans="1:16" s="30" customFormat="1" ht="12" x14ac:dyDescent="0.2">
      <c r="D72" s="42"/>
      <c r="F72" s="43"/>
      <c r="G72" s="43"/>
    </row>
    <row r="73" spans="1:16" s="30" customFormat="1" ht="12" x14ac:dyDescent="0.2">
      <c r="D73" s="42"/>
      <c r="F73" s="43"/>
      <c r="G73" s="43"/>
    </row>
    <row r="76" spans="1:16" x14ac:dyDescent="0.25">
      <c r="B76" s="35" t="s">
        <v>92</v>
      </c>
    </row>
    <row r="77" spans="1:16" x14ac:dyDescent="0.25">
      <c r="B77" s="35" t="s">
        <v>93</v>
      </c>
    </row>
  </sheetData>
  <sheetProtection formatCells="0" insertRows="0" deleteRows="0"/>
  <sortState xmlns:xlrd2="http://schemas.microsoft.com/office/spreadsheetml/2017/richdata2" ref="A76:V77">
    <sortCondition ref="A76:A77"/>
  </sortState>
  <dataConsolidate/>
  <mergeCells count="160">
    <mergeCell ref="B57:I57"/>
    <mergeCell ref="M57:N57"/>
    <mergeCell ref="K43:L43"/>
    <mergeCell ref="M43:N43"/>
    <mergeCell ref="B55:I55"/>
    <mergeCell ref="B56:I56"/>
    <mergeCell ref="B51:I51"/>
    <mergeCell ref="K51:L51"/>
    <mergeCell ref="M51:N51"/>
    <mergeCell ref="K56:L56"/>
    <mergeCell ref="K52:L52"/>
    <mergeCell ref="M56:N56"/>
    <mergeCell ref="B52:I52"/>
    <mergeCell ref="K55:L55"/>
    <mergeCell ref="M55:N55"/>
    <mergeCell ref="M52:N52"/>
    <mergeCell ref="B53:I53"/>
    <mergeCell ref="K53:L53"/>
    <mergeCell ref="M53:N53"/>
    <mergeCell ref="B54:I54"/>
    <mergeCell ref="K54:L54"/>
    <mergeCell ref="M54:N54"/>
    <mergeCell ref="K32:L32"/>
    <mergeCell ref="M32:N32"/>
    <mergeCell ref="B50:I50"/>
    <mergeCell ref="B46:I46"/>
    <mergeCell ref="K46:L46"/>
    <mergeCell ref="K45:L45"/>
    <mergeCell ref="B49:I49"/>
    <mergeCell ref="B29:I29"/>
    <mergeCell ref="B30:I30"/>
    <mergeCell ref="M44:N44"/>
    <mergeCell ref="B48:I48"/>
    <mergeCell ref="M48:N48"/>
    <mergeCell ref="M47:N47"/>
    <mergeCell ref="K50:L50"/>
    <mergeCell ref="M50:N50"/>
    <mergeCell ref="K48:L48"/>
    <mergeCell ref="B45:I45"/>
    <mergeCell ref="B32:I32"/>
    <mergeCell ref="K35:L35"/>
    <mergeCell ref="M35:N35"/>
    <mergeCell ref="B36:I36"/>
    <mergeCell ref="K36:L36"/>
    <mergeCell ref="M36:N36"/>
    <mergeCell ref="K34:L34"/>
    <mergeCell ref="P34:P36"/>
    <mergeCell ref="P40:P43"/>
    <mergeCell ref="B33:I33"/>
    <mergeCell ref="K33:L33"/>
    <mergeCell ref="B34:I34"/>
    <mergeCell ref="M33:N33"/>
    <mergeCell ref="B43:I43"/>
    <mergeCell ref="B35:I35"/>
    <mergeCell ref="B37:I37"/>
    <mergeCell ref="M41:N41"/>
    <mergeCell ref="M37:N37"/>
    <mergeCell ref="M42:N42"/>
    <mergeCell ref="K42:L42"/>
    <mergeCell ref="B41:I41"/>
    <mergeCell ref="M34:N34"/>
    <mergeCell ref="M19:N19"/>
    <mergeCell ref="K12:N12"/>
    <mergeCell ref="K21:L21"/>
    <mergeCell ref="M21:N21"/>
    <mergeCell ref="K26:L26"/>
    <mergeCell ref="M31:N31"/>
    <mergeCell ref="K20:L20"/>
    <mergeCell ref="M20:N20"/>
    <mergeCell ref="P3:P4"/>
    <mergeCell ref="K16:N16"/>
    <mergeCell ref="K29:L29"/>
    <mergeCell ref="K30:L30"/>
    <mergeCell ref="M29:N29"/>
    <mergeCell ref="M30:N30"/>
    <mergeCell ref="K31:L31"/>
    <mergeCell ref="B6:I6"/>
    <mergeCell ref="B7:I7"/>
    <mergeCell ref="B8:I8"/>
    <mergeCell ref="K14:N14"/>
    <mergeCell ref="K18:L18"/>
    <mergeCell ref="B18:I18"/>
    <mergeCell ref="K13:N13"/>
    <mergeCell ref="G16:I16"/>
    <mergeCell ref="B16:E16"/>
    <mergeCell ref="B11:I11"/>
    <mergeCell ref="B12:I12"/>
    <mergeCell ref="B13:I13"/>
    <mergeCell ref="B14:I14"/>
    <mergeCell ref="B15:I15"/>
    <mergeCell ref="K11:N11"/>
    <mergeCell ref="Q3:Q4"/>
    <mergeCell ref="B42:I42"/>
    <mergeCell ref="B40:I40"/>
    <mergeCell ref="B39:I39"/>
    <mergeCell ref="B38:I38"/>
    <mergeCell ref="B19:I19"/>
    <mergeCell ref="M18:N18"/>
    <mergeCell ref="K38:L38"/>
    <mergeCell ref="M38:N38"/>
    <mergeCell ref="Q8:Q9"/>
    <mergeCell ref="K19:L19"/>
    <mergeCell ref="P8:P9"/>
    <mergeCell ref="K15:N15"/>
    <mergeCell ref="J9:J10"/>
    <mergeCell ref="K37:L37"/>
    <mergeCell ref="P6:P7"/>
    <mergeCell ref="Q6:Q7"/>
    <mergeCell ref="K41:L41"/>
    <mergeCell ref="B26:I26"/>
    <mergeCell ref="B9:I9"/>
    <mergeCell ref="B10:E10"/>
    <mergeCell ref="G10:I10"/>
    <mergeCell ref="J6:N8"/>
    <mergeCell ref="K9:N10"/>
    <mergeCell ref="K60:L60"/>
    <mergeCell ref="B31:I31"/>
    <mergeCell ref="M58:N58"/>
    <mergeCell ref="I69:N69"/>
    <mergeCell ref="A69:F69"/>
    <mergeCell ref="A64:F68"/>
    <mergeCell ref="K57:L57"/>
    <mergeCell ref="M46:N46"/>
    <mergeCell ref="K49:L49"/>
    <mergeCell ref="M49:N49"/>
    <mergeCell ref="B47:I47"/>
    <mergeCell ref="K47:L47"/>
    <mergeCell ref="B44:I44"/>
    <mergeCell ref="K44:L44"/>
    <mergeCell ref="I64:N68"/>
    <mergeCell ref="M60:N60"/>
    <mergeCell ref="M45:N45"/>
    <mergeCell ref="M40:N40"/>
    <mergeCell ref="M39:N39"/>
    <mergeCell ref="K39:L39"/>
    <mergeCell ref="K40:L40"/>
    <mergeCell ref="M59:N59"/>
    <mergeCell ref="K58:L58"/>
    <mergeCell ref="K59:L59"/>
    <mergeCell ref="B20:I20"/>
    <mergeCell ref="K23:L23"/>
    <mergeCell ref="M25:N25"/>
    <mergeCell ref="B21:I21"/>
    <mergeCell ref="B28:I28"/>
    <mergeCell ref="M28:N28"/>
    <mergeCell ref="M26:N26"/>
    <mergeCell ref="K28:L28"/>
    <mergeCell ref="M24:N24"/>
    <mergeCell ref="M23:N23"/>
    <mergeCell ref="K24:L24"/>
    <mergeCell ref="K25:L25"/>
    <mergeCell ref="B23:I23"/>
    <mergeCell ref="B24:I24"/>
    <mergeCell ref="B27:I27"/>
    <mergeCell ref="M27:N27"/>
    <mergeCell ref="K27:L27"/>
    <mergeCell ref="B25:I25"/>
    <mergeCell ref="B22:I22"/>
    <mergeCell ref="K22:L22"/>
    <mergeCell ref="M22:N22"/>
  </mergeCells>
  <phoneticPr fontId="26" type="noConversion"/>
  <conditionalFormatting sqref="K12:K13">
    <cfRule type="containsBlanks" priority="3">
      <formula>LEN(TRIM(K12))=0</formula>
    </cfRule>
  </conditionalFormatting>
  <dataValidations xWindow="1109" yWindow="453" count="4">
    <dataValidation allowBlank="1" showInputMessage="1" showErrorMessage="1" promptTitle="Invoice Number" prompt="Click Top Spin Button for Invoice Running Sequence Number" sqref="Q13" xr:uid="{93C5DEB2-7118-43C2-9675-92FD1E294282}"/>
    <dataValidation allowBlank="1" showInputMessage="1" showErrorMessage="1" promptTitle="Invoice Number" prompt="Click Side Spin Button for Invoice Running Sequence Number" sqref="Q6:Q9" xr:uid="{6F8744D7-E8D8-4C44-B3D7-AF6AF5D92AB6}"/>
    <dataValidation allowBlank="1" showInputMessage="1" showErrorMessage="1" promptTitle="Date" prompt="Ctrl + : _x000a_For Today Date" sqref="Q10" xr:uid="{91775C7C-1896-4641-8458-B77FC8CB6113}"/>
    <dataValidation type="list" allowBlank="1" showInputMessage="1" showErrorMessage="1" promptTitle="Sales Person" prompt="Select" sqref="Q16" xr:uid="{7A5E5A6E-6826-4F18-BBB6-FF81D238813D}">
      <formula1>PAN</formula1>
    </dataValidation>
  </dataValidations>
  <printOptions horizontalCentered="1"/>
  <pageMargins left="0.11811023622047245" right="0.11811023622047245" top="0.35433070866141736" bottom="0.11811023622047245" header="0.11811023622047245" footer="0.11811023622047245"/>
  <pageSetup paperSize="9" scale="95" orientation="portrait" r:id="rId1"/>
  <headerFooter>
    <oddFooter>&amp;C&amp;G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pinner 1">
              <controlPr defaultSize="0" autoPict="0">
                <anchor moveWithCells="1" sizeWithCells="1">
                  <from>
                    <xdr:col>17</xdr:col>
                    <xdr:colOff>19050</xdr:colOff>
                    <xdr:row>7</xdr:row>
                    <xdr:rowOff>19050</xdr:rowOff>
                  </from>
                  <to>
                    <xdr:col>17</xdr:col>
                    <xdr:colOff>628650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6" name="Spinner 462">
              <controlPr defaultSize="0" autoPict="0">
                <anchor moveWithCells="1" sizeWithCells="1">
                  <from>
                    <xdr:col>17</xdr:col>
                    <xdr:colOff>0</xdr:colOff>
                    <xdr:row>2</xdr:row>
                    <xdr:rowOff>9525</xdr:rowOff>
                  </from>
                  <to>
                    <xdr:col>17</xdr:col>
                    <xdr:colOff>619125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109" yWindow="453" count="3">
        <x14:dataValidation type="list" allowBlank="1" showInputMessage="1" showErrorMessage="1" promptTitle="Currency" prompt="Default Currency SGD_x000a_or Select" xr:uid="{A94FB74B-56C5-4252-9052-D71D3E562016}">
          <x14:formula1>
            <xm:f>Data!$B$2:$B$5</xm:f>
          </x14:formula1>
          <xm:sqref>Q14</xm:sqref>
        </x14:dataValidation>
        <x14:dataValidation type="list" allowBlank="1" showInputMessage="1" xr:uid="{EDFE02BD-AF4E-4A81-992F-6A5F2DB7A514}">
          <x14:formula1>
            <xm:f>Data!$D$2:$D$8</xm:f>
          </x14:formula1>
          <xm:sqref>Q11:Q12</xm:sqref>
        </x14:dataValidation>
        <x14:dataValidation type="list" allowBlank="1" showInputMessage="1" xr:uid="{8A168A06-9CF8-460D-A5B4-415A6101A313}">
          <x14:formula1>
            <xm:f>Data!$C$2:$C$15</xm:f>
          </x14:formula1>
          <xm:sqref>Q15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6835-C67E-4EA4-BFAC-EE536234D7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128E-5865-4A0B-959E-E5658BC2400B}">
  <sheetPr codeName="Sheet2"/>
  <dimension ref="A1:G23"/>
  <sheetViews>
    <sheetView workbookViewId="0">
      <selection activeCell="C17" sqref="C17"/>
    </sheetView>
  </sheetViews>
  <sheetFormatPr defaultRowHeight="15" x14ac:dyDescent="0.25"/>
  <cols>
    <col min="1" max="1" width="17.7109375" customWidth="1"/>
    <col min="2" max="2" width="19.42578125" customWidth="1"/>
    <col min="3" max="3" width="31" bestFit="1" customWidth="1"/>
    <col min="4" max="4" width="20.5703125" bestFit="1" customWidth="1"/>
    <col min="5" max="5" width="19.5703125" bestFit="1" customWidth="1"/>
    <col min="6" max="6" width="25.5703125" customWidth="1"/>
    <col min="7" max="7" width="36.5703125" customWidth="1"/>
    <col min="8" max="8" width="8.7109375" customWidth="1"/>
  </cols>
  <sheetData>
    <row r="1" spans="1:7" x14ac:dyDescent="0.25">
      <c r="A1" s="2" t="s">
        <v>7</v>
      </c>
      <c r="B1" s="1" t="s">
        <v>41</v>
      </c>
      <c r="C1" s="15" t="s">
        <v>9</v>
      </c>
      <c r="D1" s="15" t="s">
        <v>8</v>
      </c>
      <c r="E1" s="1" t="s">
        <v>2</v>
      </c>
      <c r="F1" s="1" t="s">
        <v>15</v>
      </c>
      <c r="G1" t="s">
        <v>30</v>
      </c>
    </row>
    <row r="2" spans="1:7" x14ac:dyDescent="0.25">
      <c r="A2" s="3" t="s">
        <v>32</v>
      </c>
      <c r="B2" s="12" t="s">
        <v>18</v>
      </c>
      <c r="C2" s="16" t="s">
        <v>72</v>
      </c>
      <c r="D2" s="17" t="s">
        <v>43</v>
      </c>
      <c r="E2" s="14" t="s">
        <v>80</v>
      </c>
      <c r="F2" s="4" t="s">
        <v>16</v>
      </c>
      <c r="G2" t="s">
        <v>34</v>
      </c>
    </row>
    <row r="3" spans="1:7" x14ac:dyDescent="0.25">
      <c r="A3" s="3" t="s">
        <v>33</v>
      </c>
      <c r="B3" s="13" t="s">
        <v>19</v>
      </c>
      <c r="C3" s="18" t="s">
        <v>42</v>
      </c>
      <c r="D3" s="17" t="s">
        <v>44</v>
      </c>
      <c r="E3" s="14" t="s">
        <v>81</v>
      </c>
      <c r="F3" s="5" t="s">
        <v>17</v>
      </c>
      <c r="G3" t="s">
        <v>79</v>
      </c>
    </row>
    <row r="4" spans="1:7" ht="16.5" x14ac:dyDescent="0.25">
      <c r="C4" s="18" t="s">
        <v>27</v>
      </c>
      <c r="D4" s="17" t="s">
        <v>45</v>
      </c>
      <c r="E4" t="s">
        <v>82</v>
      </c>
      <c r="F4" s="5" t="s">
        <v>20</v>
      </c>
      <c r="G4" s="79"/>
    </row>
    <row r="5" spans="1:7" x14ac:dyDescent="0.25">
      <c r="C5" s="18" t="s">
        <v>26</v>
      </c>
      <c r="D5" s="5" t="s">
        <v>84</v>
      </c>
      <c r="E5" t="s">
        <v>83</v>
      </c>
      <c r="F5" s="6"/>
    </row>
    <row r="6" spans="1:7" x14ac:dyDescent="0.25">
      <c r="C6" s="18" t="s">
        <v>24</v>
      </c>
      <c r="D6" s="3" t="s">
        <v>49</v>
      </c>
      <c r="F6" s="7"/>
    </row>
    <row r="7" spans="1:7" x14ac:dyDescent="0.25">
      <c r="C7" s="18" t="s">
        <v>25</v>
      </c>
      <c r="D7" s="5"/>
    </row>
    <row r="8" spans="1:7" x14ac:dyDescent="0.25">
      <c r="C8" s="18" t="s">
        <v>23</v>
      </c>
      <c r="D8" s="5"/>
    </row>
    <row r="9" spans="1:7" x14ac:dyDescent="0.25">
      <c r="C9" s="18" t="s">
        <v>22</v>
      </c>
      <c r="D9" s="5"/>
    </row>
    <row r="10" spans="1:7" x14ac:dyDescent="0.25">
      <c r="C10" s="18" t="s">
        <v>28</v>
      </c>
      <c r="D10" s="5"/>
    </row>
    <row r="11" spans="1:7" x14ac:dyDescent="0.25">
      <c r="C11" s="16" t="s">
        <v>71</v>
      </c>
      <c r="D11" s="5"/>
    </row>
    <row r="12" spans="1:7" x14ac:dyDescent="0.25">
      <c r="C12" s="16" t="s">
        <v>73</v>
      </c>
    </row>
    <row r="13" spans="1:7" x14ac:dyDescent="0.25">
      <c r="C13" s="16" t="s">
        <v>85</v>
      </c>
    </row>
    <row r="22" spans="3:3" x14ac:dyDescent="0.25">
      <c r="C22" s="8" t="s">
        <v>21</v>
      </c>
    </row>
    <row r="23" spans="3:3" x14ac:dyDescent="0.25">
      <c r="C23" s="8"/>
    </row>
  </sheetData>
  <sortState xmlns:xlrd2="http://schemas.microsoft.com/office/spreadsheetml/2017/richdata2" ref="C3:C12">
    <sortCondition ref="C2:C1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9CD4-2CB4-4FC8-84A3-2F66027A462F}">
  <sheetPr codeName="Sheet3"/>
  <dimension ref="A1:H23"/>
  <sheetViews>
    <sheetView zoomScale="92" zoomScaleNormal="92" workbookViewId="0">
      <selection activeCell="C3" sqref="C3"/>
    </sheetView>
  </sheetViews>
  <sheetFormatPr defaultRowHeight="15" x14ac:dyDescent="0.25"/>
  <cols>
    <col min="1" max="1" width="16.42578125" customWidth="1"/>
    <col min="2" max="2" width="29.5703125" customWidth="1"/>
    <col min="8" max="8" width="13.5703125" bestFit="1" customWidth="1"/>
    <col min="10" max="10" width="8.28515625" customWidth="1"/>
  </cols>
  <sheetData>
    <row r="1" spans="1:8" x14ac:dyDescent="0.25">
      <c r="A1" s="62" t="s">
        <v>62</v>
      </c>
      <c r="B1" s="62" t="s">
        <v>61</v>
      </c>
      <c r="C1" s="56"/>
    </row>
    <row r="2" spans="1:8" ht="139.9" customHeight="1" x14ac:dyDescent="0.25">
      <c r="A2" s="58" t="s">
        <v>32</v>
      </c>
      <c r="B2" s="67"/>
      <c r="C2" s="57"/>
      <c r="F2" s="59" t="s">
        <v>60</v>
      </c>
      <c r="G2" s="59"/>
      <c r="H2" s="59" t="s">
        <v>59</v>
      </c>
    </row>
    <row r="3" spans="1:8" ht="139.9" customHeight="1" x14ac:dyDescent="0.25">
      <c r="A3" s="58" t="s">
        <v>33</v>
      </c>
      <c r="B3" s="68"/>
      <c r="C3" s="57"/>
      <c r="F3" s="59" t="s">
        <v>58</v>
      </c>
      <c r="G3" s="61" t="s">
        <v>57</v>
      </c>
      <c r="H3" s="59" t="s">
        <v>56</v>
      </c>
    </row>
    <row r="4" spans="1:8" ht="139.9" customHeight="1" x14ac:dyDescent="0.25">
      <c r="A4" s="58" t="s">
        <v>63</v>
      </c>
      <c r="B4" s="68"/>
      <c r="C4" s="57"/>
      <c r="F4" s="59"/>
      <c r="G4" s="61"/>
      <c r="H4" s="59" t="s">
        <v>55</v>
      </c>
    </row>
    <row r="5" spans="1:8" ht="139.9" customHeight="1" x14ac:dyDescent="0.25">
      <c r="A5" s="58" t="s">
        <v>64</v>
      </c>
      <c r="B5" s="68"/>
      <c r="C5" s="57"/>
      <c r="F5" s="59"/>
      <c r="G5" s="59"/>
      <c r="H5" s="59" t="s">
        <v>54</v>
      </c>
    </row>
    <row r="6" spans="1:8" ht="139.9" customHeight="1" x14ac:dyDescent="0.25">
      <c r="A6" s="65" t="s">
        <v>66</v>
      </c>
      <c r="B6" s="69" t="s">
        <v>65</v>
      </c>
      <c r="C6" s="57"/>
      <c r="F6" s="59"/>
      <c r="G6" s="59"/>
      <c r="H6" s="59"/>
    </row>
    <row r="7" spans="1:8" ht="139.9" customHeight="1" x14ac:dyDescent="0.25">
      <c r="A7" s="60" t="s">
        <v>53</v>
      </c>
      <c r="B7" s="68"/>
      <c r="C7" s="57"/>
      <c r="F7" s="59"/>
      <c r="G7" s="59"/>
      <c r="H7" s="59" t="s">
        <v>52</v>
      </c>
    </row>
    <row r="8" spans="1:8" ht="139.9" customHeight="1" x14ac:dyDescent="0.25">
      <c r="A8" s="60" t="s">
        <v>51</v>
      </c>
      <c r="B8" s="68"/>
      <c r="C8" s="57"/>
      <c r="F8" s="59"/>
      <c r="G8" s="59"/>
    </row>
    <row r="9" spans="1:8" ht="139.9" customHeight="1" x14ac:dyDescent="0.25">
      <c r="A9" s="60" t="s">
        <v>50</v>
      </c>
      <c r="B9" s="68"/>
      <c r="C9" s="57"/>
      <c r="F9" s="59"/>
      <c r="G9" s="59"/>
      <c r="H9" s="59"/>
    </row>
    <row r="10" spans="1:8" ht="139.9" customHeight="1" x14ac:dyDescent="0.25">
      <c r="A10" s="60" t="s">
        <v>49</v>
      </c>
      <c r="B10" s="70" t="s">
        <v>48</v>
      </c>
      <c r="C10" s="57"/>
      <c r="F10" s="59"/>
      <c r="G10" s="59"/>
    </row>
    <row r="11" spans="1:8" ht="139.9" customHeight="1" x14ac:dyDescent="0.25">
      <c r="A11" s="58" t="s">
        <v>47</v>
      </c>
      <c r="B11" s="71" t="str">
        <f>A11</f>
        <v>OTHERS3</v>
      </c>
      <c r="C11" s="57"/>
    </row>
    <row r="12" spans="1:8" x14ac:dyDescent="0.25">
      <c r="A12" s="56"/>
      <c r="C12" s="56"/>
    </row>
    <row r="13" spans="1:8" x14ac:dyDescent="0.25">
      <c r="A13" s="56"/>
      <c r="C13" s="56"/>
    </row>
    <row r="14" spans="1:8" x14ac:dyDescent="0.25">
      <c r="A14" s="56"/>
      <c r="C14" s="56"/>
    </row>
    <row r="15" spans="1:8" x14ac:dyDescent="0.25">
      <c r="A15" s="56"/>
      <c r="C15" s="56"/>
    </row>
    <row r="16" spans="1:8" x14ac:dyDescent="0.25">
      <c r="A16" s="56"/>
      <c r="C16" s="56"/>
    </row>
    <row r="17" spans="1:3" x14ac:dyDescent="0.25">
      <c r="A17" s="56"/>
      <c r="C17" s="56"/>
    </row>
    <row r="18" spans="1:3" x14ac:dyDescent="0.25">
      <c r="A18" s="56"/>
      <c r="C18" s="56"/>
    </row>
    <row r="19" spans="1:3" x14ac:dyDescent="0.25">
      <c r="A19" s="56"/>
      <c r="C19" s="56"/>
    </row>
    <row r="20" spans="1:3" x14ac:dyDescent="0.25">
      <c r="A20" s="56"/>
      <c r="C20" s="56"/>
    </row>
    <row r="21" spans="1:3" x14ac:dyDescent="0.25">
      <c r="A21" s="56"/>
      <c r="C21" s="56"/>
    </row>
    <row r="22" spans="1:3" x14ac:dyDescent="0.25">
      <c r="A22" s="56"/>
      <c r="C22" s="56"/>
    </row>
    <row r="23" spans="1:3" x14ac:dyDescent="0.25">
      <c r="A23" s="56"/>
      <c r="C23" s="56"/>
    </row>
  </sheetData>
  <phoneticPr fontId="26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099-A084-4BB8-84BD-1507927A4261}">
  <sheetPr codeName="Sheet4"/>
  <dimension ref="C1:C2"/>
  <sheetViews>
    <sheetView showGridLines="0" zoomScale="160" zoomScaleNormal="160" workbookViewId="0">
      <selection activeCell="C2" sqref="C2"/>
    </sheetView>
  </sheetViews>
  <sheetFormatPr defaultRowHeight="15" x14ac:dyDescent="0.25"/>
  <cols>
    <col min="3" max="3" width="11" customWidth="1"/>
  </cols>
  <sheetData>
    <row r="1" spans="3:3" ht="15.75" thickBot="1" x14ac:dyDescent="0.3"/>
    <row r="2" spans="3:3" ht="15.75" thickBot="1" x14ac:dyDescent="0.3">
      <c r="C2" s="63" t="s">
        <v>32</v>
      </c>
    </row>
  </sheetData>
  <dataValidations count="1">
    <dataValidation type="list" allowBlank="1" showInputMessage="1" showErrorMessage="1" sqref="C2" xr:uid="{00000000-0002-0000-0100-000000000000}">
      <formula1>PAN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Invoice</vt:lpstr>
      <vt:lpstr>Sheet1</vt:lpstr>
      <vt:lpstr>Data</vt:lpstr>
      <vt:lpstr>Sales Person</vt:lpstr>
      <vt:lpstr>Test</vt:lpstr>
      <vt:lpstr>C.W.DEE</vt:lpstr>
      <vt:lpstr>Computer</vt:lpstr>
      <vt:lpstr>G.L.NG</vt:lpstr>
      <vt:lpstr>N.A</vt:lpstr>
      <vt:lpstr>OTHERS</vt:lpstr>
      <vt:lpstr>OTHERS1</vt:lpstr>
      <vt:lpstr>OTHERS2</vt:lpstr>
      <vt:lpstr>OTHERS3</vt:lpstr>
      <vt:lpstr>PAN</vt:lpstr>
      <vt:lpstr>Invoice!Print_Area</vt:lpstr>
      <vt:lpstr>Invoice!Print_Titles</vt:lpstr>
      <vt:lpstr>Sales1</vt:lpstr>
      <vt:lpstr>Sales2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 Dee</dc:creator>
  <cp:lastModifiedBy>ST-Service</cp:lastModifiedBy>
  <cp:lastPrinted>2024-12-16T05:42:00Z</cp:lastPrinted>
  <dcterms:created xsi:type="dcterms:W3CDTF">2015-06-28T12:40:38Z</dcterms:created>
  <dcterms:modified xsi:type="dcterms:W3CDTF">2025-07-17T08:48:07Z</dcterms:modified>
</cp:coreProperties>
</file>