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-Service\Desktop\SIM\Excel Reader\sample file\"/>
    </mc:Choice>
  </mc:AlternateContent>
  <xr:revisionPtr revIDLastSave="0" documentId="13_ncr:1_{90BA7D1F-0AD7-42C0-B108-F220910C63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otation" sheetId="1" r:id="rId1"/>
    <sheet name="Sheet1" sheetId="11" r:id="rId2"/>
    <sheet name="Standard &amp; Pricing" sheetId="10" r:id="rId3"/>
    <sheet name="Data" sheetId="7" r:id="rId4"/>
    <sheet name="FQI" sheetId="8" r:id="rId5"/>
    <sheet name="Sales Person" sheetId="4" r:id="rId6"/>
    <sheet name="Test" sheetId="5" r:id="rId7"/>
  </sheets>
  <definedNames>
    <definedName name="_xlnm._FilterDatabase" localSheetId="0" hidden="1">Quotation!#REF!</definedName>
    <definedName name="_xlnm._FilterDatabase" localSheetId="2" hidden="1">'Standard &amp; Pricing'!#REF!</definedName>
    <definedName name="C.W.DEE">'Sales Person'!$B$2</definedName>
    <definedName name="Computer">'Sales Person'!$B$6</definedName>
    <definedName name="G.L.NG">'Sales Person'!$B$3</definedName>
    <definedName name="N.A">'Sales Person'!$B$10</definedName>
    <definedName name="OTHERS">'Sales Person'!$B$7</definedName>
    <definedName name="OTHERS1">'Sales Person'!$B$8</definedName>
    <definedName name="OTHERS2">'Sales Person'!$B$9</definedName>
    <definedName name="OTHERS3">'Sales Person'!$B$11</definedName>
    <definedName name="PAN">'Sales Person'!$A$2:$A$11</definedName>
    <definedName name="_xlnm.Print_Area" localSheetId="0">Quotation!$A$1:$N$69</definedName>
    <definedName name="_xlnm.Print_Area" localSheetId="2">'Standard &amp; Pricing'!$A$1:$N$84</definedName>
    <definedName name="_xlnm.Print_Titles" localSheetId="0">Quotation!$1:$18</definedName>
    <definedName name="_xlnm.Print_Titles" localSheetId="2">'Standard &amp; Pricing'!$1:$2</definedName>
    <definedName name="Sales1">'Sales Person'!$B$4</definedName>
    <definedName name="Sales2">'Sales Person'!$B$5</definedName>
    <definedName name="SalesPerson" localSheetId="2">INDIRECT('Standard &amp; Pricing'!#REF!)</definedName>
    <definedName name="SalesPerson">INDIRECT(Quotation!$Q$16)</definedName>
    <definedName name="SIM">'Sales Person'!$B$4</definedName>
    <definedName name="Test">INDIRECT(Test!$C$2)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42" i="1"/>
  <c r="M23" i="1"/>
  <c r="K14" i="1" l="1"/>
  <c r="Q13" i="1"/>
  <c r="M78" i="1"/>
  <c r="M137" i="10" l="1"/>
  <c r="M129" i="10" l="1"/>
  <c r="M119" i="10" l="1"/>
  <c r="M111" i="10" l="1"/>
  <c r="R28" i="1" l="1"/>
  <c r="G10" i="1" s="1"/>
  <c r="R23" i="1" l="1"/>
  <c r="B6" i="1" s="1"/>
  <c r="R24" i="1"/>
  <c r="B7" i="1" s="1"/>
  <c r="R25" i="1"/>
  <c r="B8" i="1" s="1"/>
  <c r="R26" i="1"/>
  <c r="B9" i="1" s="1"/>
  <c r="R36" i="1" l="1"/>
  <c r="G16" i="1" s="1"/>
  <c r="R27" i="1"/>
  <c r="B10" i="1" s="1"/>
  <c r="R30" i="1"/>
  <c r="B12" i="1" s="1"/>
  <c r="R31" i="1"/>
  <c r="B13" i="1" s="1"/>
  <c r="R34" i="1" l="1"/>
  <c r="B16" i="1" s="1"/>
  <c r="R33" i="1"/>
  <c r="B15" i="1" s="1"/>
  <c r="R32" i="1"/>
  <c r="B14" i="1" s="1"/>
  <c r="M98" i="10" l="1"/>
  <c r="K57" i="1" l="1"/>
  <c r="Q3" i="1"/>
  <c r="M48" i="10" l="1"/>
  <c r="M85" i="10"/>
  <c r="K75" i="10"/>
  <c r="M75" i="10" s="1"/>
  <c r="K64" i="10"/>
  <c r="M64" i="10" s="1"/>
  <c r="M17" i="10" l="1"/>
  <c r="M28" i="10"/>
  <c r="M59" i="10"/>
  <c r="M39" i="10"/>
  <c r="M7" i="10"/>
  <c r="M12" i="8" l="1"/>
  <c r="M48" i="8" l="1"/>
  <c r="K11" i="1" l="1"/>
  <c r="M44" i="8" l="1"/>
  <c r="M26" i="8" l="1"/>
  <c r="M18" i="8"/>
  <c r="M7" i="8"/>
  <c r="Q20" i="1" l="1"/>
  <c r="K15" i="1" l="1"/>
  <c r="K9" i="1" l="1"/>
  <c r="B11" i="4" l="1"/>
  <c r="M56" i="1"/>
  <c r="M57" i="1" s="1"/>
  <c r="K12" i="1"/>
  <c r="K13" i="1"/>
  <c r="M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Winston</author>
  </authors>
  <commentList>
    <comment ref="A2" authorId="0" shapeId="0" xr:uid="{62ED93AB-A40E-4781-BAC6-6AC937BD9E5F}">
      <text>
        <r>
          <rPr>
            <b/>
            <sz val="9"/>
            <color indexed="81"/>
            <rFont val="Tahoma"/>
            <family val="2"/>
          </rPr>
          <t>Winston:</t>
        </r>
        <r>
          <rPr>
            <sz val="9"/>
            <color indexed="81"/>
            <rFont val="Tahoma"/>
            <family val="2"/>
          </rPr>
          <t xml:space="preserve">
No Space Bar</t>
        </r>
      </text>
    </comment>
    <comment ref="B7" authorId="0" shapeId="0" xr:uid="{C6651EFB-E6B0-4A0E-AFAA-DA26C03BDB0E}">
      <text>
        <r>
          <rPr>
            <b/>
            <sz val="9"/>
            <color indexed="81"/>
            <rFont val="Tahoma"/>
            <family val="2"/>
          </rPr>
          <t>Winston:</t>
        </r>
        <r>
          <rPr>
            <sz val="9"/>
            <color indexed="81"/>
            <rFont val="Tahoma"/>
            <family val="2"/>
          </rPr>
          <t xml:space="preserve">
Fill White Colour Only, No Border</t>
        </r>
      </text>
    </comment>
  </commentList>
</comments>
</file>

<file path=xl/sharedStrings.xml><?xml version="1.0" encoding="utf-8"?>
<sst xmlns="http://schemas.openxmlformats.org/spreadsheetml/2006/main" count="490" uniqueCount="329">
  <si>
    <t>No.</t>
  </si>
  <si>
    <t>Bill To:</t>
  </si>
  <si>
    <t>Deliver To:</t>
  </si>
  <si>
    <t>SUB-TOTAL</t>
  </si>
  <si>
    <t>TOTAL AMOUNT</t>
  </si>
  <si>
    <t>ISSUED BY:</t>
  </si>
  <si>
    <t>Payment Term</t>
  </si>
  <si>
    <t>Product Description</t>
  </si>
  <si>
    <t>Quantity</t>
  </si>
  <si>
    <t>Unit Price</t>
  </si>
  <si>
    <t>Price ($)</t>
  </si>
  <si>
    <t>Supply &amp; Local Deliver for :</t>
  </si>
  <si>
    <t>SGD</t>
  </si>
  <si>
    <t>USD</t>
  </si>
  <si>
    <t>S/No : A20302778, A20302779</t>
  </si>
  <si>
    <t>PAYMENT UPON JOB COMPLETION</t>
  </si>
  <si>
    <t>PAYMENT UPON DELIVERY</t>
  </si>
  <si>
    <t>PAYMENT UPON COLLECTION</t>
  </si>
  <si>
    <t>PAYMENT UPON CONFIRMATION</t>
  </si>
  <si>
    <t>COD CHEQUE UPON DELIVERY</t>
  </si>
  <si>
    <t>CASH/CHEQUE UPON DELIVERY</t>
  </si>
  <si>
    <t>WITHIN 30 DAYS UPON 1ST VISIT</t>
  </si>
  <si>
    <t>Address:</t>
  </si>
  <si>
    <t>Attn:</t>
  </si>
  <si>
    <t>Tel:</t>
  </si>
  <si>
    <t>C.W.DEE</t>
  </si>
  <si>
    <t>G.L.NG</t>
  </si>
  <si>
    <t>ACCOUNT PAYABLE</t>
  </si>
  <si>
    <t>Date:</t>
  </si>
  <si>
    <t>Currency:</t>
  </si>
  <si>
    <t>Payment Term:</t>
  </si>
  <si>
    <t>Sales Person:</t>
  </si>
  <si>
    <t>E. &amp; O.E.</t>
  </si>
  <si>
    <t>Currency</t>
  </si>
  <si>
    <t>50% UPON CONFIRMATION</t>
  </si>
  <si>
    <t>OTHERS3</t>
  </si>
  <si>
    <t>NON APPLICABLE</t>
  </si>
  <si>
    <t>N.A</t>
  </si>
  <si>
    <t>OTHERS2</t>
  </si>
  <si>
    <t>OTHERS1</t>
  </si>
  <si>
    <t>( Unit :  N.A )</t>
  </si>
  <si>
    <t>OTHERS</t>
  </si>
  <si>
    <t>( Unit :  mg )</t>
  </si>
  <si>
    <t>( Unit :  kg / Ib )</t>
  </si>
  <si>
    <t>( Unit :  g )</t>
  </si>
  <si>
    <t>☒</t>
  </si>
  <si>
    <t>EXISTING</t>
  </si>
  <si>
    <t>( Unit :  kg )</t>
  </si>
  <si>
    <t>NEW</t>
  </si>
  <si>
    <t>SHAPE</t>
  </si>
  <si>
    <t>PAN</t>
  </si>
  <si>
    <t>SALES2</t>
  </si>
  <si>
    <t xml:space="preserve">This is a computer generated invoice no signature is required </t>
  </si>
  <si>
    <t>Computer</t>
  </si>
  <si>
    <t>Save File Name</t>
  </si>
  <si>
    <t>Copy File Name</t>
  </si>
  <si>
    <t>Sample Serial No</t>
  </si>
  <si>
    <t>WITHIN 30 DAYS UPON DELIVERY</t>
  </si>
  <si>
    <t>WITHIN 30 DAYS UPON COMPLETION</t>
  </si>
  <si>
    <t>WITHIN 14 DAYS UPON DELIVERY</t>
  </si>
  <si>
    <t>End Line 66</t>
  </si>
  <si>
    <t>One Page</t>
  </si>
  <si>
    <t>Two Page</t>
  </si>
  <si>
    <t>End Line 119</t>
  </si>
  <si>
    <t>Continue To Page Two</t>
  </si>
  <si>
    <t>Quotation No. :</t>
  </si>
  <si>
    <t>Quotation</t>
  </si>
  <si>
    <t>SERVICE</t>
  </si>
  <si>
    <t>Quotation Type. :</t>
  </si>
  <si>
    <t>Revised Version :</t>
  </si>
  <si>
    <t>_Rev 5</t>
  </si>
  <si>
    <t>_Rev 4</t>
  </si>
  <si>
    <t>Lead Time : 4 - 5 Weeks Upon Sales Confirmation</t>
  </si>
  <si>
    <t>_Rev 3</t>
  </si>
  <si>
    <t>Lead Time : 3 - 4 Weeks Upon Sales Confirmation</t>
  </si>
  <si>
    <t>_Rev 2</t>
  </si>
  <si>
    <t>MSP</t>
  </si>
  <si>
    <t>Lead Time : Ex-Stock Subject To Prior Sales. While Stock Last</t>
  </si>
  <si>
    <t>_Rev 1</t>
  </si>
  <si>
    <t xml:space="preserve">Lead Time : Ex-Stock Subject To Prior Sales. </t>
  </si>
  <si>
    <t>02 (Including this page)</t>
  </si>
  <si>
    <t>NORMAL</t>
  </si>
  <si>
    <t>Lead Time : No Ex Stock, New Shipment Arrival on Mid Jan 2022</t>
  </si>
  <si>
    <t>01 (Including this page)</t>
  </si>
  <si>
    <t>Lead Time</t>
  </si>
  <si>
    <t>Pages</t>
  </si>
  <si>
    <t>Year. :</t>
  </si>
  <si>
    <t>NET 60DAYS UPON COMPLETION</t>
  </si>
  <si>
    <t>Email Address:</t>
  </si>
  <si>
    <t>Additional Charges :</t>
  </si>
  <si>
    <t>Validity</t>
  </si>
  <si>
    <t>Warranty</t>
  </si>
  <si>
    <t>Validity : 30 Days From Issuing Date Of This Quotation</t>
  </si>
  <si>
    <t>Confirmed &amp; Accepted By</t>
  </si>
  <si>
    <t xml:space="preserve">Thank You &amp; Best Regards        </t>
  </si>
  <si>
    <t>Company’s  Stamp , Address , Name , Sign and Date</t>
  </si>
  <si>
    <t>ACCOUNT DEPARTMENT</t>
  </si>
  <si>
    <t>LOCAL DELIVERY</t>
  </si>
  <si>
    <t xml:space="preserve">SELF COLLECTION </t>
  </si>
  <si>
    <t xml:space="preserve">DOOR TO DOOR </t>
  </si>
  <si>
    <t>EX-WORK</t>
  </si>
  <si>
    <t>Warranty : 12 Months Against Manufacturing Defects (Excluding Consumables)</t>
  </si>
  <si>
    <t>Warranty : 18 Months Against Manufacturing Defects (Excluding Consumables)</t>
  </si>
  <si>
    <t>Warranty : 24 Months Against Manufacturing Defects (Excluding Consumables)</t>
  </si>
  <si>
    <t>Payment : TT In Advance With Additional S$40.00 Bank’s T.T Charges</t>
  </si>
  <si>
    <t>*Warranty Claim Is Based On Customer Self-Carry In To Scale-Tech (Global)</t>
  </si>
  <si>
    <t>Warranty Claim</t>
  </si>
  <si>
    <t>Lead Time : Ex-Stock Subject To Prior Sales. While Stock Last, Ex Work And Export Only</t>
  </si>
  <si>
    <t>Warranty : 3 Months Against Manufacturing Defects (Excluding Consumables)</t>
  </si>
  <si>
    <t>Warranty : 15 Months Against Manufacturing Defects (Excluding Consumables)</t>
  </si>
  <si>
    <t>Ad-hoc Repair/Service &amp; Calibration for</t>
  </si>
  <si>
    <t>Ad-Hoc On-Site Calibration Service with 2000kg (Full Load) traceable</t>
  </si>
  <si>
    <r>
      <t>weight with</t>
    </r>
    <r>
      <rPr>
        <b/>
        <sz val="11"/>
        <color theme="1"/>
        <rFont val="Calibri"/>
        <family val="2"/>
        <scheme val="minor"/>
      </rPr>
      <t xml:space="preserve"> Calibration Certificate (12 months validity)</t>
    </r>
    <r>
      <rPr>
        <sz val="11"/>
        <color theme="1"/>
        <rFont val="Calibri"/>
        <family val="2"/>
        <scheme val="minor"/>
      </rPr>
      <t xml:space="preserve"> issue for</t>
    </r>
  </si>
  <si>
    <r>
      <t xml:space="preserve">Ad-Hoc On-Site Calibration Service with </t>
    </r>
    <r>
      <rPr>
        <b/>
        <sz val="11"/>
        <color theme="1"/>
        <rFont val="Calibri"/>
        <family val="2"/>
        <scheme val="minor"/>
      </rPr>
      <t>60kg</t>
    </r>
    <r>
      <rPr>
        <sz val="11"/>
        <color theme="1"/>
        <rFont val="Calibri"/>
        <family val="2"/>
        <scheme val="minor"/>
      </rPr>
      <t xml:space="preserve"> (Full Load) traceable</t>
    </r>
  </si>
  <si>
    <t>Ad-Hoc On-Site Calibration Service with 1000kg (Full Load) traceable</t>
  </si>
  <si>
    <t>Excluding Disposal Of Old Weighing Equipment, Please Send Picture and Dimension For Evaluation</t>
  </si>
  <si>
    <t>Optional</t>
  </si>
  <si>
    <t xml:space="preserve">Calibration Certificate 12 months validity for the above </t>
  </si>
  <si>
    <t>mentioned item (For ISO audit or relevant) Per Unit</t>
  </si>
  <si>
    <t># Special Rate for purchasing with the new unit only</t>
  </si>
  <si>
    <t>Bulk Discount 10 %</t>
  </si>
  <si>
    <t># Discounted price provided is based on bulk purchases</t>
  </si>
  <si>
    <t>in a single purchase order.  Not for single unit purchase</t>
  </si>
  <si>
    <t>ISO 17025 Audit Lab Test with Certificate 12 months validity</t>
  </si>
  <si>
    <t xml:space="preserve">Location of Equipment Above : </t>
  </si>
  <si>
    <t>123 ABCD ABCD STREET</t>
  </si>
  <si>
    <t>124 ABCD ABCD STREET</t>
  </si>
  <si>
    <t>SINGAPORE 123456</t>
  </si>
  <si>
    <t>* Remarks : In the event during calibration service, the</t>
  </si>
  <si>
    <t>above weighing scale/s is/are  found to be malfunctioning and</t>
  </si>
  <si>
    <t>could not be calibrated, 50% of the above mentioned</t>
  </si>
  <si>
    <t># Include Local In-House Calibration Certificate</t>
  </si>
  <si>
    <t># Include Factory Calibration Certificate</t>
  </si>
  <si>
    <t>For Model : IDSXXX-IDSXXXX-ST-XXXK</t>
  </si>
  <si>
    <t>will be imposed for any cancellation made after receipt of the firm order</t>
  </si>
  <si>
    <t>*Cancellation Charges: 50% cancellation charge of the purchase order value</t>
  </si>
  <si>
    <t>Lead Time : 7 - 8 Weeks Upon Sales Confirmation</t>
  </si>
  <si>
    <t>Lead Time : 3 - 5 Working Days Upon Sales Confirmation</t>
  </si>
  <si>
    <t>TO BE CONFIRM</t>
  </si>
  <si>
    <t>DELIVERY ADDRESS</t>
  </si>
  <si>
    <t>Validity : 14 Days From Issuing Date Of This Quotation</t>
  </si>
  <si>
    <t>Validity : 31 Jan 2022, Pricing Will Be Vary From 1 Feb 2022</t>
  </si>
  <si>
    <t>USB Connection to PC For JWI-700B</t>
  </si>
  <si>
    <t>U-Key Bluetooth Data Transfer Module to PC Communication</t>
  </si>
  <si>
    <t>Ad-Hoc After Sales Parts Replacement For</t>
  </si>
  <si>
    <t>Power : Built-In SLA Re-Chargeable Battery or AC/DC Adaptor</t>
  </si>
  <si>
    <t>Charging : 100-240VAC AC/DC Adaptor (Included)</t>
  </si>
  <si>
    <t>Power : Built-In SLA Re-Chargeable Battery or IEC AC Cord</t>
  </si>
  <si>
    <t>Charging : 100-230VAC IEC AC Cord, 1.8m UK</t>
  </si>
  <si>
    <t xml:space="preserve">Local ISO 17025 Accreditation Report Lab Test With Certificate For </t>
  </si>
  <si>
    <t>The Above Test Weight</t>
  </si>
  <si>
    <t xml:space="preserve">Total 4 Units Test Weight - 1 Lot in One Single Report, </t>
  </si>
  <si>
    <t>12 Months Validity</t>
  </si>
  <si>
    <t>Product : Digital Weighing Scale</t>
  </si>
  <si>
    <t>Brand : Jadever</t>
  </si>
  <si>
    <t xml:space="preserve">Model : NWTH-2K </t>
  </si>
  <si>
    <t>Minimum Weigh: 0.002kg (2g)</t>
  </si>
  <si>
    <t>Pan Size : 210mm x 190mm</t>
  </si>
  <si>
    <t>Power : 4 C-size batteries or AC/DC Adaptor (Included)</t>
  </si>
  <si>
    <t>Option 1</t>
  </si>
  <si>
    <t xml:space="preserve">In-House Calibration Certificate Report 12 months validity for the above </t>
  </si>
  <si>
    <t xml:space="preserve">Product :  Digital Industrial Weighing Scale </t>
  </si>
  <si>
    <t>Model : JWRN+6K</t>
  </si>
  <si>
    <t>Pan Size : 294mm x 228mm</t>
  </si>
  <si>
    <t>Charging : 100-240Vac AC/DC Adaptor (Included)</t>
  </si>
  <si>
    <t>Option 2</t>
  </si>
  <si>
    <t>Capacity : 2kg x 0.0001kg (2000g x 0.1g)</t>
  </si>
  <si>
    <t>Capacity : 6kg   Readability : 0.0001kg (6000g x 0.1g)</t>
  </si>
  <si>
    <t>Model : JWRN-6K</t>
  </si>
  <si>
    <t>Capacity : 6kg   Readability : 0.0002kg (6000g x 0.2g)</t>
  </si>
  <si>
    <t>Minimum Weigh: 0.004kg (4g)</t>
  </si>
  <si>
    <t>Option 3</t>
  </si>
  <si>
    <t>Model : JWN-6K</t>
  </si>
  <si>
    <t>Option 4</t>
  </si>
  <si>
    <t>Product : Digital Industrial Crane Scale</t>
  </si>
  <si>
    <t xml:space="preserve">Brand : JADEVER </t>
  </si>
  <si>
    <t>Model : JC-II-1T</t>
  </si>
  <si>
    <t>Capacity : 1000kg Readability (Division) : 0.5kg</t>
  </si>
  <si>
    <t>Safe Overload : 125% of Full Capacity (1250kg)</t>
  </si>
  <si>
    <t>Power : Built-In Re-Chargeable Battery</t>
  </si>
  <si>
    <t>Charging : 100-230VAC AC/DC adaptor (Included)</t>
  </si>
  <si>
    <t># Included Remote Control</t>
  </si>
  <si>
    <t>Option - 2</t>
  </si>
  <si>
    <t>Option - 1</t>
  </si>
  <si>
    <t>Model : JC-II-2T</t>
  </si>
  <si>
    <t>Safe Overload : 125% of Full Capacity (2500kg)</t>
  </si>
  <si>
    <t>Capacity : 2000kg Readability (Division) : 1kg</t>
  </si>
  <si>
    <t xml:space="preserve">Product :  Digital Industrial Counting  Scale </t>
  </si>
  <si>
    <t>Brand :  Jadever</t>
  </si>
  <si>
    <t>Model : JCL-15K  (1/30,000d)</t>
  </si>
  <si>
    <t>Capacity : 15kg Readability (Division) : 0.0005kg (0.5g)</t>
  </si>
  <si>
    <t>Display : LCD with Green Backlight (3 display Window)</t>
  </si>
  <si>
    <t>Warranty : 12 Months Against Manufacturing Defects</t>
  </si>
  <si>
    <t>GST :</t>
  </si>
  <si>
    <t>Local Supply, Deliver &amp; Setup For :</t>
  </si>
  <si>
    <t>Product : Digital WaterProof Scale</t>
  </si>
  <si>
    <t>Brand : Excell</t>
  </si>
  <si>
    <t>Model : ELW+30K (LCD Version)</t>
  </si>
  <si>
    <t>Capacity : 30kg x 0.005kg (5g)</t>
  </si>
  <si>
    <t>Ingress Protection : IP68</t>
  </si>
  <si>
    <t>Pan Size : 230mm x 190mm (Stainless Steel Pan)</t>
  </si>
  <si>
    <t>Power : Built-In Lithium Rechargeable Battery 3.7V/4Ah</t>
  </si>
  <si>
    <t>Charging : 100-240Vac AC/DC Charging Pad (IP55)</t>
  </si>
  <si>
    <t>S/No : A20302781</t>
  </si>
  <si>
    <t>SELF COLLECTION</t>
  </si>
  <si>
    <t>CARRY IN AND SELF COLLECTION</t>
  </si>
  <si>
    <t>Lead Time : 2 - 5 Days Upon Sales Confirmation</t>
  </si>
  <si>
    <t>Lead Time : 12 - 14 Weeks Upon Sales Confirmation</t>
  </si>
  <si>
    <t>Calibration Charge &amp; 100% Transportation Charge applies.</t>
  </si>
  <si>
    <t>0;-0;;@</t>
  </si>
  <si>
    <t>Value 0 As Blank</t>
  </si>
  <si>
    <t>2Cr14Ni-SS Single Point Load Cell With Clear Silicone Coating</t>
  </si>
  <si>
    <t>For SDS stainless Steel Low Profile Floor Scale &amp; Platform Scale</t>
  </si>
  <si>
    <t>EX WORK</t>
  </si>
  <si>
    <t xml:space="preserve">Product :  Digital Industrial Counting Scale </t>
  </si>
  <si>
    <t>Model : JCQ-15K</t>
  </si>
  <si>
    <t>Capacity: 15kg x 0.5g</t>
  </si>
  <si>
    <t>Pan Size : 280mm x 198mm (Stainless Steel Pan)</t>
  </si>
  <si>
    <t># Including Calibration and Calibration Sticker</t>
  </si>
  <si>
    <t>Additional Charges : $50.00 Delivery Charge Applicable For Orders Less Than $300.00</t>
  </si>
  <si>
    <t>Available Option With the Same Pricing</t>
  </si>
  <si>
    <t>Validity : 31 Dec 2023, Subject To Prevailing 9% GST for Orders Received On or After 1 Jan 2024</t>
  </si>
  <si>
    <t>Lead Time : Within 2 - 3 Weeks Upon Sales Confirmation</t>
  </si>
  <si>
    <t>Brand : SDS</t>
  </si>
  <si>
    <t>Product : Digital Water-Proof Weighing Scale</t>
  </si>
  <si>
    <t>Model : IDS05E-6K</t>
  </si>
  <si>
    <t>Capacity : 5kg    Readability: 0.001kg (1g)</t>
  </si>
  <si>
    <t>Ingress Protection : IP67</t>
  </si>
  <si>
    <t>Pan Size : 178mm x 223mm (Stainless Steel Pan)</t>
  </si>
  <si>
    <t>Top Housing : 304 Stainless Steel</t>
  </si>
  <si>
    <t>Bottom Housing with Battery Compartment : High Impact ABS plastic</t>
  </si>
  <si>
    <t>Charging/Power : Built-In SLA Re-Chargeable Battery 6V/2.3Ah with AC Cord</t>
  </si>
  <si>
    <t xml:space="preserve">Product : Digital Portable Weighing Scale </t>
  </si>
  <si>
    <t>Model : JKH-2000</t>
  </si>
  <si>
    <t>Capacity: 2000g x 0.5g</t>
  </si>
  <si>
    <t>Pan Size : 140mm x 140mm</t>
  </si>
  <si>
    <t>Power : 4 x AA Battery or AC/DC Adaptor (Included)</t>
  </si>
  <si>
    <t>Product :  Stainless Steel Kitchen Scale</t>
  </si>
  <si>
    <t xml:space="preserve">Model : JK-02-1K </t>
  </si>
  <si>
    <t>Capacity: 1000g x 0.1g</t>
  </si>
  <si>
    <t>Pan Size : 140mm (Stainless Steel Pan cover)</t>
  </si>
  <si>
    <t>Bowl size:  210mm (Stainless Steel bowl)</t>
  </si>
  <si>
    <t>Power : 2 x AA Battery Operation Only</t>
  </si>
  <si>
    <t># Excluding In-House Calibration Certificate Report</t>
  </si>
  <si>
    <t xml:space="preserve">Model : NWTH-4K </t>
  </si>
  <si>
    <t xml:space="preserve">Model : NWTH-10K </t>
  </si>
  <si>
    <t>Capacity : 10kg x 0.0005kg (10000g x 0.5g)</t>
  </si>
  <si>
    <t>Minimum Weigh: 0.01kg (10g)</t>
  </si>
  <si>
    <t>Capacity : 4kg x 0.0002kg (4000g x 0.2g)</t>
  </si>
  <si>
    <t xml:space="preserve">Model : NWTH-20K </t>
  </si>
  <si>
    <t>Capacity : 20kg x 0.001kg (20000g x 1g)</t>
  </si>
  <si>
    <t>Minimum Weigh: 0.02kg (20g)</t>
  </si>
  <si>
    <t>Non ISO/IEC 17025 - In-house Calibration Certification</t>
  </si>
  <si>
    <t>Service Schedule : Within 2 Weeks Upon Sales Confrimation</t>
  </si>
  <si>
    <t>Validity : 31 Dec 2025, Pricing Will Be Vary From 1 Jan 2026</t>
  </si>
  <si>
    <t>could not be calibrated, 100% of the above mentioned</t>
  </si>
  <si>
    <t>calibration and Full Transportation and Trucking Charges cost will be applies.</t>
  </si>
  <si>
    <t xml:space="preserve">Transportation Charge - Two Way (Per Location) </t>
  </si>
  <si>
    <t xml:space="preserve">Trucking Fee of Test Equipment </t>
  </si>
  <si>
    <t>* Item Quoted Above Are For Calibration Service Job Only</t>
  </si>
  <si>
    <t>SIM</t>
  </si>
  <si>
    <t>Ad-hoc Issuing of Calibration Certificate (12 months validity) issue for</t>
  </si>
  <si>
    <t>FISCHER BELL PRIVATE LTD</t>
  </si>
  <si>
    <t>ST-2025-03-002_SERVICE(FISCHER BELL PRIVATE LTD)</t>
  </si>
  <si>
    <t>1 Corporation Drive</t>
  </si>
  <si>
    <t>#09-05 REVV</t>
  </si>
  <si>
    <t>Singapore 619775</t>
  </si>
  <si>
    <t>Model: MKWT-300</t>
  </si>
  <si>
    <t>Brand:  HOKUTOW</t>
  </si>
  <si>
    <t>Capacity : 300kg x 0.02kg</t>
  </si>
  <si>
    <t>S/No : 8917027009</t>
  </si>
  <si>
    <t>12 Months Validity Calibration Certificate</t>
  </si>
  <si>
    <t># Calibration max 300kg (Cert issue up to 300kg)</t>
  </si>
  <si>
    <t xml:space="preserve">Optional </t>
  </si>
  <si>
    <t>On-Site Trucking Charge (One Location) Per Trip</t>
  </si>
  <si>
    <t>Lim Ying Ying &lt;sc@fischerbell.com&gt;</t>
  </si>
  <si>
    <t>YING YING</t>
  </si>
  <si>
    <t>6331 6911 / 6425 1939</t>
  </si>
  <si>
    <t xml:space="preserve">Product :  Platform Weighing Scale </t>
  </si>
  <si>
    <t>Model: BW SBW-60</t>
  </si>
  <si>
    <t>Brand:  T-SCALE</t>
  </si>
  <si>
    <t>Capacity : 60kg x 0.005kg (5g)</t>
  </si>
  <si>
    <t>S/No : 105615002002</t>
  </si>
  <si>
    <t># Calibration max 60kg (Cert issue up to 60kg)</t>
  </si>
  <si>
    <t>Bill Attention</t>
  </si>
  <si>
    <t>Bill Tel</t>
  </si>
  <si>
    <t>Bill Company</t>
  </si>
  <si>
    <t>Deliver Company</t>
  </si>
  <si>
    <t>Bill Address 1</t>
  </si>
  <si>
    <t>Bill Address 2</t>
  </si>
  <si>
    <t>Bill Address 3</t>
  </si>
  <si>
    <t>Deliver Address 1</t>
  </si>
  <si>
    <t>Deliver Address 2</t>
  </si>
  <si>
    <t>Deliver Address 3</t>
  </si>
  <si>
    <t>Deliver Attention</t>
  </si>
  <si>
    <t>Deliver Tel</t>
  </si>
  <si>
    <t>B6</t>
  </si>
  <si>
    <t>B7</t>
  </si>
  <si>
    <t>B8</t>
  </si>
  <si>
    <t>B9</t>
  </si>
  <si>
    <t>B10</t>
  </si>
  <si>
    <t>G10</t>
  </si>
  <si>
    <t>B12</t>
  </si>
  <si>
    <t>B13</t>
  </si>
  <si>
    <t>B14</t>
  </si>
  <si>
    <t>B15</t>
  </si>
  <si>
    <t>B16</t>
  </si>
  <si>
    <t>G16</t>
  </si>
  <si>
    <t>Quotation No</t>
  </si>
  <si>
    <t>K9</t>
  </si>
  <si>
    <t>Date</t>
  </si>
  <si>
    <t>Sales Person</t>
  </si>
  <si>
    <t>Email Address</t>
  </si>
  <si>
    <t>K11</t>
  </si>
  <si>
    <t>K12</t>
  </si>
  <si>
    <t>K13</t>
  </si>
  <si>
    <t>K14</t>
  </si>
  <si>
    <t>K15</t>
  </si>
  <si>
    <t>Content</t>
  </si>
  <si>
    <t>9% GST</t>
  </si>
  <si>
    <t>have to search the cell of the keyword and add two col (keyword cell_col + col+2)</t>
  </si>
  <si>
    <t>Get by funtion</t>
  </si>
  <si>
    <t>Tax Invoice</t>
  </si>
  <si>
    <t>J6</t>
  </si>
  <si>
    <t>determine by the range set by user and retrieve by function</t>
  </si>
  <si>
    <t>Invoice No</t>
  </si>
  <si>
    <t>PO No</t>
  </si>
  <si>
    <t>Our Quotation No</t>
  </si>
  <si>
    <t>K16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</si>
</sst>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164" formatCode="&quot;$&quot;#,##0.00"/>
    <numFmt numFmtId="165" formatCode="[$-14809]dd/mm/yyyy;@"/>
    <numFmt numFmtId="166" formatCode="0000"/>
    <numFmt numFmtId="167" formatCode="000"/>
    <numFmt numFmtId="168" formatCode="00"/>
    <numFmt numFmtId="169" formatCode="dd/mm/yyyy"/>
    <numFmt numFmtId="170" formatCode="0;\-0;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9"/>
      <color theme="1"/>
      <name val="Arial Narrow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3"/>
      <color theme="1"/>
      <name val="Calibri"/>
      <family val="2"/>
      <scheme val="minor"/>
    </font>
    <font>
      <sz val="24"/>
      <color rgb="FF4D515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"/>
      <color theme="1"/>
      <name val="Calibri"/>
      <family val="2"/>
      <scheme val="minor"/>
    </font>
    <font>
      <sz val="5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2"/>
      <color indexed="8"/>
      <name val="Arial Narrow"/>
      <family val="2"/>
    </font>
    <font>
      <b/>
      <sz val="2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i/>
      <u/>
      <sz val="9"/>
      <color rgb="FF000000"/>
      <name val="Calibri"/>
      <family val="2"/>
      <scheme val="minor"/>
    </font>
    <font>
      <sz val="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0" fillId="4" borderId="0" xfId="0" applyFill="1"/>
    <xf numFmtId="0" fontId="0" fillId="4" borderId="7" xfId="0" applyFill="1" applyBorder="1"/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5" fillId="4" borderId="9" xfId="0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0" xfId="0" applyBorder="1"/>
    <xf numFmtId="0" fontId="26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8" fillId="0" borderId="0" xfId="0" applyFont="1" applyAlignment="1">
      <alignment horizontal="center" vertical="top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0" borderId="0" xfId="0" applyFont="1" applyAlignment="1">
      <alignment horizontal="left" vertical="top"/>
    </xf>
    <xf numFmtId="0" fontId="11" fillId="0" borderId="14" xfId="0" applyFont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top"/>
    </xf>
    <xf numFmtId="16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9" fillId="0" borderId="0" xfId="0" applyFont="1" applyAlignment="1">
      <alignment wrapText="1"/>
    </xf>
    <xf numFmtId="0" fontId="1" fillId="0" borderId="15" xfId="0" applyFont="1" applyBorder="1" applyAlignment="1">
      <alignment vertical="center"/>
    </xf>
    <xf numFmtId="164" fontId="12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2" fillId="0" borderId="0" xfId="0" applyFont="1" applyProtection="1">
      <protection locked="0"/>
    </xf>
    <xf numFmtId="168" fontId="1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8" fontId="12" fillId="0" borderId="0" xfId="0" applyNumberFormat="1" applyFont="1"/>
    <xf numFmtId="168" fontId="12" fillId="0" borderId="0" xfId="0" applyNumberFormat="1" applyFont="1" applyAlignment="1">
      <alignment horizontal="center" vertical="center"/>
    </xf>
    <xf numFmtId="169" fontId="3" fillId="3" borderId="1" xfId="0" applyNumberFormat="1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168" fontId="12" fillId="0" borderId="0" xfId="0" applyNumberFormat="1" applyFont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1" xfId="0" applyFont="1" applyBorder="1"/>
    <xf numFmtId="0" fontId="3" fillId="3" borderId="1" xfId="0" applyFont="1" applyFill="1" applyBorder="1"/>
    <xf numFmtId="0" fontId="3" fillId="0" borderId="1" xfId="0" applyFont="1" applyBorder="1"/>
    <xf numFmtId="170" fontId="3" fillId="0" borderId="0" xfId="0" applyNumberFormat="1" applyFont="1" applyAlignment="1" applyProtection="1">
      <alignment horizontal="right" vertical="center"/>
      <protection locked="0"/>
    </xf>
    <xf numFmtId="0" fontId="29" fillId="3" borderId="1" xfId="1" quotePrefix="1" applyFill="1" applyBorder="1" applyAlignment="1" applyProtection="1">
      <alignment horizontal="left" vertical="center"/>
      <protection locked="0"/>
    </xf>
    <xf numFmtId="0" fontId="2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0" fontId="0" fillId="8" borderId="1" xfId="0" applyFill="1" applyBorder="1"/>
    <xf numFmtId="0" fontId="0" fillId="8" borderId="14" xfId="0" applyFill="1" applyBorder="1"/>
    <xf numFmtId="0" fontId="2" fillId="8" borderId="14" xfId="0" applyFont="1" applyFill="1" applyBorder="1"/>
    <xf numFmtId="0" fontId="0" fillId="8" borderId="17" xfId="0" applyFill="1" applyBorder="1"/>
    <xf numFmtId="0" fontId="39" fillId="0" borderId="0" xfId="0" applyFont="1" applyAlignment="1" applyProtection="1">
      <alignment horizontal="center" vertical="center"/>
      <protection locked="0"/>
    </xf>
    <xf numFmtId="168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Protection="1">
      <protection locked="0"/>
    </xf>
    <xf numFmtId="168" fontId="3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2" fillId="0" borderId="0" xfId="0" applyNumberFormat="1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32" fillId="0" borderId="0" xfId="0" applyFont="1" applyAlignment="1" applyProtection="1">
      <alignment horizontal="left" vertical="center" indent="1"/>
      <protection locked="0"/>
    </xf>
    <xf numFmtId="0" fontId="3" fillId="0" borderId="2" xfId="0" applyFont="1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12" fillId="0" borderId="4" xfId="0" applyFont="1" applyBorder="1" applyAlignment="1" applyProtection="1">
      <alignment horizontal="left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>
      <alignment horizontal="right" vertical="center"/>
    </xf>
    <xf numFmtId="166" fontId="19" fillId="3" borderId="1" xfId="0" applyNumberFormat="1" applyFont="1" applyFill="1" applyBorder="1" applyAlignment="1">
      <alignment horizontal="center" vertical="center"/>
    </xf>
    <xf numFmtId="170" fontId="3" fillId="0" borderId="0" xfId="0" applyNumberFormat="1" applyFont="1" applyAlignment="1" applyProtection="1">
      <alignment horizontal="left" vertical="center" indent="1"/>
      <protection locked="0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166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167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17" fillId="7" borderId="0" xfId="0" applyFont="1" applyFill="1" applyAlignment="1">
      <alignment horizontal="right" vertical="center" indent="1"/>
    </xf>
    <xf numFmtId="165" fontId="3" fillId="0" borderId="0" xfId="0" applyNumberFormat="1" applyFont="1" applyAlignment="1">
      <alignment horizontal="left" vertical="center"/>
    </xf>
    <xf numFmtId="164" fontId="39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39" fillId="0" borderId="0" xfId="0" applyFont="1" applyAlignment="1" applyProtection="1">
      <alignment horizontal="left" vertical="center"/>
      <protection locked="0"/>
    </xf>
    <xf numFmtId="164" fontId="12" fillId="0" borderId="0" xfId="0" applyNumberFormat="1" applyFont="1" applyAlignment="1" applyProtection="1">
      <alignment horizontal="left" vertical="center"/>
      <protection locked="0"/>
    </xf>
    <xf numFmtId="164" fontId="39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wrapText="1"/>
    </xf>
    <xf numFmtId="164" fontId="13" fillId="0" borderId="4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38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8" fontId="37" fillId="0" borderId="0" xfId="0" applyNumberFormat="1" applyFont="1" applyAlignment="1" applyProtection="1">
      <alignment horizontal="center" vertical="center"/>
      <protection locked="0"/>
    </xf>
    <xf numFmtId="0" fontId="3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B1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Q$8" max="30000" min="1" page="10" val="2"/>
</file>

<file path=xl/ctrlProps/ctrlProp2.xml><?xml version="1.0" encoding="utf-8"?>
<formControlPr xmlns="http://schemas.microsoft.com/office/spreadsheetml/2009/9/main" objectType="Spin" dx="26" fmlaLink="$Q$6" max="2099" min="2021" page="10" val="202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372107</xdr:colOff>
      <xdr:row>3</xdr:row>
      <xdr:rowOff>116883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2295897" cy="5228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7</xdr:row>
          <xdr:rowOff>9525</xdr:rowOff>
        </xdr:from>
        <xdr:to>
          <xdr:col>17</xdr:col>
          <xdr:colOff>447675</xdr:colOff>
          <xdr:row>9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245700</xdr:colOff>
          <xdr:row>60</xdr:row>
          <xdr:rowOff>23523</xdr:rowOff>
        </xdr:from>
        <xdr:ext cx="1442466" cy="1235713"/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SalesPerson" spid="_x0000_s2039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2714" t="3623" r="4056" b="6091"/>
            <a:stretch>
              <a:fillRect/>
            </a:stretch>
          </xdr:blipFill>
          <xdr:spPr>
            <a:xfrm>
              <a:off x="769575" y="9081798"/>
              <a:ext cx="1442466" cy="1235713"/>
            </a:xfrm>
            <a:prstGeom prst="rect">
              <a:avLst/>
            </a:prstGeom>
          </xdr:spPr>
        </xdr:pic>
        <xdr:clientData/>
      </xdr:oneCellAnchor>
    </mc:Choice>
    <mc:Fallback/>
  </mc:AlternateContent>
  <xdr:twoCellAnchor editAs="absolute">
    <xdr:from>
      <xdr:col>7</xdr:col>
      <xdr:colOff>1</xdr:colOff>
      <xdr:row>0</xdr:row>
      <xdr:rowOff>0</xdr:rowOff>
    </xdr:from>
    <xdr:to>
      <xdr:col>14</xdr:col>
      <xdr:colOff>10860</xdr:colOff>
      <xdr:row>4</xdr:row>
      <xdr:rowOff>19620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49083" y="0"/>
          <a:ext cx="3607032" cy="583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5</xdr:row>
          <xdr:rowOff>9525</xdr:rowOff>
        </xdr:from>
        <xdr:to>
          <xdr:col>17</xdr:col>
          <xdr:colOff>447675</xdr:colOff>
          <xdr:row>6</xdr:row>
          <xdr:rowOff>142875</xdr:rowOff>
        </xdr:to>
        <xdr:sp macro="" textlink="">
          <xdr:nvSpPr>
            <xdr:cNvPr id="1101" name="Spinner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08" y="8275028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10E489-90A8-42BD-A857-C09876D52EA1}"/>
            </a:ext>
          </a:extLst>
        </xdr:cNvPr>
        <xdr:cNvSpPr txBox="1"/>
      </xdr:nvSpPr>
      <xdr:spPr>
        <a:xfrm>
          <a:off x="29308" y="8303603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84667</xdr:colOff>
      <xdr:row>120</xdr:row>
      <xdr:rowOff>7057</xdr:rowOff>
    </xdr:from>
    <xdr:to>
      <xdr:col>11</xdr:col>
      <xdr:colOff>84218</xdr:colOff>
      <xdr:row>124</xdr:row>
      <xdr:rowOff>103011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367" y="3423357"/>
          <a:ext cx="1421951" cy="832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69022</xdr:colOff>
      <xdr:row>2</xdr:row>
      <xdr:rowOff>484535</xdr:rowOff>
    </xdr:from>
    <xdr:ext cx="1895248" cy="105189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0" t="14666" r="6276" b="18843"/>
        <a:stretch/>
      </xdr:blipFill>
      <xdr:spPr>
        <a:xfrm>
          <a:off x="1221685" y="2444752"/>
          <a:ext cx="1895248" cy="1051890"/>
        </a:xfrm>
        <a:prstGeom prst="rect">
          <a:avLst/>
        </a:prstGeom>
      </xdr:spPr>
    </xdr:pic>
    <xdr:clientData/>
  </xdr:oneCellAnchor>
  <xdr:oneCellAnchor>
    <xdr:from>
      <xdr:col>1</xdr:col>
      <xdr:colOff>505897</xdr:colOff>
      <xdr:row>4</xdr:row>
      <xdr:rowOff>174664</xdr:rowOff>
    </xdr:from>
    <xdr:ext cx="986767" cy="9889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2332" y="5674316"/>
          <a:ext cx="986767" cy="988950"/>
        </a:xfrm>
        <a:prstGeom prst="rect">
          <a:avLst/>
        </a:prstGeom>
      </xdr:spPr>
    </xdr:pic>
    <xdr:clientData/>
  </xdr:oneCellAnchor>
  <xdr:oneCellAnchor>
    <xdr:from>
      <xdr:col>1</xdr:col>
      <xdr:colOff>431354</xdr:colOff>
      <xdr:row>7</xdr:row>
      <xdr:rowOff>33829</xdr:rowOff>
    </xdr:from>
    <xdr:ext cx="986767" cy="98901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0954" y="1131109"/>
          <a:ext cx="986767" cy="989010"/>
        </a:xfrm>
        <a:prstGeom prst="rect">
          <a:avLst/>
        </a:prstGeom>
      </xdr:spPr>
    </xdr:pic>
    <xdr:clientData/>
  </xdr:oneCellAnchor>
  <xdr:oneCellAnchor>
    <xdr:from>
      <xdr:col>1</xdr:col>
      <xdr:colOff>439637</xdr:colOff>
      <xdr:row>6</xdr:row>
      <xdr:rowOff>34950</xdr:rowOff>
    </xdr:from>
    <xdr:ext cx="986767" cy="986767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237" y="949350"/>
          <a:ext cx="986767" cy="986767"/>
        </a:xfrm>
        <a:prstGeom prst="rect">
          <a:avLst/>
        </a:prstGeom>
      </xdr:spPr>
    </xdr:pic>
    <xdr:clientData/>
  </xdr:oneCellAnchor>
  <xdr:oneCellAnchor>
    <xdr:from>
      <xdr:col>1</xdr:col>
      <xdr:colOff>431354</xdr:colOff>
      <xdr:row>8</xdr:row>
      <xdr:rowOff>34950</xdr:rowOff>
    </xdr:from>
    <xdr:ext cx="986767" cy="986767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0954" y="1315110"/>
          <a:ext cx="986767" cy="986767"/>
        </a:xfrm>
        <a:prstGeom prst="rect">
          <a:avLst/>
        </a:prstGeom>
      </xdr:spPr>
    </xdr:pic>
    <xdr:clientData/>
  </xdr:oneCellAnchor>
  <xdr:oneCellAnchor>
    <xdr:from>
      <xdr:col>1</xdr:col>
      <xdr:colOff>244335</xdr:colOff>
      <xdr:row>1</xdr:row>
      <xdr:rowOff>67642</xdr:rowOff>
    </xdr:from>
    <xdr:ext cx="1540565" cy="1632998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29" t="6986" r="5468" b="6091"/>
        <a:stretch/>
      </xdr:blipFill>
      <xdr:spPr>
        <a:xfrm>
          <a:off x="1339710" y="258142"/>
          <a:ext cx="1540565" cy="1632998"/>
        </a:xfrm>
        <a:prstGeom prst="rect">
          <a:avLst/>
        </a:prstGeom>
      </xdr:spPr>
    </xdr:pic>
    <xdr:clientData/>
  </xdr:oneCellAnchor>
  <xdr:oneCellAnchor>
    <xdr:from>
      <xdr:col>1</xdr:col>
      <xdr:colOff>42919</xdr:colOff>
      <xdr:row>3</xdr:row>
      <xdr:rowOff>279539</xdr:rowOff>
    </xdr:from>
    <xdr:ext cx="1907013" cy="1283804"/>
    <xdr:pic>
      <xdr:nvPicPr>
        <xdr:cNvPr id="3" name="Picture 2">
          <a:extLst>
            <a:ext uri="{FF2B5EF4-FFF2-40B4-BE49-F238E27FC236}">
              <a16:creationId xmlns:a16="http://schemas.microsoft.com/office/drawing/2014/main" id="{A97D50EE-855A-4219-B0E8-D32A8CBEA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75" t="15385" r="7898" b="12587"/>
        <a:stretch/>
      </xdr:blipFill>
      <xdr:spPr>
        <a:xfrm>
          <a:off x="1138294" y="4013339"/>
          <a:ext cx="1907013" cy="12838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176213</xdr:colOff>
          <xdr:row>1</xdr:row>
          <xdr:rowOff>157162</xdr:rowOff>
        </xdr:from>
        <xdr:ext cx="2037522" cy="1772478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extLst>
                <a:ext uri="{84589F7E-364E-4C9E-8A38-B11213B215E9}">
                  <a14:cameraTool cellRange="Test" spid="_x0000_s10632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2397" t="3811"/>
            <a:stretch>
              <a:fillRect/>
            </a:stretch>
          </xdr:blipFill>
          <xdr:spPr bwMode="auto">
            <a:xfrm>
              <a:off x="2005013" y="347662"/>
              <a:ext cx="2037522" cy="1772478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528639</xdr:colOff>
          <xdr:row>1</xdr:row>
          <xdr:rowOff>0</xdr:rowOff>
        </xdr:from>
        <xdr:ext cx="2037522" cy="1772478"/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PicPr>
              <a:extLst>
                <a:ext uri="{84589F7E-364E-4C9E-8A38-B11213B215E9}">
                  <a14:cameraTool cellRange="Test" spid="_x0000_s10633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2397" t="3811"/>
            <a:stretch>
              <a:fillRect/>
            </a:stretch>
          </xdr:blipFill>
          <xdr:spPr bwMode="auto">
            <a:xfrm>
              <a:off x="4186239" y="190500"/>
              <a:ext cx="2037522" cy="1772478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90"/>
  <sheetViews>
    <sheetView tabSelected="1" zoomScale="115" zoomScaleNormal="115" zoomScaleSheetLayoutView="102" workbookViewId="0">
      <selection activeCell="B30" sqref="B30:I30"/>
    </sheetView>
  </sheetViews>
  <sheetFormatPr defaultColWidth="9.140625" defaultRowHeight="15" x14ac:dyDescent="0.25"/>
  <cols>
    <col min="1" max="1" width="7.85546875" style="21" customWidth="1"/>
    <col min="2" max="3" width="6.5703125" style="21" customWidth="1"/>
    <col min="4" max="4" width="6.5703125" style="29" customWidth="1"/>
    <col min="5" max="5" width="6.5703125" style="21" customWidth="1"/>
    <col min="6" max="7" width="6.5703125" style="30" customWidth="1"/>
    <col min="8" max="9" width="6.5703125" style="21" customWidth="1"/>
    <col min="10" max="10" width="14.140625" style="21" bestFit="1" customWidth="1"/>
    <col min="11" max="11" width="6.140625" style="21" customWidth="1"/>
    <col min="12" max="14" width="6.85546875" style="21" customWidth="1"/>
    <col min="15" max="15" width="9.140625" style="21"/>
    <col min="16" max="16" width="15.140625" style="21" bestFit="1" customWidth="1"/>
    <col min="17" max="17" width="48.5703125" style="21" bestFit="1" customWidth="1"/>
    <col min="18" max="18" width="36.140625" style="21" bestFit="1" customWidth="1"/>
    <col min="19" max="19" width="9.140625" style="21"/>
    <col min="20" max="20" width="19.140625" style="21" customWidth="1"/>
    <col min="21" max="21" width="15.42578125" style="21" customWidth="1"/>
    <col min="22" max="22" width="46.42578125" style="21" customWidth="1"/>
    <col min="23" max="16384" width="9.140625" style="21"/>
  </cols>
  <sheetData>
    <row r="1" spans="1:20" s="7" customFormat="1" ht="11.25" x14ac:dyDescent="0.2">
      <c r="A1" s="6"/>
      <c r="B1" s="6"/>
      <c r="C1" s="6"/>
      <c r="D1" s="6"/>
      <c r="E1" s="6"/>
      <c r="I1" s="6"/>
      <c r="J1" s="6"/>
      <c r="K1" s="6"/>
      <c r="L1" s="6"/>
      <c r="M1" s="6"/>
    </row>
    <row r="2" spans="1:20" s="7" customFormat="1" ht="11.25" x14ac:dyDescent="0.2">
      <c r="A2" s="6"/>
      <c r="B2" s="6"/>
      <c r="C2" s="6"/>
      <c r="D2" s="6"/>
      <c r="E2" s="6"/>
      <c r="I2" s="6"/>
      <c r="J2" s="6"/>
      <c r="K2" s="6"/>
      <c r="L2" s="6"/>
      <c r="M2" s="6"/>
      <c r="N2" s="8"/>
      <c r="P2" s="8"/>
    </row>
    <row r="3" spans="1:20" s="7" customFormat="1" ht="11.25" x14ac:dyDescent="0.2">
      <c r="A3" s="9"/>
      <c r="B3" s="9"/>
      <c r="C3" s="9"/>
      <c r="D3" s="9"/>
      <c r="E3" s="9"/>
      <c r="I3" s="9"/>
      <c r="J3" s="9"/>
      <c r="K3" s="9"/>
      <c r="L3" s="9"/>
      <c r="M3" s="9"/>
      <c r="N3" s="10"/>
      <c r="P3" s="126" t="s">
        <v>193</v>
      </c>
      <c r="Q3" s="127" t="str">
        <f>IF(ISNUMBER(SEARCH("2022",Q6)),"7%",IF(ISNUMBER(SEARCH("2023",Q6)),"8%",IF(ISNUMBER(SEARCH("2024",Q6)),"9%",IF(ISNUMBER(SEARCH("2025",Q6)),"9%","0"))))</f>
        <v>9%</v>
      </c>
    </row>
    <row r="4" spans="1:20" s="7" customFormat="1" ht="11.25" x14ac:dyDescent="0.2">
      <c r="A4" s="9"/>
      <c r="B4" s="9"/>
      <c r="C4" s="9"/>
      <c r="D4" s="9"/>
      <c r="E4" s="9"/>
      <c r="I4" s="9"/>
      <c r="J4" s="9"/>
      <c r="K4" s="9"/>
      <c r="L4" s="9"/>
      <c r="M4" s="9"/>
      <c r="N4" s="10"/>
      <c r="P4" s="126"/>
      <c r="Q4" s="127"/>
    </row>
    <row r="5" spans="1:20" s="18" customFormat="1" ht="6" x14ac:dyDescent="0.15">
      <c r="I5" s="55"/>
      <c r="N5" s="56"/>
      <c r="P5" s="56"/>
    </row>
    <row r="6" spans="1:20" s="12" customFormat="1" ht="13.35" customHeight="1" x14ac:dyDescent="0.25">
      <c r="A6" s="11" t="s">
        <v>1</v>
      </c>
      <c r="B6" s="128" t="str">
        <f>R23</f>
        <v>FISCHER BELL PRIVATE LTD</v>
      </c>
      <c r="C6" s="128"/>
      <c r="D6" s="128"/>
      <c r="E6" s="128"/>
      <c r="F6" s="128"/>
      <c r="G6" s="128"/>
      <c r="H6" s="128"/>
      <c r="I6" s="128"/>
      <c r="J6" s="135" t="s">
        <v>66</v>
      </c>
      <c r="K6" s="135"/>
      <c r="L6" s="135"/>
      <c r="M6" s="135"/>
      <c r="N6" s="135"/>
      <c r="P6" s="126" t="s">
        <v>86</v>
      </c>
      <c r="Q6" s="131">
        <v>2025</v>
      </c>
      <c r="R6" s="32"/>
    </row>
    <row r="7" spans="1:20" customFormat="1" ht="13.35" customHeight="1" x14ac:dyDescent="0.25">
      <c r="A7" s="11" t="s">
        <v>22</v>
      </c>
      <c r="B7" s="128" t="str">
        <f t="shared" ref="B7:B9" si="0">R24</f>
        <v>1 CORPORATION DRIVE</v>
      </c>
      <c r="C7" s="128"/>
      <c r="D7" s="128"/>
      <c r="E7" s="128"/>
      <c r="F7" s="128"/>
      <c r="G7" s="128"/>
      <c r="H7" s="128"/>
      <c r="I7" s="128"/>
      <c r="J7" s="135"/>
      <c r="K7" s="135"/>
      <c r="L7" s="135"/>
      <c r="M7" s="135"/>
      <c r="N7" s="135"/>
      <c r="P7" s="126"/>
      <c r="Q7" s="131"/>
      <c r="R7" s="32"/>
      <c r="T7" s="112"/>
    </row>
    <row r="8" spans="1:20" customFormat="1" ht="13.35" customHeight="1" x14ac:dyDescent="0.25">
      <c r="A8" s="13"/>
      <c r="B8" s="128" t="str">
        <f t="shared" si="0"/>
        <v>#09-05 REVV</v>
      </c>
      <c r="C8" s="128"/>
      <c r="D8" s="128"/>
      <c r="E8" s="128"/>
      <c r="F8" s="128"/>
      <c r="G8" s="128"/>
      <c r="H8" s="128"/>
      <c r="I8" s="128"/>
      <c r="J8" s="135"/>
      <c r="K8" s="135"/>
      <c r="L8" s="135"/>
      <c r="M8" s="135"/>
      <c r="N8" s="135"/>
      <c r="P8" s="126" t="s">
        <v>65</v>
      </c>
      <c r="Q8" s="134">
        <v>2</v>
      </c>
      <c r="R8" s="14"/>
    </row>
    <row r="9" spans="1:20" customFormat="1" ht="13.35" customHeight="1" x14ac:dyDescent="0.25">
      <c r="A9" s="13"/>
      <c r="B9" s="128" t="str">
        <f t="shared" si="0"/>
        <v>SINGAPORE 619775</v>
      </c>
      <c r="C9" s="128"/>
      <c r="D9" s="128"/>
      <c r="E9" s="128"/>
      <c r="F9" s="128"/>
      <c r="G9" s="128"/>
      <c r="H9" s="128"/>
      <c r="I9" s="128"/>
      <c r="J9" s="129" t="s">
        <v>65</v>
      </c>
      <c r="K9" s="130" t="str">
        <f>Q13</f>
        <v>ST-2025-03-002</v>
      </c>
      <c r="L9" s="130"/>
      <c r="M9" s="130"/>
      <c r="N9" s="130"/>
      <c r="P9" s="126"/>
      <c r="Q9" s="134"/>
      <c r="R9" s="14"/>
    </row>
    <row r="10" spans="1:20" customFormat="1" ht="13.35" customHeight="1" x14ac:dyDescent="0.25">
      <c r="A10" s="11" t="s">
        <v>23</v>
      </c>
      <c r="B10" s="128" t="str">
        <f>R27</f>
        <v>YING YING</v>
      </c>
      <c r="C10" s="128"/>
      <c r="D10" s="128"/>
      <c r="E10" s="128"/>
      <c r="F10" s="99" t="s">
        <v>24</v>
      </c>
      <c r="G10" s="128" t="str">
        <f>R28</f>
        <v>6331 6911 / 6425 1939</v>
      </c>
      <c r="H10" s="128"/>
      <c r="I10" s="128"/>
      <c r="J10" s="129"/>
      <c r="K10" s="130"/>
      <c r="L10" s="130"/>
      <c r="M10" s="130"/>
      <c r="N10" s="130"/>
      <c r="P10" s="102" t="s">
        <v>69</v>
      </c>
      <c r="Q10" s="31"/>
      <c r="R10" s="32"/>
    </row>
    <row r="11" spans="1:20" customFormat="1" ht="13.35" customHeight="1" x14ac:dyDescent="0.25">
      <c r="A11" s="11"/>
      <c r="B11" s="128"/>
      <c r="C11" s="128"/>
      <c r="D11" s="128"/>
      <c r="E11" s="128"/>
      <c r="F11" s="128"/>
      <c r="G11" s="128"/>
      <c r="H11" s="128"/>
      <c r="I11" s="128"/>
      <c r="J11" s="15" t="s">
        <v>28</v>
      </c>
      <c r="K11" s="136">
        <f>Q12</f>
        <v>45810</v>
      </c>
      <c r="L11" s="136"/>
      <c r="M11" s="136"/>
      <c r="N11" s="136"/>
      <c r="P11" s="102" t="s">
        <v>68</v>
      </c>
      <c r="Q11" s="70" t="s">
        <v>67</v>
      </c>
      <c r="R11" s="32"/>
    </row>
    <row r="12" spans="1:20" customFormat="1" ht="13.35" customHeight="1" x14ac:dyDescent="0.25">
      <c r="A12" s="11" t="s">
        <v>2</v>
      </c>
      <c r="B12" s="128" t="str">
        <f>R30</f>
        <v>FISCHER BELL PRIVATE LTD</v>
      </c>
      <c r="C12" s="128"/>
      <c r="D12" s="128"/>
      <c r="E12" s="128"/>
      <c r="F12" s="128"/>
      <c r="G12" s="128"/>
      <c r="H12" s="128"/>
      <c r="I12" s="128"/>
      <c r="J12" s="16" t="s">
        <v>29</v>
      </c>
      <c r="K12" s="138" t="str">
        <f>Q14</f>
        <v>SGD</v>
      </c>
      <c r="L12" s="138"/>
      <c r="M12" s="138"/>
      <c r="N12" s="138"/>
      <c r="P12" s="102" t="s">
        <v>28</v>
      </c>
      <c r="Q12" s="90">
        <v>45810</v>
      </c>
      <c r="R12" s="32"/>
    </row>
    <row r="13" spans="1:20" customFormat="1" ht="13.35" customHeight="1" x14ac:dyDescent="0.25">
      <c r="A13" s="11"/>
      <c r="B13" s="128" t="str">
        <f>R31</f>
        <v>1 CORPORATION DRIVE</v>
      </c>
      <c r="C13" s="128"/>
      <c r="D13" s="128"/>
      <c r="E13" s="128"/>
      <c r="F13" s="128"/>
      <c r="G13" s="128"/>
      <c r="H13" s="128"/>
      <c r="I13" s="128"/>
      <c r="J13" s="15" t="s">
        <v>30</v>
      </c>
      <c r="K13" s="115" t="str">
        <f>Q15</f>
        <v>PAYMENT UPON JOB COMPLETION</v>
      </c>
      <c r="L13" s="115"/>
      <c r="M13" s="115"/>
      <c r="N13" s="115"/>
      <c r="P13" s="102" t="s">
        <v>65</v>
      </c>
      <c r="Q13" s="46" t="str">
        <f>"ST-"&amp;TEXT(Q6,"0000")&amp;"-"&amp;IF(Q16="C.W.DEE","01",IF(Q16="G.L.NG","02",IF(Q16="SIM","03",IF(Q16="SALES2","04",IF(Q16="COMPUTER","05","NO MATCH")))))&amp;"-"&amp;TEXT(Q8,"000")&amp;Q10</f>
        <v>ST-2025-03-002</v>
      </c>
      <c r="R13" s="32"/>
    </row>
    <row r="14" spans="1:20" customFormat="1" ht="13.35" customHeight="1" x14ac:dyDescent="0.25">
      <c r="A14" s="17"/>
      <c r="B14" s="128" t="str">
        <f>R32</f>
        <v>#09-05 REVV</v>
      </c>
      <c r="C14" s="128"/>
      <c r="D14" s="128"/>
      <c r="E14" s="128"/>
      <c r="F14" s="128"/>
      <c r="G14" s="128"/>
      <c r="H14" s="128"/>
      <c r="I14" s="128"/>
      <c r="J14" s="16" t="s">
        <v>31</v>
      </c>
      <c r="K14" s="139" t="str">
        <f>IF(Q16="C.W.DEE","DEE CHEN WEE",IF(Q16="G.L.NG","WINSTON NG",IF(Q16="SIM","SIM",IF(Q16="SALES2","SALES 2",IF(Q16="COMPUTER","COMPUTER","NO MATCH")))))</f>
        <v>SIM</v>
      </c>
      <c r="L14" s="139"/>
      <c r="M14" s="139"/>
      <c r="N14" s="139"/>
      <c r="O14" s="3"/>
      <c r="P14" s="102" t="s">
        <v>29</v>
      </c>
      <c r="Q14" s="31" t="s">
        <v>12</v>
      </c>
      <c r="R14" s="32"/>
    </row>
    <row r="15" spans="1:20" customFormat="1" ht="13.35" customHeight="1" x14ac:dyDescent="0.25">
      <c r="A15" s="17"/>
      <c r="B15" s="128" t="str">
        <f>R33</f>
        <v>SINGAPORE 619775</v>
      </c>
      <c r="C15" s="128"/>
      <c r="D15" s="128"/>
      <c r="E15" s="128"/>
      <c r="F15" s="128"/>
      <c r="G15" s="128"/>
      <c r="H15" s="128"/>
      <c r="I15" s="128"/>
      <c r="J15" s="132" t="s">
        <v>88</v>
      </c>
      <c r="K15" s="133" t="str">
        <f>IF(ISBLANK(Q18)=TRUE,"N.A", Q18)</f>
        <v>Lim Ying Ying &lt;sc@fischerbell.com&gt;</v>
      </c>
      <c r="L15" s="133"/>
      <c r="M15" s="133"/>
      <c r="N15" s="133"/>
      <c r="O15" s="1"/>
      <c r="P15" s="102" t="s">
        <v>30</v>
      </c>
      <c r="Q15" s="31" t="s">
        <v>15</v>
      </c>
      <c r="R15" s="1"/>
    </row>
    <row r="16" spans="1:20" customFormat="1" ht="13.35" customHeight="1" x14ac:dyDescent="0.25">
      <c r="A16" s="11" t="s">
        <v>23</v>
      </c>
      <c r="B16" s="128" t="str">
        <f>R34</f>
        <v>YING YING</v>
      </c>
      <c r="C16" s="128"/>
      <c r="D16" s="128"/>
      <c r="E16" s="128"/>
      <c r="F16" s="99" t="s">
        <v>24</v>
      </c>
      <c r="G16" s="128" t="str">
        <f>R36</f>
        <v>6331 6911 / 6425 1939</v>
      </c>
      <c r="H16" s="128"/>
      <c r="I16" s="128"/>
      <c r="J16" s="132"/>
      <c r="K16" s="133"/>
      <c r="L16" s="133"/>
      <c r="M16" s="133"/>
      <c r="N16" s="133"/>
      <c r="O16" s="2"/>
      <c r="P16" s="102" t="s">
        <v>31</v>
      </c>
      <c r="Q16" s="31" t="s">
        <v>260</v>
      </c>
      <c r="R16" s="2"/>
    </row>
    <row r="17" spans="1:21" s="18" customFormat="1" ht="6" x14ac:dyDescent="0.15">
      <c r="D17" s="19"/>
      <c r="F17" s="20"/>
      <c r="G17" s="20"/>
    </row>
    <row r="18" spans="1:21" ht="15" customHeight="1" thickBot="1" x14ac:dyDescent="0.3">
      <c r="A18" s="101" t="s">
        <v>0</v>
      </c>
      <c r="B18" s="140" t="s">
        <v>7</v>
      </c>
      <c r="C18" s="140"/>
      <c r="D18" s="140"/>
      <c r="E18" s="140"/>
      <c r="F18" s="140"/>
      <c r="G18" s="140"/>
      <c r="H18" s="140"/>
      <c r="I18" s="140"/>
      <c r="J18" s="101" t="s">
        <v>8</v>
      </c>
      <c r="K18" s="140" t="s">
        <v>9</v>
      </c>
      <c r="L18" s="140"/>
      <c r="M18" s="140" t="s">
        <v>10</v>
      </c>
      <c r="N18" s="140"/>
      <c r="P18" s="102" t="s">
        <v>88</v>
      </c>
      <c r="Q18" s="100" t="s">
        <v>275</v>
      </c>
    </row>
    <row r="19" spans="1:21" s="110" customFormat="1" ht="5.25" x14ac:dyDescent="0.15">
      <c r="A19" s="108"/>
      <c r="B19" s="141"/>
      <c r="C19" s="141"/>
      <c r="D19" s="141"/>
      <c r="E19" s="141"/>
      <c r="F19" s="141"/>
      <c r="G19" s="141"/>
      <c r="H19" s="141"/>
      <c r="I19" s="141"/>
      <c r="J19" s="109"/>
      <c r="K19" s="137"/>
      <c r="L19" s="137"/>
      <c r="M19" s="137"/>
      <c r="N19" s="137"/>
    </row>
    <row r="20" spans="1:21" s="32" customFormat="1" ht="12" customHeight="1" x14ac:dyDescent="0.25">
      <c r="A20" s="94"/>
      <c r="B20" s="116" t="s">
        <v>261</v>
      </c>
      <c r="C20" s="116"/>
      <c r="D20" s="116"/>
      <c r="E20" s="116"/>
      <c r="F20" s="116"/>
      <c r="G20" s="116"/>
      <c r="H20" s="116"/>
      <c r="I20" s="116"/>
      <c r="J20" s="92"/>
      <c r="K20" s="113"/>
      <c r="L20" s="113"/>
      <c r="M20" s="113"/>
      <c r="N20" s="113"/>
      <c r="P20" s="103" t="s">
        <v>54</v>
      </c>
      <c r="Q20" s="30" t="str">
        <f>Q13&amp;"_"&amp;IF(Q11="SERVICE","SERVICE",IF(Q11="NORMAL","",IF(Q11="MSP","MSP",IF(Q11="CSP","CSP"))))&amp;"("&amp;B6&amp;")"</f>
        <v>ST-2025-03-002_SERVICE(FISCHER BELL PRIVATE LTD)</v>
      </c>
    </row>
    <row r="21" spans="1:21" s="32" customFormat="1" ht="12" customHeight="1" x14ac:dyDescent="0.25">
      <c r="A21" s="94"/>
      <c r="B21" s="116"/>
      <c r="C21" s="116"/>
      <c r="D21" s="116"/>
      <c r="E21" s="116"/>
      <c r="F21" s="116"/>
      <c r="G21" s="116"/>
      <c r="H21" s="116"/>
      <c r="I21" s="116"/>
      <c r="J21" s="92"/>
      <c r="K21" s="113"/>
      <c r="L21" s="113"/>
      <c r="M21" s="113"/>
      <c r="N21" s="113"/>
      <c r="P21" s="103" t="s">
        <v>55</v>
      </c>
      <c r="Q21" s="84" t="s">
        <v>263</v>
      </c>
    </row>
    <row r="22" spans="1:21" s="32" customFormat="1" ht="12" customHeight="1" x14ac:dyDescent="0.25">
      <c r="A22" s="94"/>
      <c r="B22" s="116"/>
      <c r="C22" s="116"/>
      <c r="D22" s="116"/>
      <c r="E22" s="116"/>
      <c r="F22" s="116"/>
      <c r="G22" s="116"/>
      <c r="H22" s="116"/>
      <c r="I22" s="116"/>
      <c r="J22" s="92"/>
      <c r="K22" s="113"/>
      <c r="L22" s="113"/>
      <c r="M22" s="113"/>
      <c r="N22" s="113"/>
      <c r="T22" s="112" t="s">
        <v>66</v>
      </c>
      <c r="U22" t="s">
        <v>323</v>
      </c>
    </row>
    <row r="23" spans="1:21" s="32" customFormat="1" ht="12" customHeight="1" x14ac:dyDescent="0.25">
      <c r="A23" s="94">
        <v>1</v>
      </c>
      <c r="B23" s="116" t="s">
        <v>278</v>
      </c>
      <c r="C23" s="116"/>
      <c r="D23" s="116"/>
      <c r="E23" s="116"/>
      <c r="F23" s="116"/>
      <c r="G23" s="116"/>
      <c r="H23" s="116"/>
      <c r="I23" s="116"/>
      <c r="J23" s="92">
        <v>1</v>
      </c>
      <c r="K23" s="113">
        <v>110</v>
      </c>
      <c r="L23" s="113"/>
      <c r="M23" s="113">
        <f>K23*J23</f>
        <v>110</v>
      </c>
      <c r="N23" s="113"/>
      <c r="P23" s="102" t="s">
        <v>1</v>
      </c>
      <c r="Q23" s="97" t="s">
        <v>262</v>
      </c>
      <c r="R23" s="96" t="str">
        <f>UPPER(Q23)</f>
        <v>FISCHER BELL PRIVATE LTD</v>
      </c>
      <c r="T23" s="112" t="s">
        <v>286</v>
      </c>
      <c r="U23" t="s">
        <v>296</v>
      </c>
    </row>
    <row r="24" spans="1:21" s="32" customFormat="1" ht="12" customHeight="1" x14ac:dyDescent="0.25">
      <c r="A24" s="94"/>
      <c r="B24" s="116" t="s">
        <v>279</v>
      </c>
      <c r="C24" s="116"/>
      <c r="D24" s="116"/>
      <c r="E24" s="116"/>
      <c r="F24" s="116"/>
      <c r="G24" s="116"/>
      <c r="H24" s="116"/>
      <c r="I24" s="116"/>
      <c r="J24" s="92"/>
      <c r="K24" s="113"/>
      <c r="L24" s="113"/>
      <c r="M24" s="113"/>
      <c r="N24" s="113"/>
      <c r="P24" s="126" t="s">
        <v>22</v>
      </c>
      <c r="Q24" s="97" t="s">
        <v>264</v>
      </c>
      <c r="R24" s="98" t="str">
        <f>UPPER(Q24)</f>
        <v>1 CORPORATION DRIVE</v>
      </c>
      <c r="T24" t="s">
        <v>288</v>
      </c>
      <c r="U24" t="s">
        <v>297</v>
      </c>
    </row>
    <row r="25" spans="1:21" s="32" customFormat="1" ht="12" customHeight="1" x14ac:dyDescent="0.25">
      <c r="A25" s="94"/>
      <c r="B25" s="116" t="s">
        <v>280</v>
      </c>
      <c r="C25" s="116"/>
      <c r="D25" s="116"/>
      <c r="E25" s="116"/>
      <c r="F25" s="116"/>
      <c r="G25" s="116"/>
      <c r="H25" s="116"/>
      <c r="I25" s="116"/>
      <c r="J25" s="92"/>
      <c r="K25" s="113"/>
      <c r="L25" s="113"/>
      <c r="M25" s="113"/>
      <c r="N25" s="113"/>
      <c r="P25" s="126"/>
      <c r="Q25" s="97" t="s">
        <v>265</v>
      </c>
      <c r="R25" s="98" t="str">
        <f t="shared" ref="R25:R28" si="1">UPPER(Q25)</f>
        <v>#09-05 REVV</v>
      </c>
      <c r="T25" t="s">
        <v>289</v>
      </c>
      <c r="U25" t="s">
        <v>298</v>
      </c>
    </row>
    <row r="26" spans="1:21" s="32" customFormat="1" ht="12" customHeight="1" x14ac:dyDescent="0.25">
      <c r="A26" s="94"/>
      <c r="B26" s="116" t="s">
        <v>281</v>
      </c>
      <c r="C26" s="116"/>
      <c r="D26" s="116"/>
      <c r="E26" s="116"/>
      <c r="F26" s="116"/>
      <c r="G26" s="116"/>
      <c r="H26" s="116"/>
      <c r="I26" s="116"/>
      <c r="J26" s="92"/>
      <c r="K26" s="113"/>
      <c r="L26" s="113"/>
      <c r="M26" s="113"/>
      <c r="N26" s="113"/>
      <c r="P26" s="126"/>
      <c r="Q26" s="97" t="s">
        <v>266</v>
      </c>
      <c r="R26" s="98" t="str">
        <f t="shared" si="1"/>
        <v>SINGAPORE 619775</v>
      </c>
      <c r="T26" t="s">
        <v>290</v>
      </c>
      <c r="U26" t="s">
        <v>299</v>
      </c>
    </row>
    <row r="27" spans="1:21" s="32" customFormat="1" ht="12" customHeight="1" x14ac:dyDescent="0.25">
      <c r="A27" s="94"/>
      <c r="B27" s="116" t="s">
        <v>282</v>
      </c>
      <c r="C27" s="116"/>
      <c r="D27" s="116"/>
      <c r="E27" s="116"/>
      <c r="F27" s="116"/>
      <c r="G27" s="116"/>
      <c r="H27" s="116"/>
      <c r="I27" s="116"/>
      <c r="J27" s="92"/>
      <c r="K27" s="113"/>
      <c r="L27" s="113"/>
      <c r="M27" s="113"/>
      <c r="N27" s="113"/>
      <c r="P27" s="102" t="s">
        <v>23</v>
      </c>
      <c r="Q27" s="97" t="s">
        <v>276</v>
      </c>
      <c r="R27" s="98" t="str">
        <f t="shared" si="1"/>
        <v>YING YING</v>
      </c>
      <c r="T27" t="s">
        <v>284</v>
      </c>
      <c r="U27" t="s">
        <v>300</v>
      </c>
    </row>
    <row r="28" spans="1:21" s="32" customFormat="1" ht="12" customHeight="1" x14ac:dyDescent="0.25">
      <c r="A28" s="94"/>
      <c r="B28" s="116" t="s">
        <v>271</v>
      </c>
      <c r="C28" s="116"/>
      <c r="D28" s="116"/>
      <c r="E28" s="116"/>
      <c r="F28" s="116"/>
      <c r="G28" s="116"/>
      <c r="H28" s="116"/>
      <c r="I28" s="116"/>
      <c r="J28" s="92"/>
      <c r="K28" s="113"/>
      <c r="L28" s="113"/>
      <c r="M28" s="113"/>
      <c r="N28" s="113"/>
      <c r="P28" s="102" t="s">
        <v>24</v>
      </c>
      <c r="Q28" s="97" t="s">
        <v>277</v>
      </c>
      <c r="R28" s="98" t="str">
        <f t="shared" si="1"/>
        <v>6331 6911 / 6425 1939</v>
      </c>
      <c r="T28" t="s">
        <v>285</v>
      </c>
      <c r="U28" t="s">
        <v>301</v>
      </c>
    </row>
    <row r="29" spans="1:21" s="32" customFormat="1" ht="12" customHeight="1" x14ac:dyDescent="0.25">
      <c r="A29" s="94"/>
      <c r="B29" s="116" t="s">
        <v>283</v>
      </c>
      <c r="C29" s="116"/>
      <c r="D29" s="116"/>
      <c r="E29" s="116"/>
      <c r="F29" s="116"/>
      <c r="G29" s="116"/>
      <c r="H29" s="116"/>
      <c r="I29" s="116"/>
      <c r="J29" s="92"/>
      <c r="K29" s="113"/>
      <c r="L29" s="113"/>
      <c r="M29" s="113"/>
      <c r="N29" s="113"/>
      <c r="T29" t="s">
        <v>287</v>
      </c>
      <c r="U29" t="s">
        <v>302</v>
      </c>
    </row>
    <row r="30" spans="1:21" s="32" customFormat="1" ht="12" customHeight="1" x14ac:dyDescent="0.25">
      <c r="A30" s="94"/>
      <c r="B30" s="116"/>
      <c r="C30" s="116"/>
      <c r="D30" s="116"/>
      <c r="E30" s="116"/>
      <c r="F30" s="116"/>
      <c r="G30" s="116"/>
      <c r="H30" s="116"/>
      <c r="I30" s="116"/>
      <c r="J30" s="92"/>
      <c r="K30" s="113"/>
      <c r="L30" s="113"/>
      <c r="M30" s="113"/>
      <c r="N30" s="113"/>
      <c r="P30" s="126" t="s">
        <v>2</v>
      </c>
      <c r="Q30" s="97" t="s">
        <v>262</v>
      </c>
      <c r="R30" s="98" t="str">
        <f>UPPER(Q30)</f>
        <v>FISCHER BELL PRIVATE LTD</v>
      </c>
      <c r="T30" t="s">
        <v>291</v>
      </c>
      <c r="U30" t="s">
        <v>303</v>
      </c>
    </row>
    <row r="31" spans="1:21" s="32" customFormat="1" ht="12" customHeight="1" x14ac:dyDescent="0.25">
      <c r="A31" s="94"/>
      <c r="B31" s="116"/>
      <c r="C31" s="116"/>
      <c r="D31" s="116"/>
      <c r="E31" s="116"/>
      <c r="F31" s="116"/>
      <c r="G31" s="116"/>
      <c r="H31" s="116"/>
      <c r="I31" s="116"/>
      <c r="J31" s="92"/>
      <c r="K31" s="113"/>
      <c r="L31" s="113"/>
      <c r="M31" s="113"/>
      <c r="N31" s="113"/>
      <c r="P31" s="126"/>
      <c r="Q31" s="97" t="s">
        <v>264</v>
      </c>
      <c r="R31" s="98" t="str">
        <f t="shared" ref="R31:R34" si="2">UPPER(Q31)</f>
        <v>1 CORPORATION DRIVE</v>
      </c>
      <c r="T31" t="s">
        <v>292</v>
      </c>
      <c r="U31" t="s">
        <v>304</v>
      </c>
    </row>
    <row r="32" spans="1:21" s="32" customFormat="1" ht="12" customHeight="1" x14ac:dyDescent="0.25">
      <c r="A32" s="94"/>
      <c r="B32" s="117" t="s">
        <v>214</v>
      </c>
      <c r="C32" s="117"/>
      <c r="D32" s="117"/>
      <c r="E32" s="117"/>
      <c r="F32" s="117"/>
      <c r="G32" s="117"/>
      <c r="H32" s="117"/>
      <c r="I32" s="117"/>
      <c r="J32" s="89"/>
      <c r="K32" s="118"/>
      <c r="L32" s="118"/>
      <c r="M32" s="118"/>
      <c r="N32" s="118"/>
      <c r="P32" s="126"/>
      <c r="Q32" s="97" t="s">
        <v>265</v>
      </c>
      <c r="R32" s="98" t="str">
        <f t="shared" si="2"/>
        <v>#09-05 REVV</v>
      </c>
      <c r="T32" t="s">
        <v>293</v>
      </c>
      <c r="U32" t="s">
        <v>305</v>
      </c>
    </row>
    <row r="33" spans="1:22" s="32" customFormat="1" ht="12" customHeight="1" x14ac:dyDescent="0.25">
      <c r="A33" s="94">
        <v>2</v>
      </c>
      <c r="B33" s="116" t="s">
        <v>267</v>
      </c>
      <c r="C33" s="116"/>
      <c r="D33" s="116"/>
      <c r="E33" s="116"/>
      <c r="F33" s="116"/>
      <c r="G33" s="116"/>
      <c r="H33" s="116"/>
      <c r="I33" s="116"/>
      <c r="J33" s="92">
        <v>1</v>
      </c>
      <c r="K33" s="113">
        <v>130</v>
      </c>
      <c r="L33" s="113"/>
      <c r="M33" s="113">
        <f>K33*J33</f>
        <v>130</v>
      </c>
      <c r="N33" s="113"/>
      <c r="P33" s="126"/>
      <c r="Q33" s="97" t="s">
        <v>266</v>
      </c>
      <c r="R33" s="98" t="str">
        <f t="shared" si="2"/>
        <v>SINGAPORE 619775</v>
      </c>
      <c r="T33" s="21" t="s">
        <v>294</v>
      </c>
      <c r="U33" t="s">
        <v>306</v>
      </c>
    </row>
    <row r="34" spans="1:22" s="32" customFormat="1" ht="12" customHeight="1" x14ac:dyDescent="0.25">
      <c r="A34" s="94"/>
      <c r="B34" s="116" t="s">
        <v>268</v>
      </c>
      <c r="C34" s="116"/>
      <c r="D34" s="116"/>
      <c r="E34" s="116"/>
      <c r="F34" s="116"/>
      <c r="G34" s="116"/>
      <c r="H34" s="116"/>
      <c r="I34" s="116"/>
      <c r="J34" s="92"/>
      <c r="K34" s="113"/>
      <c r="L34" s="113"/>
      <c r="M34" s="113"/>
      <c r="N34" s="113"/>
      <c r="P34" s="102" t="s">
        <v>23</v>
      </c>
      <c r="Q34" s="97" t="s">
        <v>276</v>
      </c>
      <c r="R34" s="98" t="str">
        <f t="shared" si="2"/>
        <v>YING YING</v>
      </c>
      <c r="T34" s="21" t="s">
        <v>295</v>
      </c>
      <c r="U34" s="21" t="s">
        <v>307</v>
      </c>
    </row>
    <row r="35" spans="1:22" s="32" customFormat="1" ht="12" customHeight="1" x14ac:dyDescent="0.25">
      <c r="A35" s="94"/>
      <c r="B35" s="116" t="s">
        <v>269</v>
      </c>
      <c r="C35" s="116"/>
      <c r="D35" s="116"/>
      <c r="E35" s="116"/>
      <c r="F35" s="116"/>
      <c r="G35" s="116"/>
      <c r="H35" s="116"/>
      <c r="I35" s="116"/>
      <c r="J35" s="89"/>
      <c r="K35" s="118"/>
      <c r="L35" s="118"/>
      <c r="M35" s="118"/>
      <c r="N35" s="118"/>
      <c r="P35" s="18"/>
      <c r="Q35" s="97"/>
      <c r="R35" s="18"/>
      <c r="T35" s="32" t="s">
        <v>308</v>
      </c>
      <c r="U35" s="32" t="s">
        <v>309</v>
      </c>
    </row>
    <row r="36" spans="1:22" s="32" customFormat="1" ht="12" customHeight="1" x14ac:dyDescent="0.25">
      <c r="A36" s="94"/>
      <c r="B36" s="117" t="s">
        <v>270</v>
      </c>
      <c r="C36" s="117"/>
      <c r="D36" s="117"/>
      <c r="E36" s="117"/>
      <c r="F36" s="117"/>
      <c r="G36" s="117"/>
      <c r="H36" s="117"/>
      <c r="I36" s="117"/>
      <c r="J36" s="89"/>
      <c r="K36" s="118"/>
      <c r="L36" s="118"/>
      <c r="M36" s="118"/>
      <c r="N36" s="118"/>
      <c r="P36" s="102" t="s">
        <v>24</v>
      </c>
      <c r="Q36" s="97" t="s">
        <v>277</v>
      </c>
      <c r="R36" s="98" t="str">
        <f>UPPER(Q36)</f>
        <v>6331 6911 / 6425 1939</v>
      </c>
      <c r="T36" s="32" t="s">
        <v>310</v>
      </c>
      <c r="U36" s="32" t="s">
        <v>313</v>
      </c>
    </row>
    <row r="37" spans="1:22" s="32" customFormat="1" ht="12" customHeight="1" x14ac:dyDescent="0.25">
      <c r="A37" s="94"/>
      <c r="B37" s="117" t="s">
        <v>271</v>
      </c>
      <c r="C37" s="117"/>
      <c r="D37" s="117"/>
      <c r="E37" s="117"/>
      <c r="F37" s="117"/>
      <c r="G37" s="117"/>
      <c r="H37" s="117"/>
      <c r="I37" s="117"/>
      <c r="J37" s="92"/>
      <c r="K37" s="113"/>
      <c r="L37" s="113"/>
      <c r="M37" s="113"/>
      <c r="N37" s="113"/>
      <c r="P37" s="93" t="s">
        <v>210</v>
      </c>
      <c r="Q37" s="32" t="s">
        <v>209</v>
      </c>
      <c r="T37" s="32" t="s">
        <v>33</v>
      </c>
      <c r="U37" s="32" t="s">
        <v>314</v>
      </c>
    </row>
    <row r="38" spans="1:22" s="32" customFormat="1" ht="12" customHeight="1" x14ac:dyDescent="0.25">
      <c r="A38" s="108"/>
      <c r="B38" s="117" t="s">
        <v>272</v>
      </c>
      <c r="C38" s="117"/>
      <c r="D38" s="117"/>
      <c r="E38" s="117"/>
      <c r="F38" s="117"/>
      <c r="G38" s="117"/>
      <c r="H38" s="117"/>
      <c r="I38" s="117"/>
      <c r="J38" s="111"/>
      <c r="K38" s="143"/>
      <c r="L38" s="143"/>
      <c r="M38" s="143"/>
      <c r="N38" s="143"/>
      <c r="T38" t="s">
        <v>6</v>
      </c>
      <c r="U38" s="32" t="s">
        <v>315</v>
      </c>
    </row>
    <row r="39" spans="1:22" s="32" customFormat="1" ht="12" customHeight="1" x14ac:dyDescent="0.25">
      <c r="A39" s="94"/>
      <c r="B39" s="119"/>
      <c r="C39" s="119"/>
      <c r="D39" s="119"/>
      <c r="E39" s="119"/>
      <c r="F39" s="119"/>
      <c r="G39" s="119"/>
      <c r="H39" s="119"/>
      <c r="I39" s="119"/>
      <c r="J39" s="92"/>
      <c r="K39" s="113"/>
      <c r="L39" s="113"/>
      <c r="M39" s="113"/>
      <c r="N39" s="113"/>
      <c r="P39" s="69" t="s">
        <v>56</v>
      </c>
      <c r="Q39" s="48" t="s">
        <v>14</v>
      </c>
      <c r="T39" t="s">
        <v>311</v>
      </c>
      <c r="U39" s="32" t="s">
        <v>316</v>
      </c>
    </row>
    <row r="40" spans="1:22" s="32" customFormat="1" ht="12" customHeight="1" x14ac:dyDescent="0.25">
      <c r="A40" s="94"/>
      <c r="B40" s="119"/>
      <c r="C40" s="119"/>
      <c r="D40" s="119"/>
      <c r="E40" s="119"/>
      <c r="F40" s="119"/>
      <c r="G40" s="119"/>
      <c r="H40" s="119"/>
      <c r="I40" s="119"/>
      <c r="J40" s="92"/>
      <c r="K40" s="113"/>
      <c r="L40" s="113"/>
      <c r="M40" s="113"/>
      <c r="N40" s="113"/>
      <c r="P40" s="69" t="s">
        <v>56</v>
      </c>
      <c r="Q40" s="48" t="s">
        <v>14</v>
      </c>
      <c r="T40" t="s">
        <v>312</v>
      </c>
      <c r="U40" s="32" t="s">
        <v>317</v>
      </c>
    </row>
    <row r="41" spans="1:22" s="32" customFormat="1" ht="12" customHeight="1" x14ac:dyDescent="0.25">
      <c r="A41" s="94"/>
      <c r="B41" s="114" t="s">
        <v>273</v>
      </c>
      <c r="C41" s="114"/>
      <c r="D41" s="114"/>
      <c r="E41" s="114"/>
      <c r="F41" s="114"/>
      <c r="G41" s="114"/>
      <c r="H41" s="114"/>
      <c r="I41" s="114"/>
      <c r="J41" s="92"/>
      <c r="K41" s="113"/>
      <c r="L41" s="113"/>
      <c r="M41" s="113"/>
      <c r="N41" s="113"/>
      <c r="T41" t="s">
        <v>3</v>
      </c>
      <c r="U41" s="32" t="s">
        <v>321</v>
      </c>
      <c r="V41" s="32" t="s">
        <v>320</v>
      </c>
    </row>
    <row r="42" spans="1:22" s="32" customFormat="1" ht="12" customHeight="1" x14ac:dyDescent="0.25">
      <c r="A42" s="94">
        <v>3</v>
      </c>
      <c r="B42" s="116" t="s">
        <v>274</v>
      </c>
      <c r="C42" s="116"/>
      <c r="D42" s="116"/>
      <c r="E42" s="116"/>
      <c r="F42" s="116"/>
      <c r="G42" s="116"/>
      <c r="H42" s="116"/>
      <c r="I42" s="116"/>
      <c r="J42" s="92">
        <v>1</v>
      </c>
      <c r="K42" s="113">
        <v>50</v>
      </c>
      <c r="L42" s="113"/>
      <c r="M42" s="113">
        <f>K42*J42</f>
        <v>50</v>
      </c>
      <c r="N42" s="113"/>
      <c r="P42" s="69" t="s">
        <v>60</v>
      </c>
      <c r="Q42" s="57" t="s">
        <v>61</v>
      </c>
      <c r="T42" t="s">
        <v>319</v>
      </c>
      <c r="U42" s="32" t="s">
        <v>321</v>
      </c>
      <c r="V42" s="32" t="s">
        <v>320</v>
      </c>
    </row>
    <row r="43" spans="1:22" s="32" customFormat="1" ht="12" customHeight="1" x14ac:dyDescent="0.25">
      <c r="A43" s="94"/>
      <c r="B43" s="119"/>
      <c r="C43" s="119"/>
      <c r="D43" s="119"/>
      <c r="E43" s="119"/>
      <c r="F43" s="119"/>
      <c r="G43" s="119"/>
      <c r="H43" s="119"/>
      <c r="I43" s="119"/>
      <c r="J43" s="92"/>
      <c r="K43" s="113"/>
      <c r="L43" s="113"/>
      <c r="M43" s="113"/>
      <c r="N43" s="113"/>
      <c r="P43" s="69" t="s">
        <v>60</v>
      </c>
      <c r="Q43" s="58" t="s">
        <v>64</v>
      </c>
      <c r="T43" t="s">
        <v>4</v>
      </c>
      <c r="U43" s="32" t="s">
        <v>321</v>
      </c>
      <c r="V43" s="32" t="s">
        <v>320</v>
      </c>
    </row>
    <row r="44" spans="1:22" s="32" customFormat="1" ht="12" customHeight="1" x14ac:dyDescent="0.25">
      <c r="A44" s="94"/>
      <c r="B44" s="119"/>
      <c r="C44" s="119"/>
      <c r="D44" s="119"/>
      <c r="E44" s="119"/>
      <c r="F44" s="119"/>
      <c r="G44" s="119"/>
      <c r="H44" s="119"/>
      <c r="I44" s="119"/>
      <c r="J44" s="92"/>
      <c r="K44" s="113"/>
      <c r="L44" s="113"/>
      <c r="M44" s="113"/>
      <c r="N44" s="113"/>
      <c r="P44" s="69" t="s">
        <v>63</v>
      </c>
      <c r="Q44" s="57" t="s">
        <v>62</v>
      </c>
      <c r="T44" t="s">
        <v>318</v>
      </c>
      <c r="U44" s="32" t="s">
        <v>321</v>
      </c>
      <c r="V44" s="32" t="s">
        <v>324</v>
      </c>
    </row>
    <row r="45" spans="1:22" s="32" customFormat="1" ht="12" customHeight="1" x14ac:dyDescent="0.25">
      <c r="A45" s="94"/>
      <c r="B45" s="116"/>
      <c r="C45" s="116"/>
      <c r="D45" s="116"/>
      <c r="E45" s="116"/>
      <c r="F45" s="116"/>
      <c r="G45" s="116"/>
      <c r="H45" s="116"/>
      <c r="I45" s="116"/>
      <c r="J45" s="92"/>
      <c r="K45" s="113"/>
      <c r="L45" s="113"/>
      <c r="M45" s="113"/>
      <c r="N45" s="113"/>
      <c r="T45"/>
    </row>
    <row r="46" spans="1:22" s="32" customFormat="1" ht="12" customHeight="1" x14ac:dyDescent="0.25">
      <c r="A46" s="94"/>
      <c r="B46" s="116"/>
      <c r="C46" s="116"/>
      <c r="D46" s="116"/>
      <c r="E46" s="116"/>
      <c r="F46" s="116"/>
      <c r="G46" s="116"/>
      <c r="H46" s="116"/>
      <c r="I46" s="116"/>
      <c r="J46" s="92"/>
      <c r="K46" s="113"/>
      <c r="L46" s="113"/>
      <c r="M46" s="113"/>
      <c r="N46" s="113"/>
      <c r="T46"/>
    </row>
    <row r="47" spans="1:22" s="32" customFormat="1" ht="12" customHeight="1" x14ac:dyDescent="0.25">
      <c r="A47" s="94"/>
      <c r="B47" s="116"/>
      <c r="C47" s="116"/>
      <c r="D47" s="116"/>
      <c r="E47" s="116"/>
      <c r="F47" s="116"/>
      <c r="G47" s="116"/>
      <c r="H47" s="116"/>
      <c r="I47" s="116"/>
      <c r="T47"/>
    </row>
    <row r="48" spans="1:22" s="32" customFormat="1" ht="12" customHeight="1" x14ac:dyDescent="0.25">
      <c r="A48" s="94"/>
      <c r="B48" s="117"/>
      <c r="C48" s="117"/>
      <c r="D48" s="117"/>
      <c r="E48" s="117"/>
      <c r="F48" s="117"/>
      <c r="G48" s="117"/>
      <c r="H48" s="117"/>
      <c r="I48" s="117"/>
      <c r="J48" s="89"/>
      <c r="K48" s="118"/>
      <c r="L48" s="118"/>
      <c r="M48" s="118"/>
      <c r="N48" s="118"/>
      <c r="T48" s="112" t="s">
        <v>322</v>
      </c>
      <c r="U48" t="s">
        <v>323</v>
      </c>
    </row>
    <row r="49" spans="1:22" s="32" customFormat="1" ht="12" customHeight="1" x14ac:dyDescent="0.25">
      <c r="A49" s="94"/>
      <c r="B49" s="119" t="s">
        <v>128</v>
      </c>
      <c r="C49" s="119"/>
      <c r="D49" s="119"/>
      <c r="E49" s="119"/>
      <c r="F49" s="119"/>
      <c r="G49" s="119"/>
      <c r="H49" s="119"/>
      <c r="I49" s="119"/>
      <c r="J49" s="89"/>
      <c r="K49" s="118"/>
      <c r="L49" s="118"/>
      <c r="M49" s="118"/>
      <c r="N49" s="118"/>
      <c r="T49" s="112" t="s">
        <v>286</v>
      </c>
      <c r="U49" t="s">
        <v>296</v>
      </c>
    </row>
    <row r="50" spans="1:22" s="32" customFormat="1" ht="12" customHeight="1" x14ac:dyDescent="0.25">
      <c r="A50" s="94"/>
      <c r="B50" s="119" t="s">
        <v>129</v>
      </c>
      <c r="C50" s="119"/>
      <c r="D50" s="119"/>
      <c r="E50" s="119"/>
      <c r="F50" s="119"/>
      <c r="G50" s="119"/>
      <c r="H50" s="119"/>
      <c r="I50" s="119"/>
      <c r="J50" s="89"/>
      <c r="K50" s="118"/>
      <c r="L50" s="118"/>
      <c r="M50" s="118"/>
      <c r="N50" s="118"/>
      <c r="T50" t="s">
        <v>288</v>
      </c>
      <c r="U50" t="s">
        <v>297</v>
      </c>
    </row>
    <row r="51" spans="1:22" s="32" customFormat="1" ht="12" customHeight="1" x14ac:dyDescent="0.25">
      <c r="A51" s="94"/>
      <c r="B51" s="119" t="s">
        <v>130</v>
      </c>
      <c r="C51" s="119"/>
      <c r="D51" s="119"/>
      <c r="E51" s="119"/>
      <c r="F51" s="119"/>
      <c r="G51" s="119"/>
      <c r="H51" s="119"/>
      <c r="I51" s="119"/>
      <c r="J51" s="89"/>
      <c r="K51" s="118"/>
      <c r="L51" s="118"/>
      <c r="M51" s="118"/>
      <c r="N51" s="118"/>
      <c r="T51" t="s">
        <v>289</v>
      </c>
      <c r="U51" t="s">
        <v>298</v>
      </c>
    </row>
    <row r="52" spans="1:22" s="32" customFormat="1" ht="12" customHeight="1" x14ac:dyDescent="0.25">
      <c r="A52" s="94"/>
      <c r="B52" s="119" t="s">
        <v>208</v>
      </c>
      <c r="C52" s="119"/>
      <c r="D52" s="119"/>
      <c r="E52" s="119"/>
      <c r="F52" s="119"/>
      <c r="G52" s="119"/>
      <c r="H52" s="119"/>
      <c r="I52" s="119"/>
      <c r="J52" s="89"/>
      <c r="K52" s="118"/>
      <c r="L52" s="118"/>
      <c r="M52" s="118"/>
      <c r="N52" s="118"/>
      <c r="T52" t="s">
        <v>290</v>
      </c>
      <c r="U52" t="s">
        <v>299</v>
      </c>
    </row>
    <row r="53" spans="1:22" s="32" customFormat="1" ht="12" customHeight="1" x14ac:dyDescent="0.25">
      <c r="A53" s="94"/>
      <c r="B53" s="117"/>
      <c r="C53" s="117"/>
      <c r="D53" s="117"/>
      <c r="E53" s="117"/>
      <c r="F53" s="117"/>
      <c r="G53" s="117"/>
      <c r="H53" s="117"/>
      <c r="I53" s="117"/>
      <c r="J53" s="89"/>
      <c r="K53" s="118"/>
      <c r="L53" s="118"/>
      <c r="M53" s="118"/>
      <c r="N53" s="118"/>
      <c r="T53" t="s">
        <v>284</v>
      </c>
      <c r="U53" t="s">
        <v>300</v>
      </c>
    </row>
    <row r="54" spans="1:22" s="32" customFormat="1" ht="12" customHeight="1" x14ac:dyDescent="0.25">
      <c r="A54" s="94"/>
      <c r="B54" s="117"/>
      <c r="C54" s="117"/>
      <c r="D54" s="117"/>
      <c r="E54" s="117"/>
      <c r="F54" s="117"/>
      <c r="G54" s="117"/>
      <c r="H54" s="117"/>
      <c r="I54" s="117"/>
      <c r="J54" s="89"/>
      <c r="K54" s="118"/>
      <c r="L54" s="118"/>
      <c r="M54" s="118"/>
      <c r="N54" s="118"/>
      <c r="T54" t="s">
        <v>285</v>
      </c>
      <c r="U54" t="s">
        <v>301</v>
      </c>
    </row>
    <row r="55" spans="1:22" s="32" customFormat="1" ht="12" customHeight="1" x14ac:dyDescent="0.25">
      <c r="A55" s="34"/>
      <c r="B55" s="124"/>
      <c r="C55" s="124"/>
      <c r="D55" s="124"/>
      <c r="E55" s="124"/>
      <c r="F55" s="124"/>
      <c r="G55" s="124"/>
      <c r="H55" s="124"/>
      <c r="I55" s="124"/>
      <c r="J55" s="82"/>
      <c r="K55" s="145"/>
      <c r="L55" s="145"/>
      <c r="M55" s="125"/>
      <c r="N55" s="125"/>
      <c r="P55" s="35"/>
      <c r="T55" t="s">
        <v>287</v>
      </c>
      <c r="U55" t="s">
        <v>302</v>
      </c>
    </row>
    <row r="56" spans="1:22" ht="15" customHeight="1" x14ac:dyDescent="0.25">
      <c r="A56" s="77"/>
      <c r="B56" s="54"/>
      <c r="C56" s="54"/>
      <c r="D56" s="54"/>
      <c r="E56" s="54"/>
      <c r="F56" s="54"/>
      <c r="G56" s="54"/>
      <c r="H56" s="59" t="s">
        <v>32</v>
      </c>
      <c r="I56" s="24"/>
      <c r="J56" s="17"/>
      <c r="K56" s="120" t="s">
        <v>3</v>
      </c>
      <c r="L56" s="120"/>
      <c r="M56" s="118">
        <f>SUM(M20:N55)</f>
        <v>290</v>
      </c>
      <c r="N56" s="118"/>
      <c r="P56" s="37"/>
      <c r="T56" t="s">
        <v>291</v>
      </c>
      <c r="U56" t="s">
        <v>303</v>
      </c>
      <c r="V56" s="32"/>
    </row>
    <row r="57" spans="1:22" s="17" customFormat="1" x14ac:dyDescent="0.25">
      <c r="A57" s="121" t="s">
        <v>253</v>
      </c>
      <c r="B57" s="121"/>
      <c r="C57" s="121"/>
      <c r="D57" s="121"/>
      <c r="E57" s="121"/>
      <c r="F57" s="121"/>
      <c r="G57" s="121"/>
      <c r="H57" s="121"/>
      <c r="I57" s="121"/>
      <c r="J57" s="121"/>
      <c r="K57" s="120" t="str">
        <f>IF(ISNUMBER(SEARCH("2022",Q6)),"7% GST",IF(ISNUMBER(SEARCH("2023",Q6)),"8% GST",IF(ISNUMBER(SEARCH("2024",Q6)),"9% GST",IF(ISNUMBER(SEARCH("2025",Q6)),"9% GST","0"))))</f>
        <v>9% GST</v>
      </c>
      <c r="L57" s="120"/>
      <c r="M57" s="118">
        <f>M56*IF(ISNUMBER(SEARCH("2022",Q6)),"7%",IF(ISNUMBER(SEARCH("2023",Q6)),"8%",IF(ISNUMBER(SEARCH("2024",Q6)),"9%",IF(ISNUMBER(SEARCH("2025",Q6)),"9%","0"))))</f>
        <v>26.099999999999998</v>
      </c>
      <c r="N57" s="118"/>
      <c r="P57" s="37"/>
      <c r="T57" t="s">
        <v>292</v>
      </c>
      <c r="U57" t="s">
        <v>304</v>
      </c>
      <c r="V57" s="32"/>
    </row>
    <row r="58" spans="1:22" s="17" customFormat="1" x14ac:dyDescent="0.25">
      <c r="A58" s="121" t="s">
        <v>254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0" t="s">
        <v>4</v>
      </c>
      <c r="L58" s="120"/>
      <c r="M58" s="118">
        <f>M56+M57</f>
        <v>316.10000000000002</v>
      </c>
      <c r="N58" s="118"/>
      <c r="P58" s="37"/>
      <c r="T58" t="s">
        <v>293</v>
      </c>
      <c r="U58" t="s">
        <v>305</v>
      </c>
      <c r="V58" s="32"/>
    </row>
    <row r="59" spans="1:22" s="17" customFormat="1" ht="12.6" customHeight="1" x14ac:dyDescent="0.2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66"/>
      <c r="L59" s="66"/>
      <c r="M59" s="22"/>
      <c r="N59" s="23"/>
      <c r="P59" s="23"/>
      <c r="T59" s="21" t="s">
        <v>294</v>
      </c>
      <c r="U59" t="s">
        <v>306</v>
      </c>
      <c r="V59" s="32"/>
    </row>
    <row r="60" spans="1:22" s="17" customFormat="1" ht="12.6" customHeight="1" x14ac:dyDescent="0.2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66"/>
      <c r="L60" s="66"/>
      <c r="M60" s="22"/>
      <c r="N60" s="23"/>
      <c r="P60" s="23"/>
      <c r="T60" s="21" t="s">
        <v>295</v>
      </c>
      <c r="U60" s="21" t="s">
        <v>307</v>
      </c>
      <c r="V60" s="32"/>
    </row>
    <row r="61" spans="1:22" s="81" customFormat="1" ht="12.6" customHeight="1" x14ac:dyDescent="0.2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80"/>
      <c r="L61" s="80"/>
      <c r="M61" s="79"/>
      <c r="N61" s="33"/>
      <c r="P61" s="33"/>
      <c r="T61" s="32" t="s">
        <v>325</v>
      </c>
      <c r="U61" s="32" t="s">
        <v>309</v>
      </c>
      <c r="V61" s="32"/>
    </row>
    <row r="62" spans="1:22" s="76" customFormat="1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3"/>
      <c r="L62" s="73"/>
      <c r="M62" s="74"/>
      <c r="N62" s="75"/>
      <c r="P62" s="75"/>
      <c r="T62" s="32" t="s">
        <v>310</v>
      </c>
      <c r="U62" s="32" t="s">
        <v>313</v>
      </c>
      <c r="V62" s="32"/>
    </row>
    <row r="63" spans="1:22" ht="12.6" customHeight="1" x14ac:dyDescent="0.25">
      <c r="A63" s="144" t="s">
        <v>94</v>
      </c>
      <c r="B63" s="144"/>
      <c r="C63" s="144"/>
      <c r="D63" s="144"/>
      <c r="E63" s="144"/>
      <c r="F63" s="144"/>
      <c r="G63" s="71"/>
      <c r="H63" s="71"/>
      <c r="I63" s="144" t="s">
        <v>93</v>
      </c>
      <c r="J63" s="144"/>
      <c r="K63" s="144"/>
      <c r="L63" s="144"/>
      <c r="M63" s="144"/>
      <c r="N63" s="144"/>
      <c r="P63" s="23"/>
      <c r="T63" s="32" t="s">
        <v>326</v>
      </c>
      <c r="U63" s="32" t="s">
        <v>314</v>
      </c>
      <c r="V63" s="32"/>
    </row>
    <row r="64" spans="1:22" s="17" customFormat="1" ht="12" customHeight="1" x14ac:dyDescent="0.25">
      <c r="A64" s="123"/>
      <c r="B64" s="123"/>
      <c r="C64" s="123"/>
      <c r="D64" s="123"/>
      <c r="E64" s="123"/>
      <c r="F64" s="123"/>
      <c r="G64" s="25"/>
      <c r="H64" s="25"/>
      <c r="I64" s="146"/>
      <c r="J64" s="146"/>
      <c r="K64" s="146"/>
      <c r="L64" s="146"/>
      <c r="M64" s="146"/>
      <c r="N64" s="146"/>
      <c r="P64" s="36"/>
      <c r="T64" t="s">
        <v>327</v>
      </c>
      <c r="U64" s="32" t="s">
        <v>315</v>
      </c>
      <c r="V64" s="32"/>
    </row>
    <row r="65" spans="1:22" s="17" customFormat="1" ht="12" customHeight="1" x14ac:dyDescent="0.25">
      <c r="A65" s="123"/>
      <c r="B65" s="123"/>
      <c r="C65" s="123"/>
      <c r="D65" s="123"/>
      <c r="E65" s="123"/>
      <c r="F65" s="123"/>
      <c r="G65" s="25"/>
      <c r="H65" s="25"/>
      <c r="I65" s="146"/>
      <c r="J65" s="146"/>
      <c r="K65" s="146"/>
      <c r="L65" s="146"/>
      <c r="M65" s="146"/>
      <c r="N65" s="146"/>
      <c r="P65" s="36"/>
      <c r="T65" t="s">
        <v>33</v>
      </c>
      <c r="U65" s="32" t="s">
        <v>316</v>
      </c>
      <c r="V65" s="32"/>
    </row>
    <row r="66" spans="1:22" s="17" customFormat="1" ht="12" customHeight="1" x14ac:dyDescent="0.25">
      <c r="A66" s="123"/>
      <c r="B66" s="123"/>
      <c r="C66" s="123"/>
      <c r="D66" s="123"/>
      <c r="E66" s="123"/>
      <c r="F66" s="123"/>
      <c r="G66" s="25"/>
      <c r="H66" s="25"/>
      <c r="I66" s="146"/>
      <c r="J66" s="146"/>
      <c r="K66" s="146"/>
      <c r="L66" s="146"/>
      <c r="M66" s="146"/>
      <c r="N66" s="146"/>
      <c r="P66" s="36"/>
      <c r="T66" t="s">
        <v>312</v>
      </c>
      <c r="U66" s="32" t="s">
        <v>317</v>
      </c>
      <c r="V66" s="32"/>
    </row>
    <row r="67" spans="1:22" s="17" customFormat="1" ht="12" customHeight="1" x14ac:dyDescent="0.25">
      <c r="A67" s="123"/>
      <c r="B67" s="123"/>
      <c r="C67" s="123"/>
      <c r="D67" s="123"/>
      <c r="E67" s="123"/>
      <c r="F67" s="123"/>
      <c r="G67" s="25"/>
      <c r="H67" s="25"/>
      <c r="I67" s="146"/>
      <c r="J67" s="146"/>
      <c r="K67" s="146"/>
      <c r="L67" s="146"/>
      <c r="M67" s="146"/>
      <c r="N67" s="146"/>
      <c r="T67" s="32" t="s">
        <v>311</v>
      </c>
      <c r="U67" s="32" t="s">
        <v>328</v>
      </c>
      <c r="V67" s="32"/>
    </row>
    <row r="68" spans="1:22" s="17" customFormat="1" ht="12" customHeight="1" x14ac:dyDescent="0.25">
      <c r="A68" s="123"/>
      <c r="B68" s="123"/>
      <c r="C68" s="123"/>
      <c r="D68" s="123"/>
      <c r="E68" s="123"/>
      <c r="F68" s="123"/>
      <c r="G68" s="25"/>
      <c r="H68" s="25"/>
      <c r="I68" s="146"/>
      <c r="J68" s="146"/>
      <c r="K68" s="146"/>
      <c r="L68" s="146"/>
      <c r="M68" s="146"/>
      <c r="N68" s="146"/>
      <c r="T68" t="s">
        <v>3</v>
      </c>
      <c r="U68" s="32" t="s">
        <v>321</v>
      </c>
      <c r="V68" s="32" t="s">
        <v>320</v>
      </c>
    </row>
    <row r="69" spans="1:22" s="17" customFormat="1" ht="12.95" customHeight="1" x14ac:dyDescent="0.25">
      <c r="A69" s="122" t="s">
        <v>5</v>
      </c>
      <c r="B69" s="122"/>
      <c r="C69" s="122"/>
      <c r="D69" s="122"/>
      <c r="E69" s="122"/>
      <c r="F69" s="122"/>
      <c r="G69" s="3"/>
      <c r="I69" s="122" t="s">
        <v>95</v>
      </c>
      <c r="J69" s="122"/>
      <c r="K69" s="122"/>
      <c r="L69" s="122"/>
      <c r="M69" s="122"/>
      <c r="N69" s="122"/>
      <c r="P69" s="26"/>
      <c r="T69" t="s">
        <v>319</v>
      </c>
      <c r="U69" s="32" t="s">
        <v>321</v>
      </c>
      <c r="V69" s="32" t="s">
        <v>320</v>
      </c>
    </row>
    <row r="70" spans="1:22" s="17" customFormat="1" ht="12.95" customHeight="1" x14ac:dyDescent="0.25">
      <c r="D70" s="27"/>
      <c r="F70" s="28"/>
      <c r="G70" s="28"/>
      <c r="T70" t="s">
        <v>4</v>
      </c>
      <c r="U70" s="32" t="s">
        <v>321</v>
      </c>
      <c r="V70" s="32" t="s">
        <v>320</v>
      </c>
    </row>
    <row r="71" spans="1:22" s="17" customFormat="1" ht="12.95" customHeight="1" x14ac:dyDescent="0.25">
      <c r="D71" s="27"/>
      <c r="F71" s="28"/>
      <c r="G71" s="28"/>
      <c r="T71" t="s">
        <v>318</v>
      </c>
      <c r="U71" s="32" t="s">
        <v>321</v>
      </c>
      <c r="V71" s="32" t="s">
        <v>324</v>
      </c>
    </row>
    <row r="72" spans="1:22" s="17" customFormat="1" ht="12" x14ac:dyDescent="0.2"/>
    <row r="73" spans="1:22" s="17" customFormat="1" ht="12" x14ac:dyDescent="0.2"/>
    <row r="78" spans="1:22" x14ac:dyDescent="0.25">
      <c r="A78" s="94">
        <v>2</v>
      </c>
      <c r="B78" s="116" t="s">
        <v>257</v>
      </c>
      <c r="C78" s="116"/>
      <c r="D78" s="116"/>
      <c r="E78" s="116"/>
      <c r="F78" s="116"/>
      <c r="G78" s="116"/>
      <c r="H78" s="116"/>
      <c r="I78" s="116"/>
      <c r="J78" s="92">
        <v>1</v>
      </c>
      <c r="K78" s="113">
        <v>80</v>
      </c>
      <c r="L78" s="113"/>
      <c r="M78" s="113">
        <f>K78*J78</f>
        <v>80</v>
      </c>
      <c r="N78" s="113"/>
    </row>
    <row r="79" spans="1:22" x14ac:dyDescent="0.25">
      <c r="A79" s="94"/>
      <c r="B79" s="117" t="s">
        <v>258</v>
      </c>
      <c r="C79" s="117"/>
      <c r="D79" s="117"/>
      <c r="E79" s="117"/>
      <c r="F79" s="117"/>
      <c r="G79" s="117"/>
      <c r="H79" s="117"/>
      <c r="I79" s="117"/>
      <c r="J79" s="89"/>
      <c r="K79" s="118"/>
      <c r="L79" s="118"/>
      <c r="M79" s="118"/>
      <c r="N79" s="118"/>
    </row>
    <row r="80" spans="1:22" x14ac:dyDescent="0.25">
      <c r="A80" s="94"/>
      <c r="B80" s="115"/>
      <c r="C80" s="115"/>
      <c r="D80" s="115"/>
      <c r="E80" s="115"/>
      <c r="F80" s="115"/>
      <c r="G80" s="115"/>
      <c r="H80" s="115"/>
      <c r="I80" s="115"/>
      <c r="J80" s="89"/>
      <c r="K80" s="118"/>
      <c r="L80" s="118"/>
      <c r="M80" s="118"/>
      <c r="N80" s="118"/>
    </row>
    <row r="81" spans="1:14" x14ac:dyDescent="0.25">
      <c r="A81" s="27"/>
      <c r="B81" s="119"/>
      <c r="C81" s="119"/>
      <c r="D81" s="119"/>
      <c r="E81" s="119"/>
      <c r="F81" s="119"/>
      <c r="G81" s="119"/>
      <c r="H81" s="119"/>
      <c r="I81" s="119"/>
      <c r="J81" s="92"/>
      <c r="K81" s="113"/>
      <c r="L81" s="113"/>
      <c r="M81" s="113"/>
      <c r="N81" s="113"/>
    </row>
    <row r="82" spans="1:14" x14ac:dyDescent="0.25">
      <c r="A82" s="94"/>
      <c r="B82" s="115" t="s">
        <v>128</v>
      </c>
      <c r="C82" s="115"/>
      <c r="D82" s="115"/>
      <c r="E82" s="115"/>
      <c r="F82" s="115"/>
      <c r="G82" s="115"/>
      <c r="H82" s="115"/>
      <c r="I82" s="115"/>
      <c r="J82" s="92"/>
      <c r="K82" s="113"/>
      <c r="L82" s="113"/>
      <c r="M82" s="113"/>
      <c r="N82" s="113"/>
    </row>
    <row r="83" spans="1:14" x14ac:dyDescent="0.25">
      <c r="A83" s="94"/>
      <c r="B83" s="115" t="s">
        <v>129</v>
      </c>
      <c r="C83" s="115"/>
      <c r="D83" s="115"/>
      <c r="E83" s="115"/>
      <c r="F83" s="115"/>
      <c r="G83" s="115"/>
      <c r="H83" s="115"/>
      <c r="I83" s="115"/>
      <c r="J83" s="92"/>
      <c r="K83" s="113"/>
      <c r="L83" s="113"/>
      <c r="M83" s="113"/>
      <c r="N83" s="113"/>
    </row>
    <row r="84" spans="1:14" x14ac:dyDescent="0.25">
      <c r="A84" s="94"/>
      <c r="B84" s="115" t="s">
        <v>255</v>
      </c>
      <c r="C84" s="115"/>
      <c r="D84" s="115"/>
      <c r="E84" s="115"/>
      <c r="F84" s="115"/>
      <c r="G84" s="115"/>
      <c r="H84" s="115"/>
      <c r="I84" s="115"/>
      <c r="J84" s="92"/>
      <c r="K84" s="113"/>
      <c r="L84" s="113"/>
      <c r="M84" s="113"/>
      <c r="N84" s="113"/>
    </row>
    <row r="85" spans="1:14" x14ac:dyDescent="0.25">
      <c r="A85" s="94"/>
      <c r="B85" s="115" t="s">
        <v>256</v>
      </c>
      <c r="C85" s="115"/>
      <c r="D85" s="115"/>
      <c r="E85" s="115"/>
      <c r="F85" s="115"/>
      <c r="G85" s="115"/>
      <c r="H85" s="115"/>
      <c r="I85" s="115"/>
      <c r="J85" s="92"/>
      <c r="K85" s="142"/>
      <c r="L85" s="142"/>
      <c r="M85" s="113"/>
      <c r="N85" s="113"/>
    </row>
    <row r="86" spans="1:14" x14ac:dyDescent="0.25">
      <c r="A86" s="94"/>
      <c r="B86" s="116"/>
      <c r="C86" s="116"/>
      <c r="D86" s="116"/>
      <c r="E86" s="116"/>
      <c r="F86" s="116"/>
      <c r="G86" s="116"/>
      <c r="H86" s="116"/>
      <c r="I86" s="116"/>
      <c r="J86" s="92"/>
      <c r="K86" s="113"/>
      <c r="L86" s="113"/>
      <c r="M86" s="113"/>
      <c r="N86" s="113"/>
    </row>
    <row r="87" spans="1:14" x14ac:dyDescent="0.25">
      <c r="A87" s="94"/>
      <c r="B87" s="116"/>
      <c r="C87" s="116"/>
      <c r="D87" s="116"/>
      <c r="E87" s="116"/>
      <c r="F87" s="116"/>
      <c r="G87" s="116"/>
      <c r="H87" s="116"/>
      <c r="I87" s="116"/>
      <c r="J87" s="92"/>
      <c r="K87" s="113"/>
      <c r="L87" s="113"/>
      <c r="M87" s="113"/>
      <c r="N87" s="113"/>
    </row>
    <row r="88" spans="1:14" x14ac:dyDescent="0.25">
      <c r="A88" s="94"/>
      <c r="B88" s="119"/>
      <c r="C88" s="119"/>
      <c r="D88" s="119"/>
      <c r="E88" s="119"/>
      <c r="F88" s="119"/>
      <c r="G88" s="119"/>
      <c r="H88" s="119"/>
      <c r="I88" s="119"/>
      <c r="J88" s="92"/>
      <c r="K88" s="113"/>
      <c r="L88" s="113"/>
      <c r="M88" s="113"/>
      <c r="N88" s="113"/>
    </row>
    <row r="89" spans="1:14" x14ac:dyDescent="0.25">
      <c r="A89" s="94"/>
      <c r="B89" s="119" t="s">
        <v>259</v>
      </c>
      <c r="C89" s="119"/>
      <c r="D89" s="119"/>
      <c r="E89" s="119"/>
      <c r="F89" s="119"/>
      <c r="G89" s="119"/>
      <c r="H89" s="119"/>
      <c r="I89" s="119"/>
      <c r="J89" s="92"/>
      <c r="K89" s="113"/>
      <c r="L89" s="113"/>
      <c r="M89" s="113"/>
      <c r="N89" s="113"/>
    </row>
    <row r="90" spans="1:14" x14ac:dyDescent="0.25">
      <c r="E90"/>
      <c r="F90"/>
    </row>
  </sheetData>
  <sheetProtection formatCells="0" insertRows="0" deleteRows="0"/>
  <dataConsolidate/>
  <mergeCells count="195">
    <mergeCell ref="B86:I86"/>
    <mergeCell ref="B87:I87"/>
    <mergeCell ref="B88:I88"/>
    <mergeCell ref="K88:L88"/>
    <mergeCell ref="M88:N88"/>
    <mergeCell ref="B89:I89"/>
    <mergeCell ref="K89:L89"/>
    <mergeCell ref="M89:N89"/>
    <mergeCell ref="K45:L45"/>
    <mergeCell ref="B52:I52"/>
    <mergeCell ref="K52:L52"/>
    <mergeCell ref="M52:N52"/>
    <mergeCell ref="B51:I51"/>
    <mergeCell ref="K51:L51"/>
    <mergeCell ref="M51:N51"/>
    <mergeCell ref="B48:I48"/>
    <mergeCell ref="K48:L48"/>
    <mergeCell ref="M48:N48"/>
    <mergeCell ref="B49:I49"/>
    <mergeCell ref="K49:L49"/>
    <mergeCell ref="M49:N49"/>
    <mergeCell ref="B50:I50"/>
    <mergeCell ref="K50:L50"/>
    <mergeCell ref="M50:N50"/>
    <mergeCell ref="K35:L35"/>
    <mergeCell ref="K55:L55"/>
    <mergeCell ref="M43:N43"/>
    <mergeCell ref="M40:N40"/>
    <mergeCell ref="B83:I83"/>
    <mergeCell ref="K83:L83"/>
    <mergeCell ref="M83:N83"/>
    <mergeCell ref="K84:L84"/>
    <mergeCell ref="M84:N84"/>
    <mergeCell ref="K78:L78"/>
    <mergeCell ref="M78:N78"/>
    <mergeCell ref="B54:I54"/>
    <mergeCell ref="I64:N68"/>
    <mergeCell ref="B45:I45"/>
    <mergeCell ref="B39:I39"/>
    <mergeCell ref="K44:L44"/>
    <mergeCell ref="M44:N44"/>
    <mergeCell ref="M39:N39"/>
    <mergeCell ref="B40:I40"/>
    <mergeCell ref="B44:I44"/>
    <mergeCell ref="M58:N58"/>
    <mergeCell ref="B42:I42"/>
    <mergeCell ref="K42:L42"/>
    <mergeCell ref="B43:I43"/>
    <mergeCell ref="K40:L40"/>
    <mergeCell ref="M45:N45"/>
    <mergeCell ref="M46:N46"/>
    <mergeCell ref="B47:I47"/>
    <mergeCell ref="K85:L85"/>
    <mergeCell ref="M85:N85"/>
    <mergeCell ref="M38:N38"/>
    <mergeCell ref="B34:I34"/>
    <mergeCell ref="K39:L39"/>
    <mergeCell ref="K36:L36"/>
    <mergeCell ref="B36:I36"/>
    <mergeCell ref="M36:N36"/>
    <mergeCell ref="B37:I37"/>
    <mergeCell ref="K37:L37"/>
    <mergeCell ref="B35:I35"/>
    <mergeCell ref="M37:N37"/>
    <mergeCell ref="B38:I38"/>
    <mergeCell ref="K38:L38"/>
    <mergeCell ref="A63:F63"/>
    <mergeCell ref="I63:N63"/>
    <mergeCell ref="A57:J57"/>
    <mergeCell ref="A58:J58"/>
    <mergeCell ref="K82:L82"/>
    <mergeCell ref="M82:N82"/>
    <mergeCell ref="B28:I28"/>
    <mergeCell ref="M28:N28"/>
    <mergeCell ref="K28:L28"/>
    <mergeCell ref="B33:I33"/>
    <mergeCell ref="B20:I20"/>
    <mergeCell ref="K34:L34"/>
    <mergeCell ref="B26:I26"/>
    <mergeCell ref="B31:I31"/>
    <mergeCell ref="M18:N18"/>
    <mergeCell ref="M34:N34"/>
    <mergeCell ref="B30:I30"/>
    <mergeCell ref="K18:L18"/>
    <mergeCell ref="B32:I32"/>
    <mergeCell ref="B29:I29"/>
    <mergeCell ref="B7:I7"/>
    <mergeCell ref="B16:E16"/>
    <mergeCell ref="B21:I21"/>
    <mergeCell ref="B23:I23"/>
    <mergeCell ref="B18:I18"/>
    <mergeCell ref="K24:L24"/>
    <mergeCell ref="K25:L25"/>
    <mergeCell ref="K22:L22"/>
    <mergeCell ref="M22:N22"/>
    <mergeCell ref="B9:I9"/>
    <mergeCell ref="B10:E10"/>
    <mergeCell ref="G10:I10"/>
    <mergeCell ref="M24:N24"/>
    <mergeCell ref="B22:I22"/>
    <mergeCell ref="B24:I24"/>
    <mergeCell ref="M20:N20"/>
    <mergeCell ref="K20:L20"/>
    <mergeCell ref="B25:I25"/>
    <mergeCell ref="K23:L23"/>
    <mergeCell ref="M25:N25"/>
    <mergeCell ref="K19:L19"/>
    <mergeCell ref="B14:I14"/>
    <mergeCell ref="B15:I15"/>
    <mergeCell ref="B19:I19"/>
    <mergeCell ref="P30:P33"/>
    <mergeCell ref="J6:N8"/>
    <mergeCell ref="M27:N27"/>
    <mergeCell ref="K13:N13"/>
    <mergeCell ref="K11:N11"/>
    <mergeCell ref="K26:L26"/>
    <mergeCell ref="M26:N26"/>
    <mergeCell ref="M19:N19"/>
    <mergeCell ref="K30:L30"/>
    <mergeCell ref="M30:N30"/>
    <mergeCell ref="M29:N29"/>
    <mergeCell ref="K31:L31"/>
    <mergeCell ref="K29:L29"/>
    <mergeCell ref="K27:L27"/>
    <mergeCell ref="K32:L32"/>
    <mergeCell ref="M32:N32"/>
    <mergeCell ref="K12:N12"/>
    <mergeCell ref="K33:L33"/>
    <mergeCell ref="M33:N33"/>
    <mergeCell ref="K14:N14"/>
    <mergeCell ref="M23:N23"/>
    <mergeCell ref="P8:P9"/>
    <mergeCell ref="P24:P26"/>
    <mergeCell ref="B53:I53"/>
    <mergeCell ref="K53:L53"/>
    <mergeCell ref="P3:P4"/>
    <mergeCell ref="Q3:Q4"/>
    <mergeCell ref="K41:L41"/>
    <mergeCell ref="M41:N41"/>
    <mergeCell ref="G16:I16"/>
    <mergeCell ref="J9:J10"/>
    <mergeCell ref="K9:N10"/>
    <mergeCell ref="B8:I8"/>
    <mergeCell ref="B11:I11"/>
    <mergeCell ref="B12:I12"/>
    <mergeCell ref="B13:I13"/>
    <mergeCell ref="P6:P7"/>
    <mergeCell ref="Q6:Q7"/>
    <mergeCell ref="J15:J16"/>
    <mergeCell ref="K15:N16"/>
    <mergeCell ref="M31:N31"/>
    <mergeCell ref="K21:L21"/>
    <mergeCell ref="M21:N21"/>
    <mergeCell ref="Q8:Q9"/>
    <mergeCell ref="B27:I27"/>
    <mergeCell ref="M35:N35"/>
    <mergeCell ref="B6:I6"/>
    <mergeCell ref="B78:I78"/>
    <mergeCell ref="A60:J60"/>
    <mergeCell ref="A59:J59"/>
    <mergeCell ref="M57:N57"/>
    <mergeCell ref="K54:L54"/>
    <mergeCell ref="M54:N54"/>
    <mergeCell ref="B82:I82"/>
    <mergeCell ref="I69:N69"/>
    <mergeCell ref="A69:F69"/>
    <mergeCell ref="A64:F68"/>
    <mergeCell ref="B55:I55"/>
    <mergeCell ref="M55:N55"/>
    <mergeCell ref="K57:L57"/>
    <mergeCell ref="K58:L58"/>
    <mergeCell ref="K87:L87"/>
    <mergeCell ref="M87:N87"/>
    <mergeCell ref="B41:I41"/>
    <mergeCell ref="B84:I84"/>
    <mergeCell ref="B46:I46"/>
    <mergeCell ref="K46:L46"/>
    <mergeCell ref="K43:L43"/>
    <mergeCell ref="K86:L86"/>
    <mergeCell ref="M86:N86"/>
    <mergeCell ref="B79:I79"/>
    <mergeCell ref="K79:L79"/>
    <mergeCell ref="M79:N79"/>
    <mergeCell ref="B80:I80"/>
    <mergeCell ref="K80:L80"/>
    <mergeCell ref="M80:N80"/>
    <mergeCell ref="B81:I81"/>
    <mergeCell ref="K81:L81"/>
    <mergeCell ref="M81:N81"/>
    <mergeCell ref="M42:N42"/>
    <mergeCell ref="K56:L56"/>
    <mergeCell ref="M56:N56"/>
    <mergeCell ref="A61:J61"/>
    <mergeCell ref="B85:I85"/>
    <mergeCell ref="M53:N53"/>
  </mergeCells>
  <phoneticPr fontId="24" type="noConversion"/>
  <dataValidations count="4">
    <dataValidation allowBlank="1" showInputMessage="1" showErrorMessage="1" promptTitle="Invoice Number" prompt="Click Top Spin Button for Invoice Running Sequence Number" sqref="Q13" xr:uid="{93C5DEB2-7118-43C2-9675-92FD1E294282}"/>
    <dataValidation allowBlank="1" showInputMessage="1" showErrorMessage="1" promptTitle="Invoice Number" prompt="Click Side Spin Button for Invoice Running Sequence Number" sqref="Q6:Q9" xr:uid="{6F8744D7-E8D8-4C44-B3D7-AF6AF5D92AB6}"/>
    <dataValidation allowBlank="1" showInputMessage="1" showErrorMessage="1" promptTitle="Date" prompt="Ctrl + : _x000a_For Today Date" sqref="Q12" xr:uid="{91775C7C-1896-4641-8458-B77FC8CB6113}"/>
    <dataValidation type="list" allowBlank="1" showInputMessage="1" showErrorMessage="1" promptTitle="Sales Person" prompt="Select" sqref="Q16" xr:uid="{7A5E5A6E-6826-4F18-BBB6-FF81D238813D}">
      <formula1>PAN</formula1>
    </dataValidation>
  </dataValidation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>
                <anchor moveWithCells="1" sizeWithCells="1">
                  <from>
                    <xdr:col>17</xdr:col>
                    <xdr:colOff>9525</xdr:colOff>
                    <xdr:row>7</xdr:row>
                    <xdr:rowOff>9525</xdr:rowOff>
                  </from>
                  <to>
                    <xdr:col>17</xdr:col>
                    <xdr:colOff>447675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" name="Spinner 77">
              <controlPr defaultSize="0" autoPict="0">
                <anchor moveWithCells="1" sizeWithCells="1">
                  <from>
                    <xdr:col>17</xdr:col>
                    <xdr:colOff>9525</xdr:colOff>
                    <xdr:row>5</xdr:row>
                    <xdr:rowOff>9525</xdr:rowOff>
                  </from>
                  <to>
                    <xdr:col>17</xdr:col>
                    <xdr:colOff>447675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Currency" prompt="Default Currency SGD_x000a_or Select" xr:uid="{A94FB74B-56C5-4252-9052-D71D3E562016}">
          <x14:formula1>
            <xm:f>Data!$J$2:$J$4</xm:f>
          </x14:formula1>
          <xm:sqref>Q14</xm:sqref>
        </x14:dataValidation>
        <x14:dataValidation type="list" allowBlank="1" showInputMessage="1" showErrorMessage="1" promptTitle="Quotation Type" prompt="Select" xr:uid="{314A267C-1E3B-431E-80C5-04CA31F345B1}">
          <x14:formula1>
            <xm:f>Data!$G$2:$G$5</xm:f>
          </x14:formula1>
          <xm:sqref>Q11</xm:sqref>
        </x14:dataValidation>
        <x14:dataValidation type="list" allowBlank="1" showInputMessage="1" showErrorMessage="1" xr:uid="{7C3D4E3D-7E60-47A5-95C5-23B14A9A28BB}">
          <x14:formula1>
            <xm:f>Data!$G$2:$G$7</xm:f>
          </x14:formula1>
          <xm:sqref>Q11</xm:sqref>
        </x14:dataValidation>
        <x14:dataValidation type="list" allowBlank="1" showInputMessage="1" showErrorMessage="1" xr:uid="{D2CAD1AA-8469-4F16-9F28-817793979DD4}">
          <x14:formula1>
            <xm:f>Data!$F$2:$F$3</xm:f>
          </x14:formula1>
          <xm:sqref>B62:J62</xm:sqref>
        </x14:dataValidation>
        <x14:dataValidation type="list" allowBlank="1" showInputMessage="1" promptTitle="Revised Version" prompt="Select" xr:uid="{98294576-23E4-4EEB-ADAD-83C774C8289E}">
          <x14:formula1>
            <xm:f>Data!$H$2:$H$10</xm:f>
          </x14:formula1>
          <xm:sqref>Q10</xm:sqref>
        </x14:dataValidation>
        <x14:dataValidation type="list" allowBlank="1" showInputMessage="1" showErrorMessage="1" promptTitle="Payment Term" prompt="Select" xr:uid="{0E4E125E-4D05-46B7-A73F-EABDA48E4768}">
          <x14:formula1>
            <xm:f>Data!$I$2:$I$16</xm:f>
          </x14:formula1>
          <xm:sqref>Q15</xm:sqref>
        </x14:dataValidation>
        <x14:dataValidation type="list" allowBlank="1" showInputMessage="1" showErrorMessage="1" xr:uid="{74A3FC44-EC98-41EA-8670-45D7107BB53B}">
          <x14:formula1>
            <xm:f>Data!$E$2:$E$14</xm:f>
          </x14:formula1>
          <xm:sqref>A59:J61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FA40-5D43-4832-9EEC-12A3BA2231FC}">
  <dimension ref="B3:B15"/>
  <sheetViews>
    <sheetView workbookViewId="0">
      <selection activeCell="B12" sqref="B12"/>
    </sheetView>
  </sheetViews>
  <sheetFormatPr defaultRowHeight="15" x14ac:dyDescent="0.25"/>
  <cols>
    <col min="2" max="2" width="40.42578125" bestFit="1" customWidth="1"/>
  </cols>
  <sheetData>
    <row r="3" spans="2:2" x14ac:dyDescent="0.25">
      <c r="B3" s="104" t="s">
        <v>220</v>
      </c>
    </row>
    <row r="4" spans="2:2" x14ac:dyDescent="0.25">
      <c r="B4" s="105" t="s">
        <v>155</v>
      </c>
    </row>
    <row r="5" spans="2:2" x14ac:dyDescent="0.25">
      <c r="B5" s="106" t="s">
        <v>166</v>
      </c>
    </row>
    <row r="6" spans="2:2" x14ac:dyDescent="0.25">
      <c r="B6" s="107" t="s">
        <v>156</v>
      </c>
    </row>
    <row r="7" spans="2:2" x14ac:dyDescent="0.25">
      <c r="B7" s="105" t="s">
        <v>244</v>
      </c>
    </row>
    <row r="8" spans="2:2" x14ac:dyDescent="0.25">
      <c r="B8" s="106" t="s">
        <v>248</v>
      </c>
    </row>
    <row r="9" spans="2:2" x14ac:dyDescent="0.25">
      <c r="B9" s="107" t="s">
        <v>170</v>
      </c>
    </row>
    <row r="10" spans="2:2" x14ac:dyDescent="0.25">
      <c r="B10" s="105" t="s">
        <v>245</v>
      </c>
    </row>
    <row r="11" spans="2:2" x14ac:dyDescent="0.25">
      <c r="B11" s="106" t="s">
        <v>246</v>
      </c>
    </row>
    <row r="12" spans="2:2" x14ac:dyDescent="0.25">
      <c r="B12" s="107" t="s">
        <v>247</v>
      </c>
    </row>
    <row r="13" spans="2:2" x14ac:dyDescent="0.25">
      <c r="B13" s="105" t="s">
        <v>249</v>
      </c>
    </row>
    <row r="14" spans="2:2" x14ac:dyDescent="0.25">
      <c r="B14" s="106" t="s">
        <v>250</v>
      </c>
    </row>
    <row r="15" spans="2:2" x14ac:dyDescent="0.25">
      <c r="B15" s="107" t="s">
        <v>251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FD7B-FF47-4E94-A6AB-1DFFE8DC5649}">
  <dimension ref="A1:N145"/>
  <sheetViews>
    <sheetView zoomScaleNormal="100" zoomScaleSheetLayoutView="102" workbookViewId="0">
      <selection activeCell="B9" sqref="B9:I11"/>
    </sheetView>
  </sheetViews>
  <sheetFormatPr defaultColWidth="9.140625" defaultRowHeight="15" x14ac:dyDescent="0.25"/>
  <cols>
    <col min="1" max="1" width="7.85546875" style="21" customWidth="1"/>
    <col min="2" max="3" width="6.5703125" style="21" customWidth="1"/>
    <col min="4" max="4" width="6.5703125" style="29" customWidth="1"/>
    <col min="5" max="5" width="6.5703125" style="21" customWidth="1"/>
    <col min="6" max="7" width="6.5703125" style="30" customWidth="1"/>
    <col min="8" max="9" width="6.5703125" style="21" customWidth="1"/>
    <col min="10" max="10" width="14.140625" style="21" bestFit="1" customWidth="1"/>
    <col min="11" max="11" width="6.140625" style="21" customWidth="1"/>
    <col min="12" max="14" width="6.85546875" style="21" customWidth="1"/>
    <col min="15" max="16384" width="9.140625" style="21"/>
  </cols>
  <sheetData>
    <row r="1" spans="1:14" s="18" customFormat="1" ht="6" x14ac:dyDescent="0.15">
      <c r="D1" s="19"/>
      <c r="F1" s="20"/>
      <c r="G1" s="20"/>
    </row>
    <row r="2" spans="1:14" ht="15" customHeight="1" thickBot="1" x14ac:dyDescent="0.3">
      <c r="A2" s="68" t="s">
        <v>0</v>
      </c>
      <c r="B2" s="147" t="s">
        <v>7</v>
      </c>
      <c r="C2" s="147"/>
      <c r="D2" s="147"/>
      <c r="E2" s="147"/>
      <c r="F2" s="147"/>
      <c r="G2" s="147"/>
      <c r="H2" s="147"/>
      <c r="I2" s="147"/>
      <c r="J2" s="68" t="s">
        <v>8</v>
      </c>
      <c r="K2" s="147" t="s">
        <v>9</v>
      </c>
      <c r="L2" s="147"/>
      <c r="M2" s="147" t="s">
        <v>10</v>
      </c>
      <c r="N2" s="147"/>
    </row>
    <row r="3" spans="1:14" s="32" customFormat="1" ht="12" customHeight="1" x14ac:dyDescent="0.25">
      <c r="A3" s="94"/>
      <c r="B3" s="116"/>
      <c r="C3" s="116"/>
      <c r="D3" s="116"/>
      <c r="E3" s="116"/>
      <c r="F3" s="116"/>
      <c r="G3" s="116"/>
      <c r="H3" s="116"/>
      <c r="I3" s="116"/>
      <c r="J3" s="92"/>
      <c r="K3" s="113"/>
      <c r="L3" s="113"/>
      <c r="M3" s="113"/>
      <c r="N3" s="113"/>
    </row>
    <row r="4" spans="1:14" s="32" customFormat="1" ht="12" customHeight="1" x14ac:dyDescent="0.25">
      <c r="A4" s="94"/>
      <c r="B4" s="116" t="s">
        <v>11</v>
      </c>
      <c r="C4" s="116"/>
      <c r="D4" s="116"/>
      <c r="E4" s="116"/>
      <c r="F4" s="116"/>
      <c r="G4" s="116"/>
      <c r="H4" s="116"/>
      <c r="I4" s="116"/>
      <c r="J4" s="92"/>
      <c r="K4" s="113"/>
      <c r="L4" s="113"/>
      <c r="M4" s="113"/>
      <c r="N4" s="113"/>
    </row>
    <row r="5" spans="1:14" s="32" customFormat="1" ht="12" customHeight="1" x14ac:dyDescent="0.25">
      <c r="A5" s="94"/>
      <c r="B5" s="116"/>
      <c r="C5" s="116"/>
      <c r="D5" s="116"/>
      <c r="E5" s="116"/>
      <c r="F5" s="116"/>
      <c r="G5" s="116"/>
      <c r="H5" s="116"/>
      <c r="I5" s="116"/>
      <c r="J5" s="92"/>
      <c r="K5" s="113"/>
      <c r="L5" s="113"/>
      <c r="M5" s="113"/>
      <c r="N5" s="113"/>
    </row>
    <row r="6" spans="1:14" s="32" customFormat="1" ht="12" customHeight="1" x14ac:dyDescent="0.25">
      <c r="A6" s="94"/>
      <c r="B6" s="114" t="s">
        <v>159</v>
      </c>
      <c r="C6" s="114"/>
      <c r="D6" s="114"/>
      <c r="E6" s="114"/>
      <c r="F6" s="114"/>
      <c r="G6" s="114"/>
      <c r="H6" s="114"/>
      <c r="I6" s="114"/>
      <c r="J6" s="92"/>
      <c r="K6" s="113"/>
      <c r="L6" s="113"/>
      <c r="M6" s="113"/>
      <c r="N6" s="113"/>
    </row>
    <row r="7" spans="1:14" s="32" customFormat="1" ht="12" customHeight="1" x14ac:dyDescent="0.25">
      <c r="A7" s="94"/>
      <c r="B7" s="116" t="s">
        <v>153</v>
      </c>
      <c r="C7" s="116"/>
      <c r="D7" s="116"/>
      <c r="E7" s="116"/>
      <c r="F7" s="116"/>
      <c r="G7" s="116"/>
      <c r="H7" s="116"/>
      <c r="I7" s="116"/>
      <c r="J7" s="92">
        <v>1</v>
      </c>
      <c r="K7" s="113">
        <v>300</v>
      </c>
      <c r="L7" s="113"/>
      <c r="M7" s="113">
        <f>K7*J7</f>
        <v>300</v>
      </c>
      <c r="N7" s="113"/>
    </row>
    <row r="8" spans="1:14" s="32" customFormat="1" ht="12" customHeight="1" x14ac:dyDescent="0.25">
      <c r="A8" s="94"/>
      <c r="B8" s="116" t="s">
        <v>154</v>
      </c>
      <c r="C8" s="116"/>
      <c r="D8" s="116"/>
      <c r="E8" s="116"/>
      <c r="F8" s="116"/>
      <c r="G8" s="116"/>
      <c r="H8" s="116"/>
      <c r="I8" s="116"/>
      <c r="J8" s="92"/>
      <c r="K8" s="113"/>
      <c r="L8" s="113"/>
      <c r="M8" s="113"/>
      <c r="N8" s="113"/>
    </row>
    <row r="9" spans="1:14" s="32" customFormat="1" ht="12" customHeight="1" x14ac:dyDescent="0.25">
      <c r="A9" s="94"/>
      <c r="B9" s="116" t="s">
        <v>155</v>
      </c>
      <c r="C9" s="116"/>
      <c r="D9" s="116"/>
      <c r="E9" s="116"/>
      <c r="F9" s="116"/>
      <c r="G9" s="116"/>
      <c r="H9" s="116"/>
      <c r="I9" s="116"/>
      <c r="J9" s="92"/>
      <c r="K9" s="113"/>
      <c r="L9" s="113"/>
      <c r="M9" s="113"/>
      <c r="N9" s="113"/>
    </row>
    <row r="10" spans="1:14" s="32" customFormat="1" ht="12" customHeight="1" x14ac:dyDescent="0.25">
      <c r="A10" s="94"/>
      <c r="B10" s="116" t="s">
        <v>166</v>
      </c>
      <c r="C10" s="116"/>
      <c r="D10" s="116"/>
      <c r="E10" s="116"/>
      <c r="F10" s="116"/>
      <c r="G10" s="116"/>
      <c r="H10" s="116"/>
      <c r="I10" s="116"/>
      <c r="J10" s="92"/>
      <c r="K10" s="113"/>
      <c r="L10" s="113"/>
      <c r="M10" s="113"/>
      <c r="N10" s="113"/>
    </row>
    <row r="11" spans="1:14" s="32" customFormat="1" ht="12" customHeight="1" x14ac:dyDescent="0.25">
      <c r="A11" s="94"/>
      <c r="B11" s="116" t="s">
        <v>156</v>
      </c>
      <c r="C11" s="116"/>
      <c r="D11" s="116"/>
      <c r="E11" s="116"/>
      <c r="F11" s="116"/>
      <c r="G11" s="116"/>
      <c r="H11" s="116"/>
      <c r="I11" s="116"/>
      <c r="J11" s="92"/>
      <c r="K11" s="113"/>
      <c r="L11" s="113"/>
      <c r="M11" s="113"/>
      <c r="N11" s="113"/>
    </row>
    <row r="12" spans="1:14" s="32" customFormat="1" ht="12" customHeight="1" x14ac:dyDescent="0.25">
      <c r="A12" s="94"/>
      <c r="B12" s="119" t="s">
        <v>157</v>
      </c>
      <c r="C12" s="119"/>
      <c r="D12" s="119"/>
      <c r="E12" s="119"/>
      <c r="F12" s="119"/>
      <c r="G12" s="119"/>
      <c r="H12" s="119"/>
      <c r="I12" s="119"/>
      <c r="J12" s="92"/>
      <c r="K12" s="113"/>
      <c r="L12" s="113"/>
      <c r="M12" s="113"/>
      <c r="N12" s="113"/>
    </row>
    <row r="13" spans="1:14" s="32" customFormat="1" ht="12" customHeight="1" x14ac:dyDescent="0.25">
      <c r="A13" s="94"/>
      <c r="B13" s="119" t="s">
        <v>158</v>
      </c>
      <c r="C13" s="119"/>
      <c r="D13" s="119"/>
      <c r="E13" s="119"/>
      <c r="F13" s="119"/>
      <c r="G13" s="119"/>
      <c r="H13" s="119"/>
      <c r="I13" s="119"/>
      <c r="J13" s="92"/>
      <c r="K13" s="113"/>
      <c r="L13" s="113"/>
      <c r="M13" s="113"/>
      <c r="N13" s="113"/>
    </row>
    <row r="14" spans="1:14" s="32" customFormat="1" ht="12" customHeight="1" x14ac:dyDescent="0.25">
      <c r="A14" s="94"/>
      <c r="B14" s="116"/>
      <c r="C14" s="116"/>
      <c r="D14" s="116"/>
      <c r="E14" s="116"/>
      <c r="F14" s="116"/>
      <c r="G14" s="116"/>
      <c r="H14" s="116"/>
      <c r="I14" s="116"/>
      <c r="J14" s="92"/>
      <c r="K14" s="113"/>
      <c r="L14" s="113"/>
      <c r="M14" s="113"/>
      <c r="N14" s="113"/>
    </row>
    <row r="15" spans="1:14" s="32" customFormat="1" ht="12" customHeight="1" x14ac:dyDescent="0.25">
      <c r="A15" s="94"/>
      <c r="B15" s="116"/>
      <c r="C15" s="116"/>
      <c r="D15" s="116"/>
      <c r="E15" s="116"/>
      <c r="F15" s="116"/>
      <c r="G15" s="116"/>
      <c r="H15" s="116"/>
      <c r="I15" s="116"/>
      <c r="J15" s="92"/>
      <c r="K15" s="113"/>
      <c r="L15" s="113"/>
      <c r="M15" s="113"/>
      <c r="N15" s="113"/>
    </row>
    <row r="16" spans="1:14" s="32" customFormat="1" ht="12" customHeight="1" x14ac:dyDescent="0.25">
      <c r="A16" s="94"/>
      <c r="B16" s="114" t="s">
        <v>165</v>
      </c>
      <c r="C16" s="114"/>
      <c r="D16" s="114"/>
      <c r="E16" s="114"/>
      <c r="F16" s="114"/>
      <c r="G16" s="114"/>
      <c r="H16" s="114"/>
      <c r="I16" s="114"/>
      <c r="J16" s="92"/>
      <c r="K16" s="113"/>
      <c r="L16" s="113"/>
      <c r="M16" s="113"/>
      <c r="N16" s="113"/>
    </row>
    <row r="17" spans="1:14" s="32" customFormat="1" ht="12" customHeight="1" x14ac:dyDescent="0.25">
      <c r="A17" s="94"/>
      <c r="B17" s="116" t="s">
        <v>161</v>
      </c>
      <c r="C17" s="116"/>
      <c r="D17" s="116"/>
      <c r="E17" s="116"/>
      <c r="F17" s="116"/>
      <c r="G17" s="116"/>
      <c r="H17" s="116"/>
      <c r="I17" s="116"/>
      <c r="J17" s="92">
        <v>1</v>
      </c>
      <c r="K17" s="113">
        <v>450</v>
      </c>
      <c r="L17" s="113"/>
      <c r="M17" s="113">
        <f>K17*J17</f>
        <v>450</v>
      </c>
      <c r="N17" s="113"/>
    </row>
    <row r="18" spans="1:14" s="32" customFormat="1" ht="12" customHeight="1" x14ac:dyDescent="0.25">
      <c r="A18" s="94"/>
      <c r="B18" s="116" t="s">
        <v>154</v>
      </c>
      <c r="C18" s="116"/>
      <c r="D18" s="116"/>
      <c r="E18" s="116"/>
      <c r="F18" s="116"/>
      <c r="G18" s="116"/>
      <c r="H18" s="116"/>
      <c r="I18" s="116"/>
      <c r="J18" s="92"/>
      <c r="K18" s="113"/>
      <c r="L18" s="113"/>
      <c r="M18" s="113"/>
      <c r="N18" s="113"/>
    </row>
    <row r="19" spans="1:14" s="32" customFormat="1" ht="12" customHeight="1" x14ac:dyDescent="0.25">
      <c r="A19" s="94"/>
      <c r="B19" s="116" t="s">
        <v>172</v>
      </c>
      <c r="C19" s="116"/>
      <c r="D19" s="116"/>
      <c r="E19" s="116"/>
      <c r="F19" s="116"/>
      <c r="G19" s="116"/>
      <c r="H19" s="116"/>
      <c r="I19" s="116"/>
      <c r="J19" s="92"/>
      <c r="K19" s="113"/>
      <c r="L19" s="113"/>
      <c r="M19" s="113"/>
      <c r="N19" s="113"/>
    </row>
    <row r="20" spans="1:14" s="32" customFormat="1" ht="12" customHeight="1" x14ac:dyDescent="0.25">
      <c r="A20" s="94"/>
      <c r="B20" s="116" t="s">
        <v>169</v>
      </c>
      <c r="C20" s="116"/>
      <c r="D20" s="116"/>
      <c r="E20" s="116"/>
      <c r="F20" s="116"/>
      <c r="G20" s="116"/>
      <c r="H20" s="116"/>
      <c r="I20" s="116"/>
      <c r="J20" s="92"/>
      <c r="K20" s="113"/>
      <c r="L20" s="113"/>
      <c r="M20" s="113"/>
      <c r="N20" s="113"/>
    </row>
    <row r="21" spans="1:14" s="32" customFormat="1" ht="12" customHeight="1" x14ac:dyDescent="0.25">
      <c r="A21" s="94"/>
      <c r="B21" s="116" t="s">
        <v>170</v>
      </c>
      <c r="C21" s="116"/>
      <c r="D21" s="116"/>
      <c r="E21" s="116"/>
      <c r="F21" s="116"/>
      <c r="G21" s="116"/>
      <c r="H21" s="116"/>
      <c r="I21" s="116"/>
      <c r="J21" s="92"/>
      <c r="K21" s="113"/>
      <c r="L21" s="113"/>
      <c r="M21" s="113"/>
      <c r="N21" s="113"/>
    </row>
    <row r="22" spans="1:14" s="32" customFormat="1" ht="12" customHeight="1" x14ac:dyDescent="0.25">
      <c r="A22" s="94"/>
      <c r="B22" s="115" t="s">
        <v>163</v>
      </c>
      <c r="C22" s="115"/>
      <c r="D22" s="115"/>
      <c r="E22" s="115"/>
      <c r="F22" s="115"/>
      <c r="G22" s="115"/>
      <c r="H22" s="115"/>
      <c r="I22" s="115"/>
      <c r="J22" s="92"/>
      <c r="K22" s="113"/>
      <c r="L22" s="113"/>
      <c r="M22" s="113"/>
      <c r="N22" s="113"/>
    </row>
    <row r="23" spans="1:14" s="32" customFormat="1" ht="12" customHeight="1" x14ac:dyDescent="0.25">
      <c r="A23" s="94"/>
      <c r="B23" s="115" t="s">
        <v>145</v>
      </c>
      <c r="C23" s="115"/>
      <c r="D23" s="115"/>
      <c r="E23" s="115"/>
      <c r="F23" s="115"/>
      <c r="G23" s="115"/>
      <c r="H23" s="115"/>
      <c r="I23" s="115"/>
      <c r="J23" s="92"/>
      <c r="K23" s="113"/>
      <c r="L23" s="113"/>
      <c r="M23" s="113"/>
      <c r="N23" s="113"/>
    </row>
    <row r="24" spans="1:14" s="32" customFormat="1" ht="12" customHeight="1" x14ac:dyDescent="0.25">
      <c r="A24" s="94"/>
      <c r="B24" s="115" t="s">
        <v>164</v>
      </c>
      <c r="C24" s="115"/>
      <c r="D24" s="115"/>
      <c r="E24" s="115"/>
      <c r="F24" s="115"/>
      <c r="G24" s="115"/>
      <c r="H24" s="115"/>
      <c r="I24" s="115"/>
      <c r="J24" s="92"/>
      <c r="K24" s="113"/>
      <c r="L24" s="113"/>
      <c r="M24" s="113"/>
      <c r="N24" s="113"/>
    </row>
    <row r="25" spans="1:14" s="32" customFormat="1" ht="12" customHeight="1" x14ac:dyDescent="0.25">
      <c r="A25" s="94"/>
      <c r="B25" s="116"/>
      <c r="C25" s="116"/>
      <c r="D25" s="116"/>
      <c r="E25" s="116"/>
      <c r="F25" s="116"/>
      <c r="G25" s="116"/>
      <c r="H25" s="116"/>
      <c r="I25" s="116"/>
      <c r="J25" s="92"/>
      <c r="K25" s="113"/>
      <c r="L25" s="113"/>
      <c r="M25" s="113"/>
      <c r="N25" s="113"/>
    </row>
    <row r="26" spans="1:14" s="32" customFormat="1" ht="12" customHeight="1" x14ac:dyDescent="0.25">
      <c r="A26" s="94"/>
      <c r="B26" s="116"/>
      <c r="C26" s="116"/>
      <c r="D26" s="116"/>
      <c r="E26" s="116"/>
      <c r="F26" s="116"/>
      <c r="G26" s="116"/>
      <c r="H26" s="116"/>
      <c r="I26" s="116"/>
      <c r="J26" s="92"/>
      <c r="K26" s="113"/>
      <c r="L26" s="113"/>
      <c r="M26" s="113"/>
      <c r="N26" s="113"/>
    </row>
    <row r="27" spans="1:14" s="32" customFormat="1" ht="12" customHeight="1" x14ac:dyDescent="0.25">
      <c r="A27" s="94"/>
      <c r="B27" s="114" t="s">
        <v>171</v>
      </c>
      <c r="C27" s="114"/>
      <c r="D27" s="114"/>
      <c r="E27" s="114"/>
      <c r="F27" s="114"/>
      <c r="G27" s="114"/>
      <c r="H27" s="114"/>
      <c r="I27" s="114"/>
      <c r="J27" s="92"/>
      <c r="K27" s="113"/>
      <c r="L27" s="113"/>
      <c r="M27" s="113"/>
      <c r="N27" s="113"/>
    </row>
    <row r="28" spans="1:14" s="32" customFormat="1" ht="12" customHeight="1" x14ac:dyDescent="0.25">
      <c r="A28" s="94"/>
      <c r="B28" s="116" t="s">
        <v>161</v>
      </c>
      <c r="C28" s="116"/>
      <c r="D28" s="116"/>
      <c r="E28" s="116"/>
      <c r="F28" s="116"/>
      <c r="G28" s="116"/>
      <c r="H28" s="116"/>
      <c r="I28" s="116"/>
      <c r="J28" s="92">
        <v>1</v>
      </c>
      <c r="K28" s="113">
        <v>450</v>
      </c>
      <c r="L28" s="113"/>
      <c r="M28" s="113">
        <f>K28*J28</f>
        <v>450</v>
      </c>
      <c r="N28" s="113"/>
    </row>
    <row r="29" spans="1:14" s="32" customFormat="1" ht="12" customHeight="1" x14ac:dyDescent="0.25">
      <c r="A29" s="94"/>
      <c r="B29" s="116" t="s">
        <v>154</v>
      </c>
      <c r="C29" s="116"/>
      <c r="D29" s="116"/>
      <c r="E29" s="116"/>
      <c r="F29" s="116"/>
      <c r="G29" s="116"/>
      <c r="H29" s="116"/>
      <c r="I29" s="116"/>
      <c r="J29" s="92"/>
      <c r="K29" s="113"/>
      <c r="L29" s="113"/>
      <c r="M29" s="113"/>
      <c r="N29" s="113"/>
    </row>
    <row r="30" spans="1:14" s="32" customFormat="1" ht="12" customHeight="1" x14ac:dyDescent="0.25">
      <c r="A30" s="94"/>
      <c r="B30" s="116" t="s">
        <v>168</v>
      </c>
      <c r="C30" s="116"/>
      <c r="D30" s="116"/>
      <c r="E30" s="116"/>
      <c r="F30" s="116"/>
      <c r="G30" s="116"/>
      <c r="H30" s="116"/>
      <c r="I30" s="116"/>
      <c r="J30" s="92"/>
      <c r="K30" s="113"/>
      <c r="L30" s="113"/>
      <c r="M30" s="113"/>
      <c r="N30" s="113"/>
    </row>
    <row r="31" spans="1:14" s="32" customFormat="1" ht="12" customHeight="1" x14ac:dyDescent="0.25">
      <c r="A31" s="94"/>
      <c r="B31" s="116" t="s">
        <v>169</v>
      </c>
      <c r="C31" s="116"/>
      <c r="D31" s="116"/>
      <c r="E31" s="116"/>
      <c r="F31" s="116"/>
      <c r="G31" s="116"/>
      <c r="H31" s="116"/>
      <c r="I31" s="116"/>
      <c r="J31" s="92"/>
      <c r="K31" s="113"/>
      <c r="L31" s="113"/>
      <c r="M31" s="113"/>
      <c r="N31" s="113"/>
    </row>
    <row r="32" spans="1:14" s="32" customFormat="1" ht="12" customHeight="1" x14ac:dyDescent="0.25">
      <c r="A32" s="94"/>
      <c r="B32" s="116" t="s">
        <v>170</v>
      </c>
      <c r="C32" s="116"/>
      <c r="D32" s="116"/>
      <c r="E32" s="116"/>
      <c r="F32" s="116"/>
      <c r="G32" s="116"/>
      <c r="H32" s="116"/>
      <c r="I32" s="116"/>
      <c r="J32" s="92"/>
      <c r="K32" s="113"/>
      <c r="L32" s="113"/>
      <c r="M32" s="113"/>
      <c r="N32" s="113"/>
    </row>
    <row r="33" spans="1:14" s="32" customFormat="1" ht="12" customHeight="1" x14ac:dyDescent="0.25">
      <c r="A33" s="94"/>
      <c r="B33" s="115" t="s">
        <v>163</v>
      </c>
      <c r="C33" s="115"/>
      <c r="D33" s="115"/>
      <c r="E33" s="115"/>
      <c r="F33" s="115"/>
      <c r="G33" s="115"/>
      <c r="H33" s="115"/>
      <c r="I33" s="115"/>
      <c r="J33" s="92"/>
      <c r="K33" s="113"/>
      <c r="L33" s="113"/>
      <c r="M33" s="113"/>
      <c r="N33" s="113"/>
    </row>
    <row r="34" spans="1:14" s="32" customFormat="1" ht="12" customHeight="1" x14ac:dyDescent="0.25">
      <c r="A34" s="94"/>
      <c r="B34" s="115" t="s">
        <v>145</v>
      </c>
      <c r="C34" s="115"/>
      <c r="D34" s="115"/>
      <c r="E34" s="115"/>
      <c r="F34" s="115"/>
      <c r="G34" s="115"/>
      <c r="H34" s="115"/>
      <c r="I34" s="115"/>
      <c r="J34" s="92"/>
      <c r="K34" s="113"/>
      <c r="L34" s="113"/>
      <c r="M34" s="113"/>
      <c r="N34" s="113"/>
    </row>
    <row r="35" spans="1:14" s="32" customFormat="1" ht="12" customHeight="1" x14ac:dyDescent="0.25">
      <c r="A35" s="94"/>
      <c r="B35" s="115" t="s">
        <v>164</v>
      </c>
      <c r="C35" s="115"/>
      <c r="D35" s="115"/>
      <c r="E35" s="115"/>
      <c r="F35" s="115"/>
      <c r="G35" s="115"/>
      <c r="H35" s="115"/>
      <c r="I35" s="115"/>
      <c r="J35" s="92"/>
      <c r="K35" s="113"/>
      <c r="L35" s="113"/>
      <c r="M35" s="113"/>
      <c r="N35" s="113"/>
    </row>
    <row r="36" spans="1:14" s="32" customFormat="1" ht="12" customHeight="1" x14ac:dyDescent="0.25">
      <c r="A36" s="94"/>
      <c r="B36" s="116"/>
      <c r="C36" s="116"/>
      <c r="D36" s="116"/>
      <c r="E36" s="116"/>
      <c r="F36" s="116"/>
      <c r="G36" s="116"/>
      <c r="H36" s="116"/>
      <c r="I36" s="116"/>
      <c r="J36" s="92"/>
      <c r="K36" s="113"/>
      <c r="L36" s="113"/>
      <c r="M36" s="113"/>
      <c r="N36" s="113"/>
    </row>
    <row r="37" spans="1:14" s="32" customFormat="1" ht="12" customHeight="1" x14ac:dyDescent="0.25">
      <c r="A37" s="94"/>
      <c r="B37" s="116"/>
      <c r="C37" s="116"/>
      <c r="D37" s="116"/>
      <c r="E37" s="116"/>
      <c r="F37" s="116"/>
      <c r="G37" s="116"/>
      <c r="H37" s="116"/>
      <c r="I37" s="116"/>
      <c r="J37" s="92"/>
      <c r="K37" s="113"/>
      <c r="L37" s="113"/>
      <c r="M37" s="113"/>
      <c r="N37" s="113"/>
    </row>
    <row r="38" spans="1:14" s="32" customFormat="1" ht="12" customHeight="1" x14ac:dyDescent="0.25">
      <c r="A38" s="94"/>
      <c r="B38" s="114" t="s">
        <v>173</v>
      </c>
      <c r="C38" s="114"/>
      <c r="D38" s="114"/>
      <c r="E38" s="114"/>
      <c r="F38" s="114"/>
      <c r="G38" s="114"/>
      <c r="H38" s="114"/>
      <c r="I38" s="114"/>
      <c r="J38" s="92"/>
      <c r="K38" s="113"/>
      <c r="L38" s="113"/>
      <c r="M38" s="113"/>
      <c r="N38" s="113"/>
    </row>
    <row r="39" spans="1:14" s="32" customFormat="1" ht="12" customHeight="1" x14ac:dyDescent="0.25">
      <c r="A39" s="94"/>
      <c r="B39" s="116" t="s">
        <v>161</v>
      </c>
      <c r="C39" s="116"/>
      <c r="D39" s="116"/>
      <c r="E39" s="116"/>
      <c r="F39" s="116"/>
      <c r="G39" s="116"/>
      <c r="H39" s="116"/>
      <c r="I39" s="116"/>
      <c r="J39" s="92">
        <v>1</v>
      </c>
      <c r="K39" s="113">
        <v>580</v>
      </c>
      <c r="L39" s="113"/>
      <c r="M39" s="113">
        <f>K39*J39</f>
        <v>580</v>
      </c>
      <c r="N39" s="113"/>
    </row>
    <row r="40" spans="1:14" s="32" customFormat="1" ht="12" customHeight="1" x14ac:dyDescent="0.25">
      <c r="A40" s="94"/>
      <c r="B40" s="116" t="s">
        <v>154</v>
      </c>
      <c r="C40" s="116"/>
      <c r="D40" s="116"/>
      <c r="E40" s="116"/>
      <c r="F40" s="116"/>
      <c r="G40" s="116"/>
      <c r="H40" s="116"/>
      <c r="I40" s="116"/>
      <c r="J40" s="92"/>
      <c r="K40" s="113"/>
      <c r="L40" s="113"/>
      <c r="M40" s="113"/>
      <c r="N40" s="113"/>
    </row>
    <row r="41" spans="1:14" s="32" customFormat="1" ht="12" customHeight="1" x14ac:dyDescent="0.25">
      <c r="A41" s="94"/>
      <c r="B41" s="116" t="s">
        <v>162</v>
      </c>
      <c r="C41" s="116"/>
      <c r="D41" s="116"/>
      <c r="E41" s="116"/>
      <c r="F41" s="116"/>
      <c r="G41" s="116"/>
      <c r="H41" s="116"/>
      <c r="I41" s="116"/>
      <c r="J41" s="92"/>
      <c r="K41" s="113"/>
      <c r="L41" s="113"/>
      <c r="M41" s="113"/>
      <c r="N41" s="113"/>
    </row>
    <row r="42" spans="1:14" s="32" customFormat="1" ht="12" customHeight="1" x14ac:dyDescent="0.25">
      <c r="A42" s="94"/>
      <c r="B42" s="116" t="s">
        <v>167</v>
      </c>
      <c r="C42" s="116"/>
      <c r="D42" s="116"/>
      <c r="E42" s="116"/>
      <c r="F42" s="116"/>
      <c r="G42" s="116"/>
      <c r="H42" s="116"/>
      <c r="I42" s="116"/>
      <c r="J42" s="92"/>
      <c r="K42" s="113"/>
      <c r="L42" s="113"/>
      <c r="M42" s="113"/>
      <c r="N42" s="113"/>
    </row>
    <row r="43" spans="1:14" s="32" customFormat="1" ht="12" customHeight="1" x14ac:dyDescent="0.25">
      <c r="A43" s="94"/>
      <c r="B43" s="116" t="s">
        <v>156</v>
      </c>
      <c r="C43" s="116"/>
      <c r="D43" s="116"/>
      <c r="E43" s="116"/>
      <c r="F43" s="116"/>
      <c r="G43" s="116"/>
      <c r="H43" s="116"/>
      <c r="I43" s="116"/>
      <c r="J43" s="92"/>
      <c r="K43" s="113"/>
      <c r="L43" s="113"/>
      <c r="M43" s="113"/>
      <c r="N43" s="113"/>
    </row>
    <row r="44" spans="1:14" s="32" customFormat="1" ht="12" customHeight="1" x14ac:dyDescent="0.25">
      <c r="A44" s="94"/>
      <c r="B44" s="115" t="s">
        <v>163</v>
      </c>
      <c r="C44" s="115"/>
      <c r="D44" s="115"/>
      <c r="E44" s="115"/>
      <c r="F44" s="115"/>
      <c r="G44" s="115"/>
      <c r="H44" s="115"/>
      <c r="I44" s="115"/>
      <c r="J44" s="92"/>
      <c r="K44" s="113"/>
      <c r="L44" s="113"/>
      <c r="M44" s="113"/>
      <c r="N44" s="113"/>
    </row>
    <row r="45" spans="1:14" s="32" customFormat="1" ht="12" customHeight="1" x14ac:dyDescent="0.25">
      <c r="A45" s="94"/>
      <c r="B45" s="115" t="s">
        <v>145</v>
      </c>
      <c r="C45" s="115"/>
      <c r="D45" s="115"/>
      <c r="E45" s="115"/>
      <c r="F45" s="115"/>
      <c r="G45" s="115"/>
      <c r="H45" s="115"/>
      <c r="I45" s="115"/>
      <c r="J45" s="92"/>
      <c r="K45" s="113"/>
      <c r="L45" s="113"/>
      <c r="M45" s="113"/>
      <c r="N45" s="113"/>
    </row>
    <row r="46" spans="1:14" s="32" customFormat="1" ht="12" customHeight="1" x14ac:dyDescent="0.25">
      <c r="A46" s="94"/>
      <c r="B46" s="115" t="s">
        <v>164</v>
      </c>
      <c r="C46" s="115"/>
      <c r="D46" s="115"/>
      <c r="E46" s="115"/>
      <c r="F46" s="115"/>
      <c r="G46" s="115"/>
      <c r="H46" s="115"/>
      <c r="I46" s="115"/>
      <c r="J46" s="92"/>
      <c r="K46" s="113"/>
      <c r="L46" s="113"/>
      <c r="M46" s="113"/>
      <c r="N46" s="113"/>
    </row>
    <row r="47" spans="1:14" s="32" customFormat="1" ht="12" customHeight="1" x14ac:dyDescent="0.25">
      <c r="A47" s="94"/>
      <c r="B47" s="116"/>
      <c r="C47" s="116"/>
      <c r="D47" s="116"/>
      <c r="E47" s="116"/>
      <c r="F47" s="116"/>
      <c r="G47" s="116"/>
      <c r="H47" s="116"/>
      <c r="I47" s="116"/>
      <c r="J47" s="92"/>
      <c r="K47" s="113"/>
      <c r="L47" s="113"/>
      <c r="M47" s="113"/>
      <c r="N47" s="113"/>
    </row>
    <row r="48" spans="1:14" ht="12" customHeight="1" x14ac:dyDescent="0.25">
      <c r="A48" s="94">
        <v>1</v>
      </c>
      <c r="B48" s="117" t="s">
        <v>187</v>
      </c>
      <c r="C48" s="117"/>
      <c r="D48" s="117"/>
      <c r="E48" s="117"/>
      <c r="F48" s="117"/>
      <c r="G48" s="117"/>
      <c r="H48" s="117"/>
      <c r="I48" s="117"/>
      <c r="J48" s="89">
        <v>1</v>
      </c>
      <c r="K48" s="118">
        <v>560</v>
      </c>
      <c r="L48" s="118"/>
      <c r="M48" s="118">
        <f>K48*J48</f>
        <v>560</v>
      </c>
      <c r="N48" s="118"/>
    </row>
    <row r="49" spans="1:14" ht="12" customHeight="1" x14ac:dyDescent="0.25">
      <c r="A49" s="94"/>
      <c r="B49" s="117" t="s">
        <v>188</v>
      </c>
      <c r="C49" s="117"/>
      <c r="D49" s="117"/>
      <c r="E49" s="117"/>
      <c r="F49" s="117"/>
      <c r="G49" s="117"/>
      <c r="H49" s="117"/>
      <c r="I49" s="117"/>
      <c r="J49" s="89"/>
      <c r="K49" s="118"/>
      <c r="L49" s="118"/>
      <c r="M49" s="118"/>
      <c r="N49" s="118"/>
    </row>
    <row r="50" spans="1:14" ht="12" customHeight="1" x14ac:dyDescent="0.25">
      <c r="A50" s="94"/>
      <c r="B50" s="117" t="s">
        <v>189</v>
      </c>
      <c r="C50" s="117"/>
      <c r="D50" s="117"/>
      <c r="E50" s="117"/>
      <c r="F50" s="117"/>
      <c r="G50" s="117"/>
      <c r="H50" s="117"/>
      <c r="I50" s="117"/>
      <c r="J50" s="89"/>
      <c r="K50" s="118"/>
      <c r="L50" s="118"/>
      <c r="M50" s="118"/>
      <c r="N50" s="118"/>
    </row>
    <row r="51" spans="1:14" ht="12" customHeight="1" x14ac:dyDescent="0.25">
      <c r="A51" s="94"/>
      <c r="B51" s="115" t="s">
        <v>190</v>
      </c>
      <c r="C51" s="115"/>
      <c r="D51" s="115"/>
      <c r="E51" s="115"/>
      <c r="F51" s="115"/>
      <c r="G51" s="115"/>
      <c r="H51" s="115"/>
      <c r="I51" s="115"/>
      <c r="J51" s="89"/>
      <c r="K51" s="118"/>
      <c r="L51" s="118"/>
      <c r="M51" s="118"/>
      <c r="N51" s="118"/>
    </row>
    <row r="52" spans="1:14" ht="12" customHeight="1" x14ac:dyDescent="0.25">
      <c r="A52" s="94"/>
      <c r="B52" s="116" t="s">
        <v>163</v>
      </c>
      <c r="C52" s="116"/>
      <c r="D52" s="116"/>
      <c r="E52" s="116"/>
      <c r="F52" s="116"/>
      <c r="G52" s="116"/>
      <c r="H52" s="116"/>
      <c r="I52" s="116"/>
      <c r="J52" s="92"/>
      <c r="K52" s="113"/>
      <c r="L52" s="113"/>
      <c r="M52" s="113"/>
      <c r="N52" s="113"/>
    </row>
    <row r="53" spans="1:14" ht="12" customHeight="1" x14ac:dyDescent="0.25">
      <c r="A53" s="94"/>
      <c r="B53" s="116" t="s">
        <v>191</v>
      </c>
      <c r="C53" s="116"/>
      <c r="D53" s="116"/>
      <c r="E53" s="116"/>
      <c r="F53" s="116"/>
      <c r="G53" s="116"/>
      <c r="H53" s="116"/>
      <c r="I53" s="116"/>
      <c r="J53" s="92"/>
      <c r="K53" s="113"/>
      <c r="L53" s="113"/>
      <c r="M53" s="113"/>
      <c r="N53" s="113"/>
    </row>
    <row r="54" spans="1:14" ht="12" customHeight="1" x14ac:dyDescent="0.25">
      <c r="A54" s="94"/>
      <c r="B54" s="116" t="s">
        <v>147</v>
      </c>
      <c r="C54" s="116"/>
      <c r="D54" s="116"/>
      <c r="E54" s="116"/>
      <c r="F54" s="116"/>
      <c r="G54" s="116"/>
      <c r="H54" s="116"/>
      <c r="I54" s="116"/>
      <c r="J54" s="92"/>
      <c r="K54" s="113"/>
      <c r="L54" s="113"/>
      <c r="M54" s="113"/>
      <c r="N54" s="113"/>
    </row>
    <row r="55" spans="1:14" ht="12" customHeight="1" x14ac:dyDescent="0.25">
      <c r="A55" s="94"/>
      <c r="B55" s="116" t="s">
        <v>148</v>
      </c>
      <c r="C55" s="116"/>
      <c r="D55" s="116"/>
      <c r="E55" s="116"/>
      <c r="F55" s="116"/>
      <c r="G55" s="116"/>
      <c r="H55" s="116"/>
      <c r="I55" s="116"/>
      <c r="J55" s="92"/>
      <c r="K55" s="113"/>
      <c r="L55" s="113"/>
      <c r="M55" s="113"/>
      <c r="N55" s="113"/>
    </row>
    <row r="56" spans="1:14" ht="12" customHeight="1" x14ac:dyDescent="0.25">
      <c r="A56" s="94"/>
      <c r="B56" s="117" t="s">
        <v>192</v>
      </c>
      <c r="C56" s="117"/>
      <c r="D56" s="117"/>
      <c r="E56" s="117"/>
      <c r="F56" s="117"/>
      <c r="G56" s="117"/>
      <c r="H56" s="117"/>
      <c r="I56" s="117"/>
      <c r="J56" s="92"/>
      <c r="K56" s="113"/>
      <c r="L56" s="113"/>
      <c r="M56" s="113"/>
      <c r="N56" s="113"/>
    </row>
    <row r="57" spans="1:14" s="32" customFormat="1" ht="12" customHeight="1" x14ac:dyDescent="0.25">
      <c r="A57" s="94"/>
      <c r="B57" s="114"/>
      <c r="C57" s="114"/>
      <c r="D57" s="114"/>
      <c r="E57" s="114"/>
      <c r="F57" s="114"/>
      <c r="G57" s="114"/>
      <c r="H57" s="114"/>
      <c r="I57" s="114"/>
      <c r="J57" s="92"/>
      <c r="K57" s="113"/>
      <c r="L57" s="113"/>
      <c r="M57" s="113"/>
      <c r="N57" s="113"/>
    </row>
    <row r="58" spans="1:14" s="32" customFormat="1" ht="12" customHeight="1" x14ac:dyDescent="0.25">
      <c r="A58" s="94"/>
      <c r="B58" s="114" t="s">
        <v>116</v>
      </c>
      <c r="C58" s="114"/>
      <c r="D58" s="114"/>
      <c r="E58" s="114"/>
      <c r="F58" s="114"/>
      <c r="G58" s="114"/>
      <c r="H58" s="114"/>
      <c r="I58" s="114"/>
      <c r="J58" s="92"/>
      <c r="K58" s="113"/>
      <c r="L58" s="113"/>
      <c r="M58" s="113"/>
      <c r="N58" s="113"/>
    </row>
    <row r="59" spans="1:14" s="32" customFormat="1" ht="12" customHeight="1" x14ac:dyDescent="0.25">
      <c r="A59" s="94"/>
      <c r="B59" s="117" t="s">
        <v>160</v>
      </c>
      <c r="C59" s="117"/>
      <c r="D59" s="117"/>
      <c r="E59" s="117"/>
      <c r="F59" s="117"/>
      <c r="G59" s="117"/>
      <c r="H59" s="117"/>
      <c r="I59" s="117"/>
      <c r="J59" s="92">
        <v>1</v>
      </c>
      <c r="K59" s="113">
        <v>60</v>
      </c>
      <c r="L59" s="113"/>
      <c r="M59" s="113">
        <f>K59*J59</f>
        <v>60</v>
      </c>
      <c r="N59" s="113"/>
    </row>
    <row r="60" spans="1:14" s="32" customFormat="1" ht="12" customHeight="1" x14ac:dyDescent="0.25">
      <c r="A60" s="94"/>
      <c r="B60" s="117" t="s">
        <v>118</v>
      </c>
      <c r="C60" s="117"/>
      <c r="D60" s="117"/>
      <c r="E60" s="117"/>
      <c r="F60" s="117"/>
      <c r="G60" s="117"/>
      <c r="H60" s="117"/>
      <c r="I60" s="117"/>
      <c r="J60" s="92"/>
      <c r="K60" s="113"/>
      <c r="L60" s="113"/>
      <c r="M60" s="113"/>
      <c r="N60" s="113"/>
    </row>
    <row r="61" spans="1:14" s="32" customFormat="1" ht="12" customHeight="1" x14ac:dyDescent="0.25">
      <c r="A61" s="94"/>
      <c r="B61" s="117" t="s">
        <v>119</v>
      </c>
      <c r="C61" s="117"/>
      <c r="D61" s="117"/>
      <c r="E61" s="117"/>
      <c r="F61" s="117"/>
      <c r="G61" s="117"/>
      <c r="H61" s="117"/>
      <c r="I61" s="117"/>
      <c r="J61" s="92"/>
      <c r="K61" s="113"/>
      <c r="L61" s="113"/>
      <c r="M61" s="113"/>
      <c r="N61" s="113"/>
    </row>
    <row r="62" spans="1:14" s="32" customFormat="1" ht="12" customHeight="1" x14ac:dyDescent="0.25">
      <c r="A62" s="94"/>
      <c r="B62" s="114"/>
      <c r="C62" s="114"/>
      <c r="D62" s="114"/>
      <c r="E62" s="114"/>
      <c r="F62" s="114"/>
      <c r="G62" s="114"/>
      <c r="H62" s="114"/>
      <c r="I62" s="114"/>
      <c r="J62" s="92"/>
      <c r="K62" s="113"/>
      <c r="L62" s="113"/>
      <c r="M62" s="113"/>
      <c r="N62" s="113"/>
    </row>
    <row r="63" spans="1:14" s="32" customFormat="1" ht="12" customHeight="1" x14ac:dyDescent="0.25">
      <c r="A63" s="94"/>
      <c r="B63" s="114" t="s">
        <v>183</v>
      </c>
      <c r="C63" s="114"/>
      <c r="D63" s="114"/>
      <c r="E63" s="114"/>
      <c r="F63" s="114"/>
      <c r="G63" s="114"/>
      <c r="H63" s="114"/>
      <c r="I63" s="114"/>
      <c r="J63" s="92"/>
      <c r="K63" s="113"/>
      <c r="L63" s="113"/>
      <c r="M63" s="113"/>
      <c r="N63" s="113"/>
    </row>
    <row r="64" spans="1:14" s="32" customFormat="1" ht="12" customHeight="1" x14ac:dyDescent="0.25">
      <c r="A64" s="94">
        <v>1</v>
      </c>
      <c r="B64" s="116" t="s">
        <v>174</v>
      </c>
      <c r="C64" s="116"/>
      <c r="D64" s="116"/>
      <c r="E64" s="116"/>
      <c r="F64" s="116"/>
      <c r="G64" s="116"/>
      <c r="H64" s="116"/>
      <c r="I64" s="116"/>
      <c r="J64" s="92">
        <v>1</v>
      </c>
      <c r="K64" s="113">
        <f>1220+210</f>
        <v>1430</v>
      </c>
      <c r="L64" s="113"/>
      <c r="M64" s="113">
        <f>K64*J64</f>
        <v>1430</v>
      </c>
      <c r="N64" s="113"/>
    </row>
    <row r="65" spans="1:14" s="32" customFormat="1" ht="12" customHeight="1" x14ac:dyDescent="0.25">
      <c r="A65" s="94"/>
      <c r="B65" s="116" t="s">
        <v>175</v>
      </c>
      <c r="C65" s="116"/>
      <c r="D65" s="116"/>
      <c r="E65" s="116"/>
      <c r="F65" s="116"/>
      <c r="G65" s="116"/>
      <c r="H65" s="116"/>
      <c r="I65" s="116"/>
      <c r="J65" s="92"/>
      <c r="K65" s="113"/>
      <c r="L65" s="113"/>
      <c r="M65" s="113"/>
      <c r="N65" s="113"/>
    </row>
    <row r="66" spans="1:14" s="32" customFormat="1" ht="12" customHeight="1" x14ac:dyDescent="0.25">
      <c r="A66" s="94"/>
      <c r="B66" s="116" t="s">
        <v>176</v>
      </c>
      <c r="C66" s="116"/>
      <c r="D66" s="116"/>
      <c r="E66" s="116"/>
      <c r="F66" s="116"/>
      <c r="G66" s="116"/>
      <c r="H66" s="116"/>
      <c r="I66" s="116"/>
      <c r="J66" s="92"/>
      <c r="K66" s="113"/>
      <c r="L66" s="113"/>
      <c r="M66" s="113"/>
      <c r="N66" s="113"/>
    </row>
    <row r="67" spans="1:14" s="32" customFormat="1" ht="12" customHeight="1" x14ac:dyDescent="0.25">
      <c r="A67" s="94"/>
      <c r="B67" s="116" t="s">
        <v>177</v>
      </c>
      <c r="C67" s="116"/>
      <c r="D67" s="116"/>
      <c r="E67" s="116"/>
      <c r="F67" s="116"/>
      <c r="G67" s="116"/>
      <c r="H67" s="116"/>
      <c r="I67" s="116"/>
      <c r="J67" s="92"/>
      <c r="K67" s="113"/>
      <c r="L67" s="113"/>
      <c r="M67" s="113"/>
      <c r="N67" s="113"/>
    </row>
    <row r="68" spans="1:14" s="32" customFormat="1" ht="12" customHeight="1" x14ac:dyDescent="0.25">
      <c r="A68" s="94"/>
      <c r="B68" s="116" t="s">
        <v>178</v>
      </c>
      <c r="C68" s="116"/>
      <c r="D68" s="116"/>
      <c r="E68" s="116"/>
      <c r="F68" s="116"/>
      <c r="G68" s="116"/>
      <c r="H68" s="116"/>
      <c r="I68" s="116"/>
      <c r="J68" s="92"/>
      <c r="K68" s="113"/>
      <c r="L68" s="113"/>
      <c r="M68" s="113"/>
      <c r="N68" s="113"/>
    </row>
    <row r="69" spans="1:14" s="32" customFormat="1" ht="12" customHeight="1" x14ac:dyDescent="0.25">
      <c r="A69" s="94"/>
      <c r="B69" s="116" t="s">
        <v>179</v>
      </c>
      <c r="C69" s="116"/>
      <c r="D69" s="116"/>
      <c r="E69" s="116"/>
      <c r="F69" s="116"/>
      <c r="G69" s="116"/>
      <c r="H69" s="116"/>
      <c r="I69" s="116"/>
      <c r="J69" s="92"/>
      <c r="K69" s="113"/>
      <c r="L69" s="113"/>
      <c r="M69" s="113"/>
      <c r="N69" s="113"/>
    </row>
    <row r="70" spans="1:14" s="32" customFormat="1" ht="12" customHeight="1" x14ac:dyDescent="0.25">
      <c r="A70" s="94"/>
      <c r="B70" s="116" t="s">
        <v>180</v>
      </c>
      <c r="C70" s="116"/>
      <c r="D70" s="116"/>
      <c r="E70" s="116"/>
      <c r="F70" s="116"/>
      <c r="G70" s="116"/>
      <c r="H70" s="116"/>
      <c r="I70" s="116"/>
      <c r="J70" s="92"/>
      <c r="K70" s="113"/>
      <c r="L70" s="113"/>
      <c r="M70" s="113"/>
      <c r="N70" s="113"/>
    </row>
    <row r="71" spans="1:14" s="32" customFormat="1" ht="12" customHeight="1" x14ac:dyDescent="0.25">
      <c r="A71" s="94"/>
      <c r="B71" s="116" t="s">
        <v>181</v>
      </c>
      <c r="C71" s="116"/>
      <c r="D71" s="116"/>
      <c r="E71" s="116"/>
      <c r="F71" s="116"/>
      <c r="G71" s="116"/>
      <c r="H71" s="116"/>
      <c r="I71" s="116"/>
      <c r="J71" s="92"/>
      <c r="K71" s="113"/>
      <c r="L71" s="113"/>
      <c r="M71" s="113"/>
      <c r="N71" s="113"/>
    </row>
    <row r="72" spans="1:14" s="32" customFormat="1" ht="12" customHeight="1" x14ac:dyDescent="0.25">
      <c r="A72" s="94"/>
      <c r="B72" s="116" t="s">
        <v>132</v>
      </c>
      <c r="C72" s="116"/>
      <c r="D72" s="116"/>
      <c r="E72" s="116"/>
      <c r="F72" s="116"/>
      <c r="G72" s="116"/>
      <c r="H72" s="116"/>
      <c r="I72" s="116"/>
      <c r="J72" s="92"/>
      <c r="K72" s="113"/>
      <c r="L72" s="113"/>
      <c r="M72" s="113"/>
      <c r="N72" s="113"/>
    </row>
    <row r="73" spans="1:14" s="32" customFormat="1" ht="12" customHeight="1" x14ac:dyDescent="0.25">
      <c r="A73" s="94"/>
      <c r="B73" s="116"/>
      <c r="C73" s="116"/>
      <c r="D73" s="116"/>
      <c r="E73" s="116"/>
      <c r="F73" s="116"/>
      <c r="G73" s="116"/>
      <c r="H73" s="116"/>
      <c r="I73" s="116"/>
      <c r="J73" s="92"/>
      <c r="K73" s="113"/>
      <c r="L73" s="113"/>
      <c r="M73" s="113"/>
      <c r="N73" s="113"/>
    </row>
    <row r="74" spans="1:14" s="32" customFormat="1" ht="12" customHeight="1" x14ac:dyDescent="0.25">
      <c r="A74" s="94"/>
      <c r="B74" s="114" t="s">
        <v>182</v>
      </c>
      <c r="C74" s="114"/>
      <c r="D74" s="114"/>
      <c r="E74" s="114"/>
      <c r="F74" s="114"/>
      <c r="G74" s="114"/>
      <c r="H74" s="114"/>
      <c r="I74" s="114"/>
      <c r="J74" s="92"/>
      <c r="K74" s="113"/>
      <c r="L74" s="113"/>
      <c r="M74" s="113"/>
      <c r="N74" s="113"/>
    </row>
    <row r="75" spans="1:14" s="32" customFormat="1" ht="12" customHeight="1" x14ac:dyDescent="0.25">
      <c r="A75" s="94">
        <v>2</v>
      </c>
      <c r="B75" s="116" t="s">
        <v>174</v>
      </c>
      <c r="C75" s="116"/>
      <c r="D75" s="116"/>
      <c r="E75" s="116"/>
      <c r="F75" s="116"/>
      <c r="G75" s="116"/>
      <c r="H75" s="116"/>
      <c r="I75" s="116"/>
      <c r="J75" s="92">
        <v>1</v>
      </c>
      <c r="K75" s="113">
        <f>1310+210</f>
        <v>1520</v>
      </c>
      <c r="L75" s="113"/>
      <c r="M75" s="113">
        <f>K75*J75</f>
        <v>1520</v>
      </c>
      <c r="N75" s="113"/>
    </row>
    <row r="76" spans="1:14" s="32" customFormat="1" ht="12" customHeight="1" x14ac:dyDescent="0.25">
      <c r="A76" s="94"/>
      <c r="B76" s="116" t="s">
        <v>175</v>
      </c>
      <c r="C76" s="116"/>
      <c r="D76" s="116"/>
      <c r="E76" s="116"/>
      <c r="F76" s="116"/>
      <c r="G76" s="116"/>
      <c r="H76" s="116"/>
      <c r="I76" s="116"/>
      <c r="J76" s="92"/>
      <c r="K76" s="113"/>
      <c r="L76" s="113"/>
      <c r="M76" s="113"/>
      <c r="N76" s="113"/>
    </row>
    <row r="77" spans="1:14" s="32" customFormat="1" ht="12" customHeight="1" x14ac:dyDescent="0.25">
      <c r="A77" s="94"/>
      <c r="B77" s="116" t="s">
        <v>184</v>
      </c>
      <c r="C77" s="116"/>
      <c r="D77" s="116"/>
      <c r="E77" s="116"/>
      <c r="F77" s="116"/>
      <c r="G77" s="116"/>
      <c r="H77" s="116"/>
      <c r="I77" s="116"/>
      <c r="J77" s="92"/>
      <c r="K77" s="113"/>
      <c r="L77" s="113"/>
      <c r="M77" s="113"/>
      <c r="N77" s="113"/>
    </row>
    <row r="78" spans="1:14" s="32" customFormat="1" ht="12" customHeight="1" x14ac:dyDescent="0.25">
      <c r="A78" s="94"/>
      <c r="B78" s="116" t="s">
        <v>186</v>
      </c>
      <c r="C78" s="116"/>
      <c r="D78" s="116"/>
      <c r="E78" s="116"/>
      <c r="F78" s="116"/>
      <c r="G78" s="116"/>
      <c r="H78" s="116"/>
      <c r="I78" s="116"/>
      <c r="J78" s="92"/>
      <c r="K78" s="113"/>
      <c r="L78" s="113"/>
      <c r="M78" s="113"/>
      <c r="N78" s="113"/>
    </row>
    <row r="79" spans="1:14" s="32" customFormat="1" ht="12" customHeight="1" x14ac:dyDescent="0.25">
      <c r="A79" s="94"/>
      <c r="B79" s="116" t="s">
        <v>185</v>
      </c>
      <c r="C79" s="116"/>
      <c r="D79" s="116"/>
      <c r="E79" s="116"/>
      <c r="F79" s="116"/>
      <c r="G79" s="116"/>
      <c r="H79" s="116"/>
      <c r="I79" s="116"/>
      <c r="J79" s="92"/>
      <c r="K79" s="113"/>
      <c r="L79" s="113"/>
      <c r="M79" s="113"/>
      <c r="N79" s="113"/>
    </row>
    <row r="80" spans="1:14" s="32" customFormat="1" ht="12" customHeight="1" x14ac:dyDescent="0.25">
      <c r="A80" s="94"/>
      <c r="B80" s="116" t="s">
        <v>179</v>
      </c>
      <c r="C80" s="116"/>
      <c r="D80" s="116"/>
      <c r="E80" s="116"/>
      <c r="F80" s="116"/>
      <c r="G80" s="116"/>
      <c r="H80" s="116"/>
      <c r="I80" s="116"/>
      <c r="J80" s="92"/>
      <c r="K80" s="113"/>
      <c r="L80" s="113"/>
      <c r="M80" s="113"/>
      <c r="N80" s="113"/>
    </row>
    <row r="81" spans="1:14" s="32" customFormat="1" ht="12" customHeight="1" x14ac:dyDescent="0.25">
      <c r="A81" s="94"/>
      <c r="B81" s="116" t="s">
        <v>180</v>
      </c>
      <c r="C81" s="116"/>
      <c r="D81" s="116"/>
      <c r="E81" s="116"/>
      <c r="F81" s="116"/>
      <c r="G81" s="116"/>
      <c r="H81" s="116"/>
      <c r="I81" s="116"/>
      <c r="J81" s="92"/>
      <c r="K81" s="113"/>
      <c r="L81" s="113"/>
      <c r="M81" s="113"/>
      <c r="N81" s="113"/>
    </row>
    <row r="82" spans="1:14" s="32" customFormat="1" ht="12" customHeight="1" x14ac:dyDescent="0.25">
      <c r="A82" s="94"/>
      <c r="B82" s="116" t="s">
        <v>181</v>
      </c>
      <c r="C82" s="116"/>
      <c r="D82" s="116"/>
      <c r="E82" s="116"/>
      <c r="F82" s="116"/>
      <c r="G82" s="116"/>
      <c r="H82" s="116"/>
      <c r="I82" s="116"/>
      <c r="J82" s="92"/>
      <c r="K82" s="113"/>
      <c r="L82" s="113"/>
      <c r="M82" s="113"/>
      <c r="N82" s="113"/>
    </row>
    <row r="83" spans="1:14" s="32" customFormat="1" ht="12" customHeight="1" x14ac:dyDescent="0.25">
      <c r="A83" s="94"/>
      <c r="B83" s="116" t="s">
        <v>132</v>
      </c>
      <c r="C83" s="116"/>
      <c r="D83" s="116"/>
      <c r="E83" s="116"/>
      <c r="F83" s="116"/>
      <c r="G83" s="116"/>
      <c r="H83" s="116"/>
      <c r="I83" s="116"/>
      <c r="J83" s="92"/>
      <c r="K83" s="113"/>
      <c r="L83" s="113"/>
      <c r="M83" s="113"/>
      <c r="N83" s="113"/>
    </row>
    <row r="84" spans="1:14" s="32" customFormat="1" ht="12" customHeight="1" x14ac:dyDescent="0.25">
      <c r="A84" s="94"/>
      <c r="B84" s="116"/>
      <c r="C84" s="116"/>
      <c r="D84" s="116"/>
      <c r="E84" s="116"/>
      <c r="F84" s="116"/>
      <c r="G84" s="116"/>
      <c r="H84" s="116"/>
      <c r="I84" s="116"/>
      <c r="J84" s="92"/>
      <c r="K84" s="113"/>
      <c r="L84" s="113"/>
      <c r="M84" s="113"/>
      <c r="N84" s="113"/>
    </row>
    <row r="85" spans="1:14" x14ac:dyDescent="0.25">
      <c r="A85" s="94">
        <v>1</v>
      </c>
      <c r="B85" s="117" t="s">
        <v>187</v>
      </c>
      <c r="C85" s="117"/>
      <c r="D85" s="117"/>
      <c r="E85" s="117"/>
      <c r="F85" s="117"/>
      <c r="G85" s="117"/>
      <c r="H85" s="117"/>
      <c r="I85" s="117"/>
      <c r="J85" s="89">
        <v>1</v>
      </c>
      <c r="K85" s="118">
        <v>560</v>
      </c>
      <c r="L85" s="118"/>
      <c r="M85" s="118">
        <f>K85*J85</f>
        <v>560</v>
      </c>
      <c r="N85" s="118"/>
    </row>
    <row r="86" spans="1:14" x14ac:dyDescent="0.25">
      <c r="A86" s="94"/>
      <c r="B86" s="117" t="s">
        <v>188</v>
      </c>
      <c r="C86" s="117"/>
      <c r="D86" s="117"/>
      <c r="E86" s="117"/>
      <c r="F86" s="117"/>
      <c r="G86" s="117"/>
      <c r="H86" s="117"/>
      <c r="I86" s="117"/>
      <c r="J86" s="89"/>
      <c r="K86" s="118"/>
      <c r="L86" s="118"/>
      <c r="M86" s="118"/>
      <c r="N86" s="118"/>
    </row>
    <row r="87" spans="1:14" x14ac:dyDescent="0.25">
      <c r="A87" s="94"/>
      <c r="B87" s="117" t="s">
        <v>189</v>
      </c>
      <c r="C87" s="117"/>
      <c r="D87" s="117"/>
      <c r="E87" s="117"/>
      <c r="F87" s="117"/>
      <c r="G87" s="117"/>
      <c r="H87" s="117"/>
      <c r="I87" s="117"/>
      <c r="J87" s="89"/>
      <c r="K87" s="118"/>
      <c r="L87" s="118"/>
      <c r="M87" s="118"/>
      <c r="N87" s="118"/>
    </row>
    <row r="88" spans="1:14" x14ac:dyDescent="0.25">
      <c r="A88" s="94"/>
      <c r="B88" s="115" t="s">
        <v>190</v>
      </c>
      <c r="C88" s="115"/>
      <c r="D88" s="115"/>
      <c r="E88" s="115"/>
      <c r="F88" s="115"/>
      <c r="G88" s="115"/>
      <c r="H88" s="115"/>
      <c r="I88" s="115"/>
      <c r="J88" s="89"/>
      <c r="K88" s="118"/>
      <c r="L88" s="118"/>
      <c r="M88" s="118"/>
      <c r="N88" s="118"/>
    </row>
    <row r="89" spans="1:14" x14ac:dyDescent="0.25">
      <c r="A89" s="94"/>
      <c r="B89" s="116" t="s">
        <v>163</v>
      </c>
      <c r="C89" s="116"/>
      <c r="D89" s="116"/>
      <c r="E89" s="116"/>
      <c r="F89" s="116"/>
      <c r="G89" s="116"/>
      <c r="H89" s="116"/>
      <c r="I89" s="116"/>
      <c r="J89" s="92"/>
      <c r="K89" s="113"/>
      <c r="L89" s="113"/>
      <c r="M89" s="113"/>
      <c r="N89" s="113"/>
    </row>
    <row r="90" spans="1:14" x14ac:dyDescent="0.25">
      <c r="A90" s="94"/>
      <c r="B90" s="116" t="s">
        <v>191</v>
      </c>
      <c r="C90" s="116"/>
      <c r="D90" s="116"/>
      <c r="E90" s="116"/>
      <c r="F90" s="116"/>
      <c r="G90" s="116"/>
      <c r="H90" s="116"/>
      <c r="I90" s="116"/>
      <c r="J90" s="92"/>
      <c r="K90" s="113"/>
      <c r="L90" s="113"/>
      <c r="M90" s="113"/>
      <c r="N90" s="113"/>
    </row>
    <row r="91" spans="1:14" x14ac:dyDescent="0.25">
      <c r="A91" s="94"/>
      <c r="B91" s="116" t="s">
        <v>147</v>
      </c>
      <c r="C91" s="116"/>
      <c r="D91" s="116"/>
      <c r="E91" s="116"/>
      <c r="F91" s="116"/>
      <c r="G91" s="116"/>
      <c r="H91" s="116"/>
      <c r="I91" s="116"/>
      <c r="J91" s="92"/>
      <c r="K91" s="113"/>
      <c r="L91" s="113"/>
      <c r="M91" s="113"/>
      <c r="N91" s="113"/>
    </row>
    <row r="92" spans="1:14" x14ac:dyDescent="0.25">
      <c r="A92" s="94"/>
      <c r="B92" s="116" t="s">
        <v>148</v>
      </c>
      <c r="C92" s="116"/>
      <c r="D92" s="116"/>
      <c r="E92" s="116"/>
      <c r="F92" s="116"/>
      <c r="G92" s="116"/>
      <c r="H92" s="116"/>
      <c r="I92" s="116"/>
      <c r="J92" s="92"/>
      <c r="K92" s="113"/>
      <c r="L92" s="113"/>
      <c r="M92" s="113"/>
      <c r="N92" s="113"/>
    </row>
    <row r="93" spans="1:14" x14ac:dyDescent="0.25">
      <c r="A93" s="94"/>
      <c r="B93" s="117" t="s">
        <v>192</v>
      </c>
      <c r="C93" s="117"/>
      <c r="D93" s="117"/>
      <c r="E93" s="117"/>
      <c r="F93" s="117"/>
      <c r="G93" s="117"/>
      <c r="H93" s="117"/>
      <c r="I93" s="117"/>
      <c r="J93" s="92"/>
      <c r="K93" s="113"/>
      <c r="L93" s="113"/>
      <c r="M93" s="113"/>
      <c r="N93" s="113"/>
    </row>
    <row r="94" spans="1:14" x14ac:dyDescent="0.25">
      <c r="A94" s="94"/>
      <c r="B94" s="117"/>
      <c r="C94" s="117"/>
      <c r="D94" s="117"/>
      <c r="E94" s="117"/>
      <c r="F94" s="117"/>
      <c r="G94" s="117"/>
      <c r="H94" s="117"/>
      <c r="I94" s="117"/>
      <c r="J94" s="89"/>
      <c r="K94" s="118"/>
      <c r="L94" s="118"/>
      <c r="M94" s="113"/>
      <c r="N94" s="113"/>
    </row>
    <row r="95" spans="1:14" x14ac:dyDescent="0.25">
      <c r="A95" s="94"/>
      <c r="B95" s="116" t="s">
        <v>194</v>
      </c>
      <c r="C95" s="116"/>
      <c r="D95" s="116"/>
      <c r="E95" s="116"/>
      <c r="F95" s="116"/>
      <c r="G95" s="116"/>
      <c r="H95" s="116"/>
      <c r="I95" s="116"/>
      <c r="J95" s="92"/>
      <c r="K95" s="113"/>
      <c r="L95" s="113"/>
      <c r="M95" s="113"/>
      <c r="N95" s="113"/>
    </row>
    <row r="96" spans="1:14" x14ac:dyDescent="0.25">
      <c r="A96" s="94"/>
      <c r="B96" s="116"/>
      <c r="C96" s="116"/>
      <c r="D96" s="116"/>
      <c r="E96" s="116"/>
      <c r="F96" s="116"/>
      <c r="G96" s="116"/>
      <c r="H96" s="116"/>
      <c r="I96" s="116"/>
      <c r="J96" s="92"/>
      <c r="K96" s="113"/>
      <c r="L96" s="113"/>
      <c r="M96" s="113"/>
      <c r="N96" s="113"/>
    </row>
    <row r="97" spans="1:14" x14ac:dyDescent="0.25">
      <c r="A97" s="94"/>
      <c r="B97" s="114"/>
      <c r="C97" s="114"/>
      <c r="D97" s="114"/>
      <c r="E97" s="114"/>
      <c r="F97" s="114"/>
      <c r="G97" s="114"/>
      <c r="H97" s="114"/>
      <c r="I97" s="114"/>
      <c r="J97" s="92"/>
      <c r="K97" s="113"/>
      <c r="L97" s="113"/>
      <c r="M97" s="113"/>
      <c r="N97" s="113"/>
    </row>
    <row r="98" spans="1:14" x14ac:dyDescent="0.25">
      <c r="A98" s="94">
        <v>1</v>
      </c>
      <c r="B98" s="116" t="s">
        <v>195</v>
      </c>
      <c r="C98" s="116"/>
      <c r="D98" s="116"/>
      <c r="E98" s="116"/>
      <c r="F98" s="116"/>
      <c r="G98" s="116"/>
      <c r="H98" s="116"/>
      <c r="I98" s="116"/>
      <c r="J98" s="92">
        <v>1</v>
      </c>
      <c r="K98" s="113">
        <v>375</v>
      </c>
      <c r="L98" s="113"/>
      <c r="M98" s="113">
        <f>K98*J98</f>
        <v>375</v>
      </c>
      <c r="N98" s="113"/>
    </row>
    <row r="99" spans="1:14" x14ac:dyDescent="0.25">
      <c r="A99" s="94"/>
      <c r="B99" s="116" t="s">
        <v>196</v>
      </c>
      <c r="C99" s="116"/>
      <c r="D99" s="116"/>
      <c r="E99" s="116"/>
      <c r="F99" s="116"/>
      <c r="G99" s="116"/>
      <c r="H99" s="116"/>
      <c r="I99" s="116"/>
      <c r="J99" s="92"/>
      <c r="K99" s="113"/>
      <c r="L99" s="113"/>
      <c r="M99" s="113"/>
      <c r="N99" s="113"/>
    </row>
    <row r="100" spans="1:14" x14ac:dyDescent="0.25">
      <c r="A100" s="94"/>
      <c r="B100" s="116" t="s">
        <v>197</v>
      </c>
      <c r="C100" s="116"/>
      <c r="D100" s="116"/>
      <c r="E100" s="116"/>
      <c r="F100" s="116"/>
      <c r="G100" s="116"/>
      <c r="H100" s="116"/>
      <c r="I100" s="116"/>
      <c r="J100" s="92"/>
      <c r="K100" s="113"/>
      <c r="L100" s="113"/>
      <c r="M100" s="113"/>
      <c r="N100" s="113"/>
    </row>
    <row r="101" spans="1:14" x14ac:dyDescent="0.25">
      <c r="A101" s="94"/>
      <c r="B101" s="119" t="s">
        <v>198</v>
      </c>
      <c r="C101" s="119"/>
      <c r="D101" s="119"/>
      <c r="E101" s="119"/>
      <c r="F101" s="119"/>
      <c r="G101" s="119"/>
      <c r="H101" s="119"/>
      <c r="I101" s="119"/>
      <c r="J101" s="92"/>
      <c r="K101" s="113"/>
      <c r="L101" s="113"/>
      <c r="M101" s="113"/>
      <c r="N101" s="113"/>
    </row>
    <row r="102" spans="1:14" x14ac:dyDescent="0.25">
      <c r="A102" s="94"/>
      <c r="B102" s="116" t="s">
        <v>199</v>
      </c>
      <c r="C102" s="116"/>
      <c r="D102" s="116"/>
      <c r="E102" s="116"/>
      <c r="F102" s="116"/>
      <c r="G102" s="116"/>
      <c r="H102" s="116"/>
      <c r="I102" s="116"/>
      <c r="J102" s="92"/>
      <c r="K102" s="113"/>
      <c r="L102" s="113"/>
      <c r="M102" s="113"/>
      <c r="N102" s="113"/>
    </row>
    <row r="103" spans="1:14" x14ac:dyDescent="0.25">
      <c r="A103" s="94"/>
      <c r="B103" s="116" t="s">
        <v>200</v>
      </c>
      <c r="C103" s="116"/>
      <c r="D103" s="116"/>
      <c r="E103" s="116"/>
      <c r="F103" s="116"/>
      <c r="G103" s="116"/>
      <c r="H103" s="116"/>
      <c r="I103" s="116"/>
      <c r="J103" s="92"/>
      <c r="K103" s="113"/>
      <c r="L103" s="113"/>
      <c r="M103" s="113"/>
      <c r="N103" s="113"/>
    </row>
    <row r="104" spans="1:14" x14ac:dyDescent="0.25">
      <c r="A104" s="94"/>
      <c r="B104" s="116" t="s">
        <v>201</v>
      </c>
      <c r="C104" s="116"/>
      <c r="D104" s="116"/>
      <c r="E104" s="116"/>
      <c r="F104" s="116"/>
      <c r="G104" s="116"/>
      <c r="H104" s="116"/>
      <c r="I104" s="116"/>
      <c r="J104" s="92"/>
      <c r="K104" s="113"/>
      <c r="L104" s="113"/>
      <c r="M104" s="113"/>
      <c r="N104" s="113"/>
    </row>
    <row r="105" spans="1:14" x14ac:dyDescent="0.25">
      <c r="A105" s="94"/>
      <c r="B105" s="116" t="s">
        <v>202</v>
      </c>
      <c r="C105" s="116"/>
      <c r="D105" s="116"/>
      <c r="E105" s="116"/>
      <c r="F105" s="116"/>
      <c r="G105" s="116"/>
      <c r="H105" s="116"/>
      <c r="I105" s="116"/>
      <c r="J105" s="92"/>
      <c r="K105" s="113"/>
      <c r="L105" s="113"/>
      <c r="M105" s="113"/>
      <c r="N105" s="113"/>
    </row>
    <row r="106" spans="1:14" x14ac:dyDescent="0.25">
      <c r="A106" s="94"/>
      <c r="B106" s="116" t="s">
        <v>203</v>
      </c>
      <c r="C106" s="116"/>
      <c r="D106" s="116"/>
      <c r="E106" s="116"/>
      <c r="F106" s="116"/>
      <c r="G106" s="116"/>
      <c r="H106" s="116"/>
      <c r="I106" s="116"/>
      <c r="J106" s="92"/>
      <c r="K106" s="113"/>
      <c r="L106" s="113"/>
      <c r="M106" s="113"/>
      <c r="N106" s="113"/>
    </row>
    <row r="108" spans="1:14" x14ac:dyDescent="0.25">
      <c r="B108" s="21" t="s">
        <v>211</v>
      </c>
    </row>
    <row r="109" spans="1:14" x14ac:dyDescent="0.25">
      <c r="B109" s="21" t="s">
        <v>212</v>
      </c>
    </row>
    <row r="111" spans="1:14" x14ac:dyDescent="0.25">
      <c r="A111" s="94">
        <v>1</v>
      </c>
      <c r="B111" s="116" t="s">
        <v>214</v>
      </c>
      <c r="C111" s="116"/>
      <c r="D111" s="116"/>
      <c r="E111" s="116"/>
      <c r="F111" s="116"/>
      <c r="G111" s="116"/>
      <c r="H111" s="116"/>
      <c r="I111" s="116"/>
      <c r="J111" s="92">
        <v>1</v>
      </c>
      <c r="K111" s="113">
        <v>450</v>
      </c>
      <c r="L111" s="113"/>
      <c r="M111" s="113">
        <f>K111*J111</f>
        <v>450</v>
      </c>
      <c r="N111" s="113"/>
    </row>
    <row r="112" spans="1:14" x14ac:dyDescent="0.25">
      <c r="A112" s="94"/>
      <c r="B112" s="116" t="s">
        <v>188</v>
      </c>
      <c r="C112" s="116"/>
      <c r="D112" s="116"/>
      <c r="E112" s="116"/>
      <c r="F112" s="116"/>
      <c r="G112" s="116"/>
      <c r="H112" s="116"/>
      <c r="I112" s="116"/>
    </row>
    <row r="113" spans="1:14" x14ac:dyDescent="0.25">
      <c r="A113" s="94"/>
      <c r="B113" s="116" t="s">
        <v>215</v>
      </c>
      <c r="C113" s="116"/>
      <c r="D113" s="116"/>
      <c r="E113" s="116"/>
      <c r="F113" s="116"/>
      <c r="G113" s="116"/>
      <c r="H113" s="116"/>
      <c r="I113" s="116"/>
    </row>
    <row r="114" spans="1:14" x14ac:dyDescent="0.25">
      <c r="A114" s="94"/>
      <c r="B114" s="116" t="s">
        <v>216</v>
      </c>
      <c r="C114" s="116"/>
      <c r="D114" s="116"/>
      <c r="E114" s="116"/>
      <c r="F114" s="116"/>
      <c r="G114" s="116"/>
      <c r="H114" s="116"/>
      <c r="I114" s="116"/>
    </row>
    <row r="115" spans="1:14" x14ac:dyDescent="0.25">
      <c r="A115" s="94"/>
      <c r="B115" s="116" t="s">
        <v>217</v>
      </c>
      <c r="C115" s="116"/>
      <c r="D115" s="116"/>
      <c r="E115" s="116"/>
      <c r="F115" s="116"/>
      <c r="G115" s="116"/>
      <c r="H115" s="116"/>
      <c r="I115" s="116"/>
    </row>
    <row r="116" spans="1:14" x14ac:dyDescent="0.25">
      <c r="A116" s="94"/>
      <c r="B116" s="116" t="s">
        <v>179</v>
      </c>
      <c r="C116" s="116"/>
      <c r="D116" s="116"/>
      <c r="E116" s="116"/>
      <c r="F116" s="116"/>
      <c r="G116" s="116"/>
      <c r="H116" s="116"/>
      <c r="I116" s="116"/>
    </row>
    <row r="117" spans="1:14" x14ac:dyDescent="0.25">
      <c r="A117" s="94"/>
      <c r="B117" s="116" t="s">
        <v>180</v>
      </c>
      <c r="C117" s="116"/>
      <c r="D117" s="116"/>
      <c r="E117" s="116"/>
      <c r="F117" s="116"/>
      <c r="G117" s="116"/>
      <c r="H117" s="116"/>
      <c r="I117" s="116"/>
    </row>
    <row r="119" spans="1:14" x14ac:dyDescent="0.25">
      <c r="A119" s="94">
        <v>1</v>
      </c>
      <c r="B119" s="116" t="s">
        <v>224</v>
      </c>
      <c r="C119" s="116"/>
      <c r="D119" s="116"/>
      <c r="E119" s="116"/>
      <c r="F119" s="116"/>
      <c r="G119" s="116"/>
      <c r="H119" s="116"/>
      <c r="I119" s="116"/>
      <c r="J119" s="92">
        <v>22</v>
      </c>
      <c r="K119" s="113">
        <v>350</v>
      </c>
      <c r="L119" s="113"/>
      <c r="M119" s="113">
        <f>J119*K119</f>
        <v>7700</v>
      </c>
      <c r="N119" s="113"/>
    </row>
    <row r="120" spans="1:14" x14ac:dyDescent="0.25">
      <c r="A120" s="94"/>
      <c r="B120" s="116" t="s">
        <v>223</v>
      </c>
      <c r="C120" s="116"/>
      <c r="D120" s="116"/>
      <c r="E120" s="116"/>
      <c r="F120" s="116"/>
      <c r="G120" s="116"/>
      <c r="H120" s="116"/>
      <c r="I120" s="116"/>
      <c r="J120" s="92"/>
      <c r="K120" s="113"/>
      <c r="L120" s="113"/>
      <c r="M120" s="113"/>
      <c r="N120" s="113"/>
    </row>
    <row r="121" spans="1:14" x14ac:dyDescent="0.25">
      <c r="A121" s="94"/>
      <c r="B121" s="116" t="s">
        <v>225</v>
      </c>
      <c r="C121" s="116"/>
      <c r="D121" s="116"/>
      <c r="E121" s="116"/>
      <c r="F121" s="116"/>
      <c r="G121" s="116"/>
      <c r="H121" s="116"/>
      <c r="I121" s="116"/>
      <c r="J121" s="92"/>
      <c r="K121" s="113"/>
      <c r="L121" s="113"/>
      <c r="M121" s="113"/>
      <c r="N121" s="113"/>
    </row>
    <row r="122" spans="1:14" x14ac:dyDescent="0.25">
      <c r="A122" s="94"/>
      <c r="B122" s="116" t="s">
        <v>226</v>
      </c>
      <c r="C122" s="116"/>
      <c r="D122" s="116"/>
      <c r="E122" s="116"/>
      <c r="F122" s="116"/>
      <c r="G122" s="116"/>
      <c r="H122" s="116"/>
      <c r="I122" s="116"/>
      <c r="J122" s="92"/>
      <c r="K122" s="113"/>
      <c r="L122" s="113"/>
      <c r="M122" s="113"/>
      <c r="N122" s="113"/>
    </row>
    <row r="123" spans="1:14" x14ac:dyDescent="0.25">
      <c r="A123" s="94"/>
      <c r="B123" s="116" t="s">
        <v>227</v>
      </c>
      <c r="C123" s="116"/>
      <c r="D123" s="116"/>
      <c r="E123" s="116"/>
      <c r="F123" s="116"/>
      <c r="G123" s="116"/>
      <c r="H123" s="116"/>
      <c r="I123" s="116"/>
      <c r="J123" s="92"/>
      <c r="K123" s="113"/>
      <c r="L123" s="113"/>
      <c r="M123" s="113"/>
      <c r="N123" s="113"/>
    </row>
    <row r="124" spans="1:14" x14ac:dyDescent="0.25">
      <c r="A124" s="94"/>
      <c r="B124" s="116" t="s">
        <v>228</v>
      </c>
      <c r="C124" s="116"/>
      <c r="D124" s="116"/>
      <c r="E124" s="116"/>
      <c r="F124" s="116"/>
      <c r="G124" s="116"/>
      <c r="H124" s="116"/>
      <c r="I124" s="116"/>
      <c r="J124" s="92"/>
      <c r="K124" s="113"/>
      <c r="L124" s="113"/>
      <c r="M124" s="113"/>
      <c r="N124" s="113"/>
    </row>
    <row r="125" spans="1:14" x14ac:dyDescent="0.25">
      <c r="A125" s="94"/>
      <c r="B125" s="116" t="s">
        <v>229</v>
      </c>
      <c r="C125" s="116"/>
      <c r="D125" s="116"/>
      <c r="E125" s="116"/>
      <c r="F125" s="116"/>
      <c r="G125" s="116"/>
      <c r="H125" s="116"/>
      <c r="I125" s="116"/>
      <c r="J125" s="92"/>
      <c r="K125" s="113"/>
      <c r="L125" s="113"/>
      <c r="M125" s="113"/>
      <c r="N125" s="113"/>
    </row>
    <row r="126" spans="1:14" x14ac:dyDescent="0.25">
      <c r="A126" s="94"/>
      <c r="B126" s="116" t="s">
        <v>230</v>
      </c>
      <c r="C126" s="116"/>
      <c r="D126" s="116"/>
      <c r="E126" s="116"/>
      <c r="F126" s="116"/>
      <c r="G126" s="116"/>
      <c r="H126" s="116"/>
      <c r="I126" s="116"/>
      <c r="J126" s="92"/>
      <c r="K126" s="113"/>
      <c r="L126" s="113"/>
      <c r="M126" s="113"/>
      <c r="N126" s="113"/>
    </row>
    <row r="127" spans="1:14" x14ac:dyDescent="0.25">
      <c r="A127" s="94"/>
      <c r="B127" s="116" t="s">
        <v>231</v>
      </c>
      <c r="C127" s="116"/>
      <c r="D127" s="116"/>
      <c r="E127" s="116"/>
      <c r="F127" s="116"/>
      <c r="G127" s="116"/>
      <c r="H127" s="116"/>
      <c r="I127" s="116"/>
      <c r="J127" s="92"/>
      <c r="K127" s="113"/>
      <c r="L127" s="113"/>
      <c r="M127" s="113"/>
      <c r="N127" s="113"/>
    </row>
    <row r="129" spans="1:14" x14ac:dyDescent="0.25">
      <c r="A129" s="94">
        <v>1</v>
      </c>
      <c r="B129" s="116" t="s">
        <v>232</v>
      </c>
      <c r="C129" s="116"/>
      <c r="D129" s="116"/>
      <c r="E129" s="116"/>
      <c r="F129" s="116"/>
      <c r="G129" s="116"/>
      <c r="H129" s="116"/>
      <c r="I129" s="116"/>
      <c r="J129" s="92">
        <v>1</v>
      </c>
      <c r="K129" s="113">
        <v>160</v>
      </c>
      <c r="L129" s="113"/>
      <c r="M129" s="113">
        <f>K129*J129</f>
        <v>160</v>
      </c>
      <c r="N129" s="113"/>
    </row>
    <row r="130" spans="1:14" x14ac:dyDescent="0.25">
      <c r="A130" s="94"/>
      <c r="B130" s="116" t="s">
        <v>154</v>
      </c>
      <c r="C130" s="116"/>
      <c r="D130" s="116"/>
      <c r="E130" s="116"/>
      <c r="F130" s="116"/>
      <c r="G130" s="116"/>
      <c r="H130" s="116"/>
      <c r="I130" s="116"/>
      <c r="J130" s="92"/>
      <c r="K130" s="113"/>
      <c r="L130" s="113"/>
      <c r="M130" s="113"/>
      <c r="N130" s="113"/>
    </row>
    <row r="131" spans="1:14" x14ac:dyDescent="0.25">
      <c r="A131" s="94"/>
      <c r="B131" s="119" t="s">
        <v>233</v>
      </c>
      <c r="C131" s="119"/>
      <c r="D131" s="119"/>
      <c r="E131" s="119"/>
      <c r="F131" s="119"/>
      <c r="G131" s="119"/>
      <c r="H131" s="119"/>
      <c r="I131" s="119"/>
      <c r="J131" s="92"/>
      <c r="K131" s="113"/>
      <c r="L131" s="113"/>
      <c r="M131" s="113"/>
      <c r="N131" s="113"/>
    </row>
    <row r="132" spans="1:14" x14ac:dyDescent="0.25">
      <c r="A132" s="94"/>
      <c r="B132" s="116" t="s">
        <v>234</v>
      </c>
      <c r="C132" s="116"/>
      <c r="D132" s="116"/>
      <c r="E132" s="116"/>
      <c r="F132" s="116"/>
      <c r="G132" s="116"/>
      <c r="H132" s="116"/>
      <c r="I132" s="116"/>
      <c r="J132" s="92"/>
      <c r="K132" s="113"/>
      <c r="L132" s="113"/>
      <c r="M132" s="113"/>
      <c r="N132" s="113"/>
    </row>
    <row r="133" spans="1:14" x14ac:dyDescent="0.25">
      <c r="A133" s="94"/>
      <c r="B133" s="116" t="s">
        <v>235</v>
      </c>
      <c r="C133" s="116"/>
      <c r="D133" s="116"/>
      <c r="E133" s="116"/>
      <c r="F133" s="116"/>
      <c r="G133" s="116"/>
      <c r="H133" s="116"/>
      <c r="I133" s="116"/>
      <c r="J133" s="92"/>
      <c r="K133" s="113"/>
      <c r="L133" s="113"/>
      <c r="M133" s="113"/>
      <c r="N133" s="113"/>
    </row>
    <row r="134" spans="1:14" x14ac:dyDescent="0.25">
      <c r="A134" s="94"/>
      <c r="B134" s="116" t="s">
        <v>236</v>
      </c>
      <c r="C134" s="116"/>
      <c r="D134" s="116"/>
      <c r="E134" s="116"/>
      <c r="F134" s="116"/>
      <c r="G134" s="116"/>
      <c r="H134" s="116"/>
      <c r="I134" s="116"/>
      <c r="J134" s="92"/>
      <c r="K134" s="113"/>
      <c r="L134" s="113"/>
      <c r="M134" s="113"/>
      <c r="N134" s="113"/>
    </row>
    <row r="137" spans="1:14" x14ac:dyDescent="0.25">
      <c r="A137" s="27">
        <v>3</v>
      </c>
      <c r="B137" s="117" t="s">
        <v>237</v>
      </c>
      <c r="C137" s="117"/>
      <c r="D137" s="117"/>
      <c r="E137" s="117"/>
      <c r="F137" s="117"/>
      <c r="G137" s="117"/>
      <c r="H137" s="117"/>
      <c r="I137" s="117"/>
      <c r="J137" s="89">
        <v>1</v>
      </c>
      <c r="K137" s="113">
        <v>80</v>
      </c>
      <c r="L137" s="113"/>
      <c r="M137" s="113">
        <f>K137*J137</f>
        <v>80</v>
      </c>
      <c r="N137" s="113"/>
    </row>
    <row r="138" spans="1:14" x14ac:dyDescent="0.25">
      <c r="A138" s="94"/>
      <c r="B138" s="116" t="s">
        <v>188</v>
      </c>
      <c r="C138" s="116"/>
      <c r="D138" s="116"/>
      <c r="E138" s="116"/>
      <c r="F138" s="116"/>
      <c r="G138" s="116"/>
      <c r="H138" s="116"/>
      <c r="I138" s="116"/>
      <c r="J138" s="92"/>
      <c r="K138" s="113"/>
      <c r="L138" s="113"/>
      <c r="M138" s="113"/>
      <c r="N138" s="113"/>
    </row>
    <row r="139" spans="1:14" x14ac:dyDescent="0.25">
      <c r="A139" s="94"/>
      <c r="B139" s="116" t="s">
        <v>238</v>
      </c>
      <c r="C139" s="116"/>
      <c r="D139" s="116"/>
      <c r="E139" s="116"/>
      <c r="F139" s="116"/>
      <c r="G139" s="116"/>
      <c r="H139" s="116"/>
      <c r="I139" s="116"/>
      <c r="J139" s="92"/>
      <c r="K139" s="113"/>
      <c r="L139" s="113"/>
      <c r="M139" s="113"/>
      <c r="N139" s="113"/>
    </row>
    <row r="140" spans="1:14" x14ac:dyDescent="0.25">
      <c r="A140" s="94"/>
      <c r="B140" s="116" t="s">
        <v>239</v>
      </c>
      <c r="C140" s="116"/>
      <c r="D140" s="116"/>
      <c r="E140" s="116"/>
      <c r="F140" s="116"/>
      <c r="G140" s="116"/>
      <c r="H140" s="116"/>
      <c r="I140" s="116"/>
      <c r="J140" s="92"/>
      <c r="K140" s="113"/>
      <c r="L140" s="113"/>
      <c r="M140" s="113"/>
      <c r="N140" s="113"/>
    </row>
    <row r="141" spans="1:14" x14ac:dyDescent="0.25">
      <c r="A141" s="94"/>
      <c r="B141" s="116" t="s">
        <v>240</v>
      </c>
      <c r="C141" s="116"/>
      <c r="D141" s="116"/>
      <c r="E141" s="116"/>
      <c r="F141" s="116"/>
      <c r="G141" s="116"/>
      <c r="H141" s="116"/>
      <c r="I141" s="116"/>
      <c r="J141" s="92"/>
      <c r="K141" s="113"/>
      <c r="L141" s="113"/>
      <c r="M141" s="113"/>
      <c r="N141" s="113"/>
    </row>
    <row r="142" spans="1:14" x14ac:dyDescent="0.25">
      <c r="A142" s="94"/>
      <c r="B142" s="116" t="s">
        <v>241</v>
      </c>
      <c r="C142" s="116"/>
      <c r="D142" s="116"/>
      <c r="E142" s="116"/>
      <c r="F142" s="116"/>
      <c r="G142" s="116"/>
      <c r="H142" s="116"/>
      <c r="I142" s="116"/>
      <c r="J142" s="92"/>
      <c r="K142" s="113"/>
      <c r="L142" s="113"/>
      <c r="M142" s="113"/>
      <c r="N142" s="113"/>
    </row>
    <row r="143" spans="1:14" x14ac:dyDescent="0.25">
      <c r="A143" s="94"/>
      <c r="B143" s="116" t="s">
        <v>242</v>
      </c>
      <c r="C143" s="116"/>
      <c r="D143" s="116"/>
      <c r="E143" s="116"/>
      <c r="F143" s="116"/>
      <c r="G143" s="116"/>
      <c r="H143" s="116"/>
      <c r="I143" s="116"/>
      <c r="J143" s="92"/>
      <c r="K143" s="113"/>
      <c r="L143" s="113"/>
      <c r="M143" s="113"/>
      <c r="N143" s="113"/>
    </row>
    <row r="144" spans="1:14" x14ac:dyDescent="0.25">
      <c r="A144" s="94"/>
      <c r="B144" s="117" t="s">
        <v>218</v>
      </c>
      <c r="C144" s="117"/>
      <c r="D144" s="117"/>
      <c r="E144" s="117"/>
      <c r="F144" s="117"/>
      <c r="G144" s="117"/>
      <c r="H144" s="117"/>
      <c r="I144" s="117"/>
      <c r="J144" s="92"/>
      <c r="K144" s="113"/>
      <c r="L144" s="113"/>
      <c r="M144" s="113"/>
      <c r="N144" s="113"/>
    </row>
    <row r="145" spans="1:14" x14ac:dyDescent="0.25">
      <c r="A145" s="94"/>
      <c r="B145" s="117" t="s">
        <v>243</v>
      </c>
      <c r="C145" s="117"/>
      <c r="D145" s="117"/>
      <c r="E145" s="117"/>
      <c r="F145" s="117"/>
      <c r="G145" s="117"/>
      <c r="H145" s="117"/>
      <c r="I145" s="117"/>
      <c r="J145" s="92"/>
      <c r="K145" s="113"/>
      <c r="L145" s="113"/>
      <c r="M145" s="113"/>
      <c r="N145" s="113"/>
    </row>
  </sheetData>
  <sheetProtection formatCells="0" insertRows="0" deleteRows="0"/>
  <dataConsolidate/>
  <mergeCells count="396">
    <mergeCell ref="B143:I143"/>
    <mergeCell ref="K143:L143"/>
    <mergeCell ref="M143:N143"/>
    <mergeCell ref="B144:I144"/>
    <mergeCell ref="K144:L144"/>
    <mergeCell ref="M144:N144"/>
    <mergeCell ref="B145:I145"/>
    <mergeCell ref="K145:L145"/>
    <mergeCell ref="M145:N145"/>
    <mergeCell ref="B140:I140"/>
    <mergeCell ref="K140:L140"/>
    <mergeCell ref="M140:N140"/>
    <mergeCell ref="B141:I141"/>
    <mergeCell ref="K141:L141"/>
    <mergeCell ref="M141:N141"/>
    <mergeCell ref="B142:I142"/>
    <mergeCell ref="K142:L142"/>
    <mergeCell ref="M142:N142"/>
    <mergeCell ref="B137:I137"/>
    <mergeCell ref="K137:L137"/>
    <mergeCell ref="M137:N137"/>
    <mergeCell ref="B138:I138"/>
    <mergeCell ref="K138:L138"/>
    <mergeCell ref="M138:N138"/>
    <mergeCell ref="B139:I139"/>
    <mergeCell ref="K139:L139"/>
    <mergeCell ref="M139:N139"/>
    <mergeCell ref="B132:I132"/>
    <mergeCell ref="K132:L132"/>
    <mergeCell ref="M132:N132"/>
    <mergeCell ref="B133:I133"/>
    <mergeCell ref="K133:L133"/>
    <mergeCell ref="M133:N133"/>
    <mergeCell ref="B134:I134"/>
    <mergeCell ref="K134:L134"/>
    <mergeCell ref="M134:N134"/>
    <mergeCell ref="B129:I129"/>
    <mergeCell ref="K129:L129"/>
    <mergeCell ref="M129:N129"/>
    <mergeCell ref="B130:I130"/>
    <mergeCell ref="K130:L130"/>
    <mergeCell ref="M130:N130"/>
    <mergeCell ref="B131:I131"/>
    <mergeCell ref="K131:L131"/>
    <mergeCell ref="M131:N131"/>
    <mergeCell ref="B125:I125"/>
    <mergeCell ref="K125:L125"/>
    <mergeCell ref="M125:N125"/>
    <mergeCell ref="B126:I126"/>
    <mergeCell ref="K126:L126"/>
    <mergeCell ref="M126:N126"/>
    <mergeCell ref="B127:I127"/>
    <mergeCell ref="K127:L127"/>
    <mergeCell ref="M127:N127"/>
    <mergeCell ref="B122:I122"/>
    <mergeCell ref="K122:L122"/>
    <mergeCell ref="M122:N122"/>
    <mergeCell ref="B123:I123"/>
    <mergeCell ref="K123:L123"/>
    <mergeCell ref="M123:N123"/>
    <mergeCell ref="B124:I124"/>
    <mergeCell ref="K124:L124"/>
    <mergeCell ref="M124:N124"/>
    <mergeCell ref="B119:I119"/>
    <mergeCell ref="K119:L119"/>
    <mergeCell ref="M119:N119"/>
    <mergeCell ref="B120:I120"/>
    <mergeCell ref="K120:L120"/>
    <mergeCell ref="M120:N120"/>
    <mergeCell ref="B121:I121"/>
    <mergeCell ref="K121:L121"/>
    <mergeCell ref="M121:N121"/>
    <mergeCell ref="K111:L111"/>
    <mergeCell ref="M111:N111"/>
    <mergeCell ref="B111:I111"/>
    <mergeCell ref="B112:I112"/>
    <mergeCell ref="B113:I113"/>
    <mergeCell ref="B114:I114"/>
    <mergeCell ref="B115:I115"/>
    <mergeCell ref="B116:I116"/>
    <mergeCell ref="B117:I117"/>
    <mergeCell ref="B104:I104"/>
    <mergeCell ref="K104:L104"/>
    <mergeCell ref="M104:N104"/>
    <mergeCell ref="B105:I105"/>
    <mergeCell ref="K105:L105"/>
    <mergeCell ref="M105:N105"/>
    <mergeCell ref="B106:I106"/>
    <mergeCell ref="K106:L106"/>
    <mergeCell ref="M106:N106"/>
    <mergeCell ref="B101:I101"/>
    <mergeCell ref="K101:L101"/>
    <mergeCell ref="M101:N101"/>
    <mergeCell ref="B102:I102"/>
    <mergeCell ref="K102:L102"/>
    <mergeCell ref="M102:N102"/>
    <mergeCell ref="B103:I103"/>
    <mergeCell ref="K103:L103"/>
    <mergeCell ref="M103:N103"/>
    <mergeCell ref="B98:I98"/>
    <mergeCell ref="K98:L98"/>
    <mergeCell ref="M98:N98"/>
    <mergeCell ref="B99:I99"/>
    <mergeCell ref="K99:L99"/>
    <mergeCell ref="M99:N99"/>
    <mergeCell ref="B100:I100"/>
    <mergeCell ref="K100:L100"/>
    <mergeCell ref="M100:N100"/>
    <mergeCell ref="B95:I95"/>
    <mergeCell ref="K95:L95"/>
    <mergeCell ref="M95:N95"/>
    <mergeCell ref="B96:I96"/>
    <mergeCell ref="K96:L96"/>
    <mergeCell ref="M96:N96"/>
    <mergeCell ref="B97:I97"/>
    <mergeCell ref="K97:L97"/>
    <mergeCell ref="M97:N97"/>
    <mergeCell ref="B55:I55"/>
    <mergeCell ref="K55:L55"/>
    <mergeCell ref="M55:N55"/>
    <mergeCell ref="B56:I56"/>
    <mergeCell ref="K56:L56"/>
    <mergeCell ref="M56:N56"/>
    <mergeCell ref="B57:I57"/>
    <mergeCell ref="K57:L57"/>
    <mergeCell ref="M57:N57"/>
    <mergeCell ref="B52:I52"/>
    <mergeCell ref="K52:L52"/>
    <mergeCell ref="M52:N52"/>
    <mergeCell ref="B53:I53"/>
    <mergeCell ref="K53:L53"/>
    <mergeCell ref="M53:N53"/>
    <mergeCell ref="B54:I54"/>
    <mergeCell ref="K54:L54"/>
    <mergeCell ref="M54:N54"/>
    <mergeCell ref="M85:N85"/>
    <mergeCell ref="K86:L86"/>
    <mergeCell ref="K87:L87"/>
    <mergeCell ref="B85:I85"/>
    <mergeCell ref="B86:I86"/>
    <mergeCell ref="B87:I87"/>
    <mergeCell ref="K85:L85"/>
    <mergeCell ref="M88:N88"/>
    <mergeCell ref="M91:N91"/>
    <mergeCell ref="K89:L89"/>
    <mergeCell ref="M87:N87"/>
    <mergeCell ref="B88:I88"/>
    <mergeCell ref="B89:I89"/>
    <mergeCell ref="K88:L88"/>
    <mergeCell ref="M86:N86"/>
    <mergeCell ref="M89:N89"/>
    <mergeCell ref="B90:I90"/>
    <mergeCell ref="B91:I91"/>
    <mergeCell ref="K91:L91"/>
    <mergeCell ref="K90:L90"/>
    <mergeCell ref="M90:N90"/>
    <mergeCell ref="B93:I93"/>
    <mergeCell ref="K93:L93"/>
    <mergeCell ref="M93:N93"/>
    <mergeCell ref="B94:I94"/>
    <mergeCell ref="K94:L94"/>
    <mergeCell ref="M94:N94"/>
    <mergeCell ref="B92:I92"/>
    <mergeCell ref="K92:L92"/>
    <mergeCell ref="M92:N92"/>
    <mergeCell ref="B27:I27"/>
    <mergeCell ref="B21:I21"/>
    <mergeCell ref="K21:L21"/>
    <mergeCell ref="M21:N21"/>
    <mergeCell ref="B22:I22"/>
    <mergeCell ref="K22:L22"/>
    <mergeCell ref="M22:N22"/>
    <mergeCell ref="B19:I19"/>
    <mergeCell ref="K19:L19"/>
    <mergeCell ref="M19:N19"/>
    <mergeCell ref="B20:I20"/>
    <mergeCell ref="K20:L20"/>
    <mergeCell ref="M20:N20"/>
    <mergeCell ref="B25:I25"/>
    <mergeCell ref="K25:L25"/>
    <mergeCell ref="M25:N25"/>
    <mergeCell ref="B23:I23"/>
    <mergeCell ref="K23:L23"/>
    <mergeCell ref="M23:N23"/>
    <mergeCell ref="B24:I24"/>
    <mergeCell ref="K24:L24"/>
    <mergeCell ref="M24:N24"/>
    <mergeCell ref="M31:N31"/>
    <mergeCell ref="B32:I32"/>
    <mergeCell ref="K32:L32"/>
    <mergeCell ref="M32:N32"/>
    <mergeCell ref="M28:N28"/>
    <mergeCell ref="B29:I29"/>
    <mergeCell ref="K29:L29"/>
    <mergeCell ref="M29:N29"/>
    <mergeCell ref="B30:I30"/>
    <mergeCell ref="K30:L30"/>
    <mergeCell ref="M30:N30"/>
    <mergeCell ref="B84:I84"/>
    <mergeCell ref="K84:L84"/>
    <mergeCell ref="M84:N84"/>
    <mergeCell ref="B61:I61"/>
    <mergeCell ref="K61:L61"/>
    <mergeCell ref="M61:N61"/>
    <mergeCell ref="K27:L27"/>
    <mergeCell ref="M27:N27"/>
    <mergeCell ref="B28:I28"/>
    <mergeCell ref="K28:L28"/>
    <mergeCell ref="B36:I36"/>
    <mergeCell ref="K36:L36"/>
    <mergeCell ref="M36:N36"/>
    <mergeCell ref="B34:I34"/>
    <mergeCell ref="K34:L34"/>
    <mergeCell ref="M34:N34"/>
    <mergeCell ref="B35:I35"/>
    <mergeCell ref="K35:L35"/>
    <mergeCell ref="M35:N35"/>
    <mergeCell ref="B33:I33"/>
    <mergeCell ref="K33:L33"/>
    <mergeCell ref="M33:N33"/>
    <mergeCell ref="B31:I31"/>
    <mergeCell ref="K31:L31"/>
    <mergeCell ref="B59:I59"/>
    <mergeCell ref="K59:L59"/>
    <mergeCell ref="M59:N59"/>
    <mergeCell ref="B60:I60"/>
    <mergeCell ref="K60:L60"/>
    <mergeCell ref="M60:N60"/>
    <mergeCell ref="B47:I47"/>
    <mergeCell ref="K47:L47"/>
    <mergeCell ref="M47:N47"/>
    <mergeCell ref="B58:I58"/>
    <mergeCell ref="K58:L58"/>
    <mergeCell ref="M58:N58"/>
    <mergeCell ref="B48:I48"/>
    <mergeCell ref="K48:L48"/>
    <mergeCell ref="M48:N48"/>
    <mergeCell ref="B49:I49"/>
    <mergeCell ref="K49:L49"/>
    <mergeCell ref="M49:N49"/>
    <mergeCell ref="B50:I50"/>
    <mergeCell ref="K50:L50"/>
    <mergeCell ref="M50:N50"/>
    <mergeCell ref="B51:I51"/>
    <mergeCell ref="K51:L51"/>
    <mergeCell ref="M51:N51"/>
    <mergeCell ref="B46:I46"/>
    <mergeCell ref="K46:L46"/>
    <mergeCell ref="M46:N46"/>
    <mergeCell ref="B26:I26"/>
    <mergeCell ref="K26:L26"/>
    <mergeCell ref="M26:N26"/>
    <mergeCell ref="B44:I44"/>
    <mergeCell ref="K44:L44"/>
    <mergeCell ref="M44:N44"/>
    <mergeCell ref="B45:I45"/>
    <mergeCell ref="K45:L45"/>
    <mergeCell ref="M45:N45"/>
    <mergeCell ref="B42:I42"/>
    <mergeCell ref="K42:L42"/>
    <mergeCell ref="M42:N42"/>
    <mergeCell ref="B43:I43"/>
    <mergeCell ref="K43:L43"/>
    <mergeCell ref="M43:N43"/>
    <mergeCell ref="B40:I40"/>
    <mergeCell ref="K40:L40"/>
    <mergeCell ref="M40:N40"/>
    <mergeCell ref="B41:I41"/>
    <mergeCell ref="K41:L41"/>
    <mergeCell ref="M41:N41"/>
    <mergeCell ref="B38:I38"/>
    <mergeCell ref="K38:L38"/>
    <mergeCell ref="M38:N38"/>
    <mergeCell ref="B39:I39"/>
    <mergeCell ref="K39:L39"/>
    <mergeCell ref="M39:N39"/>
    <mergeCell ref="B14:I14"/>
    <mergeCell ref="K14:L14"/>
    <mergeCell ref="M14:N14"/>
    <mergeCell ref="B37:I37"/>
    <mergeCell ref="K37:L37"/>
    <mergeCell ref="M37:N37"/>
    <mergeCell ref="M17:N17"/>
    <mergeCell ref="B18:I18"/>
    <mergeCell ref="K18:L18"/>
    <mergeCell ref="M18:N18"/>
    <mergeCell ref="B15:I15"/>
    <mergeCell ref="K15:L15"/>
    <mergeCell ref="M15:N15"/>
    <mergeCell ref="B16:I16"/>
    <mergeCell ref="K16:L16"/>
    <mergeCell ref="M16:N16"/>
    <mergeCell ref="B17:I17"/>
    <mergeCell ref="K17:L17"/>
    <mergeCell ref="B12:I12"/>
    <mergeCell ref="K12:L12"/>
    <mergeCell ref="M12:N12"/>
    <mergeCell ref="B13:I13"/>
    <mergeCell ref="K13:L13"/>
    <mergeCell ref="M13:N13"/>
    <mergeCell ref="B10:I10"/>
    <mergeCell ref="K10:L10"/>
    <mergeCell ref="M10:N10"/>
    <mergeCell ref="B11:I11"/>
    <mergeCell ref="K11:L11"/>
    <mergeCell ref="M11:N11"/>
    <mergeCell ref="B8:I8"/>
    <mergeCell ref="K8:L8"/>
    <mergeCell ref="M8:N8"/>
    <mergeCell ref="B9:I9"/>
    <mergeCell ref="K9:L9"/>
    <mergeCell ref="M9:N9"/>
    <mergeCell ref="B6:I6"/>
    <mergeCell ref="K6:L6"/>
    <mergeCell ref="M6:N6"/>
    <mergeCell ref="B7:I7"/>
    <mergeCell ref="K7:L7"/>
    <mergeCell ref="M7:N7"/>
    <mergeCell ref="B4:I4"/>
    <mergeCell ref="K4:L4"/>
    <mergeCell ref="M4:N4"/>
    <mergeCell ref="B5:I5"/>
    <mergeCell ref="K5:L5"/>
    <mergeCell ref="M5:N5"/>
    <mergeCell ref="B2:I2"/>
    <mergeCell ref="K2:L2"/>
    <mergeCell ref="M2:N2"/>
    <mergeCell ref="B3:I3"/>
    <mergeCell ref="K3:L3"/>
    <mergeCell ref="M3:N3"/>
    <mergeCell ref="B63:I63"/>
    <mergeCell ref="K63:L63"/>
    <mergeCell ref="M63:N63"/>
    <mergeCell ref="B64:I64"/>
    <mergeCell ref="K64:L64"/>
    <mergeCell ref="M64:N64"/>
    <mergeCell ref="B65:I65"/>
    <mergeCell ref="K65:L65"/>
    <mergeCell ref="M65:N65"/>
    <mergeCell ref="B66:I66"/>
    <mergeCell ref="K66:L66"/>
    <mergeCell ref="M66:N66"/>
    <mergeCell ref="B67:I67"/>
    <mergeCell ref="K67:L67"/>
    <mergeCell ref="M67:N67"/>
    <mergeCell ref="B68:I68"/>
    <mergeCell ref="K68:L68"/>
    <mergeCell ref="M68:N68"/>
    <mergeCell ref="B72:I72"/>
    <mergeCell ref="K72:L72"/>
    <mergeCell ref="M72:N72"/>
    <mergeCell ref="B73:I73"/>
    <mergeCell ref="K73:L73"/>
    <mergeCell ref="M73:N73"/>
    <mergeCell ref="B69:I69"/>
    <mergeCell ref="K69:L69"/>
    <mergeCell ref="M69:N69"/>
    <mergeCell ref="B70:I70"/>
    <mergeCell ref="K70:L70"/>
    <mergeCell ref="M70:N70"/>
    <mergeCell ref="B71:I71"/>
    <mergeCell ref="K71:L71"/>
    <mergeCell ref="M71:N71"/>
    <mergeCell ref="B74:I74"/>
    <mergeCell ref="K74:L74"/>
    <mergeCell ref="M74:N74"/>
    <mergeCell ref="B75:I75"/>
    <mergeCell ref="K75:L75"/>
    <mergeCell ref="M75:N75"/>
    <mergeCell ref="B76:I76"/>
    <mergeCell ref="K76:L76"/>
    <mergeCell ref="M76:N76"/>
    <mergeCell ref="B83:I83"/>
    <mergeCell ref="K83:L83"/>
    <mergeCell ref="M83:N83"/>
    <mergeCell ref="B62:I62"/>
    <mergeCell ref="K62:L62"/>
    <mergeCell ref="M62:N62"/>
    <mergeCell ref="B80:I80"/>
    <mergeCell ref="K80:L80"/>
    <mergeCell ref="M80:N80"/>
    <mergeCell ref="B81:I81"/>
    <mergeCell ref="K81:L81"/>
    <mergeCell ref="M81:N81"/>
    <mergeCell ref="B82:I82"/>
    <mergeCell ref="K82:L82"/>
    <mergeCell ref="M82:N82"/>
    <mergeCell ref="B77:I77"/>
    <mergeCell ref="K77:L77"/>
    <mergeCell ref="M77:N77"/>
    <mergeCell ref="B78:I78"/>
    <mergeCell ref="K78:L78"/>
    <mergeCell ref="M78:N78"/>
    <mergeCell ref="B79:I79"/>
    <mergeCell ref="K79:L79"/>
    <mergeCell ref="M79:N79"/>
  </mergeCell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BFE0513-DB19-4114-AD80-D82F914B12E4}">
          <x14:formula1>
            <xm:f>Data!$N$2:$N$12</xm:f>
          </x14:formula1>
          <xm:sqref>B4:I4</xm:sqref>
        </x14:dataValidation>
        <x14:dataValidation type="list" allowBlank="1" showInputMessage="1" showErrorMessage="1" xr:uid="{6C35D79A-508A-45BC-9549-B41051BE2C3A}">
          <x14:formula1>
            <xm:f>Data!$N$2:$N$8</xm:f>
          </x14:formula1>
          <xm:sqref>B5:I5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70C5-E34A-4E53-97DB-B10F1572862F}">
  <dimension ref="A1:S14"/>
  <sheetViews>
    <sheetView topLeftCell="C1" workbookViewId="0">
      <selection activeCell="C2" sqref="C2"/>
    </sheetView>
  </sheetViews>
  <sheetFormatPr defaultRowHeight="15" x14ac:dyDescent="0.25"/>
  <cols>
    <col min="1" max="1" width="23.140625" bestFit="1" customWidth="1"/>
    <col min="2" max="2" width="73.140625" customWidth="1"/>
    <col min="3" max="3" width="91.140625" bestFit="1" customWidth="1"/>
    <col min="4" max="4" width="66.5703125" bestFit="1" customWidth="1"/>
    <col min="5" max="5" width="81.140625" customWidth="1"/>
    <col min="6" max="6" width="86.5703125" customWidth="1"/>
    <col min="7" max="7" width="15.42578125" bestFit="1" customWidth="1"/>
    <col min="8" max="8" width="15" bestFit="1" customWidth="1"/>
    <col min="9" max="9" width="42" bestFit="1" customWidth="1"/>
    <col min="11" max="11" width="17.42578125" bestFit="1" customWidth="1"/>
    <col min="12" max="12" width="21.42578125" bestFit="1" customWidth="1"/>
    <col min="13" max="13" width="14.42578125" bestFit="1" customWidth="1"/>
    <col min="14" max="14" width="55.42578125" bestFit="1" customWidth="1"/>
  </cols>
  <sheetData>
    <row r="1" spans="1:19" x14ac:dyDescent="0.25">
      <c r="A1" t="s">
        <v>85</v>
      </c>
      <c r="B1" t="s">
        <v>84</v>
      </c>
      <c r="C1" t="s">
        <v>90</v>
      </c>
      <c r="D1" t="s">
        <v>91</v>
      </c>
      <c r="E1" t="s">
        <v>106</v>
      </c>
      <c r="F1" t="s">
        <v>89</v>
      </c>
      <c r="G1" t="s">
        <v>68</v>
      </c>
      <c r="H1" t="s">
        <v>69</v>
      </c>
      <c r="I1" s="63" t="s">
        <v>6</v>
      </c>
      <c r="J1" s="62" t="s">
        <v>33</v>
      </c>
      <c r="K1" s="85" t="s">
        <v>139</v>
      </c>
      <c r="L1" t="s">
        <v>23</v>
      </c>
      <c r="M1" s="62" t="s">
        <v>2</v>
      </c>
    </row>
    <row r="2" spans="1:19" ht="16.5" x14ac:dyDescent="0.25">
      <c r="A2" t="s">
        <v>83</v>
      </c>
      <c r="B2" t="s">
        <v>82</v>
      </c>
      <c r="C2" t="s">
        <v>92</v>
      </c>
      <c r="E2" t="s">
        <v>105</v>
      </c>
      <c r="F2" s="61" t="s">
        <v>219</v>
      </c>
      <c r="G2" t="s">
        <v>81</v>
      </c>
      <c r="I2" s="64" t="s">
        <v>58</v>
      </c>
      <c r="J2" s="4" t="s">
        <v>12</v>
      </c>
      <c r="K2" s="86" t="s">
        <v>138</v>
      </c>
      <c r="L2" t="s">
        <v>27</v>
      </c>
      <c r="M2" s="78" t="s">
        <v>97</v>
      </c>
      <c r="N2" t="s">
        <v>11</v>
      </c>
      <c r="O2" t="s">
        <v>204</v>
      </c>
    </row>
    <row r="3" spans="1:19" ht="16.5" x14ac:dyDescent="0.25">
      <c r="A3" t="s">
        <v>80</v>
      </c>
      <c r="B3" t="s">
        <v>79</v>
      </c>
      <c r="C3" t="s">
        <v>140</v>
      </c>
      <c r="E3" s="61" t="s">
        <v>219</v>
      </c>
      <c r="F3" t="s">
        <v>104</v>
      </c>
      <c r="G3" t="s">
        <v>67</v>
      </c>
      <c r="H3" t="s">
        <v>78</v>
      </c>
      <c r="I3" s="64" t="s">
        <v>57</v>
      </c>
      <c r="J3" s="5" t="s">
        <v>13</v>
      </c>
      <c r="K3" s="87" t="s">
        <v>213</v>
      </c>
      <c r="L3" t="s">
        <v>96</v>
      </c>
      <c r="M3" s="78" t="s">
        <v>98</v>
      </c>
      <c r="N3" t="s">
        <v>110</v>
      </c>
      <c r="O3" t="s">
        <v>205</v>
      </c>
    </row>
    <row r="4" spans="1:19" ht="33" x14ac:dyDescent="0.25">
      <c r="B4" s="60" t="s">
        <v>77</v>
      </c>
      <c r="C4" t="s">
        <v>141</v>
      </c>
      <c r="E4" t="s">
        <v>104</v>
      </c>
      <c r="F4" s="60" t="s">
        <v>115</v>
      </c>
      <c r="G4" s="60" t="s">
        <v>76</v>
      </c>
      <c r="H4" t="s">
        <v>75</v>
      </c>
      <c r="I4" s="65" t="s">
        <v>15</v>
      </c>
      <c r="J4" s="60"/>
      <c r="K4" s="60"/>
      <c r="L4" s="60"/>
      <c r="M4" t="s">
        <v>99</v>
      </c>
      <c r="N4" s="60" t="s">
        <v>114</v>
      </c>
    </row>
    <row r="5" spans="1:19" ht="33" x14ac:dyDescent="0.25">
      <c r="B5" t="s">
        <v>206</v>
      </c>
      <c r="C5" t="s">
        <v>221</v>
      </c>
      <c r="E5" s="60" t="s">
        <v>115</v>
      </c>
      <c r="F5" s="60"/>
      <c r="H5" t="s">
        <v>73</v>
      </c>
      <c r="I5" s="65" t="s">
        <v>16</v>
      </c>
      <c r="M5" t="s">
        <v>100</v>
      </c>
      <c r="N5" s="60" t="s">
        <v>111</v>
      </c>
      <c r="O5" s="84"/>
      <c r="P5" s="84"/>
      <c r="Q5" s="84"/>
      <c r="R5" s="84"/>
      <c r="S5" s="84"/>
    </row>
    <row r="6" spans="1:19" ht="16.5" x14ac:dyDescent="0.25">
      <c r="B6" s="60" t="s">
        <v>222</v>
      </c>
      <c r="C6" t="s">
        <v>254</v>
      </c>
      <c r="E6" s="60"/>
      <c r="F6" s="60"/>
      <c r="I6" s="65"/>
      <c r="N6" s="60"/>
      <c r="O6" s="84"/>
      <c r="P6" s="84"/>
      <c r="Q6" s="84"/>
      <c r="R6" s="84"/>
      <c r="S6" s="84"/>
    </row>
    <row r="7" spans="1:19" ht="16.5" x14ac:dyDescent="0.25">
      <c r="B7" s="60" t="s">
        <v>74</v>
      </c>
      <c r="C7" s="60"/>
      <c r="E7" t="s">
        <v>108</v>
      </c>
      <c r="F7" s="60"/>
      <c r="H7" t="s">
        <v>71</v>
      </c>
      <c r="I7" s="65" t="s">
        <v>17</v>
      </c>
      <c r="N7" s="83" t="s">
        <v>113</v>
      </c>
      <c r="O7" s="84"/>
      <c r="P7" s="84"/>
      <c r="Q7" s="84"/>
      <c r="R7" s="84"/>
      <c r="S7" s="84"/>
    </row>
    <row r="8" spans="1:19" ht="16.5" x14ac:dyDescent="0.25">
      <c r="B8" s="60" t="s">
        <v>72</v>
      </c>
      <c r="C8" s="60"/>
      <c r="E8" t="s">
        <v>101</v>
      </c>
      <c r="F8" s="60"/>
      <c r="H8" t="s">
        <v>70</v>
      </c>
      <c r="I8" s="65" t="s">
        <v>18</v>
      </c>
      <c r="N8" s="83" t="s">
        <v>112</v>
      </c>
      <c r="O8" s="84"/>
      <c r="P8" s="84"/>
      <c r="Q8" s="84"/>
      <c r="R8" s="84"/>
      <c r="S8" s="84"/>
    </row>
    <row r="9" spans="1:19" ht="16.5" x14ac:dyDescent="0.25">
      <c r="B9" s="60" t="s">
        <v>136</v>
      </c>
      <c r="C9" s="60"/>
      <c r="D9" s="60"/>
      <c r="E9" t="s">
        <v>109</v>
      </c>
      <c r="F9" s="60"/>
      <c r="I9" s="65" t="s">
        <v>19</v>
      </c>
      <c r="N9" s="60" t="s">
        <v>144</v>
      </c>
    </row>
    <row r="10" spans="1:19" ht="16.5" x14ac:dyDescent="0.25">
      <c r="B10" s="60" t="s">
        <v>137</v>
      </c>
      <c r="E10" t="s">
        <v>102</v>
      </c>
      <c r="I10" s="65" t="s">
        <v>20</v>
      </c>
    </row>
    <row r="11" spans="1:19" ht="33" x14ac:dyDescent="0.25">
      <c r="B11" s="60" t="s">
        <v>107</v>
      </c>
      <c r="E11" t="s">
        <v>103</v>
      </c>
      <c r="I11" s="64" t="s">
        <v>59</v>
      </c>
    </row>
    <row r="12" spans="1:19" ht="16.5" x14ac:dyDescent="0.25">
      <c r="B12" s="60" t="s">
        <v>207</v>
      </c>
      <c r="I12" s="65" t="s">
        <v>21</v>
      </c>
    </row>
    <row r="13" spans="1:19" x14ac:dyDescent="0.25">
      <c r="I13" s="67" t="s">
        <v>87</v>
      </c>
    </row>
    <row r="14" spans="1:19" x14ac:dyDescent="0.25">
      <c r="I14" s="6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C329-FF5A-4A77-9A28-D67A8F71CCDB}">
  <dimension ref="A2:N55"/>
  <sheetViews>
    <sheetView zoomScale="117" zoomScaleNormal="117" workbookViewId="0">
      <selection activeCell="K33" sqref="K33"/>
    </sheetView>
  </sheetViews>
  <sheetFormatPr defaultColWidth="8.5703125" defaultRowHeight="12" x14ac:dyDescent="0.2"/>
  <cols>
    <col min="1" max="9" width="8.5703125" style="17"/>
    <col min="10" max="10" width="8.5703125" style="88"/>
    <col min="11" max="16384" width="8.5703125" style="17"/>
  </cols>
  <sheetData>
    <row r="2" spans="1:14" x14ac:dyDescent="0.2">
      <c r="B2" s="117" t="s">
        <v>131</v>
      </c>
      <c r="C2" s="117"/>
      <c r="D2" s="117"/>
      <c r="E2" s="117"/>
      <c r="F2" s="117"/>
      <c r="G2" s="117"/>
      <c r="H2" s="117"/>
      <c r="I2" s="117"/>
    </row>
    <row r="4" spans="1:14" x14ac:dyDescent="0.2">
      <c r="B4" s="116" t="s">
        <v>132</v>
      </c>
      <c r="C4" s="116"/>
      <c r="D4" s="116"/>
      <c r="E4" s="116"/>
      <c r="F4" s="116"/>
      <c r="G4" s="116"/>
      <c r="H4" s="116"/>
      <c r="I4" s="116"/>
    </row>
    <row r="6" spans="1:14" x14ac:dyDescent="0.2">
      <c r="A6" s="27"/>
      <c r="B6" s="152" t="s">
        <v>116</v>
      </c>
      <c r="C6" s="152"/>
      <c r="D6" s="152"/>
      <c r="E6" s="152"/>
      <c r="F6" s="152"/>
      <c r="G6" s="152"/>
      <c r="H6" s="152"/>
      <c r="I6" s="152"/>
      <c r="J6" s="89"/>
      <c r="K6" s="118"/>
      <c r="L6" s="118"/>
      <c r="M6" s="118"/>
      <c r="N6" s="118"/>
    </row>
    <row r="7" spans="1:14" x14ac:dyDescent="0.2">
      <c r="A7" s="27"/>
      <c r="B7" s="117" t="s">
        <v>160</v>
      </c>
      <c r="C7" s="117"/>
      <c r="D7" s="117"/>
      <c r="E7" s="117"/>
      <c r="F7" s="117"/>
      <c r="G7" s="117"/>
      <c r="H7" s="117"/>
      <c r="I7" s="117"/>
      <c r="J7" s="89">
        <v>1</v>
      </c>
      <c r="K7" s="118">
        <v>60</v>
      </c>
      <c r="L7" s="118"/>
      <c r="M7" s="118">
        <f>K7*J7</f>
        <v>60</v>
      </c>
      <c r="N7" s="118"/>
    </row>
    <row r="8" spans="1:14" x14ac:dyDescent="0.2">
      <c r="A8" s="27"/>
      <c r="B8" s="117" t="s">
        <v>118</v>
      </c>
      <c r="C8" s="117"/>
      <c r="D8" s="117"/>
      <c r="E8" s="117"/>
      <c r="F8" s="117"/>
      <c r="G8" s="117"/>
      <c r="H8" s="117"/>
      <c r="I8" s="117"/>
      <c r="J8" s="89"/>
      <c r="K8" s="118"/>
      <c r="L8" s="118"/>
      <c r="M8" s="118"/>
      <c r="N8" s="118"/>
    </row>
    <row r="9" spans="1:14" x14ac:dyDescent="0.2">
      <c r="A9" s="27"/>
      <c r="B9" s="117" t="s">
        <v>119</v>
      </c>
      <c r="C9" s="117"/>
      <c r="D9" s="117"/>
      <c r="E9" s="117"/>
      <c r="F9" s="117"/>
      <c r="G9" s="117"/>
      <c r="H9" s="117"/>
      <c r="I9" s="117"/>
      <c r="J9" s="89"/>
      <c r="K9" s="118"/>
      <c r="L9" s="118"/>
      <c r="M9" s="118"/>
      <c r="N9" s="118"/>
    </row>
    <row r="11" spans="1:14" x14ac:dyDescent="0.2">
      <c r="A11" s="94"/>
      <c r="B11" s="114" t="s">
        <v>116</v>
      </c>
      <c r="C11" s="114"/>
      <c r="D11" s="114"/>
      <c r="E11" s="114"/>
      <c r="F11" s="114"/>
      <c r="G11" s="114"/>
      <c r="H11" s="114"/>
      <c r="I11" s="114"/>
      <c r="J11" s="92"/>
      <c r="K11" s="142"/>
      <c r="L11" s="142"/>
      <c r="M11" s="113"/>
      <c r="N11" s="113"/>
    </row>
    <row r="12" spans="1:14" x14ac:dyDescent="0.2">
      <c r="A12" s="94">
        <v>4</v>
      </c>
      <c r="B12" s="116" t="s">
        <v>149</v>
      </c>
      <c r="C12" s="116"/>
      <c r="D12" s="116"/>
      <c r="E12" s="116"/>
      <c r="F12" s="116"/>
      <c r="G12" s="116"/>
      <c r="H12" s="116"/>
      <c r="I12" s="116"/>
      <c r="J12" s="92">
        <v>1</v>
      </c>
      <c r="K12" s="113">
        <v>280</v>
      </c>
      <c r="L12" s="113"/>
      <c r="M12" s="113">
        <f>K12*J12</f>
        <v>280</v>
      </c>
      <c r="N12" s="113"/>
    </row>
    <row r="13" spans="1:14" x14ac:dyDescent="0.2">
      <c r="A13" s="94"/>
      <c r="B13" s="116" t="s">
        <v>150</v>
      </c>
      <c r="C13" s="116"/>
      <c r="D13" s="116"/>
      <c r="E13" s="116"/>
      <c r="F13" s="116"/>
      <c r="G13" s="116"/>
      <c r="H13" s="116"/>
      <c r="I13" s="116"/>
      <c r="J13" s="92"/>
      <c r="K13" s="142"/>
      <c r="L13" s="142"/>
      <c r="M13" s="113"/>
      <c r="N13" s="113"/>
    </row>
    <row r="14" spans="1:14" x14ac:dyDescent="0.2">
      <c r="A14" s="94"/>
      <c r="B14" s="116" t="s">
        <v>151</v>
      </c>
      <c r="C14" s="116"/>
      <c r="D14" s="116"/>
      <c r="E14" s="116"/>
      <c r="F14" s="116"/>
      <c r="G14" s="116"/>
      <c r="H14" s="116"/>
      <c r="I14" s="116"/>
      <c r="J14" s="92"/>
      <c r="K14" s="113"/>
      <c r="L14" s="113"/>
      <c r="M14" s="113"/>
      <c r="N14" s="113"/>
    </row>
    <row r="15" spans="1:14" x14ac:dyDescent="0.2">
      <c r="A15" s="94"/>
      <c r="B15" s="116" t="s">
        <v>152</v>
      </c>
      <c r="C15" s="116"/>
      <c r="D15" s="116"/>
      <c r="E15" s="116"/>
      <c r="F15" s="116"/>
      <c r="G15" s="116"/>
      <c r="H15" s="116"/>
      <c r="I15" s="116"/>
      <c r="J15" s="92"/>
      <c r="K15" s="113"/>
      <c r="L15" s="113"/>
      <c r="M15" s="113"/>
      <c r="N15" s="113"/>
    </row>
    <row r="16" spans="1:14" x14ac:dyDescent="0.2">
      <c r="A16" s="94"/>
      <c r="B16" s="95"/>
      <c r="C16" s="95"/>
      <c r="D16" s="95"/>
      <c r="E16" s="95"/>
      <c r="F16" s="95"/>
      <c r="G16" s="95"/>
      <c r="H16" s="95"/>
      <c r="I16" s="95"/>
      <c r="J16" s="92"/>
      <c r="K16" s="93"/>
      <c r="L16" s="93"/>
      <c r="M16" s="93"/>
      <c r="N16" s="93"/>
    </row>
    <row r="17" spans="1:14" x14ac:dyDescent="0.2">
      <c r="A17" s="27"/>
      <c r="B17" s="152" t="s">
        <v>252</v>
      </c>
      <c r="C17" s="152"/>
      <c r="D17" s="152"/>
      <c r="E17" s="152"/>
      <c r="F17" s="152"/>
      <c r="G17" s="152"/>
      <c r="H17" s="152"/>
      <c r="I17" s="152"/>
      <c r="J17" s="89"/>
      <c r="K17" s="118"/>
      <c r="L17" s="118"/>
      <c r="M17" s="118"/>
      <c r="N17" s="118"/>
    </row>
    <row r="18" spans="1:14" x14ac:dyDescent="0.2">
      <c r="A18" s="27"/>
      <c r="B18" s="117" t="s">
        <v>117</v>
      </c>
      <c r="C18" s="117"/>
      <c r="D18" s="117"/>
      <c r="E18" s="117"/>
      <c r="F18" s="117"/>
      <c r="G18" s="117"/>
      <c r="H18" s="117"/>
      <c r="I18" s="117"/>
      <c r="J18" s="89">
        <v>4</v>
      </c>
      <c r="K18" s="118">
        <v>60</v>
      </c>
      <c r="L18" s="118"/>
      <c r="M18" s="118">
        <f>K18*J18</f>
        <v>240</v>
      </c>
      <c r="N18" s="118"/>
    </row>
    <row r="19" spans="1:14" x14ac:dyDescent="0.2">
      <c r="A19" s="27"/>
      <c r="B19" s="117" t="s">
        <v>118</v>
      </c>
      <c r="C19" s="117"/>
      <c r="D19" s="117"/>
      <c r="E19" s="117"/>
      <c r="F19" s="117"/>
      <c r="G19" s="117"/>
      <c r="H19" s="117"/>
      <c r="I19" s="117"/>
      <c r="J19" s="89"/>
      <c r="K19" s="118"/>
      <c r="L19" s="118"/>
      <c r="M19" s="118"/>
      <c r="N19" s="118"/>
    </row>
    <row r="20" spans="1:14" x14ac:dyDescent="0.2">
      <c r="A20" s="27"/>
      <c r="B20" s="117" t="s">
        <v>119</v>
      </c>
      <c r="C20" s="117"/>
      <c r="D20" s="117"/>
      <c r="E20" s="117"/>
      <c r="F20" s="117"/>
      <c r="G20" s="117"/>
      <c r="H20" s="117"/>
      <c r="I20" s="117"/>
      <c r="J20" s="89"/>
      <c r="K20" s="118"/>
      <c r="L20" s="118"/>
      <c r="M20" s="118"/>
      <c r="N20" s="118"/>
    </row>
    <row r="22" spans="1:14" x14ac:dyDescent="0.2">
      <c r="A22" s="27"/>
      <c r="B22" s="115" t="s">
        <v>120</v>
      </c>
      <c r="C22" s="115"/>
      <c r="D22" s="115"/>
      <c r="E22" s="115"/>
      <c r="F22" s="115"/>
      <c r="G22" s="115"/>
      <c r="H22" s="115"/>
      <c r="I22" s="115"/>
      <c r="J22" s="89"/>
      <c r="K22" s="118"/>
      <c r="L22" s="118"/>
      <c r="M22" s="118"/>
      <c r="N22" s="118"/>
    </row>
    <row r="23" spans="1:14" x14ac:dyDescent="0.2">
      <c r="A23" s="27"/>
      <c r="B23" s="115" t="s">
        <v>121</v>
      </c>
      <c r="C23" s="115"/>
      <c r="D23" s="115"/>
      <c r="E23" s="115"/>
      <c r="F23" s="115"/>
      <c r="G23" s="115"/>
      <c r="H23" s="115"/>
      <c r="I23" s="115"/>
      <c r="J23" s="89"/>
      <c r="K23" s="118"/>
      <c r="L23" s="118"/>
      <c r="M23" s="118"/>
      <c r="N23" s="118"/>
    </row>
    <row r="24" spans="1:14" x14ac:dyDescent="0.2">
      <c r="A24" s="27"/>
      <c r="B24" s="115" t="s">
        <v>122</v>
      </c>
      <c r="C24" s="115"/>
      <c r="D24" s="115"/>
      <c r="E24" s="115"/>
      <c r="F24" s="115"/>
      <c r="G24" s="115"/>
      <c r="H24" s="115"/>
      <c r="I24" s="115"/>
      <c r="J24" s="89"/>
      <c r="K24" s="118"/>
      <c r="L24" s="118"/>
      <c r="M24" s="118"/>
      <c r="N24" s="118"/>
    </row>
    <row r="26" spans="1:14" x14ac:dyDescent="0.2">
      <c r="A26" s="27"/>
      <c r="B26" s="117" t="s">
        <v>123</v>
      </c>
      <c r="C26" s="117"/>
      <c r="D26" s="117"/>
      <c r="E26" s="117"/>
      <c r="F26" s="117"/>
      <c r="G26" s="117"/>
      <c r="H26" s="117"/>
      <c r="I26" s="117"/>
      <c r="J26" s="89">
        <v>1</v>
      </c>
      <c r="K26" s="118">
        <v>220</v>
      </c>
      <c r="L26" s="118"/>
      <c r="M26" s="118">
        <f>K26*J26</f>
        <v>220</v>
      </c>
      <c r="N26" s="118"/>
    </row>
    <row r="27" spans="1:14" x14ac:dyDescent="0.2">
      <c r="A27" s="27"/>
      <c r="B27" s="117" t="s">
        <v>133</v>
      </c>
      <c r="C27" s="117"/>
      <c r="D27" s="117"/>
      <c r="E27" s="117"/>
      <c r="F27" s="117"/>
      <c r="G27" s="117"/>
      <c r="H27" s="117"/>
      <c r="I27" s="117"/>
      <c r="J27" s="89"/>
      <c r="K27" s="118"/>
      <c r="L27" s="118"/>
      <c r="M27" s="118"/>
      <c r="N27" s="118"/>
    </row>
    <row r="29" spans="1:14" x14ac:dyDescent="0.2">
      <c r="B29" s="117" t="s">
        <v>124</v>
      </c>
      <c r="C29" s="117"/>
      <c r="D29" s="117"/>
      <c r="E29" s="117"/>
      <c r="F29" s="117"/>
      <c r="G29" s="117"/>
      <c r="H29" s="117"/>
      <c r="I29" s="117"/>
    </row>
    <row r="30" spans="1:14" x14ac:dyDescent="0.2">
      <c r="B30" s="117" t="s">
        <v>125</v>
      </c>
      <c r="C30" s="117"/>
      <c r="D30" s="117"/>
      <c r="E30" s="117"/>
      <c r="F30" s="117"/>
      <c r="G30" s="117"/>
      <c r="H30" s="117"/>
      <c r="I30" s="117"/>
    </row>
    <row r="31" spans="1:14" x14ac:dyDescent="0.2">
      <c r="B31" s="117" t="s">
        <v>126</v>
      </c>
      <c r="C31" s="117"/>
      <c r="D31" s="117"/>
      <c r="E31" s="117"/>
      <c r="F31" s="117"/>
      <c r="G31" s="117"/>
      <c r="H31" s="117"/>
      <c r="I31" s="117"/>
    </row>
    <row r="32" spans="1:14" x14ac:dyDescent="0.2">
      <c r="B32" s="117" t="s">
        <v>127</v>
      </c>
      <c r="C32" s="117"/>
      <c r="D32" s="117"/>
      <c r="E32" s="117"/>
      <c r="F32" s="117"/>
      <c r="G32" s="117"/>
      <c r="H32" s="117"/>
      <c r="I32" s="117"/>
    </row>
    <row r="33" spans="2:14" x14ac:dyDescent="0.2">
      <c r="B33" s="117"/>
      <c r="C33" s="117"/>
      <c r="D33" s="117"/>
      <c r="E33" s="117"/>
      <c r="F33" s="117"/>
      <c r="G33" s="117"/>
      <c r="H33" s="117"/>
      <c r="I33" s="117"/>
    </row>
    <row r="34" spans="2:14" x14ac:dyDescent="0.2">
      <c r="B34" s="119" t="s">
        <v>128</v>
      </c>
      <c r="C34" s="119"/>
      <c r="D34" s="119"/>
      <c r="E34" s="119"/>
      <c r="F34" s="119"/>
      <c r="G34" s="119"/>
      <c r="H34" s="119"/>
      <c r="I34" s="119"/>
    </row>
    <row r="35" spans="2:14" x14ac:dyDescent="0.2">
      <c r="B35" s="119" t="s">
        <v>129</v>
      </c>
      <c r="C35" s="119"/>
      <c r="D35" s="119"/>
      <c r="E35" s="119"/>
      <c r="F35" s="119"/>
      <c r="G35" s="119"/>
      <c r="H35" s="119"/>
      <c r="I35" s="119"/>
    </row>
    <row r="36" spans="2:14" x14ac:dyDescent="0.2">
      <c r="B36" s="119" t="s">
        <v>130</v>
      </c>
      <c r="C36" s="119"/>
      <c r="D36" s="119"/>
      <c r="E36" s="119"/>
      <c r="F36" s="119"/>
      <c r="G36" s="119"/>
      <c r="H36" s="119"/>
      <c r="I36" s="119"/>
    </row>
    <row r="37" spans="2:14" x14ac:dyDescent="0.2">
      <c r="B37" s="119" t="s">
        <v>208</v>
      </c>
      <c r="C37" s="119"/>
      <c r="D37" s="119"/>
      <c r="E37" s="119"/>
      <c r="F37" s="119"/>
      <c r="G37" s="119"/>
      <c r="H37" s="119"/>
      <c r="I37" s="119"/>
    </row>
    <row r="39" spans="2:14" x14ac:dyDescent="0.2">
      <c r="B39" s="138" t="s">
        <v>135</v>
      </c>
      <c r="C39" s="138"/>
      <c r="D39" s="138"/>
      <c r="E39" s="138"/>
      <c r="F39" s="138"/>
      <c r="G39" s="138"/>
      <c r="H39" s="138"/>
      <c r="I39" s="138"/>
    </row>
    <row r="40" spans="2:14" x14ac:dyDescent="0.2">
      <c r="B40" s="3" t="s">
        <v>134</v>
      </c>
      <c r="C40" s="3"/>
      <c r="D40" s="3"/>
      <c r="E40" s="3"/>
      <c r="F40" s="3"/>
      <c r="G40" s="3"/>
      <c r="H40" s="3"/>
      <c r="I40" s="3"/>
    </row>
    <row r="43" spans="2:14" x14ac:dyDescent="0.2">
      <c r="B43" s="148" t="s">
        <v>142</v>
      </c>
      <c r="C43" s="148"/>
      <c r="D43" s="148"/>
      <c r="E43" s="148"/>
      <c r="F43" s="148"/>
      <c r="G43" s="148"/>
      <c r="H43" s="148"/>
      <c r="I43" s="148"/>
      <c r="J43" s="91"/>
      <c r="K43" s="149"/>
      <c r="L43" s="149"/>
      <c r="M43" s="149"/>
      <c r="N43" s="149"/>
    </row>
    <row r="44" spans="2:14" x14ac:dyDescent="0.2">
      <c r="B44" s="150" t="s">
        <v>143</v>
      </c>
      <c r="C44" s="150"/>
      <c r="D44" s="150"/>
      <c r="E44" s="150"/>
      <c r="F44" s="150"/>
      <c r="G44" s="150"/>
      <c r="H44" s="150"/>
      <c r="I44" s="150"/>
      <c r="J44" s="92">
        <v>1</v>
      </c>
      <c r="K44" s="151">
        <v>180</v>
      </c>
      <c r="L44" s="151"/>
      <c r="M44" s="113">
        <f>K44*J44</f>
        <v>180</v>
      </c>
      <c r="N44" s="113"/>
    </row>
    <row r="47" spans="2:14" x14ac:dyDescent="0.2">
      <c r="B47" s="148" t="s">
        <v>142</v>
      </c>
      <c r="C47" s="148"/>
      <c r="D47" s="148"/>
      <c r="E47" s="148"/>
      <c r="F47" s="148"/>
      <c r="G47" s="148"/>
      <c r="H47" s="148"/>
      <c r="I47" s="148"/>
      <c r="J47" s="91"/>
      <c r="K47" s="149"/>
      <c r="L47" s="149"/>
      <c r="M47" s="149"/>
      <c r="N47" s="149"/>
    </row>
    <row r="48" spans="2:14" x14ac:dyDescent="0.2">
      <c r="B48" s="150" t="s">
        <v>143</v>
      </c>
      <c r="C48" s="150"/>
      <c r="D48" s="150"/>
      <c r="E48" s="150"/>
      <c r="F48" s="150"/>
      <c r="G48" s="150"/>
      <c r="H48" s="150"/>
      <c r="I48" s="150"/>
      <c r="J48" s="92">
        <v>1</v>
      </c>
      <c r="K48" s="151">
        <v>180</v>
      </c>
      <c r="L48" s="151"/>
      <c r="M48" s="113">
        <f>K48*J48</f>
        <v>180</v>
      </c>
      <c r="N48" s="113"/>
    </row>
    <row r="51" spans="2:9" x14ac:dyDescent="0.2">
      <c r="B51" s="116" t="s">
        <v>147</v>
      </c>
      <c r="C51" s="116"/>
      <c r="D51" s="116"/>
      <c r="E51" s="116"/>
      <c r="F51" s="116"/>
      <c r="G51" s="116"/>
      <c r="H51" s="116"/>
      <c r="I51" s="116"/>
    </row>
    <row r="52" spans="2:9" x14ac:dyDescent="0.2">
      <c r="B52" s="116" t="s">
        <v>148</v>
      </c>
      <c r="C52" s="116"/>
      <c r="D52" s="116"/>
      <c r="E52" s="116"/>
      <c r="F52" s="116"/>
      <c r="G52" s="116"/>
      <c r="H52" s="116"/>
      <c r="I52" s="116"/>
    </row>
    <row r="54" spans="2:9" x14ac:dyDescent="0.2">
      <c r="B54" s="116" t="s">
        <v>145</v>
      </c>
      <c r="C54" s="116"/>
      <c r="D54" s="116"/>
      <c r="E54" s="116"/>
      <c r="F54" s="116"/>
      <c r="G54" s="116"/>
      <c r="H54" s="116"/>
      <c r="I54" s="116"/>
    </row>
    <row r="55" spans="2:9" x14ac:dyDescent="0.2">
      <c r="B55" s="116" t="s">
        <v>146</v>
      </c>
      <c r="C55" s="116"/>
      <c r="D55" s="116"/>
      <c r="E55" s="116"/>
      <c r="F55" s="116"/>
      <c r="G55" s="116"/>
      <c r="H55" s="116"/>
      <c r="I55" s="116"/>
    </row>
  </sheetData>
  <mergeCells count="82">
    <mergeCell ref="B12:I12"/>
    <mergeCell ref="K12:L12"/>
    <mergeCell ref="M12:N12"/>
    <mergeCell ref="B8:I8"/>
    <mergeCell ref="K8:L8"/>
    <mergeCell ref="M8:N8"/>
    <mergeCell ref="B9:I9"/>
    <mergeCell ref="K9:L9"/>
    <mergeCell ref="M9:N9"/>
    <mergeCell ref="B11:I11"/>
    <mergeCell ref="K11:L11"/>
    <mergeCell ref="M11:N11"/>
    <mergeCell ref="B6:I6"/>
    <mergeCell ref="K6:L6"/>
    <mergeCell ref="M6:N6"/>
    <mergeCell ref="B7:I7"/>
    <mergeCell ref="K7:L7"/>
    <mergeCell ref="M7:N7"/>
    <mergeCell ref="K13:L13"/>
    <mergeCell ref="M13:N13"/>
    <mergeCell ref="K14:L14"/>
    <mergeCell ref="M14:N14"/>
    <mergeCell ref="B39:I39"/>
    <mergeCell ref="B35:I35"/>
    <mergeCell ref="B36:I36"/>
    <mergeCell ref="K26:L26"/>
    <mergeCell ref="M26:N26"/>
    <mergeCell ref="K27:L27"/>
    <mergeCell ref="M27:N27"/>
    <mergeCell ref="K23:L23"/>
    <mergeCell ref="M23:N23"/>
    <mergeCell ref="K24:L24"/>
    <mergeCell ref="M24:N24"/>
    <mergeCell ref="K20:L20"/>
    <mergeCell ref="B2:I2"/>
    <mergeCell ref="B4:I4"/>
    <mergeCell ref="B29:I29"/>
    <mergeCell ref="B30:I30"/>
    <mergeCell ref="B31:I31"/>
    <mergeCell ref="B26:I26"/>
    <mergeCell ref="B27:I27"/>
    <mergeCell ref="B23:I23"/>
    <mergeCell ref="B24:I24"/>
    <mergeCell ref="B20:I20"/>
    <mergeCell ref="B22:I22"/>
    <mergeCell ref="B14:I14"/>
    <mergeCell ref="B17:I17"/>
    <mergeCell ref="B18:I18"/>
    <mergeCell ref="B19:I19"/>
    <mergeCell ref="B13:I13"/>
    <mergeCell ref="B55:I55"/>
    <mergeCell ref="B15:I15"/>
    <mergeCell ref="B47:I47"/>
    <mergeCell ref="K47:L47"/>
    <mergeCell ref="M47:N47"/>
    <mergeCell ref="B48:I48"/>
    <mergeCell ref="K48:L48"/>
    <mergeCell ref="M48:N48"/>
    <mergeCell ref="B37:I37"/>
    <mergeCell ref="B32:I32"/>
    <mergeCell ref="B33:I33"/>
    <mergeCell ref="B34:I34"/>
    <mergeCell ref="K17:L17"/>
    <mergeCell ref="M17:N17"/>
    <mergeCell ref="K15:L15"/>
    <mergeCell ref="M15:N15"/>
    <mergeCell ref="B51:I51"/>
    <mergeCell ref="M20:N20"/>
    <mergeCell ref="K22:L22"/>
    <mergeCell ref="B52:I52"/>
    <mergeCell ref="B54:I54"/>
    <mergeCell ref="B44:I44"/>
    <mergeCell ref="K44:L44"/>
    <mergeCell ref="M44:N44"/>
    <mergeCell ref="M18:N18"/>
    <mergeCell ref="K19:L19"/>
    <mergeCell ref="M19:N19"/>
    <mergeCell ref="B43:I43"/>
    <mergeCell ref="K43:L43"/>
    <mergeCell ref="M43:N43"/>
    <mergeCell ref="M22:N22"/>
    <mergeCell ref="K18:L1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9CD4-2CB4-4FC8-84A3-2F66027A462F}">
  <sheetPr codeName="Sheet3"/>
  <dimension ref="A1:H23"/>
  <sheetViews>
    <sheetView topLeftCell="A4" zoomScale="92" zoomScaleNormal="92" workbookViewId="0">
      <selection activeCell="L5" sqref="L5"/>
    </sheetView>
  </sheetViews>
  <sheetFormatPr defaultRowHeight="15" x14ac:dyDescent="0.25"/>
  <cols>
    <col min="1" max="1" width="16.42578125" customWidth="1"/>
    <col min="2" max="2" width="29.5703125" customWidth="1"/>
    <col min="8" max="8" width="13.5703125" bestFit="1" customWidth="1"/>
    <col min="10" max="10" width="8.140625" customWidth="1"/>
  </cols>
  <sheetData>
    <row r="1" spans="1:8" x14ac:dyDescent="0.25">
      <c r="A1" s="44" t="s">
        <v>50</v>
      </c>
      <c r="B1" s="44" t="s">
        <v>49</v>
      </c>
      <c r="C1" s="38"/>
    </row>
    <row r="2" spans="1:8" ht="139.69999999999999" customHeight="1" x14ac:dyDescent="0.25">
      <c r="A2" s="40" t="s">
        <v>25</v>
      </c>
      <c r="B2" s="49"/>
      <c r="C2" s="39"/>
      <c r="F2" s="41" t="s">
        <v>48</v>
      </c>
      <c r="G2" s="41"/>
      <c r="H2" s="41" t="s">
        <v>47</v>
      </c>
    </row>
    <row r="3" spans="1:8" ht="139.69999999999999" customHeight="1" x14ac:dyDescent="0.25">
      <c r="A3" s="40" t="s">
        <v>26</v>
      </c>
      <c r="B3" s="50"/>
      <c r="C3" s="39"/>
      <c r="F3" s="41" t="s">
        <v>46</v>
      </c>
      <c r="G3" s="43" t="s">
        <v>45</v>
      </c>
      <c r="H3" s="41" t="s">
        <v>44</v>
      </c>
    </row>
    <row r="4" spans="1:8" ht="139.69999999999999" customHeight="1" x14ac:dyDescent="0.25">
      <c r="A4" s="40" t="s">
        <v>260</v>
      </c>
      <c r="B4" s="50"/>
      <c r="C4" s="39"/>
      <c r="F4" s="41"/>
      <c r="G4" s="43"/>
      <c r="H4" s="41" t="s">
        <v>43</v>
      </c>
    </row>
    <row r="5" spans="1:8" ht="139.69999999999999" customHeight="1" x14ac:dyDescent="0.25">
      <c r="A5" s="40" t="s">
        <v>51</v>
      </c>
      <c r="B5" s="50"/>
      <c r="C5" s="39"/>
      <c r="F5" s="41"/>
      <c r="G5" s="41"/>
      <c r="H5" s="41" t="s">
        <v>42</v>
      </c>
    </row>
    <row r="6" spans="1:8" ht="139.69999999999999" customHeight="1" x14ac:dyDescent="0.25">
      <c r="A6" s="47" t="s">
        <v>53</v>
      </c>
      <c r="B6" s="51" t="s">
        <v>52</v>
      </c>
      <c r="C6" s="39"/>
      <c r="F6" s="41"/>
      <c r="G6" s="41"/>
      <c r="H6" s="41"/>
    </row>
    <row r="7" spans="1:8" ht="139.69999999999999" customHeight="1" x14ac:dyDescent="0.25">
      <c r="A7" s="42" t="s">
        <v>41</v>
      </c>
      <c r="B7" s="50"/>
      <c r="C7" s="39"/>
      <c r="F7" s="41"/>
      <c r="G7" s="41"/>
      <c r="H7" s="41" t="s">
        <v>40</v>
      </c>
    </row>
    <row r="8" spans="1:8" ht="139.69999999999999" customHeight="1" x14ac:dyDescent="0.25">
      <c r="A8" s="42" t="s">
        <v>39</v>
      </c>
      <c r="B8" s="50"/>
      <c r="C8" s="39"/>
      <c r="F8" s="41"/>
      <c r="G8" s="41"/>
    </row>
    <row r="9" spans="1:8" ht="139.69999999999999" customHeight="1" x14ac:dyDescent="0.25">
      <c r="A9" s="42" t="s">
        <v>38</v>
      </c>
      <c r="B9" s="50"/>
      <c r="C9" s="39"/>
      <c r="F9" s="41"/>
      <c r="G9" s="41"/>
      <c r="H9" s="41"/>
    </row>
    <row r="10" spans="1:8" ht="139.69999999999999" customHeight="1" x14ac:dyDescent="0.25">
      <c r="A10" s="42" t="s">
        <v>37</v>
      </c>
      <c r="B10" s="52" t="s">
        <v>36</v>
      </c>
      <c r="C10" s="39"/>
      <c r="F10" s="41"/>
      <c r="G10" s="41"/>
    </row>
    <row r="11" spans="1:8" ht="139.69999999999999" customHeight="1" x14ac:dyDescent="0.25">
      <c r="A11" s="40" t="s">
        <v>35</v>
      </c>
      <c r="B11" s="53" t="str">
        <f>A11</f>
        <v>OTHERS3</v>
      </c>
      <c r="C11" s="39"/>
    </row>
    <row r="12" spans="1:8" x14ac:dyDescent="0.25">
      <c r="A12" s="38"/>
      <c r="C12" s="38"/>
    </row>
    <row r="13" spans="1:8" x14ac:dyDescent="0.25">
      <c r="A13" s="38"/>
      <c r="C13" s="38"/>
    </row>
    <row r="14" spans="1:8" x14ac:dyDescent="0.25">
      <c r="A14" s="38"/>
      <c r="C14" s="38"/>
    </row>
    <row r="15" spans="1:8" x14ac:dyDescent="0.25">
      <c r="A15" s="38"/>
      <c r="C15" s="38"/>
    </row>
    <row r="16" spans="1:8" x14ac:dyDescent="0.25">
      <c r="A16" s="38"/>
      <c r="C16" s="38"/>
    </row>
    <row r="17" spans="1:3" x14ac:dyDescent="0.25">
      <c r="A17" s="38"/>
      <c r="C17" s="38"/>
    </row>
    <row r="18" spans="1:3" x14ac:dyDescent="0.25">
      <c r="A18" s="38"/>
      <c r="C18" s="38"/>
    </row>
    <row r="19" spans="1:3" x14ac:dyDescent="0.25">
      <c r="A19" s="38"/>
      <c r="C19" s="38"/>
    </row>
    <row r="20" spans="1:3" x14ac:dyDescent="0.25">
      <c r="A20" s="38"/>
      <c r="C20" s="38"/>
    </row>
    <row r="21" spans="1:3" x14ac:dyDescent="0.25">
      <c r="A21" s="38"/>
      <c r="C21" s="38"/>
    </row>
    <row r="22" spans="1:3" x14ac:dyDescent="0.25">
      <c r="A22" s="38"/>
      <c r="C22" s="38"/>
    </row>
    <row r="23" spans="1:3" x14ac:dyDescent="0.25">
      <c r="A23" s="38"/>
      <c r="C23" s="38"/>
    </row>
  </sheetData>
  <phoneticPr fontId="24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099-A084-4BB8-84BD-1507927A4261}">
  <sheetPr codeName="Sheet4"/>
  <dimension ref="C1:C2"/>
  <sheetViews>
    <sheetView showGridLines="0" zoomScale="160" zoomScaleNormal="160" workbookViewId="0">
      <selection activeCell="C2" sqref="C2"/>
    </sheetView>
  </sheetViews>
  <sheetFormatPr defaultRowHeight="15" x14ac:dyDescent="0.25"/>
  <cols>
    <col min="3" max="3" width="11" customWidth="1"/>
  </cols>
  <sheetData>
    <row r="1" spans="3:3" ht="15.75" thickBot="1" x14ac:dyDescent="0.3"/>
    <row r="2" spans="3:3" ht="15.75" thickBot="1" x14ac:dyDescent="0.3">
      <c r="C2" s="45" t="s">
        <v>25</v>
      </c>
    </row>
  </sheetData>
  <dataValidations count="1">
    <dataValidation type="list" allowBlank="1" showInputMessage="1" showErrorMessage="1" sqref="C2" xr:uid="{00000000-0002-0000-0100-000000000000}">
      <formula1>PAN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Quotation</vt:lpstr>
      <vt:lpstr>Sheet1</vt:lpstr>
      <vt:lpstr>Standard &amp; Pricing</vt:lpstr>
      <vt:lpstr>Data</vt:lpstr>
      <vt:lpstr>FQI</vt:lpstr>
      <vt:lpstr>Sales Person</vt:lpstr>
      <vt:lpstr>Test</vt:lpstr>
      <vt:lpstr>C.W.DEE</vt:lpstr>
      <vt:lpstr>Computer</vt:lpstr>
      <vt:lpstr>G.L.NG</vt:lpstr>
      <vt:lpstr>N.A</vt:lpstr>
      <vt:lpstr>OTHERS</vt:lpstr>
      <vt:lpstr>OTHERS1</vt:lpstr>
      <vt:lpstr>OTHERS2</vt:lpstr>
      <vt:lpstr>OTHERS3</vt:lpstr>
      <vt:lpstr>PAN</vt:lpstr>
      <vt:lpstr>Quotation!Print_Area</vt:lpstr>
      <vt:lpstr>'Standard &amp; Pricing'!Print_Area</vt:lpstr>
      <vt:lpstr>Quotation!Print_Titles</vt:lpstr>
      <vt:lpstr>'Standard &amp; Pricing'!Print_Titles</vt:lpstr>
      <vt:lpstr>Sales1</vt:lpstr>
      <vt:lpstr>Sales2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ST-Service</cp:lastModifiedBy>
  <cp:lastPrinted>2025-06-02T06:24:18Z</cp:lastPrinted>
  <dcterms:created xsi:type="dcterms:W3CDTF">2015-06-28T12:40:38Z</dcterms:created>
  <dcterms:modified xsi:type="dcterms:W3CDTF">2025-07-21T06:33:01Z</dcterms:modified>
</cp:coreProperties>
</file>