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8" yWindow="-12" windowWidth="14436" windowHeight="11760" tabRatio="971"/>
  </bookViews>
  <sheets>
    <sheet name="수학삼각함수" sheetId="9" r:id="rId1"/>
    <sheet name="DB함수" sheetId="32" r:id="rId2"/>
    <sheet name="DB예제" sheetId="33" r:id="rId3"/>
    <sheet name="DB예제거래내역분석" sheetId="34" r:id="rId4"/>
    <sheet name="거래내역분석(결과)" sheetId="35" r:id="rId5"/>
    <sheet name="논리함수" sheetId="15" r:id="rId6"/>
    <sheet name="IF(예제)" sheetId="23" r:id="rId7"/>
    <sheet name="IF,RIGHT(예제)" sheetId="31" r:id="rId8"/>
    <sheet name="IF,AND(예제)" sheetId="25" r:id="rId9"/>
    <sheet name="IF,OR(예제)" sheetId="27" r:id="rId10"/>
    <sheet name="IF,OR,MID(예제)" sheetId="29" r:id="rId11"/>
  </sheets>
  <externalReferences>
    <externalReference r:id="rId12"/>
    <externalReference r:id="rId13"/>
  </externalReferences>
  <definedNames>
    <definedName name="급여기준">#REF!</definedName>
    <definedName name="급여기준표">[1]급여기준!$C$3:$I$7</definedName>
    <definedName name="새이름">#REF!</definedName>
    <definedName name="성적표">#REF!</definedName>
    <definedName name="성적표1">[2]함수5!$X$6:$AE$16</definedName>
    <definedName name="수당기준표">[1]급여기준!$C$10:$G$11</definedName>
    <definedName name="직급">#REF!</definedName>
    <definedName name="직급수당">#REF!</definedName>
    <definedName name="직위">[1]급여기준!$B$3:$B$7</definedName>
  </definedNames>
  <calcPr calcId="125725"/>
</workbook>
</file>

<file path=xl/calcChain.xml><?xml version="1.0" encoding="utf-8"?>
<calcChain xmlns="http://schemas.openxmlformats.org/spreadsheetml/2006/main">
  <c r="B20" i="35"/>
  <c r="B19"/>
  <c r="B18"/>
  <c r="F10" i="33"/>
  <c r="G10" s="1"/>
  <c r="G9"/>
  <c r="F9"/>
  <c r="F8"/>
  <c r="G8" s="1"/>
  <c r="G7"/>
  <c r="F7"/>
  <c r="F6"/>
  <c r="G6" s="1"/>
  <c r="G5"/>
  <c r="F5"/>
  <c r="F4"/>
  <c r="G4" s="1"/>
  <c r="G3"/>
  <c r="F3"/>
  <c r="F55" i="9"/>
  <c r="F54"/>
  <c r="O22" i="15" l="1"/>
  <c r="O21"/>
  <c r="O20"/>
  <c r="O14"/>
  <c r="O13"/>
  <c r="F15" l="1"/>
  <c r="F14"/>
  <c r="F13"/>
  <c r="F12"/>
  <c r="F7"/>
  <c r="F6"/>
  <c r="F5"/>
  <c r="F4"/>
  <c r="F48" i="9" l="1"/>
  <c r="F47"/>
  <c r="F41"/>
  <c r="F40"/>
  <c r="E15"/>
  <c r="E14"/>
  <c r="E13"/>
  <c r="E12"/>
</calcChain>
</file>

<file path=xl/comments1.xml><?xml version="1.0" encoding="utf-8"?>
<comments xmlns="http://schemas.openxmlformats.org/spreadsheetml/2006/main">
  <authors>
    <author>songhi</author>
  </authors>
  <commentList>
    <comment ref="G3" authorId="0">
      <text>
        <r>
          <rPr>
            <sz val="9"/>
            <color indexed="81"/>
            <rFont val="돋움"/>
            <family val="3"/>
            <charset val="129"/>
          </rPr>
          <t>평균이</t>
        </r>
        <r>
          <rPr>
            <sz val="9"/>
            <color indexed="81"/>
            <rFont val="Tahoma"/>
            <family val="2"/>
          </rPr>
          <t xml:space="preserve"> 80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합격</t>
        </r>
        <r>
          <rPr>
            <sz val="9"/>
            <color indexed="81"/>
            <rFont val="Tahoma"/>
            <family val="2"/>
          </rPr>
          <t xml:space="preserve">"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"</t>
        </r>
        <r>
          <rPr>
            <sz val="9"/>
            <color indexed="81"/>
            <rFont val="돋움"/>
            <family val="3"/>
            <charset val="129"/>
          </rPr>
          <t>불합격</t>
        </r>
        <r>
          <rPr>
            <sz val="9"/>
            <color indexed="81"/>
            <rFont val="Tahoma"/>
            <family val="2"/>
          </rPr>
          <t>"</t>
        </r>
      </text>
    </comment>
    <comment ref="G11" authorId="0">
      <text>
        <r>
          <rPr>
            <sz val="9"/>
            <color indexed="81"/>
            <rFont val="돋움"/>
            <family val="3"/>
            <charset val="129"/>
          </rPr>
          <t>평균이 90 이상이면 "최우수"
평균이 80 이상이면 "우수"
나머지는 "노력"</t>
        </r>
      </text>
    </comment>
  </commentList>
</comments>
</file>

<file path=xl/sharedStrings.xml><?xml version="1.0" encoding="utf-8"?>
<sst xmlns="http://schemas.openxmlformats.org/spreadsheetml/2006/main" count="307" uniqueCount="229">
  <si>
    <t>함수식</t>
    <phoneticPr fontId="3" type="noConversion"/>
  </si>
  <si>
    <t>◈ ROUND</t>
    <phoneticPr fontId="3" type="noConversion"/>
  </si>
  <si>
    <t xml:space="preserve"> 지정한 자릿수에서 반올림합니다.</t>
    <phoneticPr fontId="3" type="noConversion"/>
  </si>
  <si>
    <t>=ROUND(반올림하고자 하는 수 , 반올림할 자릿수)</t>
    <phoneticPr fontId="3" type="noConversion"/>
  </si>
  <si>
    <t>◈ ROUNDUP</t>
    <phoneticPr fontId="3" type="noConversion"/>
  </si>
  <si>
    <t xml:space="preserve"> 지정한 자릿수에서 무조건 올림합니다.</t>
    <phoneticPr fontId="3" type="noConversion"/>
  </si>
  <si>
    <t>=ROUNDUP(올림하고자 하는 수 , 올림할 자릿 수)</t>
    <phoneticPr fontId="3" type="noConversion"/>
  </si>
  <si>
    <t>◈ROUNDDOWN</t>
    <phoneticPr fontId="3" type="noConversion"/>
  </si>
  <si>
    <t xml:space="preserve"> 지정한 자릿수에서 무조건 내림합니다.</t>
    <phoneticPr fontId="3" type="noConversion"/>
  </si>
  <si>
    <t>=ROUNDDOWN(내림하고자 하는 수 , 내림할 자릿 수)</t>
    <phoneticPr fontId="3" type="noConversion"/>
  </si>
  <si>
    <t>이름</t>
    <phoneticPr fontId="3" type="noConversion"/>
  </si>
  <si>
    <t>사용량</t>
    <phoneticPr fontId="17" type="noConversion"/>
  </si>
  <si>
    <t>단가</t>
    <phoneticPr fontId="17" type="noConversion"/>
  </si>
  <si>
    <t>금액</t>
    <phoneticPr fontId="17" type="noConversion"/>
  </si>
  <si>
    <r>
      <t xml:space="preserve">반올림
</t>
    </r>
    <r>
      <rPr>
        <b/>
        <sz val="8"/>
        <color theme="0"/>
        <rFont val="맑은 고딕"/>
        <family val="3"/>
        <charset val="129"/>
        <scheme val="minor"/>
      </rPr>
      <t>(ROUND)</t>
    </r>
    <phoneticPr fontId="17" type="noConversion"/>
  </si>
  <si>
    <r>
      <t xml:space="preserve">올림
</t>
    </r>
    <r>
      <rPr>
        <b/>
        <sz val="8"/>
        <color theme="0"/>
        <rFont val="맑은 고딕"/>
        <family val="3"/>
        <charset val="129"/>
        <scheme val="minor"/>
      </rPr>
      <t>(ROUNDUP)</t>
    </r>
    <phoneticPr fontId="17" type="noConversion"/>
  </si>
  <si>
    <r>
      <t xml:space="preserve">내림
</t>
    </r>
    <r>
      <rPr>
        <b/>
        <sz val="8"/>
        <color theme="0"/>
        <rFont val="맑은 고딕"/>
        <family val="3"/>
        <charset val="129"/>
        <scheme val="minor"/>
      </rPr>
      <t>(ROUNDDOWN)</t>
    </r>
    <phoneticPr fontId="17" type="noConversion"/>
  </si>
  <si>
    <t>김갑수</t>
    <phoneticPr fontId="3" type="noConversion"/>
  </si>
  <si>
    <t>이재석</t>
    <phoneticPr fontId="3" type="noConversion"/>
  </si>
  <si>
    <t>전지영</t>
    <phoneticPr fontId="3" type="noConversion"/>
  </si>
  <si>
    <t>홍수철</t>
    <phoneticPr fontId="3" type="noConversion"/>
  </si>
  <si>
    <t>◈◈ ROUND계열 함수의 자릿수◈◈</t>
    <phoneticPr fontId="3" type="noConversion"/>
  </si>
  <si>
    <t>예) ROUND(A1,2)  : 소수점 2째 자리까지 나타내시오</t>
    <phoneticPr fontId="3" type="noConversion"/>
  </si>
  <si>
    <t>예) ROUND(A1,-2) : 백의자리까지 나타내시오, 십의 자리에서 반올림하시오</t>
    <phoneticPr fontId="3" type="noConversion"/>
  </si>
  <si>
    <t>◈ ABS</t>
    <phoneticPr fontId="3" type="noConversion"/>
  </si>
  <si>
    <r>
      <t xml:space="preserve"> </t>
    </r>
    <r>
      <rPr>
        <sz val="11"/>
        <color theme="1"/>
        <rFont val="맑은 고딕"/>
        <family val="3"/>
        <charset val="129"/>
        <scheme val="minor"/>
      </rPr>
      <t>인수의 절대값을 구하는 함수</t>
    </r>
    <r>
      <rPr>
        <sz val="9"/>
        <color theme="1"/>
        <rFont val="맑은 고딕"/>
        <family val="2"/>
        <charset val="129"/>
        <scheme val="minor"/>
      </rPr>
      <t xml:space="preserve"> </t>
    </r>
    <r>
      <rPr>
        <sz val="8"/>
        <color rgb="FFFF0000"/>
        <rFont val="맑은 고딕"/>
        <family val="3"/>
        <charset val="129"/>
        <scheme val="minor"/>
      </rPr>
      <t>※ 절대값 : 실수에서 부호를 제외한 값</t>
    </r>
    <phoneticPr fontId="3" type="noConversion"/>
  </si>
  <si>
    <t>=ABS(인수)</t>
    <phoneticPr fontId="3" type="noConversion"/>
  </si>
  <si>
    <t>데이터값</t>
    <phoneticPr fontId="3" type="noConversion"/>
  </si>
  <si>
    <t>결과값</t>
    <phoneticPr fontId="3" type="noConversion"/>
  </si>
  <si>
    <t>연습</t>
    <phoneticPr fontId="3" type="noConversion"/>
  </si>
  <si>
    <t>=ABS(D36)</t>
    <phoneticPr fontId="3" type="noConversion"/>
  </si>
  <si>
    <t>=ABS(D37)</t>
    <phoneticPr fontId="3" type="noConversion"/>
  </si>
  <si>
    <t>◈ INT</t>
    <phoneticPr fontId="3" type="noConversion"/>
  </si>
  <si>
    <t>=INT(인수)</t>
    <phoneticPr fontId="3" type="noConversion"/>
  </si>
  <si>
    <t>함수식</t>
    <phoneticPr fontId="3" type="noConversion"/>
  </si>
  <si>
    <t>결과값</t>
    <phoneticPr fontId="3" type="noConversion"/>
  </si>
  <si>
    <t>=INT(D43)</t>
    <phoneticPr fontId="3" type="noConversion"/>
  </si>
  <si>
    <t>=INT(D44)</t>
    <phoneticPr fontId="3" type="noConversion"/>
  </si>
  <si>
    <t>주민등록번호</t>
    <phoneticPr fontId="17" type="noConversion"/>
  </si>
  <si>
    <t>★ 엑셀에서는 참인 경우(TRUE = 1)로 나타냄 …. 조건에 맞는 경우</t>
    <phoneticPr fontId="3" type="noConversion"/>
  </si>
  <si>
    <t>★ 엑셀에서는 거짓인 경우(FALSE=0)로 나타냄 …. 조건에 맞지 않는 경우</t>
    <phoneticPr fontId="3" type="noConversion"/>
  </si>
  <si>
    <t xml:space="preserve">◈ AND </t>
    <phoneticPr fontId="3" type="noConversion"/>
  </si>
  <si>
    <t>주어진 논리식이 모두 맞아야만 참으로 나타냄</t>
    <phoneticPr fontId="3" type="noConversion"/>
  </si>
  <si>
    <r>
      <t xml:space="preserve">=AND(논리식1, 논리식2, … )  </t>
    </r>
    <r>
      <rPr>
        <b/>
        <sz val="11"/>
        <color rgb="FFFF0000"/>
        <rFont val="맑은 고딕"/>
        <family val="3"/>
        <charset val="129"/>
        <scheme val="minor"/>
      </rPr>
      <t>★~ 이고,  ~이면서</t>
    </r>
    <phoneticPr fontId="3" type="noConversion"/>
  </si>
  <si>
    <t>데이터</t>
    <phoneticPr fontId="17" type="noConversion"/>
  </si>
  <si>
    <t>함수</t>
    <phoneticPr fontId="17" type="noConversion"/>
  </si>
  <si>
    <t>결과값</t>
    <phoneticPr fontId="17" type="noConversion"/>
  </si>
  <si>
    <t>이순신</t>
    <phoneticPr fontId="17" type="noConversion"/>
  </si>
  <si>
    <t>홍길동</t>
    <phoneticPr fontId="17" type="noConversion"/>
  </si>
  <si>
    <t xml:space="preserve">◈ OR </t>
    <phoneticPr fontId="3" type="noConversion"/>
  </si>
  <si>
    <t>함수는 주어진 논리식 중에 하나라도 맞으면 참으로 나타냄</t>
    <phoneticPr fontId="3" type="noConversion"/>
  </si>
  <si>
    <r>
      <t xml:space="preserve">= OR(논리식1, 논리식2, …) </t>
    </r>
    <r>
      <rPr>
        <b/>
        <sz val="11"/>
        <color rgb="FFFF0000"/>
        <rFont val="맑은 고딕"/>
        <family val="3"/>
        <charset val="129"/>
        <scheme val="minor"/>
      </rPr>
      <t>★ ~또는, ~이거나</t>
    </r>
    <phoneticPr fontId="3" type="noConversion"/>
  </si>
  <si>
    <t xml:space="preserve">◈ IF </t>
    <phoneticPr fontId="3" type="noConversion"/>
  </si>
  <si>
    <t>함수는 주어진 조건에 따라 '참' 과 '거짓'을 판단합니다.</t>
    <phoneticPr fontId="3" type="noConversion"/>
  </si>
  <si>
    <r>
      <t xml:space="preserve"> </t>
    </r>
    <r>
      <rPr>
        <b/>
        <sz val="11"/>
        <color theme="1"/>
        <rFont val="맑은 고딕"/>
        <family val="3"/>
        <charset val="129"/>
        <scheme val="minor"/>
      </rPr>
      <t xml:space="preserve">=IF(조건식, 참값, 거짓 값) </t>
    </r>
    <r>
      <rPr>
        <b/>
        <sz val="11"/>
        <color rgb="FFFF0000"/>
        <rFont val="맑은 고딕"/>
        <family val="3"/>
        <charset val="129"/>
        <scheme val="minor"/>
      </rPr>
      <t>★조건이 하나인 경우</t>
    </r>
    <phoneticPr fontId="3" type="noConversion"/>
  </si>
  <si>
    <r>
      <t xml:space="preserve"> </t>
    </r>
    <r>
      <rPr>
        <b/>
        <sz val="11"/>
        <color theme="1"/>
        <rFont val="맑은 고딕"/>
        <family val="3"/>
        <charset val="129"/>
        <scheme val="minor"/>
      </rPr>
      <t xml:space="preserve">=IF(조건식, 참값, IF(조건식, 참값, 거짓 값)) </t>
    </r>
    <r>
      <rPr>
        <b/>
        <sz val="8"/>
        <color rgb="FFFF0000"/>
        <rFont val="맑은 고딕"/>
        <family val="3"/>
        <charset val="129"/>
        <scheme val="minor"/>
      </rPr>
      <t>★ 조건이 두개 이상인경우</t>
    </r>
    <phoneticPr fontId="3" type="noConversion"/>
  </si>
  <si>
    <t>성명</t>
    <phoneticPr fontId="17" type="noConversion"/>
  </si>
  <si>
    <t>듣기</t>
    <phoneticPr fontId="17" type="noConversion"/>
  </si>
  <si>
    <t>말하기</t>
    <phoneticPr fontId="17" type="noConversion"/>
  </si>
  <si>
    <t>쓰기</t>
    <phoneticPr fontId="17" type="noConversion"/>
  </si>
  <si>
    <t>평균</t>
    <phoneticPr fontId="17" type="noConversion"/>
  </si>
  <si>
    <t>결과</t>
    <phoneticPr fontId="17" type="noConversion"/>
  </si>
  <si>
    <t>윤소라</t>
    <phoneticPr fontId="17" type="noConversion"/>
  </si>
  <si>
    <t>윤준수</t>
    <phoneticPr fontId="17" type="noConversion"/>
  </si>
  <si>
    <t>이석진</t>
    <phoneticPr fontId="17" type="noConversion"/>
  </si>
  <si>
    <t>정소미</t>
    <phoneticPr fontId="17" type="noConversion"/>
  </si>
  <si>
    <r>
      <t xml:space="preserve"> </t>
    </r>
    <r>
      <rPr>
        <b/>
        <sz val="11"/>
        <color theme="1"/>
        <rFont val="맑은 고딕"/>
        <family val="3"/>
        <charset val="129"/>
        <scheme val="minor"/>
      </rPr>
      <t>=IF(조건식, 참값, IF(조건식, 참값, 거짓 값)) 조건이 두개이상(=중첩함수)</t>
    </r>
    <phoneticPr fontId="3" type="noConversion"/>
  </si>
  <si>
    <t>성별</t>
    <phoneticPr fontId="17" type="noConversion"/>
  </si>
  <si>
    <t>이순신</t>
    <phoneticPr fontId="3" type="noConversion"/>
  </si>
  <si>
    <t>홍길동</t>
    <phoneticPr fontId="3" type="noConversion"/>
  </si>
  <si>
    <t>=AND(I7="이순신",J7="홍길동")</t>
    <phoneticPr fontId="17" type="noConversion"/>
  </si>
  <si>
    <t>=AND(I7="이순길",J7="홍길동")</t>
    <phoneticPr fontId="17" type="noConversion"/>
  </si>
  <si>
    <t>=OR(I14="이순신",J14="홍길동")</t>
    <phoneticPr fontId="17" type="noConversion"/>
  </si>
  <si>
    <t>=OR(I14="이순길",J14="홍길동")</t>
    <phoneticPr fontId="17" type="noConversion"/>
  </si>
  <si>
    <t>=OR(I14="이순길",J14="홍길순")</t>
    <phoneticPr fontId="17" type="noConversion"/>
  </si>
  <si>
    <t>상공주식회사 인사고과</t>
    <phoneticPr fontId="17" type="noConversion"/>
  </si>
  <si>
    <t>성명</t>
    <phoneticPr fontId="17" type="noConversion"/>
  </si>
  <si>
    <t>부서</t>
    <phoneticPr fontId="17" type="noConversion"/>
  </si>
  <si>
    <t>점수</t>
    <phoneticPr fontId="17" type="noConversion"/>
  </si>
  <si>
    <t>등급</t>
    <phoneticPr fontId="17" type="noConversion"/>
  </si>
  <si>
    <t>류민수</t>
    <phoneticPr fontId="17" type="noConversion"/>
  </si>
  <si>
    <t>경리부</t>
    <phoneticPr fontId="17" type="noConversion"/>
  </si>
  <si>
    <t>라우석</t>
    <phoneticPr fontId="17" type="noConversion"/>
  </si>
  <si>
    <t>영업부</t>
    <phoneticPr fontId="17" type="noConversion"/>
  </si>
  <si>
    <t>김민석</t>
    <phoneticPr fontId="17" type="noConversion"/>
  </si>
  <si>
    <t>관리부</t>
    <phoneticPr fontId="17" type="noConversion"/>
  </si>
  <si>
    <t>박우민</t>
    <phoneticPr fontId="17" type="noConversion"/>
  </si>
  <si>
    <t>영업부</t>
    <phoneticPr fontId="17" type="noConversion"/>
  </si>
  <si>
    <t>강우식</t>
    <phoneticPr fontId="17" type="noConversion"/>
  </si>
  <si>
    <t>컴퓨터활용 평가</t>
    <phoneticPr fontId="17" type="noConversion"/>
  </si>
  <si>
    <t>필기</t>
    <phoneticPr fontId="17" type="noConversion"/>
  </si>
  <si>
    <t>실기</t>
    <phoneticPr fontId="17" type="noConversion"/>
  </si>
  <si>
    <t>총점</t>
    <phoneticPr fontId="17" type="noConversion"/>
  </si>
  <si>
    <t>평균</t>
    <phoneticPr fontId="17" type="noConversion"/>
  </si>
  <si>
    <t>판정</t>
    <phoneticPr fontId="17" type="noConversion"/>
  </si>
  <si>
    <t>김구호</t>
    <phoneticPr fontId="17" type="noConversion"/>
  </si>
  <si>
    <t>하창명</t>
    <phoneticPr fontId="17" type="noConversion"/>
  </si>
  <si>
    <t>민구연</t>
    <phoneticPr fontId="17" type="noConversion"/>
  </si>
  <si>
    <t>이상희</t>
    <phoneticPr fontId="17" type="noConversion"/>
  </si>
  <si>
    <t>오정민</t>
    <phoneticPr fontId="17" type="noConversion"/>
  </si>
  <si>
    <t>남산㈜ 승진시험 성적 현황</t>
    <phoneticPr fontId="17" type="noConversion"/>
  </si>
  <si>
    <t>성명</t>
    <phoneticPr fontId="17" type="noConversion"/>
  </si>
  <si>
    <t>영어</t>
    <phoneticPr fontId="17" type="noConversion"/>
  </si>
  <si>
    <t>전산</t>
    <phoneticPr fontId="17" type="noConversion"/>
  </si>
  <si>
    <t>판정</t>
    <phoneticPr fontId="17" type="noConversion"/>
  </si>
  <si>
    <t>박시영</t>
    <phoneticPr fontId="17" type="noConversion"/>
  </si>
  <si>
    <t>김명훈</t>
    <phoneticPr fontId="17" type="noConversion"/>
  </si>
  <si>
    <t>서태훈</t>
    <phoneticPr fontId="17" type="noConversion"/>
  </si>
  <si>
    <t>강수현</t>
    <phoneticPr fontId="17" type="noConversion"/>
  </si>
  <si>
    <t>정미숙</t>
    <phoneticPr fontId="17" type="noConversion"/>
  </si>
  <si>
    <t>김보람</t>
    <phoneticPr fontId="17" type="noConversion"/>
  </si>
  <si>
    <t>최정민</t>
    <phoneticPr fontId="17" type="noConversion"/>
  </si>
  <si>
    <t>어린이 회관 회원현황</t>
    <phoneticPr fontId="17" type="noConversion"/>
  </si>
  <si>
    <t>사원명</t>
    <phoneticPr fontId="17" type="noConversion"/>
  </si>
  <si>
    <t>권미숙</t>
    <phoneticPr fontId="17" type="noConversion"/>
  </si>
  <si>
    <r>
      <t>0</t>
    </r>
    <r>
      <rPr>
        <sz val="11"/>
        <rFont val="돋움"/>
        <family val="3"/>
        <charset val="129"/>
      </rPr>
      <t>11225-4021674</t>
    </r>
    <phoneticPr fontId="17" type="noConversion"/>
  </si>
  <si>
    <t>박정현</t>
  </si>
  <si>
    <r>
      <t>9</t>
    </r>
    <r>
      <rPr>
        <sz val="11"/>
        <rFont val="돋움"/>
        <family val="3"/>
        <charset val="129"/>
      </rPr>
      <t>90307-1087321</t>
    </r>
    <phoneticPr fontId="17" type="noConversion"/>
  </si>
  <si>
    <t>장동수</t>
    <phoneticPr fontId="17" type="noConversion"/>
  </si>
  <si>
    <r>
      <t>0</t>
    </r>
    <r>
      <rPr>
        <sz val="11"/>
        <rFont val="돋움"/>
        <family val="3"/>
        <charset val="129"/>
      </rPr>
      <t>00825-3078542</t>
    </r>
    <phoneticPr fontId="17" type="noConversion"/>
  </si>
  <si>
    <t>한효숙</t>
    <phoneticPr fontId="17" type="noConversion"/>
  </si>
  <si>
    <r>
      <t>9</t>
    </r>
    <r>
      <rPr>
        <sz val="11"/>
        <rFont val="돋움"/>
        <family val="3"/>
        <charset val="129"/>
      </rPr>
      <t>90502-2380546</t>
    </r>
    <phoneticPr fontId="17" type="noConversion"/>
  </si>
  <si>
    <t>윤선화</t>
    <phoneticPr fontId="30" type="noConversion"/>
  </si>
  <si>
    <r>
      <t>0</t>
    </r>
    <r>
      <rPr>
        <sz val="11"/>
        <rFont val="돋움"/>
        <family val="3"/>
        <charset val="129"/>
      </rPr>
      <t>11027-4239872</t>
    </r>
    <phoneticPr fontId="17" type="noConversion"/>
  </si>
  <si>
    <t>주성권</t>
    <phoneticPr fontId="17" type="noConversion"/>
  </si>
  <si>
    <r>
      <t>9</t>
    </r>
    <r>
      <rPr>
        <sz val="11"/>
        <rFont val="돋움"/>
        <family val="3"/>
        <charset val="129"/>
      </rPr>
      <t>80621-1457364</t>
    </r>
    <phoneticPr fontId="17" type="noConversion"/>
  </si>
  <si>
    <t>사내 서클회원 현황</t>
    <phoneticPr fontId="17" type="noConversion"/>
  </si>
  <si>
    <t>사원번호</t>
    <phoneticPr fontId="17" type="noConversion"/>
  </si>
  <si>
    <t>사원명</t>
    <phoneticPr fontId="17" type="noConversion"/>
  </si>
  <si>
    <t>부서</t>
    <phoneticPr fontId="17" type="noConversion"/>
  </si>
  <si>
    <t>구내번호</t>
    <phoneticPr fontId="17" type="noConversion"/>
  </si>
  <si>
    <t>직책</t>
    <phoneticPr fontId="17" type="noConversion"/>
  </si>
  <si>
    <t>9901S</t>
    <phoneticPr fontId="17" type="noConversion"/>
  </si>
  <si>
    <t>고상수</t>
    <phoneticPr fontId="17" type="noConversion"/>
  </si>
  <si>
    <t>영업부</t>
    <phoneticPr fontId="17" type="noConversion"/>
  </si>
  <si>
    <t>9603G</t>
    <phoneticPr fontId="17" type="noConversion"/>
  </si>
  <si>
    <t>정진호</t>
    <phoneticPr fontId="17" type="noConversion"/>
  </si>
  <si>
    <t>홍보부</t>
    <phoneticPr fontId="17" type="noConversion"/>
  </si>
  <si>
    <t>9211P</t>
    <phoneticPr fontId="17" type="noConversion"/>
  </si>
  <si>
    <t>장영자</t>
    <phoneticPr fontId="17" type="noConversion"/>
  </si>
  <si>
    <t>기획부</t>
    <phoneticPr fontId="17" type="noConversion"/>
  </si>
  <si>
    <t>9005P</t>
    <phoneticPr fontId="17" type="noConversion"/>
  </si>
  <si>
    <t>안경자</t>
    <phoneticPr fontId="17" type="noConversion"/>
  </si>
  <si>
    <t>9508G</t>
    <phoneticPr fontId="17" type="noConversion"/>
  </si>
  <si>
    <t>조호철</t>
    <phoneticPr fontId="17" type="noConversion"/>
  </si>
  <si>
    <t>9804S</t>
    <phoneticPr fontId="17" type="noConversion"/>
  </si>
  <si>
    <t>김성식</t>
    <phoneticPr fontId="17" type="noConversion"/>
  </si>
  <si>
    <t>총무부</t>
    <phoneticPr fontId="17" type="noConversion"/>
  </si>
  <si>
    <t>9907S</t>
    <phoneticPr fontId="17" type="noConversion"/>
  </si>
  <si>
    <t>이미나</t>
    <phoneticPr fontId="17" type="noConversion"/>
  </si>
  <si>
    <t>9403G</t>
    <phoneticPr fontId="17" type="noConversion"/>
  </si>
  <si>
    <t>장철진</t>
    <phoneticPr fontId="17" type="noConversion"/>
  </si>
  <si>
    <t>◈trunc</t>
    <phoneticPr fontId="3" type="noConversion"/>
  </si>
  <si>
    <t xml:space="preserve"> 지정한 자릿수로 내림</t>
    <phoneticPr fontId="3" type="noConversion"/>
  </si>
  <si>
    <t>인수보다 크지않은 정수를 구함</t>
    <phoneticPr fontId="3" type="noConversion"/>
  </si>
  <si>
    <t>=trunc(인수)</t>
    <phoneticPr fontId="3" type="noConversion"/>
  </si>
  <si>
    <t>=trunc(D43)</t>
    <phoneticPr fontId="3" type="noConversion"/>
  </si>
  <si>
    <t>=trunc(D44)</t>
    <phoneticPr fontId="3" type="noConversion"/>
  </si>
  <si>
    <t>◈ MOD</t>
    <phoneticPr fontId="3" type="noConversion"/>
  </si>
  <si>
    <t>인수1을 인수2로 나눈 나머지</t>
    <phoneticPr fontId="3" type="noConversion"/>
  </si>
  <si>
    <t>=ABS(인수1,인수2)</t>
    <phoneticPr fontId="3" type="noConversion"/>
  </si>
  <si>
    <t>dsum(데이터베이스범위,필드번호,조건범위)</t>
    <phoneticPr fontId="17" type="noConversion"/>
  </si>
  <si>
    <t>해당 범위에서 조건에 맞는 자료를 대상으로 지정된 열에서 합계계산</t>
    <phoneticPr fontId="17" type="noConversion"/>
  </si>
  <si>
    <t>daverage((데이터베이스범위,필드번호,조건범위)</t>
    <phoneticPr fontId="17" type="noConversion"/>
  </si>
  <si>
    <t>평균계산</t>
    <phoneticPr fontId="17" type="noConversion"/>
  </si>
  <si>
    <t>dcount(데이터베이스범위,필드번호,조건범위)</t>
    <phoneticPr fontId="17" type="noConversion"/>
  </si>
  <si>
    <t>개수</t>
    <phoneticPr fontId="17" type="noConversion"/>
  </si>
  <si>
    <t>dcounta(데이터베이스범위,필드번호,조건범위)</t>
    <phoneticPr fontId="17" type="noConversion"/>
  </si>
  <si>
    <t>빈셀이 아닌 셀의 개수</t>
    <phoneticPr fontId="17" type="noConversion"/>
  </si>
  <si>
    <t>dmax(데이터베이스범위,필드번호,조건범위)</t>
    <phoneticPr fontId="17" type="noConversion"/>
  </si>
  <si>
    <t>최대값</t>
    <phoneticPr fontId="17" type="noConversion"/>
  </si>
  <si>
    <t>dmin(데이터베이스범위,필드번호,조건범위)</t>
    <phoneticPr fontId="17" type="noConversion"/>
  </si>
  <si>
    <t>최소값</t>
    <phoneticPr fontId="17" type="noConversion"/>
  </si>
  <si>
    <t>dget(데이터베이스범위,필드번호,조건범위)</t>
    <phoneticPr fontId="17" type="noConversion"/>
  </si>
  <si>
    <t>해당 범위에서 조건과 일치하는 값을 가져옴</t>
    <phoneticPr fontId="17" type="noConversion"/>
  </si>
  <si>
    <t>성적 관리표</t>
    <phoneticPr fontId="17" type="noConversion"/>
  </si>
  <si>
    <t>이름</t>
    <phoneticPr fontId="17" type="noConversion"/>
  </si>
  <si>
    <t>레포트</t>
    <phoneticPr fontId="17" type="noConversion"/>
  </si>
  <si>
    <t>출결</t>
    <phoneticPr fontId="17" type="noConversion"/>
  </si>
  <si>
    <t>중간고사</t>
    <phoneticPr fontId="17" type="noConversion"/>
  </si>
  <si>
    <t>기말고사</t>
    <phoneticPr fontId="17" type="noConversion"/>
  </si>
  <si>
    <t>종합점수</t>
    <phoneticPr fontId="17" type="noConversion"/>
  </si>
  <si>
    <t>학점</t>
    <phoneticPr fontId="17" type="noConversion"/>
  </si>
  <si>
    <t>강하나</t>
    <phoneticPr fontId="17" type="noConversion"/>
  </si>
  <si>
    <t>학점기준표</t>
    <phoneticPr fontId="17" type="noConversion"/>
  </si>
  <si>
    <t>이민철</t>
    <phoneticPr fontId="17" type="noConversion"/>
  </si>
  <si>
    <t>F</t>
    <phoneticPr fontId="17" type="noConversion"/>
  </si>
  <si>
    <t>강남길</t>
    <phoneticPr fontId="17" type="noConversion"/>
  </si>
  <si>
    <t>D</t>
    <phoneticPr fontId="17" type="noConversion"/>
  </si>
  <si>
    <t>최강철</t>
    <phoneticPr fontId="17" type="noConversion"/>
  </si>
  <si>
    <t>C</t>
    <phoneticPr fontId="17" type="noConversion"/>
  </si>
  <si>
    <t>나두리</t>
    <phoneticPr fontId="17" type="noConversion"/>
  </si>
  <si>
    <t>B</t>
    <phoneticPr fontId="17" type="noConversion"/>
  </si>
  <si>
    <t>유나리</t>
    <phoneticPr fontId="17" type="noConversion"/>
  </si>
  <si>
    <t>A</t>
    <phoneticPr fontId="17" type="noConversion"/>
  </si>
  <si>
    <t>박금동</t>
    <phoneticPr fontId="17" type="noConversion"/>
  </si>
  <si>
    <t>최인철</t>
    <phoneticPr fontId="17" type="noConversion"/>
  </si>
  <si>
    <t>학점이 B인 학생들의 종합점수 평균값</t>
    <phoneticPr fontId="17" type="noConversion"/>
  </si>
  <si>
    <t>학점이 B인 학생들의 종합점수 합계값</t>
    <phoneticPr fontId="17" type="noConversion"/>
  </si>
  <si>
    <t>학점이 B인 학생들의 레포트점수의 총점</t>
    <phoneticPr fontId="17" type="noConversion"/>
  </si>
  <si>
    <t>종합점수가 70점을 초과하는 학생의 수?</t>
    <phoneticPr fontId="17" type="noConversion"/>
  </si>
  <si>
    <t>학점이 C인 학생중에서 가장 높은 레포트 점수?</t>
    <phoneticPr fontId="17" type="noConversion"/>
  </si>
  <si>
    <t>학점이 C인 학생중에서 가장 낮은 종합점수?</t>
    <phoneticPr fontId="17" type="noConversion"/>
  </si>
  <si>
    <t>학점이 C인 학생중에서 가장 낮은 출결점수??</t>
    <phoneticPr fontId="17" type="noConversion"/>
  </si>
  <si>
    <t>or 조건</t>
    <phoneticPr fontId="17" type="noConversion"/>
  </si>
  <si>
    <t>and 조건</t>
    <phoneticPr fontId="17" type="noConversion"/>
  </si>
  <si>
    <t>&gt;=20</t>
    <phoneticPr fontId="17" type="noConversion"/>
  </si>
  <si>
    <r>
      <t xml:space="preserve">출결점수가 </t>
    </r>
    <r>
      <rPr>
        <sz val="11"/>
        <color theme="1"/>
        <rFont val="맑은 고딕"/>
        <family val="2"/>
        <charset val="129"/>
        <scheme val="minor"/>
      </rPr>
      <t>20점 이상이면서 학점이 D인 학생의 수는?</t>
    </r>
    <phoneticPr fontId="17" type="noConversion"/>
  </si>
  <si>
    <r>
      <t xml:space="preserve">기말점수가 </t>
    </r>
    <r>
      <rPr>
        <sz val="11"/>
        <color theme="1"/>
        <rFont val="맑은 고딕"/>
        <family val="2"/>
        <charset val="129"/>
        <scheme val="minor"/>
      </rPr>
      <t>35점 이상이거나 학점이 A인 학생의 수는?</t>
    </r>
    <phoneticPr fontId="17" type="noConversion"/>
  </si>
  <si>
    <t>나두리 학생의 학점?</t>
    <phoneticPr fontId="17" type="noConversion"/>
  </si>
  <si>
    <t>길벗물산 10월거래내역표</t>
    <phoneticPr fontId="17" type="noConversion"/>
  </si>
  <si>
    <t>9월 결산금액</t>
    <phoneticPr fontId="17" type="noConversion"/>
  </si>
  <si>
    <t>날짜</t>
    <phoneticPr fontId="17" type="noConversion"/>
  </si>
  <si>
    <t>구분</t>
    <phoneticPr fontId="17" type="noConversion"/>
  </si>
  <si>
    <t>10월 10일</t>
    <phoneticPr fontId="17" type="noConversion"/>
  </si>
  <si>
    <t>입금</t>
    <phoneticPr fontId="17" type="noConversion"/>
  </si>
  <si>
    <t>10월 11일</t>
    <phoneticPr fontId="17" type="noConversion"/>
  </si>
  <si>
    <t>출고</t>
    <phoneticPr fontId="17" type="noConversion"/>
  </si>
  <si>
    <t>10월 18일</t>
    <phoneticPr fontId="17" type="noConversion"/>
  </si>
  <si>
    <t>10월 21일</t>
    <phoneticPr fontId="17" type="noConversion"/>
  </si>
  <si>
    <t>10월 22일</t>
    <phoneticPr fontId="17" type="noConversion"/>
  </si>
  <si>
    <t>10월 23일</t>
  </si>
  <si>
    <t>10월 24일</t>
  </si>
  <si>
    <t>반품</t>
    <phoneticPr fontId="17" type="noConversion"/>
  </si>
  <si>
    <t>10월 31일</t>
    <phoneticPr fontId="17" type="noConversion"/>
  </si>
  <si>
    <t>10월 결산</t>
    <phoneticPr fontId="17" type="noConversion"/>
  </si>
  <si>
    <t>총 출고 금액</t>
    <phoneticPr fontId="17" type="noConversion"/>
  </si>
  <si>
    <t>출고 횟수</t>
    <phoneticPr fontId="17" type="noConversion"/>
  </si>
  <si>
    <t>평균 출고 금액</t>
    <phoneticPr fontId="17" type="noConversion"/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</si>
</sst>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176" formatCode="0.000_ "/>
    <numFmt numFmtId="177" formatCode="0.00_ "/>
    <numFmt numFmtId="178" formatCode="_-* #,##0.000_-;\-* #,##0.000_-;_-* &quot;-&quot;_-;_-@_-"/>
    <numFmt numFmtId="179" formatCode="_-* #,##0.00_-;\-* #,##0.00_-;_-* &quot;-&quot;_-;_-@_-"/>
    <numFmt numFmtId="180" formatCode="#,##0.000"/>
    <numFmt numFmtId="182" formatCode="0.0_ "/>
    <numFmt numFmtId="183" formatCode="#,##0.0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체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8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b/>
      <sz val="11"/>
      <color rgb="FF9C0006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9"/>
      <name val="돋움"/>
      <family val="3"/>
      <charset val="129"/>
    </font>
    <font>
      <sz val="11"/>
      <color indexed="8"/>
      <name val="돋움"/>
      <family val="3"/>
      <charset val="129"/>
    </font>
    <font>
      <sz val="8"/>
      <name val="돋움체"/>
      <family val="3"/>
      <charset val="129"/>
    </font>
    <font>
      <b/>
      <sz val="12"/>
      <name val="돋움"/>
      <family val="3"/>
      <charset val="129"/>
    </font>
    <font>
      <b/>
      <sz val="18"/>
      <name val="휴먼옛체"/>
      <family val="1"/>
      <charset val="129"/>
    </font>
    <font>
      <b/>
      <sz val="11"/>
      <color indexed="9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4"/>
      <name val="굴림체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76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auto="1"/>
      </right>
      <top style="thin">
        <color rgb="FF002060"/>
      </top>
      <bottom style="double">
        <color rgb="FF002060"/>
      </bottom>
      <diagonal/>
    </border>
    <border>
      <left style="thin">
        <color auto="1"/>
      </left>
      <right style="thin">
        <color auto="1"/>
      </right>
      <top style="thin">
        <color rgb="FF002060"/>
      </top>
      <bottom style="double">
        <color rgb="FF002060"/>
      </bottom>
      <diagonal/>
    </border>
    <border>
      <left style="thin">
        <color auto="1"/>
      </left>
      <right style="medium">
        <color rgb="FF002060"/>
      </right>
      <top style="thin">
        <color rgb="FF002060"/>
      </top>
      <bottom style="double">
        <color rgb="FF002060"/>
      </bottom>
      <diagonal/>
    </border>
    <border>
      <left style="medium">
        <color rgb="FF00206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2060"/>
      </right>
      <top/>
      <bottom style="thin">
        <color auto="1"/>
      </bottom>
      <diagonal/>
    </border>
    <border>
      <left style="medium">
        <color rgb="FF002060"/>
      </left>
      <right style="thin">
        <color auto="1"/>
      </right>
      <top style="thin">
        <color auto="1"/>
      </top>
      <bottom style="medium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2060"/>
      </bottom>
      <diagonal/>
    </border>
    <border>
      <left style="thin">
        <color auto="1"/>
      </left>
      <right style="medium">
        <color rgb="FF002060"/>
      </right>
      <top style="thin">
        <color auto="1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 diagonalUp="1" diagonalDown="1"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" fillId="4" borderId="20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>
      <alignment vertical="center"/>
    </xf>
    <xf numFmtId="41" fontId="22" fillId="0" borderId="0" applyFont="0" applyFill="0" applyBorder="0" applyAlignment="0" applyProtection="0"/>
    <xf numFmtId="0" fontId="22" fillId="0" borderId="0">
      <alignment vertical="center"/>
    </xf>
  </cellStyleXfs>
  <cellXfs count="227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4" fillId="0" borderId="5" xfId="0" quotePrefix="1" applyFont="1" applyBorder="1">
      <alignment vertical="center"/>
    </xf>
    <xf numFmtId="0" fontId="0" fillId="0" borderId="15" xfId="0" applyBorder="1">
      <alignment vertical="center"/>
    </xf>
    <xf numFmtId="0" fontId="16" fillId="9" borderId="9" xfId="5" applyFont="1" applyFill="1" applyBorder="1" applyAlignment="1">
      <alignment horizontal="center" vertical="center" wrapText="1"/>
    </xf>
    <xf numFmtId="0" fontId="16" fillId="9" borderId="8" xfId="5" applyFont="1" applyFill="1" applyBorder="1" applyAlignment="1">
      <alignment horizontal="center" vertical="center" wrapText="1"/>
    </xf>
    <xf numFmtId="0" fontId="16" fillId="9" borderId="7" xfId="5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76" fontId="19" fillId="0" borderId="5" xfId="0" applyNumberFormat="1" applyFont="1" applyFill="1" applyBorder="1" applyAlignment="1">
      <alignment horizontal="center" vertical="center" wrapText="1"/>
    </xf>
    <xf numFmtId="177" fontId="19" fillId="0" borderId="5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176" fontId="19" fillId="0" borderId="2" xfId="0" applyNumberFormat="1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 wrapText="1"/>
    </xf>
    <xf numFmtId="4" fontId="7" fillId="0" borderId="28" xfId="0" applyNumberFormat="1" applyFont="1" applyBorder="1">
      <alignment vertical="center"/>
    </xf>
    <xf numFmtId="4" fontId="7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5" fillId="0" borderId="28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31" xfId="0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180" fontId="0" fillId="0" borderId="5" xfId="0" applyNumberFormat="1" applyBorder="1">
      <alignment vertical="center"/>
    </xf>
    <xf numFmtId="4" fontId="0" fillId="4" borderId="5" xfId="4" applyNumberFormat="1" applyFont="1" applyBorder="1" applyAlignment="1">
      <alignment horizontal="center" vertical="center"/>
    </xf>
    <xf numFmtId="3" fontId="0" fillId="4" borderId="5" xfId="4" applyNumberFormat="1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4" fillId="0" borderId="15" xfId="0" quotePrefix="1" applyFont="1" applyBorder="1">
      <alignment vertical="center"/>
    </xf>
    <xf numFmtId="0" fontId="16" fillId="9" borderId="33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 vertical="center"/>
    </xf>
    <xf numFmtId="3" fontId="5" fillId="0" borderId="36" xfId="0" applyNumberFormat="1" applyFont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3" fontId="7" fillId="0" borderId="38" xfId="0" applyNumberFormat="1" applyFont="1" applyBorder="1" applyAlignment="1">
      <alignment horizontal="center" vertical="center"/>
    </xf>
    <xf numFmtId="0" fontId="7" fillId="0" borderId="39" xfId="0" quotePrefix="1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5" xfId="0" applyFont="1" applyBorder="1">
      <alignment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39" xfId="0" applyNumberFormat="1" applyFont="1" applyBorder="1" applyAlignment="1">
      <alignment horizontal="center" vertical="center"/>
    </xf>
    <xf numFmtId="0" fontId="7" fillId="0" borderId="4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24" fillId="0" borderId="0" xfId="0" applyFont="1">
      <alignment vertical="center"/>
    </xf>
    <xf numFmtId="0" fontId="0" fillId="0" borderId="5" xfId="0" applyFont="1" applyFill="1" applyBorder="1">
      <alignment vertical="center"/>
    </xf>
    <xf numFmtId="0" fontId="0" fillId="0" borderId="15" xfId="0" applyFont="1" applyFill="1" applyBorder="1">
      <alignment vertical="center"/>
    </xf>
    <xf numFmtId="0" fontId="6" fillId="0" borderId="5" xfId="4" quotePrefix="1" applyFont="1" applyFill="1" applyBorder="1">
      <alignment vertical="center"/>
    </xf>
    <xf numFmtId="0" fontId="6" fillId="0" borderId="5" xfId="4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2" xfId="0" applyFont="1" applyFill="1" applyBorder="1">
      <alignment vertical="center"/>
    </xf>
    <xf numFmtId="0" fontId="0" fillId="0" borderId="5" xfId="0" quotePrefix="1" applyFont="1" applyFill="1" applyBorder="1">
      <alignment vertical="center"/>
    </xf>
    <xf numFmtId="0" fontId="4" fillId="2" borderId="45" xfId="0" applyFont="1" applyFill="1" applyBorder="1" applyAlignment="1">
      <alignment horizontal="center" vertical="center"/>
    </xf>
    <xf numFmtId="0" fontId="6" fillId="0" borderId="0" xfId="0" quotePrefix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2" xfId="0" quotePrefix="1" applyFont="1" applyFill="1" applyBorder="1">
      <alignment vertical="center"/>
    </xf>
    <xf numFmtId="0" fontId="0" fillId="0" borderId="5" xfId="0" applyFont="1" applyBorder="1" applyAlignment="1">
      <alignment horizontal="center" vertical="center"/>
    </xf>
    <xf numFmtId="182" fontId="0" fillId="11" borderId="5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82" fontId="0" fillId="11" borderId="2" xfId="0" applyNumberFormat="1" applyFont="1" applyFill="1" applyBorder="1" applyAlignment="1">
      <alignment horizontal="center" vertical="center"/>
    </xf>
    <xf numFmtId="0" fontId="6" fillId="8" borderId="5" xfId="4" quotePrefix="1" applyFont="1" applyFill="1" applyBorder="1">
      <alignment vertical="center"/>
    </xf>
    <xf numFmtId="0" fontId="6" fillId="8" borderId="5" xfId="4" applyFont="1" applyFill="1" applyBorder="1">
      <alignment vertical="center"/>
    </xf>
    <xf numFmtId="0" fontId="0" fillId="8" borderId="5" xfId="0" applyFont="1" applyFill="1" applyBorder="1">
      <alignment vertical="center"/>
    </xf>
    <xf numFmtId="182" fontId="1" fillId="6" borderId="5" xfId="6" applyNumberFormat="1" applyBorder="1" applyAlignment="1">
      <alignment horizontal="center" vertical="center" wrapText="1"/>
    </xf>
    <xf numFmtId="182" fontId="1" fillId="6" borderId="4" xfId="6" applyNumberFormat="1" applyBorder="1" applyAlignment="1">
      <alignment horizontal="center" vertical="center" wrapText="1"/>
    </xf>
    <xf numFmtId="182" fontId="1" fillId="6" borderId="2" xfId="6" applyNumberFormat="1" applyBorder="1" applyAlignment="1">
      <alignment horizontal="center" vertical="center" wrapText="1"/>
    </xf>
    <xf numFmtId="182" fontId="1" fillId="6" borderId="1" xfId="6" applyNumberFormat="1" applyBorder="1" applyAlignment="1">
      <alignment horizontal="center" vertical="center" wrapText="1"/>
    </xf>
    <xf numFmtId="4" fontId="7" fillId="0" borderId="37" xfId="0" applyNumberFormat="1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22" fillId="0" borderId="0" xfId="8">
      <alignment vertical="center"/>
    </xf>
    <xf numFmtId="0" fontId="27" fillId="0" borderId="0" xfId="8" applyFont="1">
      <alignment vertical="center"/>
    </xf>
    <xf numFmtId="0" fontId="22" fillId="0" borderId="5" xfId="8" applyBorder="1" applyAlignment="1">
      <alignment horizontal="center" vertical="center"/>
    </xf>
    <xf numFmtId="0" fontId="22" fillId="12" borderId="5" xfId="8" applyFill="1" applyBorder="1" applyAlignment="1">
      <alignment horizontal="center" vertical="center"/>
    </xf>
    <xf numFmtId="0" fontId="23" fillId="0" borderId="0" xfId="8" applyFont="1">
      <alignment vertical="center"/>
    </xf>
    <xf numFmtId="0" fontId="22" fillId="0" borderId="5" xfId="8" applyBorder="1" applyAlignment="1">
      <alignment horizontal="center"/>
    </xf>
    <xf numFmtId="0" fontId="22" fillId="12" borderId="5" xfId="8" applyFill="1" applyBorder="1" applyAlignment="1">
      <alignment horizontal="center"/>
    </xf>
    <xf numFmtId="0" fontId="28" fillId="0" borderId="0" xfId="8" applyFont="1">
      <alignment vertical="center"/>
    </xf>
    <xf numFmtId="0" fontId="22" fillId="0" borderId="5" xfId="8" applyBorder="1" applyAlignment="1">
      <alignment horizontal="right"/>
    </xf>
    <xf numFmtId="0" fontId="22" fillId="0" borderId="5" xfId="8" applyFont="1" applyBorder="1" applyAlignment="1">
      <alignment horizontal="center" wrapText="1"/>
    </xf>
    <xf numFmtId="0" fontId="22" fillId="12" borderId="5" xfId="8" applyFont="1" applyFill="1" applyBorder="1" applyAlignment="1">
      <alignment horizontal="center" wrapText="1"/>
    </xf>
    <xf numFmtId="0" fontId="29" fillId="0" borderId="5" xfId="8" applyFont="1" applyFill="1" applyBorder="1" applyAlignment="1">
      <alignment horizontal="center" wrapText="1"/>
    </xf>
    <xf numFmtId="0" fontId="22" fillId="0" borderId="5" xfId="8" applyFont="1" applyFill="1" applyBorder="1" applyAlignment="1">
      <alignment horizontal="center"/>
    </xf>
    <xf numFmtId="0" fontId="22" fillId="0" borderId="5" xfId="8" applyFill="1" applyBorder="1" applyAlignment="1">
      <alignment horizontal="center"/>
    </xf>
    <xf numFmtId="183" fontId="5" fillId="0" borderId="36" xfId="0" applyNumberFormat="1" applyFont="1" applyBorder="1" applyAlignment="1">
      <alignment horizontal="center" vertical="center"/>
    </xf>
    <xf numFmtId="183" fontId="7" fillId="0" borderId="38" xfId="0" applyNumberFormat="1" applyFont="1" applyBorder="1" applyAlignment="1">
      <alignment horizontal="center" vertical="center"/>
    </xf>
    <xf numFmtId="183" fontId="7" fillId="0" borderId="10" xfId="0" applyNumberFormat="1" applyFont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2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4" fillId="7" borderId="23" xfId="0" applyFont="1" applyFill="1" applyBorder="1" applyAlignment="1">
      <alignment horizontal="center" vertical="center"/>
    </xf>
    <xf numFmtId="0" fontId="20" fillId="3" borderId="25" xfId="3" applyFont="1" applyBorder="1" applyAlignment="1">
      <alignment horizontal="center" vertical="center" wrapText="1"/>
    </xf>
    <xf numFmtId="0" fontId="20" fillId="3" borderId="26" xfId="3" applyFont="1" applyBorder="1" applyAlignment="1">
      <alignment horizontal="center" vertical="center" wrapText="1"/>
    </xf>
    <xf numFmtId="0" fontId="20" fillId="3" borderId="27" xfId="3" applyFont="1" applyBorder="1" applyAlignment="1">
      <alignment horizontal="center" vertical="center" wrapText="1"/>
    </xf>
    <xf numFmtId="0" fontId="6" fillId="0" borderId="5" xfId="0" quotePrefix="1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4" xfId="0" quotePrefix="1" applyFont="1" applyBorder="1" applyAlignment="1">
      <alignment horizontal="left" vertical="center"/>
    </xf>
    <xf numFmtId="0" fontId="6" fillId="0" borderId="22" xfId="0" quotePrefix="1" applyFont="1" applyBorder="1" applyAlignment="1">
      <alignment horizontal="left" vertical="center"/>
    </xf>
    <xf numFmtId="0" fontId="6" fillId="0" borderId="11" xfId="0" quotePrefix="1" applyFont="1" applyBorder="1" applyAlignment="1">
      <alignment horizontal="left" vertical="center"/>
    </xf>
    <xf numFmtId="0" fontId="25" fillId="10" borderId="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left" vertical="center"/>
    </xf>
    <xf numFmtId="0" fontId="6" fillId="0" borderId="18" xfId="0" quotePrefix="1" applyFont="1" applyBorder="1" applyAlignment="1">
      <alignment horizontal="left" vertical="center"/>
    </xf>
    <xf numFmtId="0" fontId="6" fillId="0" borderId="12" xfId="0" quotePrefix="1" applyFont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/>
    </xf>
    <xf numFmtId="0" fontId="22" fillId="0" borderId="5" xfId="8" applyFont="1" applyBorder="1" applyAlignment="1">
      <alignment horizontal="center" wrapText="1"/>
    </xf>
    <xf numFmtId="0" fontId="22" fillId="0" borderId="0" xfId="9"/>
    <xf numFmtId="0" fontId="31" fillId="13" borderId="48" xfId="9" applyFont="1" applyFill="1" applyBorder="1" applyAlignment="1">
      <alignment vertical="center"/>
    </xf>
    <xf numFmtId="0" fontId="22" fillId="13" borderId="43" xfId="9" applyFill="1" applyBorder="1" applyAlignment="1">
      <alignment vertical="center"/>
    </xf>
    <xf numFmtId="0" fontId="22" fillId="0" borderId="16" xfId="9" applyBorder="1" applyAlignment="1">
      <alignment vertical="center"/>
    </xf>
    <xf numFmtId="0" fontId="22" fillId="0" borderId="43" xfId="9" applyBorder="1" applyAlignment="1">
      <alignment vertical="center"/>
    </xf>
    <xf numFmtId="0" fontId="22" fillId="0" borderId="49" xfId="9" applyBorder="1" applyAlignment="1">
      <alignment vertical="center"/>
    </xf>
    <xf numFmtId="0" fontId="31" fillId="13" borderId="13" xfId="9" applyFont="1" applyFill="1" applyBorder="1" applyAlignment="1">
      <alignment vertical="center"/>
    </xf>
    <xf numFmtId="0" fontId="22" fillId="13" borderId="18" xfId="9" applyFill="1" applyBorder="1" applyAlignment="1">
      <alignment vertical="center"/>
    </xf>
    <xf numFmtId="0" fontId="22" fillId="0" borderId="15" xfId="9" applyBorder="1" applyAlignment="1">
      <alignment vertical="center"/>
    </xf>
    <xf numFmtId="0" fontId="22" fillId="0" borderId="18" xfId="9" applyBorder="1" applyAlignment="1">
      <alignment vertical="center"/>
    </xf>
    <xf numFmtId="0" fontId="22" fillId="0" borderId="50" xfId="9" applyBorder="1" applyAlignment="1">
      <alignment vertical="center"/>
    </xf>
    <xf numFmtId="0" fontId="31" fillId="13" borderId="51" xfId="9" applyFont="1" applyFill="1" applyBorder="1" applyAlignment="1">
      <alignment vertical="center"/>
    </xf>
    <xf numFmtId="0" fontId="22" fillId="13" borderId="52" xfId="9" applyFill="1" applyBorder="1" applyAlignment="1">
      <alignment vertical="center"/>
    </xf>
    <xf numFmtId="0" fontId="22" fillId="0" borderId="53" xfId="9" applyBorder="1" applyAlignment="1">
      <alignment vertical="center"/>
    </xf>
    <xf numFmtId="0" fontId="22" fillId="0" borderId="52" xfId="9" applyBorder="1" applyAlignment="1">
      <alignment vertical="center"/>
    </xf>
    <xf numFmtId="0" fontId="22" fillId="0" borderId="54" xfId="9" applyBorder="1" applyAlignment="1">
      <alignment vertical="center"/>
    </xf>
    <xf numFmtId="0" fontId="32" fillId="0" borderId="0" xfId="10" applyFont="1" applyAlignment="1">
      <alignment horizontal="center" vertical="center"/>
    </xf>
    <xf numFmtId="0" fontId="22" fillId="0" borderId="0" xfId="10">
      <alignment vertical="center"/>
    </xf>
    <xf numFmtId="0" fontId="33" fillId="14" borderId="0" xfId="10" applyFont="1" applyFill="1" applyAlignment="1">
      <alignment horizontal="center" vertical="center"/>
    </xf>
    <xf numFmtId="0" fontId="22" fillId="0" borderId="23" xfId="10" applyBorder="1" applyAlignment="1">
      <alignment horizontal="center" vertical="center"/>
    </xf>
    <xf numFmtId="41" fontId="22" fillId="0" borderId="55" xfId="11" applyBorder="1" applyAlignment="1">
      <alignment vertical="center"/>
    </xf>
    <xf numFmtId="0" fontId="22" fillId="0" borderId="24" xfId="10" applyBorder="1" applyAlignment="1">
      <alignment horizontal="center" vertical="center"/>
    </xf>
    <xf numFmtId="0" fontId="34" fillId="14" borderId="0" xfId="10" applyFont="1" applyFill="1" applyAlignment="1">
      <alignment horizontal="center" vertical="center"/>
    </xf>
    <xf numFmtId="0" fontId="22" fillId="0" borderId="21" xfId="10" applyBorder="1" applyAlignment="1">
      <alignment horizontal="center" vertical="center"/>
    </xf>
    <xf numFmtId="41" fontId="22" fillId="0" borderId="0" xfId="11" applyBorder="1" applyAlignment="1">
      <alignment vertical="center"/>
    </xf>
    <xf numFmtId="0" fontId="22" fillId="0" borderId="56" xfId="10" applyBorder="1" applyAlignment="1">
      <alignment horizontal="center" vertical="center"/>
    </xf>
    <xf numFmtId="41" fontId="22" fillId="0" borderId="23" xfId="11" applyBorder="1" applyAlignment="1">
      <alignment vertical="center"/>
    </xf>
    <xf numFmtId="41" fontId="22" fillId="0" borderId="21" xfId="11" applyBorder="1" applyAlignment="1">
      <alignment vertical="center"/>
    </xf>
    <xf numFmtId="41" fontId="22" fillId="0" borderId="17" xfId="11" applyBorder="1" applyAlignment="1">
      <alignment vertical="center"/>
    </xf>
    <xf numFmtId="0" fontId="22" fillId="0" borderId="19" xfId="10" applyBorder="1" applyAlignment="1">
      <alignment horizontal="center" vertical="center"/>
    </xf>
    <xf numFmtId="0" fontId="22" fillId="0" borderId="0" xfId="10" applyAlignment="1">
      <alignment horizontal="center" vertical="center"/>
    </xf>
    <xf numFmtId="0" fontId="22" fillId="0" borderId="17" xfId="10" applyBorder="1" applyAlignment="1">
      <alignment horizontal="center" vertical="center"/>
    </xf>
    <xf numFmtId="41" fontId="22" fillId="0" borderId="57" xfId="11" applyBorder="1" applyAlignment="1">
      <alignment vertical="center"/>
    </xf>
    <xf numFmtId="0" fontId="27" fillId="0" borderId="9" xfId="10" applyFont="1" applyBorder="1">
      <alignment vertical="center"/>
    </xf>
    <xf numFmtId="0" fontId="27" fillId="0" borderId="8" xfId="10" applyFont="1" applyBorder="1">
      <alignment vertical="center"/>
    </xf>
    <xf numFmtId="0" fontId="27" fillId="15" borderId="7" xfId="10" applyFont="1" applyFill="1" applyBorder="1">
      <alignment vertical="center"/>
    </xf>
    <xf numFmtId="0" fontId="22" fillId="0" borderId="41" xfId="10" applyFont="1" applyBorder="1">
      <alignment vertical="center"/>
    </xf>
    <xf numFmtId="0" fontId="27" fillId="0" borderId="6" xfId="10" applyFont="1" applyBorder="1">
      <alignment vertical="center"/>
    </xf>
    <xf numFmtId="0" fontId="27" fillId="0" borderId="5" xfId="10" applyFont="1" applyBorder="1">
      <alignment vertical="center"/>
    </xf>
    <xf numFmtId="0" fontId="27" fillId="15" borderId="4" xfId="10" applyFont="1" applyFill="1" applyBorder="1">
      <alignment vertical="center"/>
    </xf>
    <xf numFmtId="0" fontId="22" fillId="0" borderId="42" xfId="10" applyFont="1" applyBorder="1">
      <alignment vertical="center"/>
    </xf>
    <xf numFmtId="0" fontId="27" fillId="0" borderId="3" xfId="10" applyFont="1" applyBorder="1">
      <alignment vertical="center"/>
    </xf>
    <xf numFmtId="0" fontId="27" fillId="0" borderId="2" xfId="10" applyFont="1" applyBorder="1">
      <alignment vertical="center"/>
    </xf>
    <xf numFmtId="0" fontId="27" fillId="15" borderId="1" xfId="10" applyFont="1" applyFill="1" applyBorder="1">
      <alignment vertical="center"/>
    </xf>
    <xf numFmtId="0" fontId="27" fillId="0" borderId="46" xfId="10" applyFont="1" applyBorder="1">
      <alignment vertical="center"/>
    </xf>
    <xf numFmtId="0" fontId="27" fillId="0" borderId="58" xfId="10" applyFont="1" applyBorder="1">
      <alignment vertical="center"/>
    </xf>
    <xf numFmtId="0" fontId="27" fillId="15" borderId="47" xfId="10" applyFont="1" applyFill="1" applyBorder="1">
      <alignment vertical="center"/>
    </xf>
    <xf numFmtId="0" fontId="22" fillId="0" borderId="41" xfId="10" applyBorder="1">
      <alignment vertical="center"/>
    </xf>
    <xf numFmtId="0" fontId="22" fillId="0" borderId="42" xfId="10" applyBorder="1">
      <alignment vertical="center"/>
    </xf>
    <xf numFmtId="0" fontId="22" fillId="0" borderId="0" xfId="10" applyBorder="1">
      <alignment vertical="center"/>
    </xf>
    <xf numFmtId="0" fontId="22" fillId="0" borderId="9" xfId="10" applyFont="1" applyBorder="1">
      <alignment vertical="center"/>
    </xf>
    <xf numFmtId="0" fontId="22" fillId="0" borderId="8" xfId="10" applyFont="1" applyBorder="1">
      <alignment vertical="center"/>
    </xf>
    <xf numFmtId="0" fontId="22" fillId="0" borderId="6" xfId="10" applyFont="1" applyBorder="1">
      <alignment vertical="center"/>
    </xf>
    <xf numFmtId="0" fontId="22" fillId="0" borderId="5" xfId="10" applyFont="1" applyBorder="1">
      <alignment vertical="center"/>
    </xf>
    <xf numFmtId="0" fontId="22" fillId="0" borderId="3" xfId="10" applyFont="1" applyBorder="1">
      <alignment vertical="center"/>
    </xf>
    <xf numFmtId="0" fontId="22" fillId="0" borderId="2" xfId="10" applyFont="1" applyBorder="1">
      <alignment vertical="center"/>
    </xf>
    <xf numFmtId="0" fontId="33" fillId="14" borderId="59" xfId="10" applyFont="1" applyFill="1" applyBorder="1" applyAlignment="1">
      <alignment horizontal="center" vertical="center"/>
    </xf>
    <xf numFmtId="0" fontId="33" fillId="14" borderId="60" xfId="10" applyFont="1" applyFill="1" applyBorder="1" applyAlignment="1">
      <alignment horizontal="center" vertical="center"/>
    </xf>
    <xf numFmtId="0" fontId="33" fillId="0" borderId="0" xfId="10" applyFont="1" applyFill="1" applyAlignment="1">
      <alignment horizontal="center" vertical="center"/>
    </xf>
    <xf numFmtId="0" fontId="22" fillId="0" borderId="5" xfId="10" applyBorder="1">
      <alignment vertical="center"/>
    </xf>
    <xf numFmtId="0" fontId="22" fillId="0" borderId="0" xfId="10" applyFont="1">
      <alignment vertical="center"/>
    </xf>
    <xf numFmtId="0" fontId="22" fillId="0" borderId="46" xfId="10" applyFont="1" applyBorder="1" applyAlignment="1">
      <alignment horizontal="center" vertical="center"/>
    </xf>
    <xf numFmtId="0" fontId="22" fillId="0" borderId="58" xfId="10" applyFont="1" applyBorder="1" applyAlignment="1">
      <alignment horizontal="center" vertical="center"/>
    </xf>
    <xf numFmtId="0" fontId="22" fillId="0" borderId="47" xfId="10" applyBorder="1">
      <alignment vertical="center"/>
    </xf>
    <xf numFmtId="0" fontId="22" fillId="0" borderId="7" xfId="10" applyBorder="1">
      <alignment vertical="center"/>
    </xf>
    <xf numFmtId="0" fontId="22" fillId="0" borderId="3" xfId="10" applyBorder="1">
      <alignment vertical="center"/>
    </xf>
    <xf numFmtId="0" fontId="22" fillId="0" borderId="1" xfId="10" applyBorder="1">
      <alignment vertical="center"/>
    </xf>
    <xf numFmtId="0" fontId="22" fillId="0" borderId="6" xfId="10" applyBorder="1">
      <alignment vertical="center"/>
    </xf>
    <xf numFmtId="0" fontId="22" fillId="0" borderId="4" xfId="10" applyBorder="1">
      <alignment vertical="center"/>
    </xf>
    <xf numFmtId="0" fontId="22" fillId="16" borderId="52" xfId="10" applyFill="1" applyBorder="1" applyAlignment="1">
      <alignment horizontal="center" vertical="center"/>
    </xf>
    <xf numFmtId="0" fontId="22" fillId="0" borderId="61" xfId="10" applyBorder="1">
      <alignment vertical="center"/>
    </xf>
    <xf numFmtId="0" fontId="33" fillId="14" borderId="62" xfId="10" applyFont="1" applyFill="1" applyBorder="1" applyAlignment="1">
      <alignment horizontal="center" vertical="center"/>
    </xf>
    <xf numFmtId="0" fontId="33" fillId="14" borderId="63" xfId="10" applyFont="1" applyFill="1" applyBorder="1" applyAlignment="1">
      <alignment horizontal="center" vertical="center"/>
    </xf>
    <xf numFmtId="0" fontId="22" fillId="0" borderId="64" xfId="10" applyBorder="1">
      <alignment vertical="center"/>
    </xf>
    <xf numFmtId="0" fontId="22" fillId="0" borderId="51" xfId="10" applyBorder="1">
      <alignment vertical="center"/>
    </xf>
    <xf numFmtId="0" fontId="22" fillId="15" borderId="54" xfId="10" applyFill="1" applyBorder="1">
      <alignment vertical="center"/>
    </xf>
    <xf numFmtId="0" fontId="35" fillId="0" borderId="0" xfId="12" applyFont="1" applyAlignment="1">
      <alignment horizontal="center" vertical="center"/>
    </xf>
    <xf numFmtId="0" fontId="22" fillId="0" borderId="0" xfId="12">
      <alignment vertical="center"/>
    </xf>
    <xf numFmtId="0" fontId="22" fillId="0" borderId="0" xfId="12" applyAlignment="1">
      <alignment horizontal="center" vertical="center"/>
    </xf>
    <xf numFmtId="41" fontId="22" fillId="0" borderId="0" xfId="11" applyAlignment="1">
      <alignment vertical="center"/>
    </xf>
    <xf numFmtId="0" fontId="34" fillId="14" borderId="65" xfId="12" applyFont="1" applyFill="1" applyBorder="1" applyAlignment="1">
      <alignment horizontal="center" vertical="center"/>
    </xf>
    <xf numFmtId="0" fontId="34" fillId="14" borderId="66" xfId="12" applyFont="1" applyFill="1" applyBorder="1" applyAlignment="1">
      <alignment horizontal="center" vertical="center"/>
    </xf>
    <xf numFmtId="0" fontId="34" fillId="14" borderId="67" xfId="12" applyFont="1" applyFill="1" applyBorder="1" applyAlignment="1">
      <alignment horizontal="center" vertical="center"/>
    </xf>
    <xf numFmtId="0" fontId="22" fillId="0" borderId="68" xfId="12" applyBorder="1" applyAlignment="1">
      <alignment horizontal="center" vertical="center"/>
    </xf>
    <xf numFmtId="0" fontId="22" fillId="0" borderId="69" xfId="12" applyBorder="1" applyAlignment="1">
      <alignment horizontal="center" vertical="center"/>
    </xf>
    <xf numFmtId="41" fontId="22" fillId="0" borderId="70" xfId="11" applyBorder="1" applyAlignment="1">
      <alignment vertical="center"/>
    </xf>
    <xf numFmtId="0" fontId="27" fillId="0" borderId="71" xfId="12" applyFont="1" applyBorder="1" applyAlignment="1">
      <alignment horizontal="center" vertical="center"/>
    </xf>
    <xf numFmtId="0" fontId="27" fillId="0" borderId="72" xfId="12" applyFont="1" applyBorder="1" applyAlignment="1">
      <alignment horizontal="center" vertical="center"/>
    </xf>
    <xf numFmtId="41" fontId="22" fillId="0" borderId="73" xfId="11" applyBorder="1" applyAlignment="1">
      <alignment vertical="center"/>
    </xf>
    <xf numFmtId="0" fontId="34" fillId="14" borderId="74" xfId="12" applyFont="1" applyFill="1" applyBorder="1" applyAlignment="1">
      <alignment horizontal="center" vertical="center"/>
    </xf>
    <xf numFmtId="41" fontId="22" fillId="0" borderId="74" xfId="11" applyBorder="1" applyAlignment="1">
      <alignment vertical="center"/>
    </xf>
    <xf numFmtId="0" fontId="34" fillId="14" borderId="18" xfId="12" applyFont="1" applyFill="1" applyBorder="1" applyAlignment="1">
      <alignment horizontal="center" vertical="center"/>
    </xf>
    <xf numFmtId="41" fontId="22" fillId="0" borderId="18" xfId="11" applyBorder="1" applyAlignment="1">
      <alignment vertical="center"/>
    </xf>
    <xf numFmtId="0" fontId="34" fillId="14" borderId="75" xfId="12" applyFont="1" applyFill="1" applyBorder="1" applyAlignment="1">
      <alignment horizontal="center" vertical="center"/>
    </xf>
    <xf numFmtId="41" fontId="22" fillId="0" borderId="75" xfId="11" applyBorder="1" applyAlignment="1">
      <alignment vertical="center"/>
    </xf>
  </cellXfs>
  <cellStyles count="13">
    <cellStyle name="20% - 강조색1" xfId="6" builtinId="30"/>
    <cellStyle name="강조색1" xfId="5" builtinId="29"/>
    <cellStyle name="나쁨" xfId="3" builtinId="27"/>
    <cellStyle name="메모" xfId="4" builtinId="10"/>
    <cellStyle name="쉼표 [0]" xfId="1" builtinId="6"/>
    <cellStyle name="쉼표 [0] 2" xfId="7"/>
    <cellStyle name="쉼표 [0] 3" xfId="2"/>
    <cellStyle name="쉼표 [0] 4" xfId="11"/>
    <cellStyle name="표준" xfId="0" builtinId="0"/>
    <cellStyle name="표준 2" xfId="8"/>
    <cellStyle name="표준 3" xfId="9"/>
    <cellStyle name="표준_06_DB함수_성적관리표" xfId="10"/>
    <cellStyle name="표준_거래 내역" xfId="12"/>
  </cellStyles>
  <dxfs count="0"/>
  <tableStyles count="0" defaultTableStyle="TableStyleMedium2" defaultPivotStyle="PivotStyleLight16"/>
  <colors>
    <mruColors>
      <color rgb="FF00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18</xdr:row>
      <xdr:rowOff>171449</xdr:rowOff>
    </xdr:from>
    <xdr:to>
      <xdr:col>7</xdr:col>
      <xdr:colOff>200024</xdr:colOff>
      <xdr:row>22</xdr:row>
      <xdr:rowOff>28575</xdr:rowOff>
    </xdr:to>
    <xdr:sp macro="" textlink="">
      <xdr:nvSpPr>
        <xdr:cNvPr id="2" name="TextBox 1"/>
        <xdr:cNvSpPr txBox="1"/>
      </xdr:nvSpPr>
      <xdr:spPr>
        <a:xfrm>
          <a:off x="1057274" y="5257799"/>
          <a:ext cx="3438525" cy="695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altLang="ko-KR" sz="3200">
              <a:latin typeface="+mj-ea"/>
              <a:ea typeface="+mj-ea"/>
            </a:rPr>
            <a:t>9, 1 2 3 .</a:t>
          </a:r>
          <a:r>
            <a:rPr lang="en-US" altLang="ko-KR" sz="3200" baseline="0">
              <a:latin typeface="+mj-ea"/>
              <a:ea typeface="+mj-ea"/>
            </a:rPr>
            <a:t> </a:t>
          </a:r>
          <a:r>
            <a:rPr lang="en-US" altLang="ko-KR" sz="3200">
              <a:latin typeface="+mj-ea"/>
              <a:ea typeface="+mj-ea"/>
            </a:rPr>
            <a:t>6 7 8 9</a:t>
          </a:r>
          <a:endParaRPr lang="ko-KR" altLang="en-US" sz="3200">
            <a:latin typeface="+mj-ea"/>
            <a:ea typeface="+mj-ea"/>
          </a:endParaRPr>
        </a:p>
      </xdr:txBody>
    </xdr:sp>
    <xdr:clientData/>
  </xdr:twoCellAnchor>
  <xdr:twoCellAnchor>
    <xdr:from>
      <xdr:col>2</xdr:col>
      <xdr:colOff>352425</xdr:colOff>
      <xdr:row>23</xdr:row>
      <xdr:rowOff>9525</xdr:rowOff>
    </xdr:from>
    <xdr:to>
      <xdr:col>6</xdr:col>
      <xdr:colOff>638175</xdr:colOff>
      <xdr:row>23</xdr:row>
      <xdr:rowOff>9525</xdr:rowOff>
    </xdr:to>
    <xdr:cxnSp macro="">
      <xdr:nvCxnSpPr>
        <xdr:cNvPr id="3" name="직선 화살표 연결선 2"/>
        <xdr:cNvCxnSpPr/>
      </xdr:nvCxnSpPr>
      <xdr:spPr>
        <a:xfrm>
          <a:off x="1133475" y="6143625"/>
          <a:ext cx="3114675" cy="0"/>
        </a:xfrm>
        <a:prstGeom prst="straightConnector1">
          <a:avLst/>
        </a:prstGeom>
        <a:ln w="12700"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314324</xdr:colOff>
      <xdr:row>21</xdr:row>
      <xdr:rowOff>57150</xdr:rowOff>
    </xdr:from>
    <xdr:to>
      <xdr:col>4</xdr:col>
      <xdr:colOff>523875</xdr:colOff>
      <xdr:row>22</xdr:row>
      <xdr:rowOff>171450</xdr:rowOff>
    </xdr:to>
    <xdr:sp macro="" textlink="">
      <xdr:nvSpPr>
        <xdr:cNvPr id="4" name="TextBox 3"/>
        <xdr:cNvSpPr txBox="1"/>
      </xdr:nvSpPr>
      <xdr:spPr>
        <a:xfrm>
          <a:off x="1095374" y="5772150"/>
          <a:ext cx="1619251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>
              <a:latin typeface="+mj-ea"/>
              <a:ea typeface="+mj-ea"/>
            </a:rPr>
            <a:t>-3 ,   -2,    -1      0</a:t>
          </a:r>
          <a:endParaRPr lang="ko-KR" altLang="en-US" sz="1200"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514350</xdr:colOff>
      <xdr:row>21</xdr:row>
      <xdr:rowOff>47625</xdr:rowOff>
    </xdr:from>
    <xdr:to>
      <xdr:col>7</xdr:col>
      <xdr:colOff>19050</xdr:colOff>
      <xdr:row>22</xdr:row>
      <xdr:rowOff>161925</xdr:rowOff>
    </xdr:to>
    <xdr:sp macro="" textlink="">
      <xdr:nvSpPr>
        <xdr:cNvPr id="5" name="TextBox 4"/>
        <xdr:cNvSpPr txBox="1"/>
      </xdr:nvSpPr>
      <xdr:spPr>
        <a:xfrm>
          <a:off x="2705100" y="5762625"/>
          <a:ext cx="16097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200">
              <a:latin typeface="+mj-ea"/>
              <a:ea typeface="+mj-ea"/>
            </a:rPr>
            <a:t>   +1, </a:t>
          </a:r>
          <a:r>
            <a:rPr lang="en-US" altLang="ko-KR" sz="1200" baseline="0">
              <a:latin typeface="+mj-ea"/>
              <a:ea typeface="+mj-ea"/>
            </a:rPr>
            <a:t> +2,   +3,  +4</a:t>
          </a:r>
          <a:endParaRPr lang="ko-KR" altLang="en-US" sz="1200">
            <a:latin typeface="+mj-ea"/>
            <a:ea typeface="+mj-ea"/>
          </a:endParaRPr>
        </a:p>
      </xdr:txBody>
    </xdr:sp>
    <xdr:clientData/>
  </xdr:twoCellAnchor>
  <xdr:twoCellAnchor>
    <xdr:from>
      <xdr:col>1</xdr:col>
      <xdr:colOff>295276</xdr:colOff>
      <xdr:row>23</xdr:row>
      <xdr:rowOff>66676</xdr:rowOff>
    </xdr:from>
    <xdr:to>
      <xdr:col>4</xdr:col>
      <xdr:colOff>522376</xdr:colOff>
      <xdr:row>24</xdr:row>
      <xdr:rowOff>200026</xdr:rowOff>
    </xdr:to>
    <xdr:sp macro="" textlink="">
      <xdr:nvSpPr>
        <xdr:cNvPr id="6" name="TextBox 5"/>
        <xdr:cNvSpPr txBox="1"/>
      </xdr:nvSpPr>
      <xdr:spPr>
        <a:xfrm>
          <a:off x="466726" y="6200776"/>
          <a:ext cx="2246400" cy="3429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000">
              <a:ln>
                <a:noFill/>
              </a:ln>
              <a:latin typeface="+mj-ea"/>
              <a:ea typeface="+mj-ea"/>
            </a:rPr>
            <a:t>반올림할 자릿수를 </a:t>
          </a:r>
          <a:r>
            <a:rPr lang="en-US" altLang="ko-KR" sz="1000" baseline="0">
              <a:ln>
                <a:noFill/>
              </a:ln>
              <a:latin typeface="+mj-ea"/>
              <a:ea typeface="+mj-ea"/>
            </a:rPr>
            <a:t> </a:t>
          </a:r>
          <a:r>
            <a:rPr lang="en-US" altLang="ko-KR" sz="1000" b="1" baseline="0">
              <a:ln>
                <a:noFill/>
              </a:ln>
              <a:solidFill>
                <a:srgbClr val="FF0000"/>
              </a:solidFill>
              <a:latin typeface="+mj-ea"/>
              <a:ea typeface="+mj-ea"/>
            </a:rPr>
            <a:t>-</a:t>
          </a:r>
          <a:r>
            <a:rPr lang="ko-KR" altLang="en-US" sz="1000" b="1" baseline="0">
              <a:ln>
                <a:noFill/>
              </a:ln>
              <a:solidFill>
                <a:srgbClr val="FF0000"/>
              </a:solidFill>
              <a:latin typeface="+mj-ea"/>
              <a:ea typeface="+mj-ea"/>
            </a:rPr>
            <a:t>음수</a:t>
          </a:r>
          <a:r>
            <a:rPr lang="ko-KR" altLang="en-US" sz="1000" baseline="0">
              <a:ln>
                <a:noFill/>
              </a:ln>
              <a:latin typeface="+mj-ea"/>
              <a:ea typeface="+mj-ea"/>
            </a:rPr>
            <a:t>로 지정함</a:t>
          </a:r>
          <a:endParaRPr lang="en-US" altLang="ko-KR" sz="1000" baseline="0">
            <a:ln>
              <a:noFill/>
            </a:ln>
            <a:latin typeface="+mj-ea"/>
            <a:ea typeface="+mj-ea"/>
          </a:endParaRPr>
        </a:p>
        <a:p>
          <a:endParaRPr lang="ko-KR" altLang="en-US" sz="1000">
            <a:ln>
              <a:noFill/>
            </a:ln>
            <a:latin typeface="+mj-ea"/>
            <a:ea typeface="+mj-ea"/>
          </a:endParaRPr>
        </a:p>
      </xdr:txBody>
    </xdr:sp>
    <xdr:clientData/>
  </xdr:twoCellAnchor>
  <xdr:twoCellAnchor>
    <xdr:from>
      <xdr:col>4</xdr:col>
      <xdr:colOff>533400</xdr:colOff>
      <xdr:row>23</xdr:row>
      <xdr:rowOff>66676</xdr:rowOff>
    </xdr:from>
    <xdr:to>
      <xdr:col>7</xdr:col>
      <xdr:colOff>676275</xdr:colOff>
      <xdr:row>24</xdr:row>
      <xdr:rowOff>200026</xdr:rowOff>
    </xdr:to>
    <xdr:sp macro="" textlink="">
      <xdr:nvSpPr>
        <xdr:cNvPr id="7" name="TextBox 6"/>
        <xdr:cNvSpPr txBox="1"/>
      </xdr:nvSpPr>
      <xdr:spPr>
        <a:xfrm>
          <a:off x="2724150" y="6200776"/>
          <a:ext cx="2247900" cy="3429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000">
              <a:ln>
                <a:noFill/>
              </a:ln>
              <a:latin typeface="+mj-ea"/>
              <a:ea typeface="+mj-ea"/>
            </a:rPr>
            <a:t>반올림할 자릿수를 </a:t>
          </a:r>
          <a:r>
            <a:rPr lang="en-US" altLang="ko-KR" sz="1000" baseline="0">
              <a:ln>
                <a:noFill/>
              </a:ln>
              <a:latin typeface="+mj-ea"/>
              <a:ea typeface="+mj-ea"/>
            </a:rPr>
            <a:t> </a:t>
          </a:r>
          <a:r>
            <a:rPr lang="en-US" altLang="ko-KR" sz="1000" b="1" baseline="0">
              <a:ln>
                <a:noFill/>
              </a:ln>
              <a:solidFill>
                <a:srgbClr val="FF0000"/>
              </a:solidFill>
              <a:latin typeface="+mj-ea"/>
              <a:ea typeface="+mj-ea"/>
            </a:rPr>
            <a:t>+</a:t>
          </a:r>
          <a:r>
            <a:rPr lang="ko-KR" altLang="en-US" sz="1000" b="1" baseline="0">
              <a:ln>
                <a:noFill/>
              </a:ln>
              <a:solidFill>
                <a:srgbClr val="FF0000"/>
              </a:solidFill>
              <a:latin typeface="+mj-ea"/>
              <a:ea typeface="+mj-ea"/>
            </a:rPr>
            <a:t>양수</a:t>
          </a:r>
          <a:r>
            <a:rPr lang="ko-KR" altLang="en-US" sz="1000" baseline="0">
              <a:ln>
                <a:noFill/>
              </a:ln>
              <a:latin typeface="+mj-ea"/>
              <a:ea typeface="+mj-ea"/>
            </a:rPr>
            <a:t>로 지정함</a:t>
          </a:r>
          <a:endParaRPr lang="en-US" altLang="ko-KR" sz="1000" baseline="0">
            <a:ln>
              <a:noFill/>
            </a:ln>
            <a:latin typeface="+mj-ea"/>
            <a:ea typeface="+mj-ea"/>
          </a:endParaRPr>
        </a:p>
        <a:p>
          <a:endParaRPr lang="ko-KR" altLang="en-US" sz="1000">
            <a:ln>
              <a:noFill/>
            </a:ln>
            <a:latin typeface="+mj-ea"/>
            <a:ea typeface="+mj-ea"/>
          </a:endParaRPr>
        </a:p>
      </xdr:txBody>
    </xdr:sp>
    <xdr:clientData/>
  </xdr:twoCellAnchor>
  <xdr:twoCellAnchor>
    <xdr:from>
      <xdr:col>3</xdr:col>
      <xdr:colOff>657225</xdr:colOff>
      <xdr:row>17</xdr:row>
      <xdr:rowOff>95251</xdr:rowOff>
    </xdr:from>
    <xdr:to>
      <xdr:col>5</xdr:col>
      <xdr:colOff>447675</xdr:colOff>
      <xdr:row>19</xdr:row>
      <xdr:rowOff>19051</xdr:rowOff>
    </xdr:to>
    <xdr:sp macro="" textlink="">
      <xdr:nvSpPr>
        <xdr:cNvPr id="8" name="TextBox 7"/>
        <xdr:cNvSpPr txBox="1"/>
      </xdr:nvSpPr>
      <xdr:spPr>
        <a:xfrm>
          <a:off x="2047875" y="4972051"/>
          <a:ext cx="1295400" cy="34290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ko-KR" altLang="en-US" sz="1000">
              <a:latin typeface="+mj-ea"/>
              <a:ea typeface="+mj-ea"/>
            </a:rPr>
            <a:t>소수점을 기준으로 </a:t>
          </a:r>
        </a:p>
      </xdr:txBody>
    </xdr:sp>
    <xdr:clientData/>
  </xdr:twoCellAnchor>
  <xdr:twoCellAnchor>
    <xdr:from>
      <xdr:col>4</xdr:col>
      <xdr:colOff>180975</xdr:colOff>
      <xdr:row>27</xdr:row>
      <xdr:rowOff>85725</xdr:rowOff>
    </xdr:from>
    <xdr:to>
      <xdr:col>4</xdr:col>
      <xdr:colOff>514350</xdr:colOff>
      <xdr:row>27</xdr:row>
      <xdr:rowOff>209550</xdr:rowOff>
    </xdr:to>
    <xdr:sp macro="" textlink="">
      <xdr:nvSpPr>
        <xdr:cNvPr id="9" name="오른쪽 화살표 8"/>
        <xdr:cNvSpPr/>
      </xdr:nvSpPr>
      <xdr:spPr>
        <a:xfrm>
          <a:off x="2371725" y="7210425"/>
          <a:ext cx="333375" cy="123825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4</xdr:col>
      <xdr:colOff>180975</xdr:colOff>
      <xdr:row>29</xdr:row>
      <xdr:rowOff>133350</xdr:rowOff>
    </xdr:from>
    <xdr:to>
      <xdr:col>4</xdr:col>
      <xdr:colOff>514350</xdr:colOff>
      <xdr:row>29</xdr:row>
      <xdr:rowOff>257175</xdr:rowOff>
    </xdr:to>
    <xdr:sp macro="" textlink="">
      <xdr:nvSpPr>
        <xdr:cNvPr id="10" name="오른쪽 화살표 9"/>
        <xdr:cNvSpPr/>
      </xdr:nvSpPr>
      <xdr:spPr>
        <a:xfrm>
          <a:off x="2371725" y="7905750"/>
          <a:ext cx="333375" cy="123825"/>
        </a:xfrm>
        <a:prstGeom prst="righ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</xdr:col>
      <xdr:colOff>323850</xdr:colOff>
      <xdr:row>0</xdr:row>
      <xdr:rowOff>66676</xdr:rowOff>
    </xdr:from>
    <xdr:to>
      <xdr:col>7</xdr:col>
      <xdr:colOff>9525</xdr:colOff>
      <xdr:row>0</xdr:row>
      <xdr:rowOff>542926</xdr:rowOff>
    </xdr:to>
    <xdr:sp macro="" textlink="">
      <xdr:nvSpPr>
        <xdr:cNvPr id="11" name="모서리가 둥근 직사각형 10"/>
        <xdr:cNvSpPr/>
      </xdr:nvSpPr>
      <xdr:spPr>
        <a:xfrm>
          <a:off x="495300" y="66676"/>
          <a:ext cx="3810000" cy="476250"/>
        </a:xfrm>
        <a:prstGeom prst="roundRect">
          <a:avLst>
            <a:gd name="adj" fmla="val 50000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ctr" anchorCtr="1">
          <a:noAutofit/>
        </a:bodyPr>
        <a:lstStyle/>
        <a:p>
          <a:pPr algn="ctr"/>
          <a:r>
            <a:rPr lang="en-US" altLang="ko-KR" sz="2000" b="1" cap="none" spc="50">
              <a:ln w="13500">
                <a:solidFill>
                  <a:schemeClr val="tx1"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ROUND</a:t>
          </a:r>
          <a:r>
            <a:rPr lang="ko-KR" altLang="en-US" sz="2000" b="1" cap="none" spc="50">
              <a:ln w="13500">
                <a:solidFill>
                  <a:schemeClr val="tx1"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계열함수</a:t>
          </a:r>
          <a:r>
            <a:rPr lang="en-US" altLang="ko-KR" sz="2000" b="1" cap="none" spc="50">
              <a:ln w="13500">
                <a:solidFill>
                  <a:schemeClr val="tx1"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(</a:t>
          </a:r>
          <a:r>
            <a:rPr lang="ko-KR" altLang="en-US" sz="2000" b="1" cap="none" spc="50">
              <a:ln w="13500">
                <a:solidFill>
                  <a:schemeClr val="tx1"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교재 </a:t>
          </a:r>
          <a:r>
            <a:rPr lang="en-US" altLang="ko-KR" sz="2000" b="1" cap="none" spc="50">
              <a:ln w="13500">
                <a:solidFill>
                  <a:schemeClr val="tx1">
                    <a:alpha val="6500"/>
                  </a:schemeClr>
                </a:solidFill>
                <a:prstDash val="solid"/>
              </a:ln>
              <a:solidFill>
                <a:schemeClr val="accent1">
                  <a:tint val="3000"/>
                  <a:alpha val="95000"/>
                </a:schemeClr>
              </a:solidFill>
              <a:effectLst>
                <a:innerShdw blurRad="50900" dist="38500" dir="13500000">
                  <a:srgbClr val="000000">
                    <a:alpha val="60000"/>
                  </a:srgbClr>
                </a:innerShdw>
              </a:effectLst>
              <a:latin typeface="HY견고딕" panose="02030600000101010101" pitchFamily="18" charset="-127"/>
              <a:ea typeface="HY견고딕" panose="02030600000101010101" pitchFamily="18" charset="-127"/>
            </a:rPr>
            <a:t>p318~</a:t>
          </a:r>
        </a:p>
      </xdr:txBody>
    </xdr:sp>
    <xdr:clientData/>
  </xdr:twoCellAnchor>
  <xdr:twoCellAnchor>
    <xdr:from>
      <xdr:col>4</xdr:col>
      <xdr:colOff>514351</xdr:colOff>
      <xdr:row>19</xdr:row>
      <xdr:rowOff>57150</xdr:rowOff>
    </xdr:from>
    <xdr:to>
      <xdr:col>4</xdr:col>
      <xdr:colOff>523875</xdr:colOff>
      <xdr:row>25</xdr:row>
      <xdr:rowOff>104775</xdr:rowOff>
    </xdr:to>
    <xdr:cxnSp macro="">
      <xdr:nvCxnSpPr>
        <xdr:cNvPr id="12" name="직선 연결선 11"/>
        <xdr:cNvCxnSpPr/>
      </xdr:nvCxnSpPr>
      <xdr:spPr>
        <a:xfrm>
          <a:off x="2705101" y="5353050"/>
          <a:ext cx="9524" cy="1304925"/>
        </a:xfrm>
        <a:prstGeom prst="line">
          <a:avLst/>
        </a:prstGeom>
        <a:ln w="19050">
          <a:solidFill>
            <a:srgbClr val="FF0000"/>
          </a:solidFill>
          <a:prstDash val="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160020</xdr:rowOff>
    </xdr:from>
    <xdr:to>
      <xdr:col>7</xdr:col>
      <xdr:colOff>563880</xdr:colOff>
      <xdr:row>3</xdr:row>
      <xdr:rowOff>91440</xdr:rowOff>
    </xdr:to>
    <xdr:sp macro="" textlink="">
      <xdr:nvSpPr>
        <xdr:cNvPr id="2" name="AutoShape 1" descr="초록색 대리석"/>
        <xdr:cNvSpPr>
          <a:spLocks noChangeArrowheads="1"/>
        </xdr:cNvSpPr>
      </xdr:nvSpPr>
      <xdr:spPr bwMode="auto">
        <a:xfrm>
          <a:off x="2308860" y="160020"/>
          <a:ext cx="2461260" cy="480060"/>
        </a:xfrm>
        <a:prstGeom prst="bevel">
          <a:avLst>
            <a:gd name="adj" fmla="val 12500"/>
          </a:avLst>
        </a:prstGeom>
        <a:blipFill dpi="0" rotWithShape="0">
          <a:blip xmlns:r="http://schemas.openxmlformats.org/officeDocument/2006/relationships" r:embed="rId1" cstate="print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  <a:effectLst>
          <a:outerShdw dist="99190" dir="3011666" algn="ctr" rotWithShape="0">
            <a:srgbClr val="666699"/>
          </a:outerShdw>
        </a:effectLst>
      </xdr:spPr>
      <xdr:txBody>
        <a:bodyPr vertOverflow="clip" wrap="square" lIns="54864" tIns="32004" rIns="54864" bIns="0" anchor="t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FFFFFF"/>
              </a:solidFill>
              <a:latin typeface="돋움"/>
              <a:ea typeface="돋움"/>
            </a:rPr>
            <a:t>데이터베이스함수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66675</xdr:rowOff>
    </xdr:from>
    <xdr:to>
      <xdr:col>7</xdr:col>
      <xdr:colOff>161925</xdr:colOff>
      <xdr:row>0</xdr:row>
      <xdr:rowOff>714375</xdr:rowOff>
    </xdr:to>
    <xdr:sp macro="" textlink="">
      <xdr:nvSpPr>
        <xdr:cNvPr id="2" name="모서리가 둥근 직사각형 1"/>
        <xdr:cNvSpPr/>
      </xdr:nvSpPr>
      <xdr:spPr>
        <a:xfrm>
          <a:off x="381000" y="66675"/>
          <a:ext cx="4086225" cy="647700"/>
        </a:xfrm>
        <a:prstGeom prst="roundRect">
          <a:avLst>
            <a:gd name="adj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5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/>
              <a:latin typeface="뫼비우스 Bold" panose="02000500000000000000" pitchFamily="2" charset="-127"/>
              <a:ea typeface="뫼비우스 Bold" panose="02000500000000000000" pitchFamily="2" charset="-127"/>
            </a:rPr>
            <a:t>논리함수</a:t>
          </a:r>
          <a:r>
            <a:rPr lang="en-US" altLang="ko-KR" sz="25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/>
              <a:latin typeface="뫼비우스 Bold" panose="02000500000000000000" pitchFamily="2" charset="-127"/>
              <a:ea typeface="뫼비우스 Bold" panose="02000500000000000000" pitchFamily="2" charset="-127"/>
            </a:rPr>
            <a:t>(IF)</a:t>
          </a:r>
          <a:endParaRPr lang="ko-KR" altLang="en-US" sz="25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/>
            <a:latin typeface="뫼비우스 Bold" panose="02000500000000000000" pitchFamily="2" charset="-127"/>
            <a:ea typeface="뫼비우스 Bold" panose="02000500000000000000" pitchFamily="2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38100</xdr:rowOff>
    </xdr:from>
    <xdr:to>
      <xdr:col>8</xdr:col>
      <xdr:colOff>571500</xdr:colOff>
      <xdr:row>7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057650" y="209550"/>
          <a:ext cx="2609850" cy="1047750"/>
        </a:xfrm>
        <a:prstGeom prst="wedgeRoundRectCallout">
          <a:avLst>
            <a:gd name="adj1" fmla="val -89417"/>
            <a:gd name="adj2" fmla="val -2909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900"/>
            </a:lnSpc>
            <a:defRPr sz="1000"/>
          </a:pP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90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점이상이면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우수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</a:p>
        <a:p>
          <a:pPr algn="l" rtl="0">
            <a:lnSpc>
              <a:spcPts val="1900"/>
            </a:lnSpc>
            <a:defRPr sz="1000"/>
          </a:pP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80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 이상이면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보통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</a:p>
        <a:p>
          <a:pPr algn="l" rtl="0">
            <a:lnSpc>
              <a:spcPts val="1900"/>
            </a:lnSpc>
            <a:defRPr sz="1000"/>
          </a:pP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80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 미만이면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분발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142875</xdr:rowOff>
    </xdr:from>
    <xdr:to>
      <xdr:col>10</xdr:col>
      <xdr:colOff>276225</xdr:colOff>
      <xdr:row>8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619625" y="314325"/>
          <a:ext cx="3276600" cy="1085850"/>
        </a:xfrm>
        <a:prstGeom prst="wedgeRoundRectCallout">
          <a:avLst>
            <a:gd name="adj1" fmla="val -73838"/>
            <a:gd name="adj2" fmla="val -37718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ko-KR" altLang="en-US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사원번호에서 오른쪽에서 첫번째 글자가 </a:t>
          </a:r>
          <a:r>
            <a:rPr lang="en-US" altLang="ko-KR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"P"</a:t>
          </a:r>
          <a:r>
            <a:rPr lang="ko-KR" altLang="en-US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이면 부장 </a:t>
          </a:r>
          <a:r>
            <a:rPr lang="en-US" altLang="ko-KR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"G"</a:t>
          </a:r>
          <a:r>
            <a:rPr lang="ko-KR" altLang="en-US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이면 과장</a:t>
          </a:r>
        </a:p>
        <a:p>
          <a:pPr algn="l" rtl="0">
            <a:lnSpc>
              <a:spcPts val="1600"/>
            </a:lnSpc>
            <a:defRPr sz="1000"/>
          </a:pPr>
          <a:r>
            <a:rPr lang="ko-KR" altLang="en-US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나머지는 </a:t>
          </a:r>
          <a:r>
            <a:rPr lang="en-US" altLang="ko-KR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  <a:r>
            <a:rPr lang="ko-KR" altLang="en-US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사원</a:t>
          </a:r>
          <a:r>
            <a:rPr lang="en-US" altLang="ko-KR" sz="1400" b="1" i="0" u="none" strike="noStrike" baseline="0">
              <a:solidFill>
                <a:srgbClr val="000000"/>
              </a:solidFill>
              <a:latin typeface="돋움"/>
              <a:ea typeface="돋움"/>
            </a:rPr>
            <a:t>"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4</xdr:row>
      <xdr:rowOff>9525</xdr:rowOff>
    </xdr:from>
    <xdr:to>
      <xdr:col>12</xdr:col>
      <xdr:colOff>390525</xdr:colOff>
      <xdr:row>10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686425" y="695325"/>
          <a:ext cx="3848100" cy="1123950"/>
        </a:xfrm>
        <a:prstGeom prst="wedgeRoundRectCallout">
          <a:avLst>
            <a:gd name="adj1" fmla="val -79704"/>
            <a:gd name="adj2" fmla="val -74574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필기와 실기는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40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점이상이고</a:t>
          </a:r>
        </a:p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평균은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60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 이상이면 합격 </a:t>
          </a:r>
        </a:p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그렇지 않으면 불합격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</xdr:row>
      <xdr:rowOff>123825</xdr:rowOff>
    </xdr:from>
    <xdr:to>
      <xdr:col>10</xdr:col>
      <xdr:colOff>95250</xdr:colOff>
      <xdr:row>11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286250" y="809625"/>
          <a:ext cx="2667000" cy="1104900"/>
        </a:xfrm>
        <a:prstGeom prst="wedgeRoundRectCallout">
          <a:avLst>
            <a:gd name="adj1" fmla="val -108653"/>
            <a:gd name="adj2" fmla="val -89657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영어가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80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 이상이거나 </a:t>
          </a:r>
        </a:p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전산이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80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점 이상이면 합격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, </a:t>
          </a:r>
        </a:p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그렇지 않으면 불합격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4</xdr:row>
      <xdr:rowOff>142875</xdr:rowOff>
    </xdr:from>
    <xdr:to>
      <xdr:col>10</xdr:col>
      <xdr:colOff>219075</xdr:colOff>
      <xdr:row>11</xdr:row>
      <xdr:rowOff>47625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410075" y="828675"/>
          <a:ext cx="2667000" cy="1104900"/>
        </a:xfrm>
        <a:prstGeom prst="wedgeRoundRectCallout">
          <a:avLst>
            <a:gd name="adj1" fmla="val -114724"/>
            <a:gd name="adj2" fmla="val -87933"/>
            <a:gd name="adj3" fmla="val 16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900"/>
            </a:lnSpc>
            <a:defRPr sz="1000"/>
          </a:pP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주민등록번호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8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번째 글자가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1 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이거나 </a:t>
          </a:r>
          <a:r>
            <a:rPr lang="en-US" altLang="ko-KR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3 </a:t>
          </a:r>
          <a:r>
            <a:rPr lang="ko-KR" altLang="en-US" sz="1600" b="1" i="0" u="none" strike="noStrike" baseline="0">
              <a:solidFill>
                <a:srgbClr val="000000"/>
              </a:solidFill>
              <a:latin typeface="돋움"/>
              <a:ea typeface="돋움"/>
            </a:rPr>
            <a:t>이면 남자 그렇지 않으면 여자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Kein\Desktop\EXCEL_PPT2007\&#50756;&#49457;&#54028;&#51068;\S-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&#49556;&#48169;&#50872;\Desktop\&#49436;&#48512;\&#50641;&#49472;&#49688;&#50629;(14&#45380;8&#50900;)\&#50641;&#49472;&#49688;&#50629;\10&#50900;24&#51068;&#50696;&#51228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급여대장"/>
      <sheetName val="급여기준"/>
      <sheetName val="문제"/>
    </sheetNames>
    <sheetDataSet>
      <sheetData sheetId="0" refreshError="1"/>
      <sheetData sheetId="1">
        <row r="3">
          <cell r="B3" t="str">
            <v>사원</v>
          </cell>
          <cell r="C3">
            <v>621200</v>
          </cell>
          <cell r="D3">
            <v>683300</v>
          </cell>
          <cell r="E3">
            <v>758500</v>
          </cell>
          <cell r="F3">
            <v>849500</v>
          </cell>
          <cell r="G3">
            <v>959900</v>
          </cell>
          <cell r="H3">
            <v>1094300</v>
          </cell>
          <cell r="I3">
            <v>1258400</v>
          </cell>
        </row>
        <row r="4">
          <cell r="B4" t="str">
            <v>대리</v>
          </cell>
          <cell r="C4">
            <v>726000</v>
          </cell>
          <cell r="D4">
            <v>798600</v>
          </cell>
          <cell r="E4">
            <v>886400</v>
          </cell>
          <cell r="F4">
            <v>992800</v>
          </cell>
          <cell r="G4">
            <v>1121900</v>
          </cell>
          <cell r="H4">
            <v>1279000</v>
          </cell>
          <cell r="I4">
            <v>1470900</v>
          </cell>
        </row>
        <row r="5">
          <cell r="B5" t="str">
            <v>과장</v>
          </cell>
          <cell r="C5">
            <v>803500</v>
          </cell>
          <cell r="D5">
            <v>883900</v>
          </cell>
          <cell r="E5">
            <v>981100</v>
          </cell>
          <cell r="F5">
            <v>1098800</v>
          </cell>
          <cell r="G5">
            <v>1241600</v>
          </cell>
          <cell r="H5">
            <v>1415400</v>
          </cell>
          <cell r="I5">
            <v>1627700</v>
          </cell>
        </row>
        <row r="6">
          <cell r="B6" t="str">
            <v>차장</v>
          </cell>
          <cell r="C6">
            <v>894500</v>
          </cell>
          <cell r="D6">
            <v>984000</v>
          </cell>
          <cell r="E6">
            <v>1092200</v>
          </cell>
          <cell r="F6">
            <v>1223300</v>
          </cell>
          <cell r="G6">
            <v>1382300</v>
          </cell>
          <cell r="H6">
            <v>1575800</v>
          </cell>
          <cell r="I6">
            <v>1812200</v>
          </cell>
        </row>
        <row r="7">
          <cell r="B7" t="str">
            <v>부장</v>
          </cell>
          <cell r="C7">
            <v>986300</v>
          </cell>
          <cell r="D7">
            <v>1084900</v>
          </cell>
          <cell r="E7">
            <v>1204200</v>
          </cell>
          <cell r="F7">
            <v>1348700</v>
          </cell>
          <cell r="G7">
            <v>1524000</v>
          </cell>
          <cell r="H7">
            <v>1737400</v>
          </cell>
          <cell r="I7">
            <v>1998000</v>
          </cell>
        </row>
        <row r="10">
          <cell r="C10" t="str">
            <v>사원</v>
          </cell>
          <cell r="D10" t="str">
            <v>대리</v>
          </cell>
          <cell r="E10" t="str">
            <v>과장</v>
          </cell>
          <cell r="F10" t="str">
            <v>차장</v>
          </cell>
          <cell r="G10" t="str">
            <v>부장</v>
          </cell>
        </row>
        <row r="11">
          <cell r="C11">
            <v>0</v>
          </cell>
          <cell r="D11">
            <v>50000</v>
          </cell>
          <cell r="E11">
            <v>100000</v>
          </cell>
          <cell r="F11">
            <v>200000</v>
          </cell>
          <cell r="G11">
            <v>320000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함수설명"/>
      <sheetName val="함수1"/>
      <sheetName val="함수2"/>
      <sheetName val="함수3"/>
      <sheetName val="함수4"/>
      <sheetName val="함수5"/>
      <sheetName val="함수6"/>
      <sheetName val="함수7"/>
      <sheetName val="INDEX-MATCH"/>
    </sheetNames>
    <sheetDataSet>
      <sheetData sheetId="0"/>
      <sheetData sheetId="1"/>
      <sheetData sheetId="2"/>
      <sheetData sheetId="3"/>
      <sheetData sheetId="4"/>
      <sheetData sheetId="5">
        <row r="6">
          <cell r="X6" t="str">
            <v>이름</v>
          </cell>
          <cell r="Y6" t="str">
            <v>반</v>
          </cell>
          <cell r="Z6" t="str">
            <v>국어</v>
          </cell>
          <cell r="AA6" t="str">
            <v>영어</v>
          </cell>
          <cell r="AB6" t="str">
            <v>수학</v>
          </cell>
          <cell r="AC6" t="str">
            <v>총점</v>
          </cell>
          <cell r="AD6" t="str">
            <v>평균</v>
          </cell>
          <cell r="AE6" t="str">
            <v>순위</v>
          </cell>
        </row>
        <row r="7">
          <cell r="X7" t="str">
            <v>김길동</v>
          </cell>
          <cell r="Y7" t="str">
            <v>A</v>
          </cell>
          <cell r="Z7">
            <v>78</v>
          </cell>
          <cell r="AA7">
            <v>68</v>
          </cell>
          <cell r="AB7">
            <v>68</v>
          </cell>
          <cell r="AC7">
            <v>214</v>
          </cell>
          <cell r="AD7">
            <v>71.333333333333329</v>
          </cell>
          <cell r="AE7">
            <v>9</v>
          </cell>
        </row>
        <row r="8">
          <cell r="X8" t="str">
            <v>오영신</v>
          </cell>
          <cell r="Y8" t="str">
            <v>B</v>
          </cell>
          <cell r="Z8">
            <v>70</v>
          </cell>
          <cell r="AA8">
            <v>84</v>
          </cell>
          <cell r="AB8">
            <v>79</v>
          </cell>
          <cell r="AC8">
            <v>233</v>
          </cell>
          <cell r="AD8">
            <v>77.666666666666671</v>
          </cell>
          <cell r="AE8">
            <v>8</v>
          </cell>
        </row>
        <row r="9">
          <cell r="X9" t="str">
            <v>민영국</v>
          </cell>
          <cell r="Y9" t="str">
            <v>C</v>
          </cell>
          <cell r="Z9">
            <v>95</v>
          </cell>
          <cell r="AA9">
            <v>86</v>
          </cell>
          <cell r="AB9">
            <v>84</v>
          </cell>
          <cell r="AC9">
            <v>265</v>
          </cell>
          <cell r="AD9">
            <v>88.333333333333329</v>
          </cell>
          <cell r="AE9">
            <v>1</v>
          </cell>
        </row>
        <row r="10">
          <cell r="X10" t="str">
            <v>강민주</v>
          </cell>
          <cell r="Y10" t="str">
            <v>C</v>
          </cell>
          <cell r="Z10">
            <v>89</v>
          </cell>
          <cell r="AA10">
            <v>76</v>
          </cell>
          <cell r="AB10">
            <v>95</v>
          </cell>
          <cell r="AC10">
            <v>260</v>
          </cell>
          <cell r="AD10">
            <v>86.666666666666671</v>
          </cell>
          <cell r="AE10">
            <v>2</v>
          </cell>
        </row>
        <row r="11">
          <cell r="X11" t="str">
            <v>송옥규</v>
          </cell>
          <cell r="Y11" t="str">
            <v>B</v>
          </cell>
          <cell r="Z11">
            <v>79</v>
          </cell>
          <cell r="AA11">
            <v>98</v>
          </cell>
          <cell r="AB11">
            <v>88</v>
          </cell>
          <cell r="AC11">
            <v>265</v>
          </cell>
          <cell r="AD11">
            <v>88.333333333333329</v>
          </cell>
          <cell r="AE11">
            <v>1</v>
          </cell>
        </row>
        <row r="12">
          <cell r="X12" t="str">
            <v>강태식</v>
          </cell>
          <cell r="Y12" t="str">
            <v>B</v>
          </cell>
          <cell r="Z12">
            <v>94</v>
          </cell>
          <cell r="AA12">
            <v>76</v>
          </cell>
          <cell r="AB12">
            <v>79</v>
          </cell>
          <cell r="AC12">
            <v>249</v>
          </cell>
          <cell r="AD12">
            <v>83</v>
          </cell>
          <cell r="AE12">
            <v>3</v>
          </cell>
        </row>
        <row r="13">
          <cell r="X13" t="str">
            <v>염태성</v>
          </cell>
          <cell r="Y13" t="str">
            <v>A</v>
          </cell>
          <cell r="Z13">
            <v>88</v>
          </cell>
          <cell r="AA13">
            <v>85</v>
          </cell>
          <cell r="AB13">
            <v>84</v>
          </cell>
          <cell r="AC13">
            <v>257</v>
          </cell>
          <cell r="AD13">
            <v>85.666666666666671</v>
          </cell>
          <cell r="AE13">
            <v>1</v>
          </cell>
        </row>
        <row r="14">
          <cell r="X14" t="str">
            <v>권민준</v>
          </cell>
          <cell r="Y14" t="str">
            <v>B</v>
          </cell>
          <cell r="Z14">
            <v>69</v>
          </cell>
          <cell r="AA14">
            <v>69</v>
          </cell>
          <cell r="AB14">
            <v>73</v>
          </cell>
          <cell r="AC14">
            <v>211</v>
          </cell>
          <cell r="AD14">
            <v>70.333333333333329</v>
          </cell>
          <cell r="AE14">
            <v>3</v>
          </cell>
        </row>
        <row r="15">
          <cell r="X15" t="str">
            <v>노영신</v>
          </cell>
          <cell r="Y15" t="str">
            <v>C</v>
          </cell>
          <cell r="Z15">
            <v>95</v>
          </cell>
          <cell r="AA15">
            <v>79</v>
          </cell>
          <cell r="AB15">
            <v>82</v>
          </cell>
          <cell r="AC15">
            <v>256</v>
          </cell>
          <cell r="AD15">
            <v>85.333333333333329</v>
          </cell>
          <cell r="AE15">
            <v>1</v>
          </cell>
        </row>
        <row r="16">
          <cell r="X16" t="str">
            <v>홍승기</v>
          </cell>
          <cell r="Y16" t="str">
            <v>A</v>
          </cell>
          <cell r="Z16">
            <v>86</v>
          </cell>
          <cell r="AA16">
            <v>70</v>
          </cell>
          <cell r="AB16">
            <v>92</v>
          </cell>
          <cell r="AC16">
            <v>248</v>
          </cell>
          <cell r="AD16">
            <v>82.666666666666671</v>
          </cell>
          <cell r="AE16">
            <v>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B1:J55"/>
  <sheetViews>
    <sheetView tabSelected="1" topLeftCell="A13" zoomScaleNormal="100" workbookViewId="0">
      <selection activeCell="J29" sqref="J29"/>
    </sheetView>
  </sheetViews>
  <sheetFormatPr defaultRowHeight="17.399999999999999"/>
  <cols>
    <col min="1" max="1" width="2.19921875" customWidth="1"/>
    <col min="2" max="3" width="8" style="6" customWidth="1"/>
    <col min="4" max="4" width="10.5" bestFit="1" customWidth="1"/>
    <col min="5" max="5" width="9.19921875" customWidth="1"/>
    <col min="6" max="6" width="9.3984375" bestFit="1" customWidth="1"/>
    <col min="7" max="7" width="11.59765625" customWidth="1"/>
    <col min="8" max="8" width="11.69921875" bestFit="1" customWidth="1"/>
    <col min="9" max="9" width="9.19921875" customWidth="1"/>
    <col min="10" max="10" width="7.8984375" customWidth="1"/>
  </cols>
  <sheetData>
    <row r="1" spans="2:8" ht="49.5" customHeight="1"/>
    <row r="2" spans="2:8" ht="18.75" customHeight="1">
      <c r="B2" s="114" t="s">
        <v>1</v>
      </c>
      <c r="C2" s="108"/>
      <c r="D2" s="10" t="s">
        <v>2</v>
      </c>
      <c r="E2" s="10"/>
      <c r="F2" s="12"/>
      <c r="G2" s="7"/>
      <c r="H2" s="8"/>
    </row>
    <row r="3" spans="2:8" ht="18.75" customHeight="1">
      <c r="B3" s="109"/>
      <c r="C3" s="110"/>
      <c r="D3" s="11" t="s">
        <v>3</v>
      </c>
      <c r="E3" s="10"/>
      <c r="F3" s="10"/>
      <c r="G3" s="10"/>
      <c r="H3" s="10"/>
    </row>
    <row r="4" spans="2:8" ht="16.5" customHeight="1"/>
    <row r="5" spans="2:8" ht="16.5" customHeight="1">
      <c r="B5" s="114" t="s">
        <v>4</v>
      </c>
      <c r="C5" s="108"/>
      <c r="D5" s="10" t="s">
        <v>5</v>
      </c>
      <c r="E5" s="10"/>
      <c r="F5" s="12"/>
      <c r="G5" s="7"/>
      <c r="H5" s="8"/>
    </row>
    <row r="6" spans="2:8" ht="16.5" customHeight="1">
      <c r="B6" s="109"/>
      <c r="C6" s="110"/>
      <c r="D6" s="11" t="s">
        <v>6</v>
      </c>
      <c r="E6" s="10"/>
      <c r="F6" s="10"/>
      <c r="G6" s="10"/>
      <c r="H6" s="10"/>
    </row>
    <row r="7" spans="2:8" ht="15.75" customHeight="1"/>
    <row r="8" spans="2:8" ht="26.1" customHeight="1">
      <c r="B8" s="114" t="s">
        <v>7</v>
      </c>
      <c r="C8" s="108"/>
      <c r="D8" s="10" t="s">
        <v>8</v>
      </c>
      <c r="E8" s="10"/>
      <c r="F8" s="12"/>
      <c r="G8" s="7"/>
      <c r="H8" s="8"/>
    </row>
    <row r="9" spans="2:8" ht="26.1" customHeight="1">
      <c r="B9" s="109"/>
      <c r="C9" s="110"/>
      <c r="D9" s="11" t="s">
        <v>9</v>
      </c>
      <c r="E9" s="10"/>
      <c r="F9" s="10"/>
      <c r="G9" s="10"/>
      <c r="H9" s="10"/>
    </row>
    <row r="10" spans="2:8" ht="16.5" customHeight="1" thickBot="1">
      <c r="B10"/>
      <c r="C10"/>
    </row>
    <row r="11" spans="2:8" ht="30.75" customHeight="1">
      <c r="B11" s="13" t="s">
        <v>10</v>
      </c>
      <c r="C11" s="14" t="s">
        <v>11</v>
      </c>
      <c r="D11" s="14" t="s">
        <v>12</v>
      </c>
      <c r="E11" s="14" t="s">
        <v>13</v>
      </c>
      <c r="F11" s="14" t="s">
        <v>14</v>
      </c>
      <c r="G11" s="14" t="s">
        <v>15</v>
      </c>
      <c r="H11" s="15" t="s">
        <v>16</v>
      </c>
    </row>
    <row r="12" spans="2:8" ht="23.25" customHeight="1">
      <c r="B12" s="16" t="s">
        <v>17</v>
      </c>
      <c r="C12" s="17">
        <v>125.48099999999999</v>
      </c>
      <c r="D12" s="18">
        <v>3.25</v>
      </c>
      <c r="E12" s="17">
        <f>C12*D12</f>
        <v>407.81324999999998</v>
      </c>
      <c r="F12" s="78"/>
      <c r="G12" s="78"/>
      <c r="H12" s="79"/>
    </row>
    <row r="13" spans="2:8" ht="24" customHeight="1">
      <c r="B13" s="16" t="s">
        <v>18</v>
      </c>
      <c r="C13" s="17">
        <v>123.254</v>
      </c>
      <c r="D13" s="18">
        <v>3.25</v>
      </c>
      <c r="E13" s="17">
        <f>C13*D13</f>
        <v>400.57550000000003</v>
      </c>
      <c r="F13" s="78"/>
      <c r="G13" s="78"/>
      <c r="H13" s="79"/>
    </row>
    <row r="14" spans="2:8" ht="24" customHeight="1">
      <c r="B14" s="16" t="s">
        <v>19</v>
      </c>
      <c r="C14" s="17">
        <v>162.31</v>
      </c>
      <c r="D14" s="18">
        <v>2.25</v>
      </c>
      <c r="E14" s="17">
        <f>C14*D14</f>
        <v>365.19749999999999</v>
      </c>
      <c r="F14" s="78"/>
      <c r="G14" s="78"/>
      <c r="H14" s="79"/>
    </row>
    <row r="15" spans="2:8" ht="24" customHeight="1" thickBot="1">
      <c r="B15" s="19" t="s">
        <v>20</v>
      </c>
      <c r="C15" s="20">
        <v>147.23099999999999</v>
      </c>
      <c r="D15" s="21">
        <v>1.25</v>
      </c>
      <c r="E15" s="20">
        <f>C15*D15</f>
        <v>184.03874999999999</v>
      </c>
      <c r="F15" s="80"/>
      <c r="G15" s="80"/>
      <c r="H15" s="81"/>
    </row>
    <row r="16" spans="2:8" ht="18" thickBot="1"/>
    <row r="17" spans="2:10" ht="21" customHeight="1">
      <c r="B17" s="115" t="s">
        <v>21</v>
      </c>
      <c r="C17" s="116"/>
      <c r="D17" s="116"/>
      <c r="E17" s="116"/>
      <c r="F17" s="116"/>
      <c r="G17" s="116"/>
      <c r="H17" s="117"/>
    </row>
    <row r="18" spans="2:10">
      <c r="B18" s="22"/>
      <c r="C18" s="23"/>
      <c r="D18" s="24"/>
      <c r="E18" s="24"/>
      <c r="F18" s="24"/>
      <c r="G18" s="24"/>
      <c r="H18" s="25"/>
    </row>
    <row r="19" spans="2:10">
      <c r="B19" s="26"/>
      <c r="C19" s="27"/>
      <c r="D19" s="24"/>
      <c r="E19" s="24"/>
      <c r="F19" s="24"/>
      <c r="G19" s="24"/>
      <c r="H19" s="25"/>
    </row>
    <row r="20" spans="2:10">
      <c r="B20" s="26"/>
      <c r="C20" s="27"/>
      <c r="D20" s="24"/>
      <c r="E20" s="24"/>
      <c r="F20" s="24"/>
      <c r="G20" s="24"/>
      <c r="H20" s="25"/>
    </row>
    <row r="21" spans="2:10">
      <c r="B21" s="26"/>
      <c r="C21" s="27"/>
      <c r="D21" s="24"/>
      <c r="E21" s="24"/>
      <c r="F21" s="24"/>
      <c r="G21" s="24"/>
      <c r="H21" s="25"/>
    </row>
    <row r="22" spans="2:10">
      <c r="B22" s="26"/>
      <c r="C22" s="27"/>
      <c r="D22" s="24"/>
      <c r="E22" s="24"/>
      <c r="F22" s="24"/>
      <c r="G22" s="24"/>
      <c r="H22" s="25"/>
    </row>
    <row r="23" spans="2:10">
      <c r="B23" s="26"/>
      <c r="C23" s="27"/>
      <c r="D23" s="24"/>
      <c r="E23" s="24"/>
      <c r="F23" s="24"/>
      <c r="G23" s="24"/>
      <c r="H23" s="25"/>
    </row>
    <row r="24" spans="2:10">
      <c r="B24" s="26"/>
      <c r="C24" s="27"/>
      <c r="D24" s="24"/>
      <c r="E24" s="24"/>
      <c r="F24" s="24"/>
      <c r="G24" s="24"/>
      <c r="H24" s="25"/>
    </row>
    <row r="25" spans="2:10">
      <c r="B25" s="26"/>
      <c r="C25" s="27"/>
      <c r="D25" s="24"/>
      <c r="E25" s="24"/>
      <c r="F25" s="24"/>
      <c r="G25" s="24"/>
      <c r="H25" s="25"/>
    </row>
    <row r="26" spans="2:10" ht="18" thickBot="1">
      <c r="B26" s="28"/>
      <c r="C26" s="29"/>
      <c r="D26" s="30"/>
      <c r="E26" s="30"/>
      <c r="F26" s="30"/>
      <c r="G26" s="30"/>
      <c r="H26" s="31"/>
    </row>
    <row r="27" spans="2:10" ht="27.75" customHeight="1">
      <c r="B27" s="6" t="s">
        <v>22</v>
      </c>
      <c r="H27" s="32"/>
      <c r="I27" s="33"/>
      <c r="J27" s="33"/>
    </row>
    <row r="28" spans="2:10" ht="23.25" customHeight="1">
      <c r="D28" s="34">
        <v>9123.6779999999999</v>
      </c>
      <c r="E28" s="24"/>
      <c r="F28" s="35"/>
      <c r="H28" s="32"/>
      <c r="I28" s="33"/>
      <c r="J28" s="33"/>
    </row>
    <row r="29" spans="2:10" ht="27.75" customHeight="1">
      <c r="B29" s="6" t="s">
        <v>23</v>
      </c>
      <c r="F29" s="9"/>
    </row>
    <row r="30" spans="2:10" ht="28.5" customHeight="1">
      <c r="D30" s="34">
        <v>9123.6779999999999</v>
      </c>
      <c r="E30" s="24"/>
      <c r="F30" s="36"/>
    </row>
    <row r="31" spans="2:10" ht="21.9" customHeight="1">
      <c r="B31"/>
      <c r="C31"/>
    </row>
    <row r="32" spans="2:10" ht="21.9" customHeight="1">
      <c r="B32" s="107" t="s">
        <v>158</v>
      </c>
      <c r="C32" s="108"/>
      <c r="D32" s="37" t="s">
        <v>159</v>
      </c>
      <c r="E32" s="10"/>
      <c r="F32" s="12"/>
      <c r="G32" s="7"/>
      <c r="H32" s="8"/>
    </row>
    <row r="33" spans="2:8" ht="21.9" customHeight="1">
      <c r="B33" s="109"/>
      <c r="C33" s="110"/>
      <c r="D33" s="38" t="s">
        <v>160</v>
      </c>
      <c r="E33" s="7"/>
      <c r="F33" s="7">
        <v>10</v>
      </c>
      <c r="G33" s="7">
        <v>3</v>
      </c>
      <c r="H33" s="8"/>
    </row>
    <row r="34" spans="2:8" ht="21.9" customHeight="1">
      <c r="B34"/>
      <c r="C34"/>
    </row>
    <row r="35" spans="2:8" ht="21.9" customHeight="1">
      <c r="B35"/>
      <c r="C35"/>
    </row>
    <row r="36" spans="2:8" ht="21.9" customHeight="1">
      <c r="B36" s="107" t="s">
        <v>24</v>
      </c>
      <c r="C36" s="108"/>
      <c r="D36" s="37" t="s">
        <v>25</v>
      </c>
      <c r="E36" s="10"/>
      <c r="F36" s="12"/>
      <c r="G36" s="7"/>
      <c r="H36" s="8"/>
    </row>
    <row r="37" spans="2:8" ht="21.9" customHeight="1">
      <c r="B37" s="109"/>
      <c r="C37" s="110"/>
      <c r="D37" s="38" t="s">
        <v>26</v>
      </c>
      <c r="E37" s="7"/>
      <c r="F37" s="7"/>
      <c r="G37" s="7"/>
      <c r="H37" s="8"/>
    </row>
    <row r="38" spans="2:8" ht="11.25" customHeight="1">
      <c r="B38"/>
      <c r="C38"/>
    </row>
    <row r="39" spans="2:8" ht="24.75" customHeight="1" thickBot="1">
      <c r="D39" s="39" t="s">
        <v>27</v>
      </c>
      <c r="E39" s="40" t="s">
        <v>0</v>
      </c>
      <c r="F39" s="40" t="s">
        <v>28</v>
      </c>
      <c r="G39" s="41" t="s">
        <v>29</v>
      </c>
    </row>
    <row r="40" spans="2:8" ht="18" thickTop="1">
      <c r="D40" s="42">
        <v>-555</v>
      </c>
      <c r="E40" s="43" t="s">
        <v>30</v>
      </c>
      <c r="F40" s="44">
        <f>ABS(D40)</f>
        <v>555</v>
      </c>
      <c r="G40" s="45"/>
    </row>
    <row r="41" spans="2:8" ht="18" thickBot="1">
      <c r="D41" s="46">
        <v>555</v>
      </c>
      <c r="E41" s="47" t="s">
        <v>31</v>
      </c>
      <c r="F41" s="48">
        <f>ABS(D41)</f>
        <v>555</v>
      </c>
      <c r="G41" s="49"/>
    </row>
    <row r="43" spans="2:8">
      <c r="B43" s="107" t="s">
        <v>32</v>
      </c>
      <c r="C43" s="108"/>
      <c r="D43" s="50" t="s">
        <v>154</v>
      </c>
      <c r="E43" s="10"/>
      <c r="F43" s="12"/>
      <c r="G43" s="7"/>
      <c r="H43" s="8"/>
    </row>
    <row r="44" spans="2:8">
      <c r="B44" s="109"/>
      <c r="C44" s="110"/>
      <c r="D44" s="38" t="s">
        <v>33</v>
      </c>
      <c r="E44" s="7"/>
      <c r="F44" s="7"/>
      <c r="G44" s="7"/>
      <c r="H44" s="8"/>
    </row>
    <row r="45" spans="2:8" ht="11.25" customHeight="1">
      <c r="B45"/>
      <c r="C45"/>
    </row>
    <row r="46" spans="2:8" ht="18" thickBot="1">
      <c r="D46" s="39" t="s">
        <v>27</v>
      </c>
      <c r="E46" s="40" t="s">
        <v>34</v>
      </c>
      <c r="F46" s="40" t="s">
        <v>35</v>
      </c>
      <c r="G46" s="41" t="s">
        <v>29</v>
      </c>
    </row>
    <row r="47" spans="2:8" ht="18" thickTop="1">
      <c r="D47" s="103">
        <v>43.3</v>
      </c>
      <c r="E47" s="43" t="s">
        <v>36</v>
      </c>
      <c r="F47" s="51">
        <f>INT(D47)</f>
        <v>43</v>
      </c>
      <c r="G47" s="82"/>
    </row>
    <row r="48" spans="2:8" ht="18" thickBot="1">
      <c r="D48" s="104">
        <v>-43.3</v>
      </c>
      <c r="E48" s="47" t="s">
        <v>37</v>
      </c>
      <c r="F48" s="52">
        <f>INT(D48)</f>
        <v>-44</v>
      </c>
      <c r="G48" s="53"/>
    </row>
    <row r="50" spans="2:8">
      <c r="B50" s="107" t="s">
        <v>152</v>
      </c>
      <c r="C50" s="108"/>
      <c r="D50" s="111" t="s">
        <v>153</v>
      </c>
      <c r="E50" s="112"/>
      <c r="F50" s="112"/>
      <c r="G50" s="112"/>
      <c r="H50" s="113"/>
    </row>
    <row r="51" spans="2:8">
      <c r="B51" s="109"/>
      <c r="C51" s="110"/>
      <c r="D51" s="38" t="s">
        <v>155</v>
      </c>
      <c r="E51" s="7"/>
      <c r="F51" s="7"/>
      <c r="G51" s="7"/>
      <c r="H51" s="8"/>
    </row>
    <row r="52" spans="2:8">
      <c r="B52"/>
      <c r="C52"/>
    </row>
    <row r="53" spans="2:8" ht="18" thickBot="1">
      <c r="D53" s="39" t="s">
        <v>27</v>
      </c>
      <c r="E53" s="40" t="s">
        <v>0</v>
      </c>
      <c r="F53" s="40" t="s">
        <v>28</v>
      </c>
      <c r="G53" s="41" t="s">
        <v>29</v>
      </c>
    </row>
    <row r="54" spans="2:8" ht="18" thickTop="1">
      <c r="D54" s="103">
        <v>43.35</v>
      </c>
      <c r="E54" s="43" t="s">
        <v>156</v>
      </c>
      <c r="F54" s="105">
        <f>TRUNC(D54)</f>
        <v>43</v>
      </c>
      <c r="G54" s="82"/>
    </row>
    <row r="55" spans="2:8" ht="18" thickBot="1">
      <c r="D55" s="104">
        <v>-43.3</v>
      </c>
      <c r="E55" s="47" t="s">
        <v>157</v>
      </c>
      <c r="F55" s="105">
        <f>TRUNC(D55)</f>
        <v>-43</v>
      </c>
      <c r="G55" s="53"/>
    </row>
  </sheetData>
  <mergeCells count="9">
    <mergeCell ref="B50:C51"/>
    <mergeCell ref="D50:H50"/>
    <mergeCell ref="B32:C33"/>
    <mergeCell ref="B43:C44"/>
    <mergeCell ref="B2:C3"/>
    <mergeCell ref="B5:C6"/>
    <mergeCell ref="B8:C9"/>
    <mergeCell ref="B17:H17"/>
    <mergeCell ref="B36:C37"/>
  </mergeCells>
  <phoneticPr fontId="3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F0"/>
  </sheetPr>
  <dimension ref="A1:D9"/>
  <sheetViews>
    <sheetView workbookViewId="0">
      <selection activeCell="G21" sqref="G21"/>
    </sheetView>
  </sheetViews>
  <sheetFormatPr defaultColWidth="9" defaultRowHeight="14.4"/>
  <cols>
    <col min="1" max="16384" width="9" style="89"/>
  </cols>
  <sheetData>
    <row r="1" spans="1:4">
      <c r="A1" s="96"/>
      <c r="B1" s="90" t="s">
        <v>100</v>
      </c>
    </row>
    <row r="2" spans="1:4">
      <c r="A2" s="94" t="s">
        <v>101</v>
      </c>
      <c r="B2" s="94" t="s">
        <v>102</v>
      </c>
      <c r="C2" s="94" t="s">
        <v>103</v>
      </c>
      <c r="D2" s="95" t="s">
        <v>104</v>
      </c>
    </row>
    <row r="3" spans="1:4">
      <c r="A3" s="94" t="s">
        <v>105</v>
      </c>
      <c r="B3" s="97">
        <v>80</v>
      </c>
      <c r="C3" s="97">
        <v>80</v>
      </c>
      <c r="D3" s="94"/>
    </row>
    <row r="4" spans="1:4">
      <c r="A4" s="94" t="s">
        <v>106</v>
      </c>
      <c r="B4" s="97">
        <v>85</v>
      </c>
      <c r="C4" s="97">
        <v>60</v>
      </c>
      <c r="D4" s="94"/>
    </row>
    <row r="5" spans="1:4">
      <c r="A5" s="94" t="s">
        <v>107</v>
      </c>
      <c r="B5" s="97">
        <v>80</v>
      </c>
      <c r="C5" s="97">
        <v>75</v>
      </c>
      <c r="D5" s="94"/>
    </row>
    <row r="6" spans="1:4">
      <c r="A6" s="94" t="s">
        <v>108</v>
      </c>
      <c r="B6" s="97">
        <v>81</v>
      </c>
      <c r="C6" s="97">
        <v>85</v>
      </c>
      <c r="D6" s="94"/>
    </row>
    <row r="7" spans="1:4">
      <c r="A7" s="94" t="s">
        <v>109</v>
      </c>
      <c r="B7" s="97">
        <v>50</v>
      </c>
      <c r="C7" s="97">
        <v>60</v>
      </c>
      <c r="D7" s="94"/>
    </row>
    <row r="8" spans="1:4">
      <c r="A8" s="94" t="s">
        <v>110</v>
      </c>
      <c r="B8" s="97">
        <v>60</v>
      </c>
      <c r="C8" s="97">
        <v>80</v>
      </c>
      <c r="D8" s="94"/>
    </row>
    <row r="9" spans="1:4">
      <c r="A9" s="94" t="s">
        <v>111</v>
      </c>
      <c r="B9" s="97">
        <v>75</v>
      </c>
      <c r="C9" s="97">
        <v>79</v>
      </c>
      <c r="D9" s="94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F0"/>
  </sheetPr>
  <dimension ref="A1:D8"/>
  <sheetViews>
    <sheetView workbookViewId="0">
      <selection activeCell="L29" sqref="L29"/>
    </sheetView>
  </sheetViews>
  <sheetFormatPr defaultColWidth="9" defaultRowHeight="14.4"/>
  <cols>
    <col min="1" max="16384" width="9" style="89"/>
  </cols>
  <sheetData>
    <row r="1" spans="1:4">
      <c r="A1" s="93"/>
      <c r="B1" s="90" t="s">
        <v>112</v>
      </c>
    </row>
    <row r="2" spans="1:4">
      <c r="A2" s="98" t="s">
        <v>113</v>
      </c>
      <c r="B2" s="131" t="s">
        <v>38</v>
      </c>
      <c r="C2" s="131"/>
      <c r="D2" s="99" t="s">
        <v>67</v>
      </c>
    </row>
    <row r="3" spans="1:4">
      <c r="A3" s="100" t="s">
        <v>114</v>
      </c>
      <c r="B3" s="131" t="s">
        <v>115</v>
      </c>
      <c r="C3" s="131">
        <v>991011</v>
      </c>
      <c r="D3" s="101"/>
    </row>
    <row r="4" spans="1:4">
      <c r="A4" s="100" t="s">
        <v>116</v>
      </c>
      <c r="B4" s="131" t="s">
        <v>117</v>
      </c>
      <c r="C4" s="131">
        <v>992123</v>
      </c>
      <c r="D4" s="101"/>
    </row>
    <row r="5" spans="1:4">
      <c r="A5" s="100" t="s">
        <v>118</v>
      </c>
      <c r="B5" s="131" t="s">
        <v>119</v>
      </c>
      <c r="C5" s="131">
        <v>993012</v>
      </c>
      <c r="D5" s="101"/>
    </row>
    <row r="6" spans="1:4">
      <c r="A6" s="100" t="s">
        <v>120</v>
      </c>
      <c r="B6" s="131" t="s">
        <v>121</v>
      </c>
      <c r="C6" s="131">
        <v>992103</v>
      </c>
      <c r="D6" s="101"/>
    </row>
    <row r="7" spans="1:4">
      <c r="A7" s="100" t="s">
        <v>122</v>
      </c>
      <c r="B7" s="131" t="s">
        <v>123</v>
      </c>
      <c r="C7" s="131">
        <v>992012</v>
      </c>
      <c r="D7" s="101"/>
    </row>
    <row r="8" spans="1:4">
      <c r="A8" s="100" t="s">
        <v>124</v>
      </c>
      <c r="B8" s="131" t="s">
        <v>125</v>
      </c>
      <c r="C8" s="131">
        <v>991023</v>
      </c>
      <c r="D8" s="101"/>
    </row>
  </sheetData>
  <mergeCells count="7">
    <mergeCell ref="B8:C8"/>
    <mergeCell ref="B2:C2"/>
    <mergeCell ref="B3:C3"/>
    <mergeCell ref="B4:C4"/>
    <mergeCell ref="B5:C5"/>
    <mergeCell ref="B6:C6"/>
    <mergeCell ref="B7:C7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L12"/>
  <sheetViews>
    <sheetView workbookViewId="0">
      <selection activeCell="E20" sqref="E20"/>
    </sheetView>
  </sheetViews>
  <sheetFormatPr defaultRowHeight="14.4"/>
  <cols>
    <col min="1" max="1" width="2.3984375" style="132" customWidth="1"/>
    <col min="2" max="16384" width="8.796875" style="132"/>
  </cols>
  <sheetData>
    <row r="5" spans="2:12" ht="15" thickBot="1"/>
    <row r="6" spans="2:12" ht="24.9" customHeight="1">
      <c r="B6" s="133" t="s">
        <v>161</v>
      </c>
      <c r="C6" s="134"/>
      <c r="D6" s="134"/>
      <c r="E6" s="134"/>
      <c r="F6" s="134"/>
      <c r="G6" s="135" t="s">
        <v>162</v>
      </c>
      <c r="H6" s="136"/>
      <c r="I6" s="136"/>
      <c r="J6" s="136"/>
      <c r="K6" s="136"/>
      <c r="L6" s="137"/>
    </row>
    <row r="7" spans="2:12" ht="24.9" customHeight="1">
      <c r="B7" s="138" t="s">
        <v>163</v>
      </c>
      <c r="C7" s="139"/>
      <c r="D7" s="139"/>
      <c r="E7" s="139"/>
      <c r="F7" s="139"/>
      <c r="G7" s="140"/>
      <c r="H7" s="141"/>
      <c r="I7" s="141"/>
      <c r="J7" s="141" t="s">
        <v>164</v>
      </c>
      <c r="K7" s="141"/>
      <c r="L7" s="142"/>
    </row>
    <row r="8" spans="2:12" ht="24.9" customHeight="1">
      <c r="B8" s="138" t="s">
        <v>165</v>
      </c>
      <c r="C8" s="139"/>
      <c r="D8" s="139"/>
      <c r="E8" s="139"/>
      <c r="F8" s="139"/>
      <c r="G8" s="140"/>
      <c r="H8" s="141"/>
      <c r="I8" s="141"/>
      <c r="J8" s="141" t="s">
        <v>166</v>
      </c>
      <c r="K8" s="141"/>
      <c r="L8" s="142"/>
    </row>
    <row r="9" spans="2:12" ht="24.9" customHeight="1">
      <c r="B9" s="138" t="s">
        <v>167</v>
      </c>
      <c r="C9" s="139"/>
      <c r="D9" s="139"/>
      <c r="E9" s="139"/>
      <c r="F9" s="139"/>
      <c r="G9" s="140"/>
      <c r="H9" s="141"/>
      <c r="I9" s="141"/>
      <c r="J9" s="141" t="s">
        <v>168</v>
      </c>
      <c r="K9" s="141"/>
      <c r="L9" s="142"/>
    </row>
    <row r="10" spans="2:12" ht="24.9" customHeight="1">
      <c r="B10" s="138" t="s">
        <v>169</v>
      </c>
      <c r="C10" s="139"/>
      <c r="D10" s="139"/>
      <c r="E10" s="139"/>
      <c r="F10" s="139"/>
      <c r="G10" s="140"/>
      <c r="H10" s="141"/>
      <c r="I10" s="141"/>
      <c r="J10" s="141" t="s">
        <v>170</v>
      </c>
      <c r="K10" s="141"/>
      <c r="L10" s="142"/>
    </row>
    <row r="11" spans="2:12" ht="24.9" customHeight="1">
      <c r="B11" s="138" t="s">
        <v>171</v>
      </c>
      <c r="C11" s="139"/>
      <c r="D11" s="139"/>
      <c r="E11" s="139"/>
      <c r="F11" s="139"/>
      <c r="G11" s="140"/>
      <c r="H11" s="141"/>
      <c r="I11" s="141"/>
      <c r="J11" s="141" t="s">
        <v>172</v>
      </c>
      <c r="K11" s="141"/>
      <c r="L11" s="142"/>
    </row>
    <row r="12" spans="2:12" ht="24.9" customHeight="1" thickBot="1">
      <c r="B12" s="143" t="s">
        <v>173</v>
      </c>
      <c r="C12" s="144"/>
      <c r="D12" s="144"/>
      <c r="E12" s="144"/>
      <c r="F12" s="144"/>
      <c r="G12" s="145" t="s">
        <v>174</v>
      </c>
      <c r="H12" s="146"/>
      <c r="I12" s="146"/>
      <c r="J12" s="146"/>
      <c r="K12" s="146"/>
      <c r="L12" s="147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J15" sqref="J15"/>
    </sheetView>
  </sheetViews>
  <sheetFormatPr defaultColWidth="8.8984375" defaultRowHeight="14.4"/>
  <cols>
    <col min="1" max="3" width="8.8984375" style="149"/>
    <col min="4" max="4" width="9.8984375" style="149" customWidth="1"/>
    <col min="5" max="16384" width="8.8984375" style="149"/>
  </cols>
  <sheetData>
    <row r="1" spans="1:10" ht="23.4">
      <c r="A1" s="148" t="s">
        <v>175</v>
      </c>
      <c r="B1" s="148"/>
      <c r="C1" s="148"/>
      <c r="D1" s="148"/>
      <c r="E1" s="148"/>
      <c r="F1" s="148"/>
      <c r="G1" s="148"/>
    </row>
    <row r="2" spans="1:10">
      <c r="A2" s="150" t="s">
        <v>176</v>
      </c>
      <c r="B2" s="150" t="s">
        <v>177</v>
      </c>
      <c r="C2" s="150" t="s">
        <v>178</v>
      </c>
      <c r="D2" s="150" t="s">
        <v>179</v>
      </c>
      <c r="E2" s="150" t="s">
        <v>180</v>
      </c>
      <c r="F2" s="150" t="s">
        <v>181</v>
      </c>
      <c r="G2" s="150" t="s">
        <v>182</v>
      </c>
    </row>
    <row r="3" spans="1:10">
      <c r="A3" s="151" t="s">
        <v>183</v>
      </c>
      <c r="B3" s="152">
        <v>8</v>
      </c>
      <c r="C3" s="152">
        <v>20</v>
      </c>
      <c r="D3" s="152">
        <v>10</v>
      </c>
      <c r="E3" s="152">
        <v>30</v>
      </c>
      <c r="F3" s="152">
        <f t="shared" ref="F3:F10" si="0">SUM(B3:E3)</f>
        <v>68</v>
      </c>
      <c r="G3" s="153" t="str">
        <f t="shared" ref="G3:G10" si="1">VLOOKUP(F3,$I$4:$J$8,2)</f>
        <v>D</v>
      </c>
      <c r="I3" s="154" t="s">
        <v>184</v>
      </c>
      <c r="J3" s="154"/>
    </row>
    <row r="4" spans="1:10">
      <c r="A4" s="155" t="s">
        <v>185</v>
      </c>
      <c r="B4" s="156">
        <v>7</v>
      </c>
      <c r="C4" s="156">
        <v>20</v>
      </c>
      <c r="D4" s="156">
        <v>15</v>
      </c>
      <c r="E4" s="156">
        <v>30</v>
      </c>
      <c r="F4" s="156">
        <f t="shared" si="0"/>
        <v>72</v>
      </c>
      <c r="G4" s="157" t="str">
        <f t="shared" si="1"/>
        <v>C</v>
      </c>
      <c r="I4" s="158">
        <v>50</v>
      </c>
      <c r="J4" s="153" t="s">
        <v>186</v>
      </c>
    </row>
    <row r="5" spans="1:10">
      <c r="A5" s="155" t="s">
        <v>187</v>
      </c>
      <c r="B5" s="156">
        <v>8</v>
      </c>
      <c r="C5" s="156">
        <v>18</v>
      </c>
      <c r="D5" s="156">
        <v>15</v>
      </c>
      <c r="E5" s="156">
        <v>35</v>
      </c>
      <c r="F5" s="156">
        <f t="shared" si="0"/>
        <v>76</v>
      </c>
      <c r="G5" s="157" t="str">
        <f t="shared" si="1"/>
        <v>C</v>
      </c>
      <c r="I5" s="159">
        <v>60</v>
      </c>
      <c r="J5" s="157" t="s">
        <v>188</v>
      </c>
    </row>
    <row r="6" spans="1:10">
      <c r="A6" s="155" t="s">
        <v>189</v>
      </c>
      <c r="B6" s="156">
        <v>9</v>
      </c>
      <c r="C6" s="156">
        <v>15</v>
      </c>
      <c r="D6" s="156">
        <v>20</v>
      </c>
      <c r="E6" s="156">
        <v>25</v>
      </c>
      <c r="F6" s="156">
        <f t="shared" si="0"/>
        <v>69</v>
      </c>
      <c r="G6" s="157" t="str">
        <f t="shared" si="1"/>
        <v>D</v>
      </c>
      <c r="I6" s="159">
        <v>70</v>
      </c>
      <c r="J6" s="157" t="s">
        <v>190</v>
      </c>
    </row>
    <row r="7" spans="1:10">
      <c r="A7" s="155" t="s">
        <v>191</v>
      </c>
      <c r="B7" s="156">
        <v>9</v>
      </c>
      <c r="C7" s="156">
        <v>20</v>
      </c>
      <c r="D7" s="156">
        <v>25</v>
      </c>
      <c r="E7" s="156">
        <v>35</v>
      </c>
      <c r="F7" s="156">
        <f t="shared" si="0"/>
        <v>89</v>
      </c>
      <c r="G7" s="157" t="str">
        <f t="shared" si="1"/>
        <v>B</v>
      </c>
      <c r="I7" s="159">
        <v>80</v>
      </c>
      <c r="J7" s="157" t="s">
        <v>192</v>
      </c>
    </row>
    <row r="8" spans="1:10">
      <c r="A8" s="155" t="s">
        <v>193</v>
      </c>
      <c r="B8" s="156">
        <v>8</v>
      </c>
      <c r="C8" s="156">
        <v>18</v>
      </c>
      <c r="D8" s="156">
        <v>30</v>
      </c>
      <c r="E8" s="156">
        <v>35</v>
      </c>
      <c r="F8" s="156">
        <f t="shared" si="0"/>
        <v>91</v>
      </c>
      <c r="G8" s="157" t="str">
        <f t="shared" si="1"/>
        <v>A</v>
      </c>
      <c r="I8" s="160">
        <v>90</v>
      </c>
      <c r="J8" s="161" t="s">
        <v>194</v>
      </c>
    </row>
    <row r="9" spans="1:10">
      <c r="A9" s="155" t="s">
        <v>195</v>
      </c>
      <c r="B9" s="156">
        <v>6</v>
      </c>
      <c r="C9" s="156">
        <v>15</v>
      </c>
      <c r="D9" s="156">
        <v>30</v>
      </c>
      <c r="E9" s="156">
        <v>30</v>
      </c>
      <c r="F9" s="156">
        <f t="shared" si="0"/>
        <v>81</v>
      </c>
      <c r="G9" s="157" t="str">
        <f t="shared" si="1"/>
        <v>B</v>
      </c>
      <c r="J9" s="162"/>
    </row>
    <row r="10" spans="1:10">
      <c r="A10" s="163" t="s">
        <v>196</v>
      </c>
      <c r="B10" s="164">
        <v>10</v>
      </c>
      <c r="C10" s="164">
        <v>12</v>
      </c>
      <c r="D10" s="164">
        <v>15</v>
      </c>
      <c r="E10" s="164">
        <v>35</v>
      </c>
      <c r="F10" s="164">
        <f t="shared" si="0"/>
        <v>72</v>
      </c>
      <c r="G10" s="161" t="str">
        <f t="shared" si="1"/>
        <v>C</v>
      </c>
    </row>
    <row r="12" spans="1:10" ht="15" thickBot="1"/>
    <row r="13" spans="1:10">
      <c r="A13" s="165" t="s">
        <v>197</v>
      </c>
      <c r="B13" s="166"/>
      <c r="C13" s="166"/>
      <c r="D13" s="166"/>
      <c r="E13" s="167"/>
      <c r="G13" s="168"/>
    </row>
    <row r="14" spans="1:10" ht="15" thickBot="1">
      <c r="A14" s="169" t="s">
        <v>198</v>
      </c>
      <c r="B14" s="170"/>
      <c r="C14" s="170"/>
      <c r="D14" s="170"/>
      <c r="E14" s="171"/>
      <c r="G14" s="172"/>
    </row>
    <row r="15" spans="1:10" ht="15" thickBot="1">
      <c r="A15" s="173" t="s">
        <v>199</v>
      </c>
      <c r="B15" s="174"/>
      <c r="C15" s="174"/>
      <c r="D15" s="174"/>
      <c r="E15" s="175"/>
    </row>
    <row r="17" spans="1:9" ht="15" thickBot="1"/>
    <row r="18" spans="1:9" ht="15" thickBot="1">
      <c r="A18" s="176" t="s">
        <v>200</v>
      </c>
      <c r="B18" s="177"/>
      <c r="C18" s="177"/>
      <c r="D18" s="177"/>
      <c r="E18" s="178"/>
      <c r="G18" s="179"/>
    </row>
    <row r="19" spans="1:9" ht="15" thickBot="1">
      <c r="G19" s="180"/>
    </row>
    <row r="20" spans="1:9">
      <c r="G20" s="181"/>
    </row>
    <row r="21" spans="1:9" ht="15" thickBot="1"/>
    <row r="22" spans="1:9">
      <c r="A22" s="182" t="s">
        <v>201</v>
      </c>
      <c r="B22" s="183"/>
      <c r="C22" s="183"/>
      <c r="D22" s="183"/>
      <c r="E22" s="167"/>
      <c r="G22" s="179"/>
    </row>
    <row r="23" spans="1:9" ht="15" thickBot="1">
      <c r="A23" s="184" t="s">
        <v>202</v>
      </c>
      <c r="B23" s="185"/>
      <c r="C23" s="185"/>
      <c r="D23" s="185"/>
      <c r="E23" s="171"/>
      <c r="G23" s="180"/>
    </row>
    <row r="24" spans="1:9" ht="15" thickBot="1">
      <c r="A24" s="186" t="s">
        <v>203</v>
      </c>
      <c r="B24" s="187"/>
      <c r="C24" s="187"/>
      <c r="D24" s="187"/>
      <c r="E24" s="175"/>
    </row>
    <row r="26" spans="1:9" ht="15" thickBot="1"/>
    <row r="27" spans="1:9" ht="15" thickBot="1">
      <c r="A27" s="188" t="s">
        <v>204</v>
      </c>
      <c r="B27" s="189"/>
      <c r="C27" s="190"/>
      <c r="D27" s="188" t="s">
        <v>205</v>
      </c>
      <c r="E27" s="189"/>
      <c r="F27" s="190"/>
      <c r="G27" s="190"/>
    </row>
    <row r="28" spans="1:9">
      <c r="A28" s="150" t="s">
        <v>178</v>
      </c>
      <c r="B28" s="150" t="s">
        <v>182</v>
      </c>
      <c r="D28" s="150" t="s">
        <v>178</v>
      </c>
      <c r="E28" s="150" t="s">
        <v>182</v>
      </c>
    </row>
    <row r="29" spans="1:9">
      <c r="A29" s="191" t="s">
        <v>206</v>
      </c>
      <c r="B29" s="191"/>
      <c r="D29" s="191" t="s">
        <v>206</v>
      </c>
      <c r="E29" s="185" t="s">
        <v>188</v>
      </c>
    </row>
    <row r="30" spans="1:9">
      <c r="A30" s="191"/>
      <c r="B30" s="191" t="s">
        <v>190</v>
      </c>
    </row>
    <row r="31" spans="1:9" ht="15" thickBot="1">
      <c r="A31" s="181"/>
      <c r="B31" s="181"/>
      <c r="G31" s="192"/>
      <c r="H31" s="192"/>
    </row>
    <row r="32" spans="1:9" ht="18" thickBot="1">
      <c r="A32" s="193" t="s">
        <v>207</v>
      </c>
      <c r="B32" s="194"/>
      <c r="C32" s="194"/>
      <c r="D32" s="194"/>
      <c r="E32" s="194"/>
      <c r="F32" s="195"/>
      <c r="G32" s="192"/>
      <c r="H32" s="182"/>
      <c r="I32" s="196"/>
    </row>
    <row r="33" spans="1:12" ht="15" thickBot="1">
      <c r="H33" s="197"/>
      <c r="I33" s="198"/>
    </row>
    <row r="34" spans="1:12">
      <c r="H34" s="181"/>
      <c r="I34" s="181"/>
    </row>
    <row r="35" spans="1:12" ht="15" thickBot="1">
      <c r="H35" s="181"/>
      <c r="I35" s="181"/>
    </row>
    <row r="36" spans="1:12" ht="18" thickBot="1">
      <c r="A36" s="193" t="s">
        <v>208</v>
      </c>
      <c r="B36" s="194"/>
      <c r="C36" s="194"/>
      <c r="D36" s="194"/>
      <c r="E36" s="194"/>
      <c r="F36" s="195"/>
      <c r="G36" s="192"/>
      <c r="H36" s="182"/>
      <c r="I36" s="196"/>
    </row>
    <row r="37" spans="1:12">
      <c r="H37" s="199"/>
      <c r="I37" s="200"/>
    </row>
    <row r="38" spans="1:12" ht="15" thickBot="1">
      <c r="H38" s="197"/>
      <c r="I38" s="198"/>
    </row>
    <row r="39" spans="1:12" ht="15" thickBot="1">
      <c r="A39" s="201" t="s">
        <v>209</v>
      </c>
      <c r="B39" s="201"/>
      <c r="D39" s="202"/>
      <c r="J39" s="192"/>
      <c r="L39" s="192"/>
    </row>
    <row r="40" spans="1:12" ht="15" thickBot="1">
      <c r="A40" s="203" t="s">
        <v>176</v>
      </c>
      <c r="B40" s="204" t="s">
        <v>182</v>
      </c>
      <c r="D40" s="205"/>
    </row>
    <row r="41" spans="1:12" ht="15" thickBot="1">
      <c r="A41" s="206" t="s">
        <v>191</v>
      </c>
      <c r="B41" s="207"/>
    </row>
  </sheetData>
  <mergeCells count="7">
    <mergeCell ref="A39:B39"/>
    <mergeCell ref="A1:G1"/>
    <mergeCell ref="I3:J3"/>
    <mergeCell ref="A27:B27"/>
    <mergeCell ref="D27:E27"/>
    <mergeCell ref="A32:E32"/>
    <mergeCell ref="A36:E36"/>
  </mergeCells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J15" sqref="J15"/>
    </sheetView>
  </sheetViews>
  <sheetFormatPr defaultColWidth="8.8984375" defaultRowHeight="14.4"/>
  <cols>
    <col min="1" max="1" width="15.8984375" style="209" customWidth="1"/>
    <col min="2" max="2" width="14.796875" style="209" customWidth="1"/>
    <col min="3" max="3" width="15.8984375" style="209" customWidth="1"/>
    <col min="4" max="16384" width="8.8984375" style="209"/>
  </cols>
  <sheetData>
    <row r="1" spans="1:3" ht="17.399999999999999">
      <c r="A1" s="208" t="s">
        <v>210</v>
      </c>
      <c r="B1" s="208"/>
      <c r="C1" s="208"/>
    </row>
    <row r="3" spans="1:3" ht="15" thickBot="1">
      <c r="A3" s="210" t="s">
        <v>211</v>
      </c>
      <c r="B3" s="211">
        <v>664680</v>
      </c>
    </row>
    <row r="4" spans="1:3" ht="15" thickTop="1">
      <c r="A4" s="212" t="s">
        <v>212</v>
      </c>
      <c r="B4" s="213" t="s">
        <v>213</v>
      </c>
      <c r="C4" s="214" t="s">
        <v>13</v>
      </c>
    </row>
    <row r="5" spans="1:3">
      <c r="A5" s="215" t="s">
        <v>214</v>
      </c>
      <c r="B5" s="216" t="s">
        <v>215</v>
      </c>
      <c r="C5" s="217">
        <v>200000</v>
      </c>
    </row>
    <row r="6" spans="1:3">
      <c r="A6" s="215" t="s">
        <v>216</v>
      </c>
      <c r="B6" s="216" t="s">
        <v>217</v>
      </c>
      <c r="C6" s="217">
        <v>51600</v>
      </c>
    </row>
    <row r="7" spans="1:3">
      <c r="A7" s="215" t="s">
        <v>218</v>
      </c>
      <c r="B7" s="216" t="s">
        <v>217</v>
      </c>
      <c r="C7" s="217">
        <v>50400</v>
      </c>
    </row>
    <row r="8" spans="1:3">
      <c r="A8" s="215" t="s">
        <v>219</v>
      </c>
      <c r="B8" s="216" t="s">
        <v>217</v>
      </c>
      <c r="C8" s="217">
        <v>50400</v>
      </c>
    </row>
    <row r="9" spans="1:3">
      <c r="A9" s="215" t="s">
        <v>220</v>
      </c>
      <c r="B9" s="216" t="s">
        <v>217</v>
      </c>
      <c r="C9" s="217">
        <v>37200</v>
      </c>
    </row>
    <row r="10" spans="1:3">
      <c r="A10" s="215" t="s">
        <v>221</v>
      </c>
      <c r="B10" s="216" t="s">
        <v>217</v>
      </c>
      <c r="C10" s="217">
        <v>108000</v>
      </c>
    </row>
    <row r="11" spans="1:3">
      <c r="A11" s="215" t="s">
        <v>222</v>
      </c>
      <c r="B11" s="216" t="s">
        <v>223</v>
      </c>
      <c r="C11" s="217">
        <v>28800</v>
      </c>
    </row>
    <row r="12" spans="1:3">
      <c r="A12" s="215" t="s">
        <v>224</v>
      </c>
      <c r="B12" s="216" t="s">
        <v>215</v>
      </c>
      <c r="C12" s="217">
        <v>17400</v>
      </c>
    </row>
    <row r="13" spans="1:3" ht="15" thickBot="1">
      <c r="A13" s="218" t="s">
        <v>225</v>
      </c>
      <c r="B13" s="219"/>
      <c r="C13" s="220">
        <v>51400</v>
      </c>
    </row>
    <row r="14" spans="1:3" ht="15.6" thickTop="1" thickBot="1"/>
    <row r="15" spans="1:3" ht="15" thickTop="1">
      <c r="A15" s="212" t="s">
        <v>212</v>
      </c>
      <c r="B15" s="213" t="s">
        <v>213</v>
      </c>
      <c r="C15" s="214" t="s">
        <v>13</v>
      </c>
    </row>
    <row r="16" spans="1:3">
      <c r="B16" s="209" t="s">
        <v>217</v>
      </c>
    </row>
    <row r="17" spans="1:2" ht="15" thickBot="1"/>
    <row r="18" spans="1:2" ht="15" thickTop="1">
      <c r="A18" s="221" t="s">
        <v>226</v>
      </c>
      <c r="B18" s="222"/>
    </row>
    <row r="19" spans="1:2">
      <c r="A19" s="223" t="s">
        <v>227</v>
      </c>
      <c r="B19" s="224"/>
    </row>
    <row r="20" spans="1:2" ht="15" thickBot="1">
      <c r="A20" s="225" t="s">
        <v>228</v>
      </c>
      <c r="B20" s="226"/>
    </row>
    <row r="21" spans="1:2" ht="15" thickTop="1"/>
  </sheetData>
  <mergeCells count="2">
    <mergeCell ref="A1:C1"/>
    <mergeCell ref="A13:B13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J15" sqref="J15"/>
    </sheetView>
  </sheetViews>
  <sheetFormatPr defaultColWidth="8.8984375" defaultRowHeight="14.4"/>
  <cols>
    <col min="1" max="1" width="15.8984375" style="209" customWidth="1"/>
    <col min="2" max="2" width="14.796875" style="209" customWidth="1"/>
    <col min="3" max="3" width="15.8984375" style="209" customWidth="1"/>
    <col min="4" max="16384" width="8.8984375" style="209"/>
  </cols>
  <sheetData>
    <row r="1" spans="1:3" ht="17.399999999999999">
      <c r="A1" s="208" t="s">
        <v>210</v>
      </c>
      <c r="B1" s="208"/>
      <c r="C1" s="208"/>
    </row>
    <row r="3" spans="1:3" ht="15" thickBot="1">
      <c r="A3" s="210" t="s">
        <v>211</v>
      </c>
      <c r="B3" s="211">
        <v>664680</v>
      </c>
    </row>
    <row r="4" spans="1:3" ht="15" thickTop="1">
      <c r="A4" s="212" t="s">
        <v>212</v>
      </c>
      <c r="B4" s="213" t="s">
        <v>213</v>
      </c>
      <c r="C4" s="214" t="s">
        <v>13</v>
      </c>
    </row>
    <row r="5" spans="1:3">
      <c r="A5" s="215" t="s">
        <v>214</v>
      </c>
      <c r="B5" s="216" t="s">
        <v>215</v>
      </c>
      <c r="C5" s="217">
        <v>200000</v>
      </c>
    </row>
    <row r="6" spans="1:3">
      <c r="A6" s="215" t="s">
        <v>216</v>
      </c>
      <c r="B6" s="216" t="s">
        <v>217</v>
      </c>
      <c r="C6" s="217">
        <v>51600</v>
      </c>
    </row>
    <row r="7" spans="1:3">
      <c r="A7" s="215" t="s">
        <v>218</v>
      </c>
      <c r="B7" s="216" t="s">
        <v>217</v>
      </c>
      <c r="C7" s="217">
        <v>50400</v>
      </c>
    </row>
    <row r="8" spans="1:3">
      <c r="A8" s="215" t="s">
        <v>219</v>
      </c>
      <c r="B8" s="216" t="s">
        <v>217</v>
      </c>
      <c r="C8" s="217">
        <v>50400</v>
      </c>
    </row>
    <row r="9" spans="1:3">
      <c r="A9" s="215" t="s">
        <v>220</v>
      </c>
      <c r="B9" s="216" t="s">
        <v>217</v>
      </c>
      <c r="C9" s="217">
        <v>37200</v>
      </c>
    </row>
    <row r="10" spans="1:3">
      <c r="A10" s="215" t="s">
        <v>221</v>
      </c>
      <c r="B10" s="216" t="s">
        <v>217</v>
      </c>
      <c r="C10" s="217">
        <v>108000</v>
      </c>
    </row>
    <row r="11" spans="1:3">
      <c r="A11" s="215" t="s">
        <v>222</v>
      </c>
      <c r="B11" s="216" t="s">
        <v>223</v>
      </c>
      <c r="C11" s="217">
        <v>28800</v>
      </c>
    </row>
    <row r="12" spans="1:3">
      <c r="A12" s="215" t="s">
        <v>224</v>
      </c>
      <c r="B12" s="216" t="s">
        <v>215</v>
      </c>
      <c r="C12" s="217">
        <v>17400</v>
      </c>
    </row>
    <row r="13" spans="1:3" ht="15" thickBot="1">
      <c r="A13" s="218" t="s">
        <v>225</v>
      </c>
      <c r="B13" s="219"/>
      <c r="C13" s="220">
        <v>51400</v>
      </c>
    </row>
    <row r="14" spans="1:3" ht="15.6" thickTop="1" thickBot="1"/>
    <row r="15" spans="1:3" ht="15" thickTop="1">
      <c r="A15" s="212" t="s">
        <v>212</v>
      </c>
      <c r="B15" s="213" t="s">
        <v>213</v>
      </c>
      <c r="C15" s="214" t="s">
        <v>13</v>
      </c>
    </row>
    <row r="16" spans="1:3">
      <c r="B16" s="209" t="s">
        <v>217</v>
      </c>
    </row>
    <row r="17" spans="1:2" ht="15" thickBot="1"/>
    <row r="18" spans="1:2" ht="15" thickTop="1">
      <c r="A18" s="221" t="s">
        <v>226</v>
      </c>
      <c r="B18" s="222">
        <f>DSUM(A4:C12,3,A15:C16)</f>
        <v>297600</v>
      </c>
    </row>
    <row r="19" spans="1:2">
      <c r="A19" s="223" t="s">
        <v>227</v>
      </c>
      <c r="B19" s="224">
        <f>DCOUNT(A4:C12,3,A15:C16)</f>
        <v>5</v>
      </c>
    </row>
    <row r="20" spans="1:2" ht="15" thickBot="1">
      <c r="A20" s="225" t="s">
        <v>228</v>
      </c>
      <c r="B20" s="226">
        <f>DAVERAGE(A4:C12,3,A15:C16)</f>
        <v>59520</v>
      </c>
    </row>
    <row r="21" spans="1:2" ht="15" thickTop="1"/>
  </sheetData>
  <mergeCells count="2">
    <mergeCell ref="A1:C1"/>
    <mergeCell ref="A13:B13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B1:R38"/>
  <sheetViews>
    <sheetView showGridLines="0" workbookViewId="0">
      <selection activeCell="I16" sqref="I16"/>
    </sheetView>
  </sheetViews>
  <sheetFormatPr defaultColWidth="9" defaultRowHeight="20.100000000000001" customHeight="1"/>
  <cols>
    <col min="1" max="1" width="1.59765625" style="54" customWidth="1"/>
    <col min="2" max="2" width="10.69921875" style="54" customWidth="1"/>
    <col min="3" max="3" width="9.69921875" style="54" customWidth="1"/>
    <col min="4" max="4" width="9.3984375" style="54" customWidth="1"/>
    <col min="5" max="6" width="8" style="54" customWidth="1"/>
    <col min="7" max="7" width="9" style="54"/>
    <col min="8" max="8" width="11.5" style="54" customWidth="1"/>
    <col min="9" max="14" width="9" style="54"/>
    <col min="15" max="15" width="13.59765625" style="54" customWidth="1"/>
    <col min="16" max="16384" width="9" style="54"/>
  </cols>
  <sheetData>
    <row r="1" spans="2:18" ht="60.75" customHeight="1"/>
    <row r="2" spans="2:18" ht="20.100000000000001" customHeight="1" thickBot="1"/>
    <row r="3" spans="2:18" ht="20.100000000000001" customHeight="1">
      <c r="B3" s="5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3" t="s">
        <v>61</v>
      </c>
      <c r="J3" s="123" t="s">
        <v>52</v>
      </c>
      <c r="K3" s="65" t="s">
        <v>53</v>
      </c>
      <c r="L3" s="57"/>
      <c r="M3" s="57"/>
      <c r="N3" s="57"/>
      <c r="O3" s="58"/>
      <c r="P3" s="65"/>
    </row>
    <row r="4" spans="2:18" ht="20.100000000000001" customHeight="1">
      <c r="B4" s="2" t="s">
        <v>62</v>
      </c>
      <c r="C4" s="71">
        <v>70</v>
      </c>
      <c r="D4" s="71">
        <v>80</v>
      </c>
      <c r="E4" s="71">
        <v>80</v>
      </c>
      <c r="F4" s="72">
        <f>AVERAGE(C4:E4)</f>
        <v>76.666666666666671</v>
      </c>
      <c r="G4" s="87"/>
      <c r="J4" s="123"/>
      <c r="K4" s="70" t="s">
        <v>54</v>
      </c>
      <c r="L4" s="57"/>
      <c r="M4" s="57"/>
      <c r="N4" s="57"/>
      <c r="O4" s="58"/>
      <c r="P4" s="65"/>
    </row>
    <row r="5" spans="2:18" ht="20.100000000000001" customHeight="1">
      <c r="B5" s="2" t="s">
        <v>63</v>
      </c>
      <c r="C5" s="71">
        <v>80</v>
      </c>
      <c r="D5" s="71">
        <v>80</v>
      </c>
      <c r="E5" s="71">
        <v>100</v>
      </c>
      <c r="F5" s="72">
        <f>AVERAGE(C5:E5)</f>
        <v>86.666666666666671</v>
      </c>
      <c r="G5" s="87"/>
      <c r="J5" s="123"/>
      <c r="K5" s="70" t="s">
        <v>55</v>
      </c>
      <c r="L5" s="57"/>
      <c r="M5" s="57"/>
      <c r="N5" s="57"/>
      <c r="O5" s="58"/>
      <c r="P5" s="65"/>
    </row>
    <row r="6" spans="2:18" ht="18" customHeight="1">
      <c r="B6" s="2" t="s">
        <v>64</v>
      </c>
      <c r="C6" s="71">
        <v>90</v>
      </c>
      <c r="D6" s="71">
        <v>100</v>
      </c>
      <c r="E6" s="71">
        <v>90</v>
      </c>
      <c r="F6" s="72">
        <f>AVERAGE(C6:E6)</f>
        <v>93.333333333333329</v>
      </c>
      <c r="G6" s="87"/>
    </row>
    <row r="7" spans="2:18" ht="20.100000000000001" customHeight="1" thickBot="1">
      <c r="B7" s="1" t="s">
        <v>65</v>
      </c>
      <c r="C7" s="73">
        <v>70</v>
      </c>
      <c r="D7" s="73">
        <v>90</v>
      </c>
      <c r="E7" s="73">
        <v>80</v>
      </c>
      <c r="F7" s="74">
        <f>AVERAGE(C7:E7)</f>
        <v>80</v>
      </c>
      <c r="G7" s="88"/>
      <c r="J7" s="55" t="s">
        <v>39</v>
      </c>
      <c r="K7" s="56"/>
      <c r="L7" s="56"/>
      <c r="M7" s="56"/>
      <c r="N7" s="56"/>
      <c r="O7" s="56"/>
    </row>
    <row r="8" spans="2:18" ht="20.100000000000001" customHeight="1">
      <c r="J8" s="56" t="s">
        <v>40</v>
      </c>
      <c r="K8" s="56"/>
      <c r="L8" s="56"/>
      <c r="M8" s="56"/>
      <c r="N8" s="56"/>
      <c r="O8" s="56"/>
    </row>
    <row r="9" spans="2:18" ht="20.100000000000001" customHeight="1">
      <c r="B9" s="75" t="s">
        <v>66</v>
      </c>
      <c r="C9" s="76"/>
      <c r="D9" s="76"/>
      <c r="E9" s="77"/>
      <c r="F9" s="77"/>
      <c r="G9" s="77"/>
      <c r="H9" s="77"/>
      <c r="J9" s="123" t="s">
        <v>41</v>
      </c>
      <c r="K9" s="57" t="s">
        <v>42</v>
      </c>
      <c r="L9" s="57"/>
      <c r="M9" s="57"/>
      <c r="N9" s="57"/>
      <c r="O9" s="57"/>
    </row>
    <row r="10" spans="2:18" ht="20.100000000000001" customHeight="1" thickBot="1">
      <c r="J10" s="123"/>
      <c r="K10" s="59" t="s">
        <v>43</v>
      </c>
      <c r="L10" s="60"/>
      <c r="M10" s="60"/>
      <c r="N10" s="58"/>
      <c r="O10" s="106"/>
    </row>
    <row r="11" spans="2:18" ht="23.1" customHeight="1" thickBot="1">
      <c r="B11" s="5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3" t="s">
        <v>61</v>
      </c>
      <c r="J11" s="56"/>
      <c r="K11" s="56"/>
      <c r="L11" s="56"/>
      <c r="M11" s="56"/>
      <c r="N11" s="56"/>
      <c r="O11" s="56"/>
    </row>
    <row r="12" spans="2:18" ht="23.1" customHeight="1" thickBot="1">
      <c r="B12" s="2" t="s">
        <v>62</v>
      </c>
      <c r="C12" s="71">
        <v>70</v>
      </c>
      <c r="D12" s="71">
        <v>80</v>
      </c>
      <c r="E12" s="71">
        <v>80</v>
      </c>
      <c r="F12" s="72">
        <f>AVERAGE(C12:E12)</f>
        <v>76.666666666666671</v>
      </c>
      <c r="G12" s="87"/>
      <c r="J12" s="61" t="s">
        <v>44</v>
      </c>
      <c r="K12" s="124" t="s">
        <v>45</v>
      </c>
      <c r="L12" s="125"/>
      <c r="M12" s="125"/>
      <c r="N12" s="126"/>
      <c r="O12" s="62" t="s">
        <v>46</v>
      </c>
    </row>
    <row r="13" spans="2:18" customFormat="1" ht="22.5" customHeight="1" thickBot="1">
      <c r="B13" s="2" t="s">
        <v>63</v>
      </c>
      <c r="C13" s="71">
        <v>80</v>
      </c>
      <c r="D13" s="71">
        <v>80</v>
      </c>
      <c r="E13" s="71">
        <v>100</v>
      </c>
      <c r="F13" s="72">
        <f>AVERAGE(C13:E13)</f>
        <v>86.666666666666671</v>
      </c>
      <c r="G13" s="87"/>
      <c r="H13" s="54"/>
      <c r="I13" s="54"/>
      <c r="J13" s="63" t="s">
        <v>47</v>
      </c>
      <c r="K13" s="127" t="s">
        <v>70</v>
      </c>
      <c r="L13" s="128"/>
      <c r="M13" s="128"/>
      <c r="N13" s="129"/>
      <c r="O13" s="85" t="b">
        <f>AND(Q13="이순신",R13="홍길동")</f>
        <v>1</v>
      </c>
      <c r="P13" s="54"/>
      <c r="Q13" s="83" t="s">
        <v>68</v>
      </c>
      <c r="R13" s="84" t="s">
        <v>69</v>
      </c>
    </row>
    <row r="14" spans="2:18" ht="20.100000000000001" customHeight="1" thickBot="1">
      <c r="B14" s="2" t="s">
        <v>64</v>
      </c>
      <c r="C14" s="71">
        <v>90</v>
      </c>
      <c r="D14" s="71">
        <v>100</v>
      </c>
      <c r="E14" s="71">
        <v>90</v>
      </c>
      <c r="F14" s="72">
        <f>AVERAGE(C14:E14)</f>
        <v>93.333333333333329</v>
      </c>
      <c r="G14" s="87"/>
      <c r="J14" s="64" t="s">
        <v>48</v>
      </c>
      <c r="K14" s="120" t="s">
        <v>71</v>
      </c>
      <c r="L14" s="121"/>
      <c r="M14" s="121"/>
      <c r="N14" s="122"/>
      <c r="O14" s="86" t="b">
        <f>AND(Q13="이순길",R13="홍길동")</f>
        <v>0</v>
      </c>
      <c r="Q14"/>
      <c r="R14"/>
    </row>
    <row r="15" spans="2:18" ht="20.100000000000001" customHeight="1" thickBot="1">
      <c r="B15" s="1" t="s">
        <v>65</v>
      </c>
      <c r="C15" s="73">
        <v>70</v>
      </c>
      <c r="D15" s="73">
        <v>90</v>
      </c>
      <c r="E15" s="73">
        <v>80</v>
      </c>
      <c r="F15" s="74">
        <f>AVERAGE(C15:E15)</f>
        <v>80</v>
      </c>
      <c r="G15" s="88"/>
      <c r="J15" s="56"/>
      <c r="K15" s="56"/>
      <c r="L15" s="56"/>
      <c r="M15" s="56"/>
      <c r="N15" s="56"/>
      <c r="O15" s="56"/>
      <c r="Q15"/>
      <c r="R15"/>
    </row>
    <row r="16" spans="2:18" ht="20.100000000000001" customHeight="1">
      <c r="J16" s="123" t="s">
        <v>49</v>
      </c>
      <c r="K16" s="57" t="s">
        <v>50</v>
      </c>
      <c r="L16" s="57"/>
      <c r="M16" s="57"/>
      <c r="N16" s="57"/>
      <c r="O16" s="57"/>
    </row>
    <row r="17" spans="2:18" ht="20.100000000000001" customHeight="1">
      <c r="J17" s="123"/>
      <c r="K17" s="66" t="s">
        <v>51</v>
      </c>
      <c r="L17" s="57"/>
      <c r="M17" s="57"/>
      <c r="N17" s="57"/>
      <c r="O17" s="57"/>
    </row>
    <row r="18" spans="2:18" ht="20.100000000000001" customHeight="1" thickBot="1">
      <c r="J18"/>
      <c r="K18"/>
      <c r="L18"/>
      <c r="M18"/>
      <c r="N18"/>
      <c r="O18"/>
    </row>
    <row r="19" spans="2:18" ht="20.100000000000001" customHeight="1" thickBot="1">
      <c r="J19" s="61" t="s">
        <v>44</v>
      </c>
      <c r="K19" s="130" t="s">
        <v>45</v>
      </c>
      <c r="L19" s="130"/>
      <c r="M19" s="130"/>
      <c r="N19" s="130"/>
      <c r="O19" s="62" t="s">
        <v>46</v>
      </c>
      <c r="Q19"/>
      <c r="R19"/>
    </row>
    <row r="20" spans="2:18" ht="20.100000000000001" customHeight="1" thickBot="1">
      <c r="J20" s="63" t="s">
        <v>47</v>
      </c>
      <c r="K20" s="118" t="s">
        <v>72</v>
      </c>
      <c r="L20" s="119"/>
      <c r="M20" s="119"/>
      <c r="N20" s="119"/>
      <c r="O20" s="85" t="b">
        <f>OR(Q20="이순신",R20="홍길동")</f>
        <v>1</v>
      </c>
      <c r="Q20" s="83" t="s">
        <v>68</v>
      </c>
      <c r="R20" s="84" t="s">
        <v>69</v>
      </c>
    </row>
    <row r="21" spans="2:18" ht="19.5" customHeight="1">
      <c r="J21" s="63" t="s">
        <v>48</v>
      </c>
      <c r="K21" s="118" t="s">
        <v>73</v>
      </c>
      <c r="L21" s="119"/>
      <c r="M21" s="119"/>
      <c r="N21" s="119"/>
      <c r="O21" s="85" t="b">
        <f>OR(Q20="이순길",R20="홍길동")</f>
        <v>1</v>
      </c>
    </row>
    <row r="22" spans="2:18" ht="18" customHeight="1" thickBot="1">
      <c r="B22"/>
      <c r="C22" s="68"/>
      <c r="D22" s="68"/>
      <c r="E22" s="68"/>
      <c r="F22" s="68"/>
      <c r="G22" s="69"/>
      <c r="J22" s="67"/>
      <c r="K22" s="120" t="s">
        <v>74</v>
      </c>
      <c r="L22" s="121"/>
      <c r="M22" s="121"/>
      <c r="N22" s="122"/>
      <c r="O22" s="86" t="b">
        <f>OR(Q20="이순길",R20="홍길순")</f>
        <v>0</v>
      </c>
      <c r="P22" s="56"/>
    </row>
    <row r="23" spans="2:18" ht="20.100000000000001" customHeight="1">
      <c r="P23" s="56"/>
    </row>
    <row r="24" spans="2:18" ht="20.100000000000001" customHeight="1">
      <c r="P24"/>
    </row>
    <row r="25" spans="2:18" ht="20.100000000000001" customHeight="1">
      <c r="P25"/>
    </row>
    <row r="26" spans="2:18" ht="20.100000000000001" customHeight="1">
      <c r="P26"/>
    </row>
    <row r="27" spans="2:18" ht="20.100000000000001" customHeight="1">
      <c r="P27"/>
    </row>
    <row r="28" spans="2:18" ht="12" customHeight="1">
      <c r="P28"/>
    </row>
    <row r="29" spans="2:18" ht="26.1" customHeight="1">
      <c r="P29"/>
    </row>
    <row r="30" spans="2:18" ht="9.75" customHeight="1">
      <c r="P30"/>
    </row>
    <row r="31" spans="2:18" ht="20.100000000000001" customHeight="1">
      <c r="P31"/>
    </row>
    <row r="32" spans="2:18" ht="20.100000000000001" customHeight="1">
      <c r="P32"/>
    </row>
    <row r="33" spans="10:16" ht="20.100000000000001" customHeight="1">
      <c r="P33"/>
    </row>
    <row r="38" spans="10:16" ht="20.100000000000001" customHeight="1">
      <c r="J38"/>
      <c r="K38" s="68"/>
      <c r="L38" s="68"/>
      <c r="M38" s="68"/>
      <c r="N38" s="68"/>
      <c r="O38" s="69"/>
    </row>
  </sheetData>
  <mergeCells count="10">
    <mergeCell ref="K20:N20"/>
    <mergeCell ref="K21:N21"/>
    <mergeCell ref="K22:N22"/>
    <mergeCell ref="J3:J5"/>
    <mergeCell ref="J9:J10"/>
    <mergeCell ref="K12:N12"/>
    <mergeCell ref="K13:N13"/>
    <mergeCell ref="K14:N14"/>
    <mergeCell ref="J16:J17"/>
    <mergeCell ref="K19:N19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horizontalDpi="429496729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D7"/>
  <sheetViews>
    <sheetView workbookViewId="0">
      <selection activeCell="H16" sqref="H16"/>
    </sheetView>
  </sheetViews>
  <sheetFormatPr defaultColWidth="9" defaultRowHeight="14.4"/>
  <cols>
    <col min="1" max="16384" width="9" style="89"/>
  </cols>
  <sheetData>
    <row r="1" spans="1:4">
      <c r="B1" s="90" t="s">
        <v>75</v>
      </c>
    </row>
    <row r="2" spans="1:4">
      <c r="A2" s="91" t="s">
        <v>76</v>
      </c>
      <c r="B2" s="91" t="s">
        <v>77</v>
      </c>
      <c r="C2" s="91" t="s">
        <v>78</v>
      </c>
      <c r="D2" s="92" t="s">
        <v>79</v>
      </c>
    </row>
    <row r="3" spans="1:4">
      <c r="A3" s="91" t="s">
        <v>80</v>
      </c>
      <c r="B3" s="91" t="s">
        <v>81</v>
      </c>
      <c r="C3" s="91">
        <v>95.8</v>
      </c>
      <c r="D3" s="91"/>
    </row>
    <row r="4" spans="1:4">
      <c r="A4" s="91" t="s">
        <v>82</v>
      </c>
      <c r="B4" s="91" t="s">
        <v>83</v>
      </c>
      <c r="C4" s="91">
        <v>88.5</v>
      </c>
      <c r="D4" s="91"/>
    </row>
    <row r="5" spans="1:4">
      <c r="A5" s="91" t="s">
        <v>84</v>
      </c>
      <c r="B5" s="91" t="s">
        <v>85</v>
      </c>
      <c r="C5" s="91">
        <v>72.599999999999994</v>
      </c>
      <c r="D5" s="91"/>
    </row>
    <row r="6" spans="1:4">
      <c r="A6" s="91" t="s">
        <v>86</v>
      </c>
      <c r="B6" s="91" t="s">
        <v>87</v>
      </c>
      <c r="C6" s="91">
        <v>61.9</v>
      </c>
      <c r="D6" s="91"/>
    </row>
    <row r="7" spans="1:4">
      <c r="A7" s="91" t="s">
        <v>88</v>
      </c>
      <c r="B7" s="91" t="s">
        <v>85</v>
      </c>
      <c r="C7" s="91">
        <v>88</v>
      </c>
      <c r="D7" s="91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A1:E10"/>
  <sheetViews>
    <sheetView workbookViewId="0">
      <selection activeCell="G21" sqref="G21"/>
    </sheetView>
  </sheetViews>
  <sheetFormatPr defaultColWidth="9" defaultRowHeight="14.4"/>
  <cols>
    <col min="1" max="16384" width="9" style="89"/>
  </cols>
  <sheetData>
    <row r="1" spans="1:5">
      <c r="A1" s="93"/>
      <c r="C1" s="90" t="s">
        <v>126</v>
      </c>
    </row>
    <row r="2" spans="1:5">
      <c r="A2" s="94" t="s">
        <v>127</v>
      </c>
      <c r="B2" s="94" t="s">
        <v>128</v>
      </c>
      <c r="C2" s="94" t="s">
        <v>129</v>
      </c>
      <c r="D2" s="94" t="s">
        <v>130</v>
      </c>
      <c r="E2" s="95" t="s">
        <v>131</v>
      </c>
    </row>
    <row r="3" spans="1:5">
      <c r="A3" s="94" t="s">
        <v>132</v>
      </c>
      <c r="B3" s="94" t="s">
        <v>133</v>
      </c>
      <c r="C3" s="94" t="s">
        <v>134</v>
      </c>
      <c r="D3" s="94">
        <v>101</v>
      </c>
      <c r="E3" s="94"/>
    </row>
    <row r="4" spans="1:5">
      <c r="A4" s="94" t="s">
        <v>135</v>
      </c>
      <c r="B4" s="94" t="s">
        <v>136</v>
      </c>
      <c r="C4" s="94" t="s">
        <v>137</v>
      </c>
      <c r="D4" s="94">
        <v>203</v>
      </c>
      <c r="E4" s="94"/>
    </row>
    <row r="5" spans="1:5">
      <c r="A5" s="94" t="s">
        <v>138</v>
      </c>
      <c r="B5" s="94" t="s">
        <v>139</v>
      </c>
      <c r="C5" s="94" t="s">
        <v>140</v>
      </c>
      <c r="D5" s="94">
        <v>302</v>
      </c>
      <c r="E5" s="94"/>
    </row>
    <row r="6" spans="1:5">
      <c r="A6" s="94" t="s">
        <v>141</v>
      </c>
      <c r="B6" s="94" t="s">
        <v>142</v>
      </c>
      <c r="C6" s="94" t="s">
        <v>137</v>
      </c>
      <c r="D6" s="94">
        <v>202</v>
      </c>
      <c r="E6" s="94"/>
    </row>
    <row r="7" spans="1:5">
      <c r="A7" s="94" t="s">
        <v>143</v>
      </c>
      <c r="B7" s="94" t="s">
        <v>144</v>
      </c>
      <c r="C7" s="94" t="s">
        <v>140</v>
      </c>
      <c r="D7" s="94">
        <v>303</v>
      </c>
      <c r="E7" s="94"/>
    </row>
    <row r="8" spans="1:5">
      <c r="A8" s="94" t="s">
        <v>145</v>
      </c>
      <c r="B8" s="94" t="s">
        <v>146</v>
      </c>
      <c r="C8" s="94" t="s">
        <v>147</v>
      </c>
      <c r="D8" s="94">
        <v>402</v>
      </c>
      <c r="E8" s="94"/>
    </row>
    <row r="9" spans="1:5">
      <c r="A9" s="94" t="s">
        <v>148</v>
      </c>
      <c r="B9" s="94" t="s">
        <v>149</v>
      </c>
      <c r="C9" s="102" t="s">
        <v>134</v>
      </c>
      <c r="D9" s="94">
        <v>103</v>
      </c>
      <c r="E9" s="94"/>
    </row>
    <row r="10" spans="1:5">
      <c r="A10" s="94" t="s">
        <v>150</v>
      </c>
      <c r="B10" s="94" t="s">
        <v>151</v>
      </c>
      <c r="C10" s="102" t="s">
        <v>134</v>
      </c>
      <c r="D10" s="94">
        <v>102</v>
      </c>
      <c r="E10" s="94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F0"/>
  </sheetPr>
  <dimension ref="A1:F7"/>
  <sheetViews>
    <sheetView workbookViewId="0">
      <selection activeCell="G19" sqref="G19"/>
    </sheetView>
  </sheetViews>
  <sheetFormatPr defaultColWidth="9" defaultRowHeight="14.4"/>
  <cols>
    <col min="1" max="16384" width="9" style="89"/>
  </cols>
  <sheetData>
    <row r="1" spans="1:6">
      <c r="A1" s="93"/>
      <c r="C1" s="90" t="s">
        <v>89</v>
      </c>
    </row>
    <row r="2" spans="1:6">
      <c r="A2" s="94" t="s">
        <v>76</v>
      </c>
      <c r="B2" s="94" t="s">
        <v>90</v>
      </c>
      <c r="C2" s="94" t="s">
        <v>91</v>
      </c>
      <c r="D2" s="94" t="s">
        <v>92</v>
      </c>
      <c r="E2" s="94" t="s">
        <v>93</v>
      </c>
      <c r="F2" s="95" t="s">
        <v>94</v>
      </c>
    </row>
    <row r="3" spans="1:6">
      <c r="A3" s="94" t="s">
        <v>95</v>
      </c>
      <c r="B3" s="94">
        <v>75</v>
      </c>
      <c r="C3" s="94">
        <v>45</v>
      </c>
      <c r="D3" s="94">
        <v>120</v>
      </c>
      <c r="E3" s="94">
        <v>60</v>
      </c>
      <c r="F3" s="94"/>
    </row>
    <row r="4" spans="1:6">
      <c r="A4" s="94" t="s">
        <v>96</v>
      </c>
      <c r="B4" s="94">
        <v>56</v>
      </c>
      <c r="C4" s="94">
        <v>58</v>
      </c>
      <c r="D4" s="94">
        <v>114</v>
      </c>
      <c r="E4" s="94">
        <v>57</v>
      </c>
      <c r="F4" s="94"/>
    </row>
    <row r="5" spans="1:6">
      <c r="A5" s="94" t="s">
        <v>97</v>
      </c>
      <c r="B5" s="94">
        <v>38</v>
      </c>
      <c r="C5" s="94">
        <v>24</v>
      </c>
      <c r="D5" s="94">
        <v>62</v>
      </c>
      <c r="E5" s="94">
        <v>31</v>
      </c>
      <c r="F5" s="94"/>
    </row>
    <row r="6" spans="1:6">
      <c r="A6" s="94" t="s">
        <v>98</v>
      </c>
      <c r="B6" s="94">
        <v>88</v>
      </c>
      <c r="C6" s="94">
        <v>92</v>
      </c>
      <c r="D6" s="94">
        <v>180</v>
      </c>
      <c r="E6" s="94">
        <v>90</v>
      </c>
      <c r="F6" s="94"/>
    </row>
    <row r="7" spans="1:6">
      <c r="A7" s="94" t="s">
        <v>99</v>
      </c>
      <c r="B7" s="94">
        <v>83</v>
      </c>
      <c r="C7" s="94">
        <v>39</v>
      </c>
      <c r="D7" s="94">
        <v>122</v>
      </c>
      <c r="E7" s="94">
        <v>61</v>
      </c>
      <c r="F7" s="94"/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수학삼각함수</vt:lpstr>
      <vt:lpstr>DB함수</vt:lpstr>
      <vt:lpstr>DB예제</vt:lpstr>
      <vt:lpstr>DB예제거래내역분석</vt:lpstr>
      <vt:lpstr>거래내역분석(결과)</vt:lpstr>
      <vt:lpstr>논리함수</vt:lpstr>
      <vt:lpstr>IF(예제)</vt:lpstr>
      <vt:lpstr>IF,RIGHT(예제)</vt:lpstr>
      <vt:lpstr>IF,AND(예제)</vt:lpstr>
      <vt:lpstr>IF,OR(예제)</vt:lpstr>
      <vt:lpstr>IF,OR,MID(예제)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HOME_3</dc:creator>
  <cp:lastModifiedBy>user</cp:lastModifiedBy>
  <dcterms:created xsi:type="dcterms:W3CDTF">2014-08-26T01:44:23Z</dcterms:created>
  <dcterms:modified xsi:type="dcterms:W3CDTF">2018-12-24T09:35:01Z</dcterms:modified>
</cp:coreProperties>
</file>