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u1094337/Dropbox/Optimize_vaccination/R/app_to_deploy_new/data/"/>
    </mc:Choice>
  </mc:AlternateContent>
  <xr:revisionPtr revIDLastSave="0" documentId="13_ncr:1_{3340AD6A-5ABE-9847-BA44-D275D7D8FA8A}" xr6:coauthVersionLast="36" xr6:coauthVersionMax="36" xr10:uidLastSave="{00000000-0000-0000-0000-000000000000}"/>
  <bookViews>
    <workbookView xWindow="7060" yWindow="6040" windowWidth="19100" windowHeight="10360" activeTab="1" xr2:uid="{00000000-000D-0000-FFFF-FFFF00000000}"/>
  </bookViews>
  <sheets>
    <sheet name="wild-type" sheetId="1" r:id="rId1"/>
    <sheet name="Delta" sheetId="2" r:id="rId2"/>
    <sheet name="wild-type-inference" sheetId="5" r:id="rId3"/>
    <sheet name="Delta-inference" sheetId="6" r:id="rId4"/>
    <sheet name="evidence_ref" sheetId="3" r:id="rId5"/>
    <sheet name="delta_evidence" sheetId="4" r:id="rId6"/>
  </sheets>
  <externalReferences>
    <externalReference r:id="rId7"/>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1" l="1"/>
  <c r="B5" i="6" l="1"/>
  <c r="C5" i="6"/>
  <c r="D5" i="6"/>
  <c r="B6" i="6"/>
  <c r="C6" i="6"/>
  <c r="D6" i="6"/>
  <c r="B7" i="6"/>
  <c r="C7" i="6"/>
  <c r="D7" i="6"/>
  <c r="B8" i="6"/>
  <c r="C8" i="6"/>
  <c r="D8" i="6"/>
  <c r="B9" i="6"/>
  <c r="C9" i="6"/>
  <c r="D9" i="6"/>
  <c r="B10" i="6"/>
  <c r="C10" i="6"/>
  <c r="D10" i="6"/>
  <c r="C4" i="6"/>
  <c r="D4" i="6"/>
  <c r="B4" i="6"/>
  <c r="D3" i="6"/>
  <c r="D2" i="6"/>
  <c r="D16" i="3" l="1"/>
  <c r="D17" i="3" s="1"/>
  <c r="C3" i="2" l="1"/>
  <c r="C2" i="2"/>
  <c r="C3" i="1"/>
  <c r="C3" i="6" s="1"/>
  <c r="C2" i="1"/>
  <c r="C2" i="6" s="1"/>
</calcChain>
</file>

<file path=xl/sharedStrings.xml><?xml version="1.0" encoding="utf-8"?>
<sst xmlns="http://schemas.openxmlformats.org/spreadsheetml/2006/main" count="149" uniqueCount="35">
  <si>
    <t>vaccine</t>
  </si>
  <si>
    <t>BNT162b2</t>
  </si>
  <si>
    <t>ChAdOx1</t>
  </si>
  <si>
    <t>mRNA1273</t>
  </si>
  <si>
    <t>SputnikV</t>
  </si>
  <si>
    <t>SputnikLight</t>
  </si>
  <si>
    <t>JNJ78436735</t>
  </si>
  <si>
    <t>Vinf</t>
  </si>
  <si>
    <t>Vsev</t>
  </si>
  <si>
    <t>Vtrans</t>
  </si>
  <si>
    <t>decrease of 2.8–4.5-fold in viral load in vaccinated individuals.</t>
  </si>
  <si>
    <t>Levine-Tiefenbrun M, Yelin I, Katz R, Herzel E, Golan Z, Schreiber L, Wolf T, Nadler V, Ben-Tov A, Kuint J. Initial report of decreased SARS-CoV-2 viral load after inoculation with the BNT162b2 vaccine. Nature medicine. 2021;27(5):790-2.</t>
  </si>
  <si>
    <t>On top of the protection against symptomatic disease, a further 43% (33% to 52%) reduced risk of emergency hospital admission and 51% (37% to 62%) reduced risk of death was observed in those who had received one dose of BNT162b2</t>
  </si>
  <si>
    <t>Lopez Bernal J, Andrews N, Gower C, Robertson C, Stowe J, Tessier E, Simmons R, Cottrell S, Roberts R, O'Doherty M, Brown K, Cameron C, Stockton D, McMenamin J, Ramsay M. Effectiveness of the Pfizer-BioNTech and Oxford-AstraZeneca vaccines on covid-19 related symptoms, hospital admissions, and mortality in older adults in England: test negative case-control study. Bmj. 2021;373:n1088.</t>
  </si>
  <si>
    <t>Participants who had received one dose of ChAdOx1-S had a further 37% (3% to 59%) reduced risk of emergency hospital admission</t>
  </si>
  <si>
    <t>In the UK Oxford–AstraZeneca COVID-19 vaccine trial, lower viral load and shorter duration of shedding (median reduction of one week with no difference between B.1.1.7 and non-B.1.1.7 infections) was observed in a small group of symptomatic and asymptomatic PCR-positive vaccinated individuals compared to PCR-positive unvaccinated controls</t>
  </si>
  <si>
    <t>Latin America, U.S., South Africa (Sadof 2021)                 21/09/2021-22/01/2021</t>
  </si>
  <si>
    <t>notes</t>
  </si>
  <si>
    <t xml:space="preserve">  ^ reduction in COVID of any severity 66.5% (55.5 to 75.1)                                      moderate to severe/critical COVID   66.9% (95% CI 59.0, 73.4) &gt;14 days after single dose     66.1% (95% CI 55.0, 74.8) measured &gt;28 days post single vaccination                                               reduction in severe/critical COVID 76.7% at &gt;14 days post single vaccination 85.4%(54.2 to 96.9)  &gt;= 28 days after vaccination        </t>
  </si>
  <si>
    <t>S to E reduced by 0.66 leaving 34 of 100 infected, of those,  there is a reduction in severe disease of .854 ie 15% of the whole cohort that would have got severe disease do so. So the risk of severe disease given infection is 0.146/0.34. This can be modeled as a reduction in those transitioning to symptomatic disease to 0.15 of previous, which would require a change in the proportion asymptomatic/symptomatic, or a change in severity given symptoms</t>
  </si>
  <si>
    <t>evidence</t>
  </si>
  <si>
    <t>references</t>
  </si>
  <si>
    <t>novavac</t>
  </si>
  <si>
    <t>Bernal JL, Andrews N, Gower C, Gallagher E, Simmons R, Thelwall S, Tessier E, Groves N, Dabrera G, Myers R. Effectiveness of COVID-19 vaccines against the B. 1.617. 2 variant. medRxiv. 2021</t>
  </si>
  <si>
    <t>case/negative study showed people tested positive PCR test have odds of vaccination converted to VE of this value. Hard to know if this is a case or also asymptomatic, and effect on severe disease</t>
  </si>
  <si>
    <t>Sinopharm</t>
  </si>
  <si>
    <t>Sinovac</t>
  </si>
  <si>
    <t>outcome was pcr positive covid</t>
  </si>
  <si>
    <t>vacc_name_2</t>
  </si>
  <si>
    <t>Pfizer</t>
  </si>
  <si>
    <t>AstraZeneca</t>
  </si>
  <si>
    <t>Moderna</t>
  </si>
  <si>
    <t>Vmor</t>
  </si>
  <si>
    <t>Johnson&amp;Johnson</t>
  </si>
  <si>
    <t>covaxin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</si>
</sst>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1"/>
      <color theme="1"/>
      <name val="Calibri"/>
      <family val="2"/>
      <scheme val="minor"/>
    </font>
    <font>
      <sz val="11"/>
      <color rgb="FF9C6500"/>
      <name val="Calibri"/>
      <family val="2"/>
      <scheme val="minor"/>
    </font>
    <font>
      <sz val="11"/>
      <color rgb="FFFF0000"/>
      <name val="Calibri"/>
      <family val="2"/>
      <scheme val="minor"/>
    </font>
    <font>
      <b/>
      <sz val="11"/>
      <color theme="1"/>
      <name val="Calibri"/>
      <family val="2"/>
      <scheme val="minor"/>
    </font>
    <font>
      <sz val="14"/>
      <color rgb="FF222222"/>
      <name val="Times New Roman"/>
      <family val="1"/>
    </font>
    <font>
      <b/>
      <sz val="12"/>
      <color theme="1"/>
      <name val="Calibri"/>
      <family val="2"/>
      <scheme val="minor"/>
    </font>
    <font>
      <sz val="11"/>
      <name val="Calibri"/>
      <family val="2"/>
      <scheme val="minor"/>
    </font>
    <font>
      <sz val="11"/>
      <color theme="9"/>
      <name val="Calibri"/>
      <family val="2"/>
      <scheme val="minor"/>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2">
    <border>
      <left/>
      <right/>
      <top/>
      <bottom/>
      <diagonal/>
    </border>
    <border>
      <left style="hair">
        <color auto="1"/>
      </left>
      <right style="hair">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13">
    <xf numFmtId="0" fontId="0" fillId="0" borderId="0" xfId="0"/>
    <xf numFmtId="0" fontId="4" fillId="0" borderId="0" xfId="0" applyFont="1"/>
    <xf numFmtId="0" fontId="0" fillId="0" borderId="0" xfId="0" applyAlignment="1">
      <alignment wrapText="1"/>
    </xf>
    <xf numFmtId="0" fontId="0" fillId="0" borderId="0" xfId="0" applyAlignment="1">
      <alignment horizontal="left" wrapText="1"/>
    </xf>
    <xf numFmtId="0" fontId="1" fillId="2" borderId="0" xfId="1"/>
    <xf numFmtId="0" fontId="5" fillId="3" borderId="1" xfId="0" applyFont="1" applyFill="1" applyBorder="1" applyAlignment="1">
      <alignment vertical="center" wrapText="1"/>
    </xf>
    <xf numFmtId="0" fontId="3" fillId="0" borderId="0" xfId="0" applyFont="1" applyAlignment="1">
      <alignment wrapText="1"/>
    </xf>
    <xf numFmtId="0" fontId="2" fillId="0" borderId="0" xfId="0" applyFont="1"/>
    <xf numFmtId="0" fontId="5" fillId="3" borderId="0" xfId="0" applyFont="1" applyFill="1" applyBorder="1" applyAlignment="1">
      <alignment vertical="center" wrapText="1"/>
    </xf>
    <xf numFmtId="0" fontId="6" fillId="0" borderId="0" xfId="0" applyFont="1"/>
    <xf numFmtId="164" fontId="0" fillId="0" borderId="0" xfId="0" applyNumberFormat="1"/>
    <xf numFmtId="0" fontId="7" fillId="0" borderId="0" xfId="0" applyFont="1"/>
    <xf numFmtId="0" fontId="0" fillId="0" borderId="0" xfId="0" applyAlignment="1">
      <alignment horizontal="center"/>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1094337/Dropbox/Optimize_vaccination/R/app_to_deploy_advanced/data/strain_specific_vaccine_efficacy_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ld-type"/>
      <sheetName val="Delta"/>
    </sheetNames>
    <sheetDataSet>
      <sheetData sheetId="0">
        <row r="2">
          <cell r="C2">
            <v>0.5</v>
          </cell>
        </row>
        <row r="3">
          <cell r="C3">
            <v>0.37</v>
          </cell>
        </row>
        <row r="7">
          <cell r="C7">
            <v>0.4</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E11" totalsRowShown="0">
  <autoFilter ref="A2:E11" xr:uid="{00000000-0009-0000-0100-000001000000}"/>
  <tableColumns count="5">
    <tableColumn id="1" xr3:uid="{00000000-0010-0000-0000-000001000000}" name="vaccine"/>
    <tableColumn id="2" xr3:uid="{00000000-0010-0000-0000-000002000000}" name="Vinf"/>
    <tableColumn id="3" xr3:uid="{00000000-0010-0000-0000-000003000000}" name="Vsev"/>
    <tableColumn id="4" xr3:uid="{00000000-0010-0000-0000-000004000000}" name="Vtrans"/>
    <tableColumn id="5" xr3:uid="{00000000-0010-0000-0000-000005000000}" name="not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F2:I11" totalsRowShown="0">
  <autoFilter ref="F2:I11" xr:uid="{00000000-0009-0000-0100-000002000000}"/>
  <tableColumns count="4">
    <tableColumn id="1" xr3:uid="{00000000-0010-0000-0100-000001000000}" name="vaccine"/>
    <tableColumn id="2" xr3:uid="{00000000-0010-0000-0100-000002000000}" name="Vinf"/>
    <tableColumn id="3" xr3:uid="{00000000-0010-0000-0100-000003000000}" name="Vsev"/>
    <tableColumn id="4" xr3:uid="{00000000-0010-0000-0100-000004000000}" name="Vtrans"/>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A2:E11" totalsRowShown="0">
  <autoFilter ref="A2:E11" xr:uid="{00000000-0009-0000-0100-000003000000}"/>
  <tableColumns count="5">
    <tableColumn id="1" xr3:uid="{00000000-0010-0000-0200-000001000000}" name="vaccine"/>
    <tableColumn id="2" xr3:uid="{00000000-0010-0000-0200-000002000000}" name="Vinf"/>
    <tableColumn id="3" xr3:uid="{00000000-0010-0000-0200-000003000000}" name="Vsev"/>
    <tableColumn id="4" xr3:uid="{00000000-0010-0000-0200-000004000000}" name="Vtrans"/>
    <tableColumn id="5" xr3:uid="{00000000-0010-0000-0200-000005000000}" name="notes"/>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5" displayName="Table25" ref="F2:I11" totalsRowShown="0">
  <autoFilter ref="F2:I11" xr:uid="{00000000-0009-0000-0100-000004000000}"/>
  <tableColumns count="4">
    <tableColumn id="1" xr3:uid="{00000000-0010-0000-0300-000001000000}" name="vaccine"/>
    <tableColumn id="2" xr3:uid="{00000000-0010-0000-0300-000002000000}" name="Vinf"/>
    <tableColumn id="3" xr3:uid="{00000000-0010-0000-0300-000003000000}" name="Vsev"/>
    <tableColumn id="4" xr3:uid="{00000000-0010-0000-0300-000004000000}" name="Vtrans"/>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workbookViewId="0">
      <selection activeCell="E11" sqref="E11"/>
    </sheetView>
  </sheetViews>
  <sheetFormatPr baseColWidth="10" defaultColWidth="8.83203125" defaultRowHeight="15" x14ac:dyDescent="0.2"/>
  <cols>
    <col min="1" max="1" width="14.1640625" customWidth="1"/>
  </cols>
  <sheetData>
    <row r="1" spans="1:8" x14ac:dyDescent="0.2">
      <c r="A1" t="s">
        <v>0</v>
      </c>
      <c r="B1" t="s">
        <v>7</v>
      </c>
      <c r="C1" t="s">
        <v>8</v>
      </c>
      <c r="D1" t="s">
        <v>9</v>
      </c>
      <c r="E1" t="s">
        <v>32</v>
      </c>
      <c r="F1" t="s">
        <v>28</v>
      </c>
    </row>
    <row r="2" spans="1:8" x14ac:dyDescent="0.2">
      <c r="A2" t="s">
        <v>29</v>
      </c>
      <c r="B2" s="7">
        <v>0.9</v>
      </c>
      <c r="C2">
        <f>'[1]wild-type'!C2</f>
        <v>0.5</v>
      </c>
      <c r="D2" s="9">
        <v>0.5</v>
      </c>
      <c r="E2">
        <v>0.5</v>
      </c>
      <c r="F2" t="s">
        <v>1</v>
      </c>
      <c r="H2" s="4"/>
    </row>
    <row r="3" spans="1:8" x14ac:dyDescent="0.2">
      <c r="A3" t="s">
        <v>30</v>
      </c>
      <c r="B3" s="7">
        <v>0.77300000000000002</v>
      </c>
      <c r="C3">
        <f>'[1]wild-type'!C3</f>
        <v>0.37</v>
      </c>
      <c r="D3" s="9">
        <v>0.5</v>
      </c>
      <c r="E3">
        <v>0.8</v>
      </c>
      <c r="F3" t="s">
        <v>2</v>
      </c>
    </row>
    <row r="4" spans="1:8" x14ac:dyDescent="0.2">
      <c r="A4" t="s">
        <v>31</v>
      </c>
      <c r="B4">
        <v>0.9</v>
      </c>
      <c r="C4">
        <v>0.5</v>
      </c>
      <c r="D4" s="9">
        <v>0.5</v>
      </c>
      <c r="E4">
        <v>0.5</v>
      </c>
      <c r="F4" t="s">
        <v>3</v>
      </c>
    </row>
    <row r="5" spans="1:8" x14ac:dyDescent="0.2">
      <c r="A5" t="s">
        <v>4</v>
      </c>
      <c r="B5">
        <v>0.86</v>
      </c>
      <c r="C5">
        <v>0.4</v>
      </c>
      <c r="D5" s="9">
        <v>0.5</v>
      </c>
      <c r="E5">
        <v>0.5</v>
      </c>
      <c r="F5" t="s">
        <v>4</v>
      </c>
    </row>
    <row r="6" spans="1:8" x14ac:dyDescent="0.2">
      <c r="A6" t="s">
        <v>33</v>
      </c>
      <c r="B6">
        <v>0.66</v>
      </c>
      <c r="C6">
        <f>'[1]wild-type'!C7</f>
        <v>0.4</v>
      </c>
      <c r="D6" s="9">
        <v>0.5</v>
      </c>
      <c r="E6">
        <v>0.5</v>
      </c>
      <c r="F6" t="s">
        <v>6</v>
      </c>
    </row>
    <row r="7" spans="1:8" x14ac:dyDescent="0.2">
      <c r="A7" t="s">
        <v>25</v>
      </c>
      <c r="B7">
        <v>0.64</v>
      </c>
      <c r="C7">
        <v>0.4</v>
      </c>
      <c r="D7" s="9">
        <v>0.5</v>
      </c>
      <c r="E7">
        <v>0.5</v>
      </c>
      <c r="F7" t="s">
        <v>25</v>
      </c>
    </row>
    <row r="8" spans="1:8" x14ac:dyDescent="0.2">
      <c r="A8" t="s">
        <v>26</v>
      </c>
      <c r="B8">
        <v>0.3</v>
      </c>
      <c r="C8">
        <v>0.3</v>
      </c>
      <c r="D8" s="9">
        <v>0.5</v>
      </c>
      <c r="E8">
        <v>0.5</v>
      </c>
      <c r="F8" t="s">
        <v>26</v>
      </c>
    </row>
    <row r="9" spans="1:8" x14ac:dyDescent="0.2">
      <c r="A9" t="s">
        <v>22</v>
      </c>
      <c r="B9">
        <v>0.8</v>
      </c>
      <c r="C9">
        <v>0.4</v>
      </c>
      <c r="D9" s="9">
        <v>0.5</v>
      </c>
      <c r="E9">
        <v>0.5</v>
      </c>
      <c r="F9" t="s">
        <v>22</v>
      </c>
    </row>
    <row r="10" spans="1:8" x14ac:dyDescent="0.2">
      <c r="A10" t="s">
        <v>34</v>
      </c>
      <c r="B10">
        <v>0.5</v>
      </c>
      <c r="C10">
        <v>0.55000000000000004</v>
      </c>
      <c r="D10" s="9">
        <v>0.5</v>
      </c>
      <c r="E10" s="9">
        <v>0.7</v>
      </c>
      <c r="F10"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
  <sheetViews>
    <sheetView tabSelected="1" workbookViewId="0">
      <selection activeCell="E12" sqref="E12"/>
    </sheetView>
  </sheetViews>
  <sheetFormatPr baseColWidth="10" defaultColWidth="8.83203125" defaultRowHeight="15" x14ac:dyDescent="0.2"/>
  <sheetData>
    <row r="1" spans="1:6" x14ac:dyDescent="0.2">
      <c r="A1" t="s">
        <v>0</v>
      </c>
      <c r="B1" t="s">
        <v>7</v>
      </c>
      <c r="C1" t="s">
        <v>8</v>
      </c>
      <c r="D1" t="s">
        <v>9</v>
      </c>
      <c r="E1" t="s">
        <v>32</v>
      </c>
      <c r="F1" t="s">
        <v>28</v>
      </c>
    </row>
    <row r="2" spans="1:6" x14ac:dyDescent="0.2">
      <c r="A2" t="s">
        <v>29</v>
      </c>
      <c r="B2" s="7">
        <v>0.75800000000000001</v>
      </c>
      <c r="C2">
        <f>'[1]wild-type'!C2</f>
        <v>0.5</v>
      </c>
      <c r="D2" s="9">
        <v>0.5</v>
      </c>
      <c r="E2">
        <v>0.5</v>
      </c>
      <c r="F2" t="s">
        <v>29</v>
      </c>
    </row>
    <row r="3" spans="1:6" x14ac:dyDescent="0.2">
      <c r="A3" t="s">
        <v>30</v>
      </c>
      <c r="B3" s="7">
        <v>0.36</v>
      </c>
      <c r="C3">
        <f>'[1]wild-type'!C3</f>
        <v>0.37</v>
      </c>
      <c r="D3" s="9">
        <v>0.5</v>
      </c>
      <c r="E3">
        <v>0.8</v>
      </c>
      <c r="F3" t="s">
        <v>30</v>
      </c>
    </row>
    <row r="4" spans="1:6" x14ac:dyDescent="0.2">
      <c r="A4" t="s">
        <v>31</v>
      </c>
      <c r="B4">
        <v>0.75800000000000001</v>
      </c>
      <c r="C4">
        <v>0.5</v>
      </c>
      <c r="D4" s="9">
        <v>0.5</v>
      </c>
      <c r="E4">
        <v>0.5</v>
      </c>
      <c r="F4" t="s">
        <v>31</v>
      </c>
    </row>
    <row r="5" spans="1:6" x14ac:dyDescent="0.2">
      <c r="A5" t="s">
        <v>4</v>
      </c>
      <c r="B5">
        <v>0.86</v>
      </c>
      <c r="C5">
        <v>0.4</v>
      </c>
      <c r="D5" s="9">
        <v>0.5</v>
      </c>
      <c r="E5">
        <v>0.5</v>
      </c>
      <c r="F5" t="s">
        <v>4</v>
      </c>
    </row>
    <row r="6" spans="1:6" x14ac:dyDescent="0.2">
      <c r="A6" t="s">
        <v>33</v>
      </c>
      <c r="B6">
        <v>0.66</v>
      </c>
      <c r="C6">
        <v>0.56999999999999995</v>
      </c>
      <c r="D6" s="9">
        <v>0.5</v>
      </c>
      <c r="E6">
        <v>0.5</v>
      </c>
      <c r="F6" t="s">
        <v>33</v>
      </c>
    </row>
    <row r="7" spans="1:6" x14ac:dyDescent="0.2">
      <c r="A7" t="s">
        <v>25</v>
      </c>
      <c r="B7">
        <v>0.64</v>
      </c>
      <c r="C7">
        <v>0.4</v>
      </c>
      <c r="D7" s="9">
        <v>0.5</v>
      </c>
      <c r="E7">
        <v>0.5</v>
      </c>
      <c r="F7" t="s">
        <v>25</v>
      </c>
    </row>
    <row r="8" spans="1:6" x14ac:dyDescent="0.2">
      <c r="A8" t="s">
        <v>26</v>
      </c>
      <c r="B8">
        <v>0.3</v>
      </c>
      <c r="C8">
        <v>0.3</v>
      </c>
      <c r="D8" s="9">
        <v>0.5</v>
      </c>
      <c r="E8">
        <v>0.5</v>
      </c>
      <c r="F8" t="s">
        <v>26</v>
      </c>
    </row>
    <row r="9" spans="1:6" x14ac:dyDescent="0.2">
      <c r="A9" t="s">
        <v>22</v>
      </c>
      <c r="B9">
        <v>0.8</v>
      </c>
      <c r="C9">
        <v>0.4</v>
      </c>
      <c r="D9" s="9">
        <v>0.5</v>
      </c>
      <c r="E9">
        <v>0.5</v>
      </c>
      <c r="F9" t="s">
        <v>22</v>
      </c>
    </row>
    <row r="10" spans="1:6" x14ac:dyDescent="0.2">
      <c r="A10" t="s">
        <v>34</v>
      </c>
      <c r="B10">
        <v>0.5</v>
      </c>
      <c r="C10">
        <v>0.55000000000000004</v>
      </c>
      <c r="D10" s="9">
        <v>0.5</v>
      </c>
      <c r="E10" s="9">
        <v>0.7</v>
      </c>
      <c r="F10" t="s">
        <v>34</v>
      </c>
    </row>
    <row r="11" spans="1:6" x14ac:dyDescent="0.2">
      <c r="D11" s="9"/>
      <c r="E11" s="9"/>
    </row>
    <row r="12" spans="1:6" x14ac:dyDescent="0.2">
      <c r="D12" s="9"/>
      <c r="E12" s="9"/>
    </row>
    <row r="13" spans="1:6" x14ac:dyDescent="0.2">
      <c r="D13" s="9"/>
      <c r="E13" s="9"/>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
  <sheetViews>
    <sheetView workbookViewId="0">
      <selection activeCell="H9" sqref="H9"/>
    </sheetView>
  </sheetViews>
  <sheetFormatPr baseColWidth="10" defaultColWidth="8.83203125" defaultRowHeight="15" x14ac:dyDescent="0.2"/>
  <sheetData>
    <row r="1" spans="1:4" x14ac:dyDescent="0.2">
      <c r="A1" t="s">
        <v>0</v>
      </c>
      <c r="B1" t="s">
        <v>7</v>
      </c>
      <c r="C1" t="s">
        <v>8</v>
      </c>
      <c r="D1" t="s">
        <v>9</v>
      </c>
    </row>
    <row r="2" spans="1:4" x14ac:dyDescent="0.2">
      <c r="A2" t="s">
        <v>1</v>
      </c>
      <c r="B2">
        <v>0.9</v>
      </c>
      <c r="C2" s="4">
        <v>0.5</v>
      </c>
      <c r="D2">
        <v>0</v>
      </c>
    </row>
    <row r="3" spans="1:4" x14ac:dyDescent="0.2">
      <c r="A3" t="s">
        <v>2</v>
      </c>
      <c r="B3">
        <v>0.77300000000000002</v>
      </c>
      <c r="C3">
        <v>0.37</v>
      </c>
      <c r="D3">
        <v>0</v>
      </c>
    </row>
    <row r="4" spans="1:4" x14ac:dyDescent="0.2">
      <c r="A4" t="s">
        <v>3</v>
      </c>
      <c r="B4">
        <v>0.9</v>
      </c>
      <c r="C4">
        <v>0.6</v>
      </c>
      <c r="D4" s="9">
        <v>0</v>
      </c>
    </row>
    <row r="5" spans="1:4" x14ac:dyDescent="0.2">
      <c r="A5" t="s">
        <v>4</v>
      </c>
      <c r="B5" s="11">
        <v>0.83</v>
      </c>
      <c r="C5" s="11">
        <v>0.5</v>
      </c>
      <c r="D5" s="9">
        <v>0</v>
      </c>
    </row>
    <row r="6" spans="1:4" x14ac:dyDescent="0.2">
      <c r="A6" t="s">
        <v>5</v>
      </c>
      <c r="B6">
        <v>0</v>
      </c>
      <c r="C6">
        <v>0</v>
      </c>
      <c r="D6" s="9">
        <v>0</v>
      </c>
    </row>
    <row r="7" spans="1:4" x14ac:dyDescent="0.2">
      <c r="A7" t="s">
        <v>6</v>
      </c>
      <c r="B7">
        <v>0.66</v>
      </c>
      <c r="C7">
        <v>0.56999999999999995</v>
      </c>
      <c r="D7" s="9">
        <v>0</v>
      </c>
    </row>
    <row r="8" spans="1:4" x14ac:dyDescent="0.2">
      <c r="A8" t="s">
        <v>25</v>
      </c>
      <c r="B8" s="11">
        <v>0.64</v>
      </c>
      <c r="C8" s="11">
        <v>0.38</v>
      </c>
      <c r="D8" s="9">
        <v>0</v>
      </c>
    </row>
    <row r="9" spans="1:4" x14ac:dyDescent="0.2">
      <c r="A9" t="s">
        <v>26</v>
      </c>
      <c r="B9" s="11">
        <v>0.37</v>
      </c>
      <c r="C9" s="11">
        <v>0.218</v>
      </c>
      <c r="D9" s="9">
        <v>0</v>
      </c>
    </row>
    <row r="10" spans="1:4" x14ac:dyDescent="0.2">
      <c r="A10" t="s">
        <v>22</v>
      </c>
      <c r="B10" s="11">
        <v>0.78</v>
      </c>
      <c r="C10" s="11">
        <v>0.5</v>
      </c>
      <c r="D10" s="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
  <sheetViews>
    <sheetView workbookViewId="0">
      <selection activeCell="F14" sqref="F14"/>
    </sheetView>
  </sheetViews>
  <sheetFormatPr baseColWidth="10" defaultColWidth="8.83203125" defaultRowHeight="15" x14ac:dyDescent="0.2"/>
  <sheetData>
    <row r="1" spans="1:8" x14ac:dyDescent="0.2">
      <c r="A1" t="s">
        <v>0</v>
      </c>
      <c r="B1" t="s">
        <v>7</v>
      </c>
      <c r="C1" t="s">
        <v>8</v>
      </c>
      <c r="D1" t="s">
        <v>9</v>
      </c>
    </row>
    <row r="2" spans="1:8" x14ac:dyDescent="0.2">
      <c r="A2" t="s">
        <v>1</v>
      </c>
      <c r="B2" s="7">
        <v>0.879</v>
      </c>
      <c r="C2">
        <f>'wild-type'!C2</f>
        <v>0.5</v>
      </c>
      <c r="D2" s="9">
        <f>'wild-type'!D2</f>
        <v>0.5</v>
      </c>
    </row>
    <row r="3" spans="1:8" x14ac:dyDescent="0.2">
      <c r="A3" t="s">
        <v>2</v>
      </c>
      <c r="B3" s="7">
        <v>0.59799999999999998</v>
      </c>
      <c r="C3">
        <f>'wild-type'!C3</f>
        <v>0.37</v>
      </c>
      <c r="D3" s="9">
        <f>'wild-type'!D3</f>
        <v>0.5</v>
      </c>
    </row>
    <row r="4" spans="1:8" x14ac:dyDescent="0.2">
      <c r="A4" t="s">
        <v>3</v>
      </c>
      <c r="B4">
        <f>'wild-type-inference'!B4</f>
        <v>0.9</v>
      </c>
      <c r="C4">
        <f>'wild-type-inference'!C4</f>
        <v>0.6</v>
      </c>
      <c r="D4">
        <f>'wild-type-inference'!D4</f>
        <v>0</v>
      </c>
    </row>
    <row r="5" spans="1:8" x14ac:dyDescent="0.2">
      <c r="A5" t="s">
        <v>4</v>
      </c>
      <c r="B5" s="11">
        <f>'wild-type-inference'!B5</f>
        <v>0.83</v>
      </c>
      <c r="C5" s="11">
        <f>'wild-type-inference'!C5</f>
        <v>0.5</v>
      </c>
      <c r="D5">
        <f>'wild-type-inference'!D5</f>
        <v>0</v>
      </c>
      <c r="H5" s="10"/>
    </row>
    <row r="6" spans="1:8" x14ac:dyDescent="0.2">
      <c r="A6" t="s">
        <v>5</v>
      </c>
      <c r="B6">
        <f>'wild-type-inference'!B6</f>
        <v>0</v>
      </c>
      <c r="C6">
        <f>'wild-type-inference'!C6</f>
        <v>0</v>
      </c>
      <c r="D6">
        <f>'wild-type-inference'!D6</f>
        <v>0</v>
      </c>
    </row>
    <row r="7" spans="1:8" x14ac:dyDescent="0.2">
      <c r="A7" t="s">
        <v>6</v>
      </c>
      <c r="B7" s="9">
        <f>'wild-type-inference'!B7</f>
        <v>0.66</v>
      </c>
      <c r="C7" s="9">
        <f>'wild-type-inference'!C7</f>
        <v>0.56999999999999995</v>
      </c>
      <c r="D7">
        <f>'wild-type-inference'!D7</f>
        <v>0</v>
      </c>
    </row>
    <row r="8" spans="1:8" x14ac:dyDescent="0.2">
      <c r="A8" t="s">
        <v>25</v>
      </c>
      <c r="B8" s="11">
        <f>'wild-type-inference'!B8</f>
        <v>0.64</v>
      </c>
      <c r="C8" s="11">
        <f>'wild-type-inference'!C8</f>
        <v>0.38</v>
      </c>
      <c r="D8">
        <f>'wild-type-inference'!D8</f>
        <v>0</v>
      </c>
      <c r="H8" s="10"/>
    </row>
    <row r="9" spans="1:8" x14ac:dyDescent="0.2">
      <c r="A9" t="s">
        <v>26</v>
      </c>
      <c r="B9" s="11">
        <f>'wild-type-inference'!B9</f>
        <v>0.37</v>
      </c>
      <c r="C9" s="11">
        <f>'wild-type-inference'!C9</f>
        <v>0.218</v>
      </c>
      <c r="D9">
        <f>'wild-type-inference'!D9</f>
        <v>0</v>
      </c>
      <c r="H9" s="10"/>
    </row>
    <row r="10" spans="1:8" x14ac:dyDescent="0.2">
      <c r="A10" t="s">
        <v>22</v>
      </c>
      <c r="B10" s="11">
        <f>'wild-type-inference'!B10</f>
        <v>0.78</v>
      </c>
      <c r="C10" s="11">
        <f>'wild-type-inference'!C10</f>
        <v>0.5</v>
      </c>
      <c r="D10">
        <f>'wild-type-inference'!D10</f>
        <v>0</v>
      </c>
      <c r="H10" s="10"/>
    </row>
  </sheetData>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7"/>
  <sheetViews>
    <sheetView topLeftCell="B4" workbookViewId="0">
      <selection activeCell="D4" sqref="D4"/>
    </sheetView>
  </sheetViews>
  <sheetFormatPr baseColWidth="10" defaultColWidth="8.83203125" defaultRowHeight="15" x14ac:dyDescent="0.2"/>
  <cols>
    <col min="1" max="1" width="12" bestFit="1" customWidth="1"/>
    <col min="2" max="2" width="6.83203125" customWidth="1"/>
    <col min="3" max="3" width="30.1640625" bestFit="1" customWidth="1"/>
    <col min="4" max="4" width="69.6640625" bestFit="1" customWidth="1"/>
    <col min="5" max="5" width="23.33203125" customWidth="1"/>
    <col min="6" max="6" width="12" bestFit="1" customWidth="1"/>
    <col min="7" max="7" width="20.83203125" customWidth="1"/>
    <col min="8" max="8" width="38" bestFit="1" customWidth="1"/>
    <col min="9" max="9" width="27.33203125" bestFit="1" customWidth="1"/>
  </cols>
  <sheetData>
    <row r="1" spans="1:9" x14ac:dyDescent="0.2">
      <c r="A1" s="12" t="s">
        <v>20</v>
      </c>
      <c r="B1" s="12"/>
      <c r="C1" s="12"/>
      <c r="D1" s="12"/>
      <c r="E1" s="12"/>
      <c r="F1" s="12" t="s">
        <v>21</v>
      </c>
      <c r="G1" s="12"/>
      <c r="H1" s="12"/>
      <c r="I1" s="12"/>
    </row>
    <row r="2" spans="1:9" x14ac:dyDescent="0.2">
      <c r="A2" t="s">
        <v>0</v>
      </c>
      <c r="B2" t="s">
        <v>7</v>
      </c>
      <c r="C2" t="s">
        <v>8</v>
      </c>
      <c r="D2" t="s">
        <v>9</v>
      </c>
      <c r="E2" t="s">
        <v>17</v>
      </c>
      <c r="F2" t="s">
        <v>0</v>
      </c>
      <c r="G2" t="s">
        <v>7</v>
      </c>
      <c r="H2" t="s">
        <v>8</v>
      </c>
      <c r="I2" t="s">
        <v>9</v>
      </c>
    </row>
    <row r="3" spans="1:9" ht="144" x14ac:dyDescent="0.2">
      <c r="A3" t="s">
        <v>1</v>
      </c>
      <c r="C3" s="2" t="s">
        <v>12</v>
      </c>
      <c r="D3" s="1" t="s">
        <v>10</v>
      </c>
      <c r="F3" t="s">
        <v>1</v>
      </c>
      <c r="H3" s="2" t="s">
        <v>13</v>
      </c>
      <c r="I3" s="2" t="s">
        <v>11</v>
      </c>
    </row>
    <row r="4" spans="1:9" ht="272" x14ac:dyDescent="0.2">
      <c r="A4" t="s">
        <v>2</v>
      </c>
      <c r="C4" s="3" t="s">
        <v>14</v>
      </c>
      <c r="D4" s="2" t="s">
        <v>15</v>
      </c>
      <c r="F4" t="s">
        <v>2</v>
      </c>
      <c r="G4" s="2" t="s">
        <v>13</v>
      </c>
      <c r="H4" s="2" t="s">
        <v>13</v>
      </c>
    </row>
    <row r="5" spans="1:9" x14ac:dyDescent="0.2">
      <c r="A5" t="s">
        <v>3</v>
      </c>
      <c r="F5" t="s">
        <v>3</v>
      </c>
    </row>
    <row r="6" spans="1:9" x14ac:dyDescent="0.2">
      <c r="A6" t="s">
        <v>4</v>
      </c>
      <c r="B6" t="s">
        <v>27</v>
      </c>
      <c r="F6" t="s">
        <v>4</v>
      </c>
    </row>
    <row r="7" spans="1:9" x14ac:dyDescent="0.2">
      <c r="A7" t="s">
        <v>5</v>
      </c>
      <c r="F7" t="s">
        <v>5</v>
      </c>
    </row>
    <row r="8" spans="1:9" ht="288" x14ac:dyDescent="0.2">
      <c r="A8" t="s">
        <v>6</v>
      </c>
      <c r="C8" s="5" t="s">
        <v>18</v>
      </c>
      <c r="E8" s="2" t="s">
        <v>19</v>
      </c>
      <c r="F8" t="s">
        <v>6</v>
      </c>
      <c r="G8" s="2" t="s">
        <v>16</v>
      </c>
      <c r="H8" s="2" t="s">
        <v>16</v>
      </c>
      <c r="I8" s="2" t="s">
        <v>16</v>
      </c>
    </row>
    <row r="9" spans="1:9" ht="16" x14ac:dyDescent="0.2">
      <c r="A9" t="s">
        <v>25</v>
      </c>
      <c r="C9" s="8"/>
      <c r="D9" s="2"/>
      <c r="F9" t="s">
        <v>25</v>
      </c>
    </row>
    <row r="10" spans="1:9" x14ac:dyDescent="0.2">
      <c r="A10" t="s">
        <v>26</v>
      </c>
      <c r="F10" t="s">
        <v>26</v>
      </c>
    </row>
    <row r="11" spans="1:9" x14ac:dyDescent="0.2">
      <c r="A11" t="s">
        <v>22</v>
      </c>
      <c r="F11" t="s">
        <v>22</v>
      </c>
    </row>
    <row r="15" spans="1:9" x14ac:dyDescent="0.2">
      <c r="D15">
        <v>0.14599999999999999</v>
      </c>
    </row>
    <row r="16" spans="1:9" x14ac:dyDescent="0.2">
      <c r="D16">
        <f>D15/0.34</f>
        <v>0.42941176470588227</v>
      </c>
    </row>
    <row r="17" spans="4:4" x14ac:dyDescent="0.2">
      <c r="D17">
        <f>1-D16</f>
        <v>0.57058823529411773</v>
      </c>
    </row>
  </sheetData>
  <mergeCells count="2">
    <mergeCell ref="A1:E1"/>
    <mergeCell ref="F1:I1"/>
  </mergeCells>
  <pageMargins left="0.7" right="0.7" top="0.75" bottom="0.75" header="0.3" footer="0.3"/>
  <pageSetup paperSize="9" orientation="portrait" horizontalDpi="4294967293" verticalDpi="4294967293"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workbookViewId="0">
      <selection activeCell="G3" sqref="G3"/>
    </sheetView>
  </sheetViews>
  <sheetFormatPr baseColWidth="10" defaultColWidth="8.83203125" defaultRowHeight="15" x14ac:dyDescent="0.2"/>
  <cols>
    <col min="7" max="7" width="15.1640625" customWidth="1"/>
  </cols>
  <sheetData>
    <row r="1" spans="1:9" x14ac:dyDescent="0.2">
      <c r="A1" s="12" t="s">
        <v>20</v>
      </c>
      <c r="B1" s="12"/>
      <c r="C1" s="12"/>
      <c r="D1" s="12"/>
      <c r="E1" s="12"/>
      <c r="F1" s="12" t="s">
        <v>21</v>
      </c>
      <c r="G1" s="12"/>
      <c r="H1" s="12"/>
      <c r="I1" s="12"/>
    </row>
    <row r="2" spans="1:9" x14ac:dyDescent="0.2">
      <c r="A2" t="s">
        <v>0</v>
      </c>
      <c r="B2" t="s">
        <v>7</v>
      </c>
      <c r="C2" t="s">
        <v>8</v>
      </c>
      <c r="D2" t="s">
        <v>9</v>
      </c>
      <c r="E2" t="s">
        <v>17</v>
      </c>
      <c r="F2" t="s">
        <v>0</v>
      </c>
      <c r="G2" t="s">
        <v>7</v>
      </c>
      <c r="H2" t="s">
        <v>8</v>
      </c>
      <c r="I2" t="s">
        <v>9</v>
      </c>
    </row>
    <row r="3" spans="1:9" ht="18" x14ac:dyDescent="0.2">
      <c r="A3" t="s">
        <v>1</v>
      </c>
      <c r="B3" t="s">
        <v>24</v>
      </c>
      <c r="C3" s="2"/>
      <c r="D3" s="1"/>
      <c r="F3" t="s">
        <v>1</v>
      </c>
      <c r="G3" t="s">
        <v>23</v>
      </c>
      <c r="H3" s="2"/>
      <c r="I3" s="2"/>
    </row>
    <row r="4" spans="1:9" ht="224" x14ac:dyDescent="0.2">
      <c r="A4" t="s">
        <v>2</v>
      </c>
      <c r="C4" s="3"/>
      <c r="D4" s="2"/>
      <c r="F4" t="s">
        <v>2</v>
      </c>
      <c r="G4" s="6" t="s">
        <v>23</v>
      </c>
      <c r="H4" s="2"/>
    </row>
    <row r="5" spans="1:9" x14ac:dyDescent="0.2">
      <c r="A5" t="s">
        <v>3</v>
      </c>
      <c r="F5" t="s">
        <v>3</v>
      </c>
    </row>
    <row r="6" spans="1:9" x14ac:dyDescent="0.2">
      <c r="A6" t="s">
        <v>4</v>
      </c>
      <c r="F6" t="s">
        <v>4</v>
      </c>
    </row>
    <row r="7" spans="1:9" x14ac:dyDescent="0.2">
      <c r="A7" t="s">
        <v>5</v>
      </c>
      <c r="F7" t="s">
        <v>5</v>
      </c>
    </row>
    <row r="8" spans="1:9" ht="16" x14ac:dyDescent="0.2">
      <c r="A8" t="s">
        <v>6</v>
      </c>
      <c r="C8" s="5"/>
      <c r="D8" s="2"/>
      <c r="F8" t="s">
        <v>6</v>
      </c>
      <c r="G8" s="2"/>
      <c r="H8" s="2"/>
      <c r="I8" s="2"/>
    </row>
    <row r="9" spans="1:9" x14ac:dyDescent="0.2">
      <c r="A9" t="s">
        <v>25</v>
      </c>
      <c r="F9" t="s">
        <v>25</v>
      </c>
    </row>
    <row r="10" spans="1:9" x14ac:dyDescent="0.2">
      <c r="A10" t="s">
        <v>26</v>
      </c>
      <c r="F10" t="s">
        <v>26</v>
      </c>
    </row>
    <row r="11" spans="1:9" x14ac:dyDescent="0.2">
      <c r="A11" t="s">
        <v>22</v>
      </c>
      <c r="F11" t="s">
        <v>22</v>
      </c>
    </row>
  </sheetData>
  <mergeCells count="2">
    <mergeCell ref="A1:E1"/>
    <mergeCell ref="F1:I1"/>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wild-type</vt:lpstr>
      <vt:lpstr>Delta</vt:lpstr>
      <vt:lpstr>wild-type-inference</vt:lpstr>
      <vt:lpstr>Delta-inference</vt:lpstr>
      <vt:lpstr>evidence_ref</vt:lpstr>
      <vt:lpstr>delta_evidence</vt:lpstr>
    </vt:vector>
  </TitlesOfParts>
  <Company>James Cook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Meehan</dc:creator>
  <cp:lastModifiedBy>Robert Cope</cp:lastModifiedBy>
  <dcterms:created xsi:type="dcterms:W3CDTF">2021-06-11T03:42:31Z</dcterms:created>
  <dcterms:modified xsi:type="dcterms:W3CDTF">2021-11-04T01:05:32Z</dcterms:modified>
</cp:coreProperties>
</file>