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9600" yWindow="-15" windowWidth="9645" windowHeight="8745"/>
  </bookViews>
  <sheets>
    <sheet name="Matrix R1 or R2" sheetId="5" r:id="rId1"/>
  </sheets>
  <definedNames>
    <definedName name="ave_infous" localSheetId="0">'Matrix R1 or R2'!$G$16</definedName>
    <definedName name="b_oo" localSheetId="0">'Matrix R1 or R2'!$E$26</definedName>
    <definedName name="b_oy" localSheetId="0">'Matrix R1 or R2'!$D$26</definedName>
    <definedName name="b_yo" localSheetId="0">'Matrix R1 or R2'!$E$25</definedName>
    <definedName name="b_yy" localSheetId="0">'Matrix R1 or R2'!$D$25</definedName>
    <definedName name="N_o" localSheetId="0">'Matrix R1 or R2'!$G$15</definedName>
    <definedName name="N_y" localSheetId="0">'Matrix R1 or R2'!$G$14</definedName>
    <definedName name="R_oo" localSheetId="0">'Matrix R1 or R2'!$E$32</definedName>
    <definedName name="R_oy" localSheetId="0">'Matrix R1 or R2'!$D$32</definedName>
    <definedName name="R_yo" localSheetId="0">'Matrix R1 or R2'!$E$31</definedName>
    <definedName name="R_yy" localSheetId="0">'Matrix R1 or R2'!$D$31</definedName>
    <definedName name="R0_est">'Matrix R1 or R2'!$G$19</definedName>
    <definedName name="solver_cvg" localSheetId="0" hidden="1">0.0001</definedName>
    <definedName name="solver_drv" localSheetId="0" hidden="1">1</definedName>
    <definedName name="solver_est" localSheetId="0" hidden="1">1</definedName>
    <definedName name="solver_itr" localSheetId="0" hidden="1">100</definedName>
    <definedName name="solver_lhs1" localSheetId="0" hidden="1">'Matrix R1 or R2'!$G$18</definedName>
    <definedName name="solver_lhs2" localSheetId="0" hidden="1">'Matrix R1 or R2'!$G$18</definedName>
    <definedName name="solver_lin" localSheetId="0" hidden="1">2</definedName>
    <definedName name="solver_neg" localSheetId="0" hidden="1">2</definedName>
    <definedName name="solver_num" localSheetId="0" hidden="1">0</definedName>
    <definedName name="solver_nwt" localSheetId="0" hidden="1">1</definedName>
    <definedName name="solver_pre" localSheetId="0" hidden="1">0.000001</definedName>
    <definedName name="solver_rel1" localSheetId="0" hidden="1">3</definedName>
    <definedName name="solver_rel2" localSheetId="0" hidden="1">1</definedName>
    <definedName name="solver_rhs1" localSheetId="0" hidden="1">0</definedName>
    <definedName name="solver_rhs2" localSheetId="0" hidden="1">1</definedName>
    <definedName name="solver_scl" localSheetId="0" hidden="1">2</definedName>
    <definedName name="solver_sho" localSheetId="0" hidden="1">2</definedName>
    <definedName name="solver_tim" localSheetId="0" hidden="1">100</definedName>
    <definedName name="solver_tol" localSheetId="0" hidden="1">0.05</definedName>
    <definedName name="solver_typ" localSheetId="0" hidden="1">1</definedName>
    <definedName name="solver_val" localSheetId="0" hidden="1">0</definedName>
    <definedName name="x">'Matrix R1 or R2'!$G$18</definedName>
  </definedNames>
  <calcPr calcId="125725"/>
</workbook>
</file>

<file path=xl/calcChain.xml><?xml version="1.0" encoding="utf-8"?>
<calcChain xmlns="http://schemas.openxmlformats.org/spreadsheetml/2006/main">
  <c r="F52" i="5"/>
  <c r="F51"/>
  <c r="D31"/>
  <c r="D63" s="1"/>
  <c r="E31"/>
  <c r="E63" s="1"/>
  <c r="D32"/>
  <c r="E32"/>
  <c r="E64" s="1"/>
  <c r="D52" l="1"/>
  <c r="I52" s="1"/>
  <c r="D64"/>
  <c r="H63" s="1"/>
  <c r="D51"/>
  <c r="I51" s="1"/>
  <c r="I55" l="1"/>
</calcChain>
</file>

<file path=xl/comments1.xml><?xml version="1.0" encoding="utf-8"?>
<comments xmlns="http://schemas.openxmlformats.org/spreadsheetml/2006/main">
  <authors>
    <author>Emilia Vynnycky</author>
  </authors>
  <commentList>
    <comment ref="H11" authorId="0">
      <text>
        <r>
          <rPr>
            <b/>
            <sz val="9"/>
            <color indexed="15"/>
            <rFont val="Tahoma"/>
            <family val="2"/>
          </rPr>
          <t>Introduction to Infectious Disease Modelling (E Vynnycky and R White):</t>
        </r>
        <r>
          <rPr>
            <b/>
            <sz val="9"/>
            <color indexed="9"/>
            <rFont val="Tahoma"/>
            <family val="2"/>
          </rPr>
          <t xml:space="preserve">
</t>
        </r>
        <r>
          <rPr>
            <sz val="10"/>
            <color indexed="9"/>
            <rFont val="Tahoma"/>
            <family val="2"/>
          </rPr>
          <t>The cells in the yellow and blue cells in column G have been assigned the names in column G. eg cell G14 has been assigned the name N_y.  This means that if we set up an equation in another cell which refers to cell G14, we can refer to the cell name (ie tot_popn) in the equation, rather than G14..</t>
        </r>
      </text>
    </comment>
    <comment ref="D25" authorId="0">
      <text>
        <r>
          <rPr>
            <b/>
            <sz val="9"/>
            <color indexed="15"/>
            <rFont val="Tahoma"/>
            <family val="2"/>
          </rPr>
          <t>Introduction to Infectious Disease Modelling (E Vynnycky and R White):</t>
        </r>
        <r>
          <rPr>
            <sz val="10"/>
            <color indexed="9"/>
            <rFont val="Tahoma"/>
            <family val="2"/>
          </rPr>
          <t xml:space="preserve">
The cells in this matrix have been assigned the names b_yy, b_yo, b_oy and b_oo.  Click on the cell and look at the white box to the left of the formula bar below the rubbon to see the name assigned to the cell. </t>
        </r>
      </text>
    </comment>
    <comment ref="D31" authorId="0">
      <text>
        <r>
          <rPr>
            <b/>
            <sz val="9"/>
            <color indexed="15"/>
            <rFont val="Tahoma"/>
            <family val="2"/>
          </rPr>
          <t>Introduction to Infectious Disease Modelling (E Vynnycky and R White):</t>
        </r>
        <r>
          <rPr>
            <b/>
            <sz val="9"/>
            <color indexed="9"/>
            <rFont val="Tahoma"/>
            <family val="2"/>
          </rPr>
          <t xml:space="preserve">
</t>
        </r>
        <r>
          <rPr>
            <sz val="10"/>
            <color indexed="9"/>
            <rFont val="Tahoma"/>
            <family val="2"/>
          </rPr>
          <t xml:space="preserve">
The cells in this matrix have been assigned the names R_yy, R_yo, R_oy and R_oo.  Click on the cell and look at the white box to the left of the formula bar below the rubbon to see the name assigned to the cell.</t>
        </r>
        <r>
          <rPr>
            <b/>
            <sz val="9"/>
            <color indexed="9"/>
            <rFont val="Tahoma"/>
            <family val="2"/>
          </rPr>
          <t xml:space="preserve"> </t>
        </r>
      </text>
    </comment>
    <comment ref="D48" authorId="0">
      <text>
        <r>
          <rPr>
            <b/>
            <sz val="9"/>
            <color indexed="15"/>
            <rFont val="Tahoma"/>
            <family val="2"/>
          </rPr>
          <t>Introduction to Infectious Disease Modelling (E Vynnycky and R White):</t>
        </r>
        <r>
          <rPr>
            <b/>
            <sz val="9"/>
            <color indexed="9"/>
            <rFont val="Tahoma"/>
            <family val="2"/>
          </rPr>
          <t xml:space="preserve">
</t>
        </r>
        <r>
          <rPr>
            <sz val="10"/>
            <color indexed="9"/>
            <rFont val="Tahoma"/>
            <family val="2"/>
          </rPr>
          <t xml:space="preserve">
Cell D51 holds the euivalent of the left hand side of eqation 7.37 in the book. 
Cell D52 holds the euivalent of the left hand side of eqation 7.38 in the book.</t>
        </r>
        <r>
          <rPr>
            <b/>
            <sz val="9"/>
            <color indexed="9"/>
            <rFont val="Tahoma"/>
            <family val="2"/>
          </rPr>
          <t xml:space="preserve"> </t>
        </r>
      </text>
    </comment>
    <comment ref="F48" authorId="0">
      <text>
        <r>
          <rPr>
            <b/>
            <sz val="9"/>
            <color indexed="15"/>
            <rFont val="Tahoma"/>
            <family val="2"/>
          </rPr>
          <t>Introduction to Infectious Disease Modelling (E Vynnycky and R White):</t>
        </r>
        <r>
          <rPr>
            <b/>
            <sz val="9"/>
            <color indexed="9"/>
            <rFont val="Tahoma"/>
            <family val="2"/>
          </rPr>
          <t xml:space="preserve">
</t>
        </r>
        <r>
          <rPr>
            <sz val="10"/>
            <color indexed="9"/>
            <rFont val="Tahoma"/>
            <family val="2"/>
          </rPr>
          <t xml:space="preserve">
Cell F51 holds the euivalent of the right hand side of eqation 7.37 in the book. 
Cell F52 holds the euivalent of the right hand side of eqation 7.38 in the book. </t>
        </r>
      </text>
    </comment>
    <comment ref="I55" authorId="0">
      <text>
        <r>
          <rPr>
            <b/>
            <sz val="9"/>
            <color indexed="15"/>
            <rFont val="Tahoma"/>
            <family val="2"/>
          </rPr>
          <t>Introduction to Infectious Disease Modelling (E Vynnycky and R White):</t>
        </r>
        <r>
          <rPr>
            <b/>
            <sz val="9"/>
            <color indexed="9"/>
            <rFont val="Tahoma"/>
            <family val="2"/>
          </rPr>
          <t xml:space="preserve">
</t>
        </r>
        <r>
          <rPr>
            <sz val="10"/>
            <color indexed="9"/>
            <rFont val="Tahoma"/>
            <family val="2"/>
          </rPr>
          <t xml:space="preserve">
This cell has to equal zero (or be as small as possible) when R0_est equals R0 and x is the proportion of the typical infectious person that is young.</t>
        </r>
      </text>
    </comment>
    <comment ref="H63" authorId="0">
      <text>
        <r>
          <rPr>
            <b/>
            <sz val="9"/>
            <color indexed="15"/>
            <rFont val="Tahoma"/>
            <family val="2"/>
          </rPr>
          <t>Introduction to Infectious Disease Modelling (E Vynnycky and R White):</t>
        </r>
        <r>
          <rPr>
            <b/>
            <sz val="9"/>
            <color indexed="9"/>
            <rFont val="Tahoma"/>
            <family val="2"/>
          </rPr>
          <t xml:space="preserve">
</t>
        </r>
        <r>
          <rPr>
            <sz val="10"/>
            <color indexed="9"/>
            <rFont val="Tahoma"/>
            <family val="2"/>
          </rPr>
          <t>This cell has to equal zero (or be as small as possible) when R0_est equals R</t>
        </r>
        <r>
          <rPr>
            <vertAlign val="subscript"/>
            <sz val="10"/>
            <color indexed="9"/>
            <rFont val="Tahoma"/>
            <family val="2"/>
          </rPr>
          <t>0</t>
        </r>
        <r>
          <rPr>
            <sz val="10"/>
            <color indexed="9"/>
            <rFont val="Tahoma"/>
            <family val="2"/>
          </rPr>
          <t>.</t>
        </r>
      </text>
    </comment>
  </commentList>
</comments>
</file>

<file path=xl/sharedStrings.xml><?xml version="1.0" encoding="utf-8"?>
<sst xmlns="http://schemas.openxmlformats.org/spreadsheetml/2006/main" count="54" uniqueCount="41">
  <si>
    <t>Value</t>
  </si>
  <si>
    <t>Name used in spreadsheet</t>
  </si>
  <si>
    <t>ave_infous</t>
  </si>
  <si>
    <t>WAIFW matrix describing contact between individuals</t>
  </si>
  <si>
    <t>young</t>
  </si>
  <si>
    <t>old</t>
  </si>
  <si>
    <t>Duration of infectiousness (days)</t>
  </si>
  <si>
    <t>Next generation matrix</t>
  </si>
  <si>
    <t>N_y</t>
  </si>
  <si>
    <t>N_o</t>
  </si>
  <si>
    <t>Number of persons in the population who are:</t>
  </si>
  <si>
    <t>Age category of infectious persons:</t>
  </si>
  <si>
    <t>Age category of</t>
  </si>
  <si>
    <t>susceptibles</t>
  </si>
  <si>
    <t xml:space="preserve">Key inputs </t>
  </si>
  <si>
    <t>x</t>
  </si>
  <si>
    <t>R0_est</t>
  </si>
  <si>
    <t>between the values calculated</t>
  </si>
  <si>
    <t xml:space="preserve">Square of the difference </t>
  </si>
  <si>
    <t>Proportion of the typical infectious persons which is young:</t>
  </si>
  <si>
    <r>
      <t>Calculations of R</t>
    </r>
    <r>
      <rPr>
        <b/>
        <vertAlign val="subscript"/>
        <sz val="11"/>
        <color theme="0"/>
        <rFont val="Arial"/>
        <family val="2"/>
      </rPr>
      <t>0</t>
    </r>
    <r>
      <rPr>
        <b/>
        <sz val="11"/>
        <color theme="0"/>
        <rFont val="Arial"/>
        <family val="2"/>
      </rPr>
      <t xml:space="preserve"> using the simultaneous equation approach</t>
    </r>
  </si>
  <si>
    <t xml:space="preserve">Category of </t>
  </si>
  <si>
    <t>infectious person:</t>
  </si>
  <si>
    <t xml:space="preserve">Expressions for the number of secondary </t>
  </si>
  <si>
    <t>Expression A</t>
  </si>
  <si>
    <t>(calculated using x, R_yy, R_yo</t>
  </si>
  <si>
    <t>Expression B</t>
  </si>
  <si>
    <t>(calculated using</t>
  </si>
  <si>
    <t>R0_est and x)</t>
  </si>
  <si>
    <t>R_oy and R_oo)</t>
  </si>
  <si>
    <t>using expressions A and B</t>
  </si>
  <si>
    <r>
      <t>R</t>
    </r>
    <r>
      <rPr>
        <vertAlign val="subscript"/>
        <sz val="11"/>
        <color theme="1"/>
        <rFont val="Arial"/>
        <family val="2"/>
      </rPr>
      <t>0</t>
    </r>
    <r>
      <rPr>
        <sz val="11"/>
        <color theme="1"/>
        <rFont val="Arial"/>
        <family val="2"/>
      </rPr>
      <t xml:space="preserve"> (this equals R</t>
    </r>
    <r>
      <rPr>
        <vertAlign val="subscript"/>
        <sz val="11"/>
        <color theme="1"/>
        <rFont val="Arial"/>
        <family val="2"/>
      </rPr>
      <t>0</t>
    </r>
    <r>
      <rPr>
        <sz val="11"/>
        <color theme="1"/>
        <rFont val="Arial"/>
        <family val="2"/>
      </rPr>
      <t xml:space="preserve"> only when the value for the SSQ equals zero)</t>
    </r>
  </si>
  <si>
    <r>
      <t>Calculations of R</t>
    </r>
    <r>
      <rPr>
        <b/>
        <vertAlign val="subscript"/>
        <sz val="11"/>
        <color theme="0"/>
        <rFont val="Arial"/>
        <family val="2"/>
      </rPr>
      <t>0</t>
    </r>
    <r>
      <rPr>
        <b/>
        <sz val="11"/>
        <color theme="0"/>
        <rFont val="Arial"/>
        <family val="2"/>
      </rPr>
      <t xml:space="preserve"> using the matrix determinant approach</t>
    </r>
  </si>
  <si>
    <t>Determinant of the matrix</t>
  </si>
  <si>
    <t xml:space="preserve">Matrix whose determinant has to equal zero when R0_est equals </t>
  </si>
  <si>
    <t>squares of the</t>
  </si>
  <si>
    <t>difference:</t>
  </si>
  <si>
    <t xml:space="preserve">Total sum of </t>
  </si>
  <si>
    <r>
      <t>the R</t>
    </r>
    <r>
      <rPr>
        <vertAlign val="subscript"/>
        <sz val="11"/>
        <color theme="1"/>
        <rFont val="Calibri"/>
        <family val="2"/>
        <scheme val="minor"/>
      </rPr>
      <t>0</t>
    </r>
    <r>
      <rPr>
        <sz val="11"/>
        <color theme="1"/>
        <rFont val="Calibri"/>
        <family val="2"/>
        <scheme val="minor"/>
      </rPr>
      <t xml:space="preserve"> associated with the Next Generation Matrix:</t>
    </r>
  </si>
  <si>
    <t>infectious persons in a given generation based</t>
  </si>
  <si>
    <t>on equations 7.37 and 7.38 in the book:</t>
  </si>
</sst>
</file>

<file path=xl/styles.xml><?xml version="1.0" encoding="utf-8"?>
<styleSheet xmlns="http://schemas.openxmlformats.org/spreadsheetml/2006/main">
  <numFmts count="1">
    <numFmt numFmtId="164" formatCode="0.0000"/>
  </numFmts>
  <fonts count="25">
    <font>
      <sz val="11"/>
      <color theme="1"/>
      <name val="Calibri"/>
      <family val="2"/>
      <scheme val="minor"/>
    </font>
    <font>
      <b/>
      <sz val="10"/>
      <name val="Arial"/>
      <family val="2"/>
    </font>
    <font>
      <sz val="10"/>
      <name val="Arial"/>
      <family val="2"/>
    </font>
    <font>
      <b/>
      <sz val="10"/>
      <color rgb="FFFF0000"/>
      <name val="Arial"/>
      <family val="2"/>
    </font>
    <font>
      <b/>
      <sz val="10"/>
      <color theme="1"/>
      <name val="Arial"/>
      <family val="2"/>
    </font>
    <font>
      <sz val="10"/>
      <color theme="1"/>
      <name val="Arial"/>
      <family val="2"/>
    </font>
    <font>
      <b/>
      <sz val="9"/>
      <color indexed="9"/>
      <name val="Tahoma"/>
      <family val="2"/>
    </font>
    <font>
      <b/>
      <sz val="9"/>
      <color indexed="15"/>
      <name val="Tahoma"/>
      <family val="2"/>
    </font>
    <font>
      <sz val="10"/>
      <color indexed="9"/>
      <name val="Tahoma"/>
      <family val="2"/>
    </font>
    <font>
      <sz val="11"/>
      <color theme="1"/>
      <name val="Arial"/>
      <family val="2"/>
    </font>
    <font>
      <b/>
      <sz val="11"/>
      <color theme="1"/>
      <name val="Arial"/>
      <family val="2"/>
    </font>
    <font>
      <b/>
      <u/>
      <sz val="11"/>
      <color theme="1"/>
      <name val="Arial"/>
      <family val="2"/>
    </font>
    <font>
      <b/>
      <sz val="11"/>
      <color rgb="FFFF0000"/>
      <name val="Arial"/>
      <family val="2"/>
    </font>
    <font>
      <sz val="11"/>
      <color theme="0"/>
      <name val="Arial"/>
      <family val="2"/>
    </font>
    <font>
      <sz val="11"/>
      <color rgb="FFFF0000"/>
      <name val="Arial"/>
      <family val="2"/>
    </font>
    <font>
      <sz val="11"/>
      <color rgb="FF0070C0"/>
      <name val="Arial"/>
      <family val="2"/>
    </font>
    <font>
      <sz val="11"/>
      <color rgb="FF006600"/>
      <name val="Arial"/>
      <family val="2"/>
    </font>
    <font>
      <b/>
      <sz val="11"/>
      <color theme="1"/>
      <name val="Calibri"/>
      <family val="2"/>
      <scheme val="minor"/>
    </font>
    <font>
      <vertAlign val="subscript"/>
      <sz val="11"/>
      <color theme="1"/>
      <name val="Arial"/>
      <family val="2"/>
    </font>
    <font>
      <b/>
      <sz val="10"/>
      <color theme="0"/>
      <name val="Arial"/>
      <family val="2"/>
    </font>
    <font>
      <b/>
      <sz val="11"/>
      <color theme="0"/>
      <name val="Arial"/>
      <family val="2"/>
    </font>
    <font>
      <b/>
      <vertAlign val="subscript"/>
      <sz val="11"/>
      <color theme="0"/>
      <name val="Arial"/>
      <family val="2"/>
    </font>
    <font>
      <b/>
      <sz val="11"/>
      <color rgb="FFFF0000"/>
      <name val="Calibri"/>
      <family val="2"/>
      <scheme val="minor"/>
    </font>
    <font>
      <vertAlign val="subscript"/>
      <sz val="11"/>
      <color theme="1"/>
      <name val="Calibri"/>
      <family val="2"/>
      <scheme val="minor"/>
    </font>
    <font>
      <vertAlign val="subscript"/>
      <sz val="10"/>
      <color indexed="9"/>
      <name val="Tahoma"/>
      <family val="2"/>
    </font>
  </fonts>
  <fills count="9">
    <fill>
      <patternFill patternType="none"/>
    </fill>
    <fill>
      <patternFill patternType="gray125"/>
    </fill>
    <fill>
      <patternFill patternType="solid">
        <fgColor rgb="FFFFFF00"/>
        <bgColor indexed="64"/>
      </patternFill>
    </fill>
    <fill>
      <patternFill patternType="solid">
        <fgColor indexed="40"/>
        <bgColor indexed="64"/>
      </patternFill>
    </fill>
    <fill>
      <patternFill patternType="solid">
        <fgColor indexed="31"/>
        <bgColor indexed="64"/>
      </patternFill>
    </fill>
    <fill>
      <patternFill patternType="solid">
        <fgColor rgb="FF009999"/>
        <bgColor indexed="64"/>
      </patternFill>
    </fill>
    <fill>
      <patternFill patternType="solid">
        <fgColor theme="0" tint="-0.249977111117893"/>
        <bgColor indexed="64"/>
      </patternFill>
    </fill>
    <fill>
      <patternFill patternType="solid">
        <fgColor theme="1"/>
        <bgColor indexed="64"/>
      </patternFill>
    </fill>
    <fill>
      <patternFill patternType="solid">
        <fgColor rgb="FFCCCCFF"/>
        <bgColor indexed="64"/>
      </patternFill>
    </fill>
  </fills>
  <borders count="4">
    <border>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60">
    <xf numFmtId="0" fontId="0" fillId="0" borderId="0" xfId="0"/>
    <xf numFmtId="0" fontId="1" fillId="2" borderId="0" xfId="0" applyFont="1" applyFill="1"/>
    <xf numFmtId="0" fontId="2" fillId="2" borderId="0" xfId="0" applyFont="1" applyFill="1"/>
    <xf numFmtId="0" fontId="3" fillId="2" borderId="0" xfId="0" applyFont="1" applyFill="1"/>
    <xf numFmtId="0" fontId="3" fillId="3" borderId="0" xfId="0" applyFont="1" applyFill="1"/>
    <xf numFmtId="0" fontId="0" fillId="0" borderId="0" xfId="0" applyFill="1"/>
    <xf numFmtId="0" fontId="2" fillId="0" borderId="0" xfId="0" applyFont="1" applyFill="1"/>
    <xf numFmtId="0" fontId="4" fillId="3" borderId="0" xfId="0" applyFont="1" applyFill="1"/>
    <xf numFmtId="0" fontId="0" fillId="4" borderId="0" xfId="0" applyFill="1"/>
    <xf numFmtId="0" fontId="4" fillId="3" borderId="2" xfId="0" applyFont="1" applyFill="1" applyBorder="1"/>
    <xf numFmtId="0" fontId="4" fillId="3" borderId="1" xfId="0" applyFont="1" applyFill="1" applyBorder="1"/>
    <xf numFmtId="0" fontId="5" fillId="3" borderId="1" xfId="0" applyFont="1" applyFill="1" applyBorder="1"/>
    <xf numFmtId="0" fontId="5" fillId="3" borderId="2" xfId="0" applyFont="1" applyFill="1" applyBorder="1"/>
    <xf numFmtId="0" fontId="5" fillId="3" borderId="3" xfId="0" applyFont="1" applyFill="1" applyBorder="1"/>
    <xf numFmtId="0" fontId="4" fillId="2" borderId="0" xfId="0" applyFont="1" applyFill="1"/>
    <xf numFmtId="0" fontId="4" fillId="2" borderId="1" xfId="0" applyFont="1" applyFill="1" applyBorder="1"/>
    <xf numFmtId="164" fontId="3" fillId="3" borderId="0" xfId="0" applyNumberFormat="1" applyFont="1" applyFill="1"/>
    <xf numFmtId="0" fontId="9" fillId="2" borderId="0" xfId="0" applyFont="1" applyFill="1"/>
    <xf numFmtId="0" fontId="10" fillId="2" borderId="0" xfId="0" applyFont="1" applyFill="1"/>
    <xf numFmtId="0" fontId="11" fillId="2" borderId="0" xfId="0" applyFont="1" applyFill="1"/>
    <xf numFmtId="3" fontId="12" fillId="2" borderId="0" xfId="0" applyNumberFormat="1" applyFont="1" applyFill="1"/>
    <xf numFmtId="0" fontId="12" fillId="2" borderId="0" xfId="0" applyFont="1" applyFill="1"/>
    <xf numFmtId="0" fontId="9" fillId="2" borderId="2" xfId="0" applyFont="1" applyFill="1" applyBorder="1"/>
    <xf numFmtId="0" fontId="9" fillId="2" borderId="3" xfId="0" applyFont="1" applyFill="1" applyBorder="1"/>
    <xf numFmtId="0" fontId="9" fillId="2" borderId="1" xfId="0" applyFont="1" applyFill="1" applyBorder="1" applyAlignment="1">
      <alignment horizontal="center"/>
    </xf>
    <xf numFmtId="0" fontId="10" fillId="2" borderId="0" xfId="0" applyFont="1" applyFill="1" applyAlignment="1">
      <alignment horizontal="left"/>
    </xf>
    <xf numFmtId="11" fontId="12" fillId="2" borderId="0" xfId="0" applyNumberFormat="1" applyFont="1" applyFill="1"/>
    <xf numFmtId="0" fontId="9" fillId="0" borderId="0" xfId="0" applyFont="1" applyFill="1"/>
    <xf numFmtId="0" fontId="10" fillId="0" borderId="0" xfId="0" applyFont="1" applyFill="1"/>
    <xf numFmtId="0" fontId="0" fillId="5" borderId="0" xfId="0" applyFill="1"/>
    <xf numFmtId="0" fontId="13" fillId="0" borderId="0" xfId="0" applyFont="1" applyFill="1"/>
    <xf numFmtId="0" fontId="16" fillId="0" borderId="0" xfId="0" applyFont="1" applyFill="1"/>
    <xf numFmtId="0" fontId="14" fillId="0" borderId="0" xfId="0" applyFont="1" applyFill="1"/>
    <xf numFmtId="0" fontId="15" fillId="0" borderId="0" xfId="0" applyFont="1" applyFill="1"/>
    <xf numFmtId="0" fontId="3" fillId="0" borderId="0" xfId="0" applyFont="1" applyFill="1"/>
    <xf numFmtId="0" fontId="9" fillId="6" borderId="0" xfId="0" applyFont="1" applyFill="1"/>
    <xf numFmtId="0" fontId="0" fillId="6" borderId="0" xfId="0" applyFill="1"/>
    <xf numFmtId="0" fontId="10" fillId="6" borderId="0" xfId="0" applyFont="1" applyFill="1"/>
    <xf numFmtId="0" fontId="12" fillId="6" borderId="0" xfId="0" applyFont="1" applyFill="1"/>
    <xf numFmtId="0" fontId="9" fillId="7" borderId="0" xfId="0" applyFont="1" applyFill="1"/>
    <xf numFmtId="0" fontId="13" fillId="7" borderId="0" xfId="0" applyFont="1" applyFill="1"/>
    <xf numFmtId="0" fontId="19" fillId="7" borderId="0" xfId="0" applyFont="1" applyFill="1"/>
    <xf numFmtId="0" fontId="20" fillId="7" borderId="0" xfId="0" applyFont="1" applyFill="1"/>
    <xf numFmtId="0" fontId="0" fillId="7" borderId="0" xfId="0" applyFill="1"/>
    <xf numFmtId="0" fontId="0" fillId="8" borderId="0" xfId="0" applyFill="1"/>
    <xf numFmtId="0" fontId="10" fillId="8" borderId="0" xfId="0" applyFont="1" applyFill="1"/>
    <xf numFmtId="0" fontId="9" fillId="8" borderId="0" xfId="0" applyFont="1" applyFill="1"/>
    <xf numFmtId="0" fontId="17" fillId="8" borderId="0" xfId="0" applyFont="1" applyFill="1"/>
    <xf numFmtId="0" fontId="0" fillId="8" borderId="1" xfId="0" applyFill="1" applyBorder="1"/>
    <xf numFmtId="0" fontId="0" fillId="8" borderId="2" xfId="0" applyFill="1" applyBorder="1"/>
    <xf numFmtId="0" fontId="0" fillId="8" borderId="3" xfId="0" applyFill="1" applyBorder="1"/>
    <xf numFmtId="0" fontId="10" fillId="6" borderId="0" xfId="0" applyFont="1" applyFill="1" applyBorder="1"/>
    <xf numFmtId="0" fontId="17" fillId="8" borderId="1" xfId="0" applyFont="1" applyFill="1" applyBorder="1"/>
    <xf numFmtId="0" fontId="10" fillId="7" borderId="0" xfId="0" applyFont="1" applyFill="1"/>
    <xf numFmtId="0" fontId="16" fillId="6" borderId="0" xfId="0" applyFont="1" applyFill="1"/>
    <xf numFmtId="0" fontId="13" fillId="6" borderId="0" xfId="0" applyFont="1" applyFill="1"/>
    <xf numFmtId="0" fontId="22" fillId="6" borderId="0" xfId="0" applyFont="1" applyFill="1"/>
    <xf numFmtId="0" fontId="12" fillId="0" borderId="0" xfId="0" applyFont="1" applyFill="1"/>
    <xf numFmtId="2" fontId="12" fillId="2" borderId="0" xfId="0" applyNumberFormat="1" applyFont="1" applyFill="1"/>
    <xf numFmtId="0" fontId="4" fillId="0" borderId="0" xfId="0" applyFont="1" applyFill="1"/>
  </cellXfs>
  <cellStyles count="1">
    <cellStyle name="Normal" xfId="0" builtinId="0"/>
  </cellStyles>
  <dxfs count="0"/>
  <tableStyles count="0" defaultTableStyle="TableStyleMedium9" defaultPivotStyle="PivotStyleLight16"/>
  <colors>
    <mruColors>
      <color rgb="FFCCCCFF"/>
      <color rgb="FFFF66FF"/>
      <color rgb="FF006600"/>
      <color rgb="FF66FF33"/>
      <color rgb="FF009999"/>
    </mruColors>
  </colors>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28575</xdr:colOff>
      <xdr:row>9</xdr:row>
      <xdr:rowOff>152400</xdr:rowOff>
    </xdr:to>
    <xdr:pic>
      <xdr:nvPicPr>
        <xdr:cNvPr id="3082" name="Picture 10"/>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7902575" cy="1866900"/>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0:T105"/>
  <sheetViews>
    <sheetView tabSelected="1" zoomScale="60" zoomScaleNormal="60" workbookViewId="0"/>
  </sheetViews>
  <sheetFormatPr defaultRowHeight="15"/>
  <cols>
    <col min="1" max="1" width="11.5703125" customWidth="1"/>
    <col min="4" max="4" width="16.42578125" customWidth="1"/>
    <col min="5" max="5" width="14.7109375" customWidth="1"/>
    <col min="6" max="6" width="9.28515625" bestFit="1" customWidth="1"/>
    <col min="7" max="7" width="15.42578125" bestFit="1" customWidth="1"/>
    <col min="8" max="8" width="18.5703125" customWidth="1"/>
    <col min="9" max="9" width="13.85546875" customWidth="1"/>
    <col min="10" max="10" width="11.140625" bestFit="1" customWidth="1"/>
    <col min="11" max="11" width="16.7109375" customWidth="1"/>
    <col min="12" max="14" width="9.28515625" style="5" customWidth="1"/>
    <col min="15" max="15" width="10.28515625" style="5" customWidth="1"/>
    <col min="16" max="20" width="9.140625" style="5" customWidth="1"/>
    <col min="21" max="21" width="9.140625" style="5"/>
    <col min="22" max="29" width="9.140625" style="5" customWidth="1"/>
    <col min="30" max="16384" width="9.140625" style="5"/>
  </cols>
  <sheetData>
    <row r="10" spans="1:12">
      <c r="A10" s="29"/>
      <c r="B10" s="29"/>
      <c r="C10" s="29"/>
      <c r="D10" s="29"/>
      <c r="E10" s="29"/>
      <c r="F10" s="29"/>
      <c r="G10" s="29"/>
      <c r="H10" s="29"/>
      <c r="I10" s="29"/>
      <c r="J10" s="5"/>
      <c r="K10" s="5"/>
    </row>
    <row r="11" spans="1:12">
      <c r="A11" s="17"/>
      <c r="B11" s="17"/>
      <c r="C11" s="17"/>
      <c r="D11" s="17"/>
      <c r="E11" s="17"/>
      <c r="F11" s="17"/>
      <c r="G11" s="1" t="s">
        <v>0</v>
      </c>
      <c r="H11" s="18" t="s">
        <v>1</v>
      </c>
      <c r="I11" s="17"/>
      <c r="J11" s="27"/>
      <c r="K11" s="27"/>
    </row>
    <row r="12" spans="1:12">
      <c r="A12" s="19" t="s">
        <v>14</v>
      </c>
      <c r="B12" s="17"/>
      <c r="C12" s="17"/>
      <c r="D12" s="17"/>
      <c r="E12" s="17"/>
      <c r="F12" s="1"/>
      <c r="G12" s="2"/>
      <c r="H12" s="17"/>
      <c r="I12" s="17"/>
      <c r="J12" s="27"/>
      <c r="K12" s="27"/>
    </row>
    <row r="13" spans="1:12">
      <c r="A13" s="17" t="s">
        <v>10</v>
      </c>
      <c r="B13" s="17"/>
      <c r="C13" s="17"/>
      <c r="D13" s="17"/>
      <c r="E13" s="17"/>
      <c r="F13" s="3"/>
      <c r="G13" s="17"/>
      <c r="H13" s="17"/>
      <c r="I13" s="17"/>
      <c r="J13" s="27"/>
      <c r="K13" s="27"/>
      <c r="L13" s="6"/>
    </row>
    <row r="14" spans="1:12">
      <c r="A14" s="17"/>
      <c r="B14" s="17"/>
      <c r="C14" s="17"/>
      <c r="D14" s="17" t="s">
        <v>4</v>
      </c>
      <c r="E14" s="17"/>
      <c r="F14" s="17"/>
      <c r="G14" s="20">
        <v>11000000</v>
      </c>
      <c r="H14" s="17" t="s">
        <v>8</v>
      </c>
      <c r="I14" s="17"/>
      <c r="J14" s="6"/>
      <c r="K14" s="27"/>
    </row>
    <row r="15" spans="1:12">
      <c r="A15" s="17"/>
      <c r="B15" s="17"/>
      <c r="C15" s="17"/>
      <c r="D15" s="17" t="s">
        <v>5</v>
      </c>
      <c r="E15" s="17"/>
      <c r="F15" s="17"/>
      <c r="G15" s="20">
        <v>44000000</v>
      </c>
      <c r="H15" s="17" t="s">
        <v>9</v>
      </c>
      <c r="I15" s="17"/>
      <c r="J15" s="27"/>
      <c r="K15" s="27"/>
      <c r="L15" s="6"/>
    </row>
    <row r="16" spans="1:12">
      <c r="A16" s="17" t="s">
        <v>6</v>
      </c>
      <c r="B16" s="17"/>
      <c r="C16" s="17"/>
      <c r="D16" s="17"/>
      <c r="E16" s="17"/>
      <c r="F16" s="3"/>
      <c r="G16" s="21">
        <v>11</v>
      </c>
      <c r="H16" s="17" t="s">
        <v>2</v>
      </c>
      <c r="I16" s="17"/>
      <c r="J16" s="27"/>
      <c r="K16" s="27"/>
      <c r="L16" s="6"/>
    </row>
    <row r="17" spans="1:12">
      <c r="A17" s="17"/>
      <c r="B17" s="17"/>
      <c r="C17" s="17"/>
      <c r="D17" s="17"/>
      <c r="E17" s="17"/>
      <c r="F17" s="3"/>
      <c r="G17" s="17"/>
      <c r="H17" s="17"/>
      <c r="I17" s="17"/>
      <c r="J17" s="27"/>
      <c r="K17" s="27"/>
    </row>
    <row r="18" spans="1:12">
      <c r="A18" s="17" t="s">
        <v>19</v>
      </c>
      <c r="B18" s="17"/>
      <c r="C18" s="17"/>
      <c r="D18" s="17"/>
      <c r="E18" s="17"/>
      <c r="F18" s="3"/>
      <c r="G18" s="58">
        <v>0.5</v>
      </c>
      <c r="H18" s="17" t="s">
        <v>15</v>
      </c>
      <c r="I18" s="17"/>
      <c r="J18" s="27"/>
      <c r="K18" s="27"/>
    </row>
    <row r="19" spans="1:12" ht="17.25" customHeight="1">
      <c r="A19" s="17" t="s">
        <v>31</v>
      </c>
      <c r="B19" s="17"/>
      <c r="C19" s="17"/>
      <c r="D19" s="17"/>
      <c r="E19" s="17"/>
      <c r="F19" s="17"/>
      <c r="G19" s="58">
        <v>2</v>
      </c>
      <c r="H19" s="17" t="s">
        <v>16</v>
      </c>
      <c r="I19" s="17"/>
      <c r="J19" s="27"/>
      <c r="K19" s="27"/>
    </row>
    <row r="20" spans="1:12">
      <c r="A20" s="17"/>
      <c r="B20" s="17"/>
      <c r="C20" s="17"/>
      <c r="D20" s="17"/>
      <c r="E20" s="17"/>
      <c r="F20" s="17"/>
      <c r="G20" s="17"/>
      <c r="H20" s="17"/>
      <c r="I20" s="17"/>
      <c r="J20" s="27"/>
      <c r="K20" s="27"/>
    </row>
    <row r="21" spans="1:12">
      <c r="A21" s="17"/>
      <c r="B21" s="17"/>
      <c r="C21" s="17"/>
      <c r="D21" s="17"/>
      <c r="E21" s="17"/>
      <c r="F21" s="3"/>
      <c r="G21" s="17"/>
      <c r="H21" s="17"/>
      <c r="I21" s="17"/>
      <c r="J21" s="27"/>
      <c r="K21" s="27"/>
    </row>
    <row r="22" spans="1:12">
      <c r="A22" s="1" t="s">
        <v>3</v>
      </c>
      <c r="B22" s="17"/>
      <c r="C22" s="17"/>
      <c r="D22" s="17"/>
      <c r="E22" s="17"/>
      <c r="F22" s="3"/>
      <c r="G22" s="2"/>
      <c r="H22" s="17"/>
      <c r="I22" s="17"/>
      <c r="J22" s="6"/>
      <c r="K22" s="27"/>
    </row>
    <row r="23" spans="1:12">
      <c r="A23" s="2"/>
      <c r="B23" s="14" t="s">
        <v>12</v>
      </c>
      <c r="C23" s="22"/>
      <c r="D23" s="14" t="s">
        <v>11</v>
      </c>
      <c r="E23" s="17"/>
      <c r="F23" s="3"/>
      <c r="G23" s="2"/>
      <c r="H23" s="17"/>
      <c r="I23" s="17"/>
      <c r="J23" s="6"/>
      <c r="K23" s="27"/>
      <c r="L23" s="6"/>
    </row>
    <row r="24" spans="1:12">
      <c r="A24" s="2"/>
      <c r="B24" s="15" t="s">
        <v>13</v>
      </c>
      <c r="C24" s="23"/>
      <c r="D24" s="24" t="s">
        <v>4</v>
      </c>
      <c r="E24" s="24" t="s">
        <v>5</v>
      </c>
      <c r="F24" s="3"/>
      <c r="G24" s="2"/>
      <c r="H24" s="17"/>
      <c r="I24" s="17"/>
      <c r="J24" s="6"/>
      <c r="K24" s="27"/>
      <c r="L24" s="6"/>
    </row>
    <row r="25" spans="1:12">
      <c r="A25" s="25"/>
      <c r="B25" s="17"/>
      <c r="C25" s="22" t="s">
        <v>4</v>
      </c>
      <c r="D25" s="26">
        <v>1.8031199999999999E-8</v>
      </c>
      <c r="E25" s="26">
        <v>5.02352E-9</v>
      </c>
      <c r="F25" s="17"/>
      <c r="G25" s="17"/>
      <c r="H25" s="17"/>
      <c r="I25" s="17"/>
      <c r="J25" s="27"/>
      <c r="K25" s="27"/>
      <c r="L25" s="6"/>
    </row>
    <row r="26" spans="1:12">
      <c r="A26" s="2"/>
      <c r="B26" s="17"/>
      <c r="C26" s="22" t="s">
        <v>5</v>
      </c>
      <c r="D26" s="26">
        <v>5.02352E-9</v>
      </c>
      <c r="E26" s="26">
        <v>5.02352E-9</v>
      </c>
      <c r="F26" s="3"/>
      <c r="G26" s="17"/>
      <c r="H26" s="17"/>
      <c r="I26" s="17"/>
      <c r="J26" s="6"/>
      <c r="K26" s="27"/>
    </row>
    <row r="27" spans="1:12">
      <c r="A27" s="2"/>
      <c r="B27" s="17"/>
      <c r="C27" s="17"/>
      <c r="D27" s="17"/>
      <c r="E27" s="17"/>
      <c r="F27" s="3"/>
      <c r="G27" s="2"/>
      <c r="H27" s="17"/>
      <c r="I27" s="17"/>
      <c r="J27" s="6"/>
      <c r="K27" s="27"/>
    </row>
    <row r="28" spans="1:12">
      <c r="A28" s="7" t="s">
        <v>7</v>
      </c>
      <c r="B28" s="7"/>
      <c r="C28" s="7"/>
      <c r="D28" s="7"/>
      <c r="E28" s="7"/>
      <c r="F28" s="7"/>
      <c r="G28" s="7"/>
      <c r="H28" s="7"/>
      <c r="I28" s="7"/>
      <c r="J28" s="34"/>
      <c r="K28" s="34"/>
    </row>
    <row r="29" spans="1:12">
      <c r="A29" s="7"/>
      <c r="B29" s="7" t="s">
        <v>12</v>
      </c>
      <c r="C29" s="9"/>
      <c r="D29" s="7" t="s">
        <v>11</v>
      </c>
      <c r="E29" s="7"/>
      <c r="F29" s="7"/>
      <c r="G29" s="7"/>
      <c r="H29" s="7"/>
      <c r="I29" s="7"/>
      <c r="J29" s="34"/>
      <c r="K29" s="34"/>
    </row>
    <row r="30" spans="1:12">
      <c r="A30" s="7"/>
      <c r="B30" s="10" t="s">
        <v>13</v>
      </c>
      <c r="C30" s="13"/>
      <c r="D30" s="11" t="s">
        <v>4</v>
      </c>
      <c r="E30" s="11" t="s">
        <v>5</v>
      </c>
      <c r="F30" s="7"/>
      <c r="G30" s="7"/>
      <c r="H30" s="7"/>
      <c r="I30" s="7"/>
      <c r="J30" s="59"/>
      <c r="K30" s="59"/>
    </row>
    <row r="31" spans="1:12">
      <c r="A31" s="7"/>
      <c r="B31" s="7"/>
      <c r="C31" s="12" t="s">
        <v>4</v>
      </c>
      <c r="D31" s="16">
        <f>b_yy*N_y*ave_infous</f>
        <v>2.1817752000000001</v>
      </c>
      <c r="E31" s="16">
        <f>b_yo*N_y*ave_infous</f>
        <v>0.60784591999999993</v>
      </c>
      <c r="F31" s="4"/>
      <c r="G31" s="4"/>
      <c r="H31" s="4"/>
      <c r="I31" s="4"/>
      <c r="J31" s="34"/>
      <c r="K31" s="34"/>
    </row>
    <row r="32" spans="1:12">
      <c r="A32" s="7"/>
      <c r="B32" s="7"/>
      <c r="C32" s="12" t="s">
        <v>5</v>
      </c>
      <c r="D32" s="16">
        <f>b_oy*N_o*ave_infous</f>
        <v>2.4313836799999997</v>
      </c>
      <c r="E32" s="16">
        <f>N_o*b_oo*ave_infous</f>
        <v>2.4313836799999997</v>
      </c>
      <c r="F32" s="4"/>
      <c r="G32" s="4"/>
      <c r="H32" s="4"/>
      <c r="I32" s="4"/>
      <c r="J32" s="34"/>
      <c r="K32" s="34"/>
    </row>
    <row r="33" spans="1:20">
      <c r="A33" s="7"/>
      <c r="B33" s="7"/>
      <c r="C33" s="7"/>
      <c r="D33" s="4"/>
      <c r="E33" s="4"/>
      <c r="F33" s="4"/>
      <c r="G33" s="4"/>
      <c r="H33" s="4"/>
      <c r="I33" s="4"/>
      <c r="J33" s="34"/>
      <c r="K33" s="34"/>
    </row>
    <row r="34" spans="1:20">
      <c r="A34" s="27"/>
      <c r="B34" s="27"/>
      <c r="C34" s="27"/>
      <c r="D34" s="27"/>
      <c r="E34" s="27"/>
      <c r="F34" s="34"/>
      <c r="G34" s="27"/>
      <c r="H34" s="27"/>
      <c r="I34" s="27"/>
      <c r="J34" s="27"/>
      <c r="K34" s="27"/>
      <c r="L34" s="27"/>
      <c r="M34" s="27"/>
      <c r="N34" s="27"/>
      <c r="O34" s="27"/>
    </row>
    <row r="35" spans="1:20">
      <c r="A35" s="5"/>
      <c r="B35" s="5"/>
      <c r="C35" s="5"/>
      <c r="D35" s="5"/>
      <c r="E35" s="5"/>
      <c r="F35" s="5"/>
      <c r="G35" s="57"/>
      <c r="H35" s="5"/>
      <c r="I35" s="27"/>
      <c r="J35" s="27"/>
      <c r="K35" s="27"/>
      <c r="L35" s="27"/>
      <c r="M35" s="27"/>
      <c r="N35" s="27"/>
      <c r="O35" s="27"/>
    </row>
    <row r="36" spans="1:20">
      <c r="A36" s="27"/>
      <c r="B36" s="27"/>
      <c r="C36" s="27"/>
      <c r="D36" s="27"/>
      <c r="E36" s="27"/>
      <c r="F36" s="34"/>
      <c r="G36" s="27"/>
      <c r="H36" s="27"/>
      <c r="I36" s="27"/>
      <c r="J36" s="27"/>
      <c r="K36" s="27"/>
      <c r="L36" s="27"/>
      <c r="M36" s="27"/>
      <c r="N36" s="27"/>
      <c r="O36" s="27"/>
    </row>
    <row r="37" spans="1:20">
      <c r="A37" s="27"/>
      <c r="B37" s="27"/>
      <c r="C37" s="27"/>
      <c r="D37" s="27"/>
      <c r="E37" s="27"/>
      <c r="F37" s="34"/>
      <c r="G37" s="27"/>
      <c r="H37" s="27"/>
      <c r="I37" s="27"/>
      <c r="J37" s="27"/>
      <c r="K37" s="27"/>
      <c r="L37" s="27"/>
      <c r="M37" s="27"/>
      <c r="N37" s="27"/>
      <c r="O37" s="27"/>
    </row>
    <row r="38" spans="1:20">
      <c r="A38" s="27"/>
      <c r="B38" s="27"/>
      <c r="C38" s="27"/>
      <c r="D38" s="27"/>
      <c r="E38" s="27"/>
      <c r="F38" s="34"/>
      <c r="G38" s="27"/>
      <c r="H38" s="27"/>
      <c r="I38" s="27"/>
      <c r="J38" s="27"/>
      <c r="K38" s="27"/>
      <c r="L38" s="27"/>
      <c r="M38" s="27"/>
      <c r="N38" s="27"/>
      <c r="O38" s="27"/>
    </row>
    <row r="39" spans="1:20">
      <c r="A39" s="27"/>
      <c r="B39" s="27"/>
      <c r="C39" s="27"/>
      <c r="D39" s="27"/>
      <c r="E39" s="27"/>
      <c r="F39" s="34"/>
      <c r="G39" s="27"/>
      <c r="H39" s="27"/>
      <c r="I39" s="27"/>
      <c r="J39" s="27"/>
      <c r="K39" s="27"/>
      <c r="L39" s="27"/>
      <c r="M39" s="27"/>
      <c r="N39" s="27"/>
      <c r="O39" s="27"/>
    </row>
    <row r="40" spans="1:20">
      <c r="A40" s="5"/>
      <c r="B40" s="5"/>
      <c r="C40" s="5"/>
      <c r="D40" s="5"/>
      <c r="E40" s="5"/>
      <c r="F40" s="5"/>
      <c r="G40" s="5"/>
      <c r="H40" s="27"/>
      <c r="I40" s="27"/>
      <c r="J40" s="27"/>
      <c r="K40" s="27"/>
      <c r="L40" s="27"/>
      <c r="M40" s="27"/>
      <c r="N40" s="27"/>
      <c r="O40" s="27"/>
    </row>
    <row r="41" spans="1:20">
      <c r="A41" s="5"/>
      <c r="B41" s="5"/>
      <c r="C41" s="5"/>
      <c r="D41" s="5"/>
      <c r="E41" s="5"/>
      <c r="F41" s="5"/>
      <c r="G41" s="5"/>
      <c r="H41" s="27"/>
      <c r="I41" s="27"/>
      <c r="J41" s="27"/>
      <c r="K41" s="27"/>
      <c r="L41" s="27"/>
      <c r="M41" s="27"/>
      <c r="N41" s="27"/>
      <c r="O41" s="27"/>
    </row>
    <row r="42" spans="1:20">
      <c r="A42" s="27"/>
      <c r="B42" s="27"/>
      <c r="C42" s="27"/>
      <c r="D42" s="27"/>
      <c r="E42" s="27"/>
      <c r="F42" s="34"/>
      <c r="G42" s="27"/>
      <c r="H42" s="27"/>
      <c r="I42" s="27"/>
      <c r="J42" s="27"/>
      <c r="K42" s="27"/>
      <c r="L42" s="27"/>
      <c r="M42" s="27"/>
      <c r="N42" s="27"/>
      <c r="O42" s="27"/>
    </row>
    <row r="43" spans="1:20" ht="16.5">
      <c r="A43" s="42" t="s">
        <v>20</v>
      </c>
      <c r="B43" s="40"/>
      <c r="C43" s="40"/>
      <c r="D43" s="40"/>
      <c r="E43" s="40"/>
      <c r="F43" s="41"/>
      <c r="G43" s="40"/>
      <c r="H43" s="40"/>
      <c r="I43" s="40"/>
      <c r="J43" s="40"/>
      <c r="K43" s="40"/>
      <c r="L43" s="27"/>
      <c r="M43" s="27"/>
      <c r="N43" s="27"/>
      <c r="O43" s="27"/>
    </row>
    <row r="44" spans="1:20">
      <c r="A44" s="44"/>
      <c r="B44" s="44"/>
      <c r="C44" s="44"/>
      <c r="D44" s="44"/>
      <c r="E44" s="44"/>
      <c r="F44" s="44"/>
      <c r="G44" s="44"/>
      <c r="H44" s="37"/>
      <c r="I44" s="37"/>
      <c r="J44" s="37"/>
      <c r="K44" s="37"/>
      <c r="L44" s="27"/>
      <c r="M44" s="27"/>
      <c r="N44" s="27"/>
      <c r="O44" s="27"/>
    </row>
    <row r="45" spans="1:20">
      <c r="A45" s="44"/>
      <c r="B45" s="44"/>
      <c r="C45" s="49"/>
      <c r="D45" s="47" t="s">
        <v>23</v>
      </c>
      <c r="E45" s="44"/>
      <c r="F45" s="45"/>
      <c r="G45" s="45"/>
      <c r="H45" s="37"/>
      <c r="I45" s="37"/>
      <c r="J45" s="37"/>
      <c r="K45" s="37"/>
      <c r="L45" s="27"/>
      <c r="M45" s="27"/>
      <c r="N45" s="27"/>
      <c r="O45" s="27"/>
    </row>
    <row r="46" spans="1:20">
      <c r="A46" s="44"/>
      <c r="B46" s="44"/>
      <c r="C46" s="49"/>
      <c r="D46" s="47" t="s">
        <v>39</v>
      </c>
      <c r="E46" s="44"/>
      <c r="F46" s="44"/>
      <c r="G46" s="44"/>
      <c r="H46" s="37"/>
      <c r="I46" s="37"/>
      <c r="J46" s="37"/>
      <c r="K46" s="37"/>
      <c r="L46" s="27"/>
      <c r="M46" s="27"/>
      <c r="N46" s="27"/>
      <c r="O46" s="27"/>
      <c r="P46" s="27"/>
      <c r="Q46" s="27"/>
      <c r="R46" s="27"/>
      <c r="S46" s="27"/>
      <c r="T46" s="27"/>
    </row>
    <row r="47" spans="1:20">
      <c r="A47" s="44"/>
      <c r="B47" s="44"/>
      <c r="C47" s="49"/>
      <c r="D47" s="47" t="s">
        <v>40</v>
      </c>
      <c r="E47" s="44"/>
      <c r="F47" s="44"/>
      <c r="G47" s="44"/>
      <c r="H47" s="37"/>
      <c r="I47" s="37" t="s">
        <v>18</v>
      </c>
      <c r="J47" s="36"/>
      <c r="K47" s="37"/>
      <c r="L47" s="30"/>
      <c r="M47" s="30"/>
      <c r="N47" s="30"/>
      <c r="O47" s="30"/>
      <c r="P47" s="30"/>
      <c r="Q47" s="30"/>
      <c r="R47" s="30"/>
      <c r="S47" s="30"/>
      <c r="T47" s="30"/>
    </row>
    <row r="48" spans="1:20">
      <c r="A48" s="44"/>
      <c r="B48" s="44"/>
      <c r="C48" s="49"/>
      <c r="D48" s="44" t="s">
        <v>24</v>
      </c>
      <c r="E48" s="44"/>
      <c r="F48" s="44" t="s">
        <v>26</v>
      </c>
      <c r="G48" s="44"/>
      <c r="H48" s="37"/>
      <c r="I48" s="37" t="s">
        <v>17</v>
      </c>
      <c r="J48" s="36"/>
      <c r="K48" s="37"/>
      <c r="L48" s="31"/>
      <c r="M48" s="31"/>
      <c r="N48" s="31"/>
      <c r="O48" s="31"/>
      <c r="P48" s="31"/>
      <c r="Q48" s="31"/>
      <c r="R48" s="31"/>
      <c r="S48" s="31"/>
      <c r="T48" s="31"/>
    </row>
    <row r="49" spans="1:20">
      <c r="A49" s="47" t="s">
        <v>21</v>
      </c>
      <c r="B49" s="44"/>
      <c r="C49" s="49"/>
      <c r="D49" s="44" t="s">
        <v>25</v>
      </c>
      <c r="E49" s="44"/>
      <c r="F49" s="44" t="s">
        <v>27</v>
      </c>
      <c r="G49" s="44"/>
      <c r="H49" s="37"/>
      <c r="I49" s="37" t="s">
        <v>30</v>
      </c>
      <c r="J49" s="36"/>
      <c r="K49" s="37"/>
      <c r="L49" s="32"/>
      <c r="M49" s="32"/>
      <c r="N49" s="32"/>
      <c r="O49" s="32"/>
      <c r="P49" s="32"/>
      <c r="Q49" s="32"/>
      <c r="R49" s="32"/>
      <c r="S49" s="32"/>
      <c r="T49" s="32"/>
    </row>
    <row r="50" spans="1:20">
      <c r="A50" s="52" t="s">
        <v>22</v>
      </c>
      <c r="B50" s="48"/>
      <c r="C50" s="50"/>
      <c r="D50" s="48" t="s">
        <v>29</v>
      </c>
      <c r="E50" s="48"/>
      <c r="F50" s="48" t="s">
        <v>28</v>
      </c>
      <c r="G50" s="48"/>
      <c r="H50" s="37"/>
      <c r="I50" s="51"/>
      <c r="J50" s="36"/>
      <c r="K50" s="51"/>
      <c r="L50" s="32"/>
      <c r="M50" s="32"/>
      <c r="N50" s="32"/>
      <c r="O50" s="32"/>
      <c r="P50" s="32"/>
      <c r="Q50" s="32"/>
      <c r="R50" s="32"/>
      <c r="S50" s="32"/>
      <c r="T50" s="32"/>
    </row>
    <row r="51" spans="1:20">
      <c r="A51" s="44"/>
      <c r="B51" s="44" t="s">
        <v>4</v>
      </c>
      <c r="C51" s="49"/>
      <c r="D51" s="46">
        <f>R_yy*x+R_yo*(1-x)</f>
        <v>1.39481056</v>
      </c>
      <c r="E51" s="44"/>
      <c r="F51" s="46">
        <f>R0_est*x</f>
        <v>1</v>
      </c>
      <c r="G51" s="44"/>
      <c r="H51" s="37"/>
      <c r="I51" s="35">
        <f>(D51-F51)^2</f>
        <v>0.15587537828751363</v>
      </c>
      <c r="J51" s="36"/>
      <c r="K51" s="35"/>
      <c r="L51" s="27"/>
      <c r="M51" s="27"/>
      <c r="N51" s="27"/>
      <c r="O51" s="27"/>
      <c r="P51" s="27"/>
      <c r="Q51" s="27"/>
      <c r="R51" s="27"/>
      <c r="S51" s="27"/>
      <c r="T51" s="27"/>
    </row>
    <row r="52" spans="1:20">
      <c r="A52" s="44"/>
      <c r="B52" s="44" t="s">
        <v>5</v>
      </c>
      <c r="C52" s="49"/>
      <c r="D52" s="46">
        <f>R_oy*x+R_oo*(1-x)</f>
        <v>2.4313836799999997</v>
      </c>
      <c r="E52" s="44"/>
      <c r="F52" s="46">
        <f>R0_est*(1-x)</f>
        <v>1</v>
      </c>
      <c r="G52" s="44"/>
      <c r="H52" s="37"/>
      <c r="I52" s="35">
        <f>(D52-F52)^2</f>
        <v>2.0488592393703415</v>
      </c>
      <c r="J52" s="36"/>
      <c r="K52" s="35"/>
      <c r="L52" s="27"/>
      <c r="M52" s="27"/>
      <c r="N52" s="27"/>
      <c r="O52" s="27"/>
      <c r="P52" s="27"/>
      <c r="Q52" s="27"/>
      <c r="R52" s="27"/>
      <c r="S52" s="27"/>
      <c r="T52" s="27"/>
    </row>
    <row r="53" spans="1:20">
      <c r="A53" s="44"/>
      <c r="B53" s="44"/>
      <c r="C53" s="44"/>
      <c r="D53" s="44"/>
      <c r="E53" s="44"/>
      <c r="F53" s="44"/>
      <c r="G53" s="44"/>
      <c r="H53" s="37" t="s">
        <v>37</v>
      </c>
      <c r="I53" s="37"/>
      <c r="J53" s="37"/>
      <c r="K53" s="37"/>
      <c r="L53" s="33"/>
      <c r="M53" s="33"/>
      <c r="N53" s="33"/>
      <c r="O53" s="33"/>
      <c r="P53" s="33"/>
      <c r="Q53" s="33"/>
      <c r="R53" s="33"/>
      <c r="S53" s="33"/>
      <c r="T53" s="33"/>
    </row>
    <row r="54" spans="1:20">
      <c r="A54" s="44"/>
      <c r="B54" s="44"/>
      <c r="C54" s="44"/>
      <c r="D54" s="44"/>
      <c r="E54" s="44"/>
      <c r="F54" s="44"/>
      <c r="G54" s="44"/>
      <c r="H54" s="37" t="s">
        <v>35</v>
      </c>
      <c r="I54" s="36"/>
      <c r="J54" s="36"/>
      <c r="K54" s="38"/>
      <c r="L54" s="33"/>
      <c r="M54" s="33"/>
      <c r="N54" s="33"/>
      <c r="O54" s="33"/>
      <c r="P54" s="33"/>
      <c r="Q54" s="33"/>
      <c r="R54" s="33"/>
      <c r="S54" s="33"/>
      <c r="T54" s="33"/>
    </row>
    <row r="55" spans="1:20">
      <c r="A55" s="44"/>
      <c r="B55" s="44"/>
      <c r="C55" s="44"/>
      <c r="D55" s="44"/>
      <c r="E55" s="44"/>
      <c r="F55" s="44"/>
      <c r="G55" s="44"/>
      <c r="H55" s="37" t="s">
        <v>36</v>
      </c>
      <c r="I55" s="38">
        <f>SUM(I51:I52)</f>
        <v>2.2047346176578553</v>
      </c>
      <c r="J55" s="37"/>
      <c r="K55" s="37"/>
      <c r="L55" s="33"/>
      <c r="M55" s="33"/>
      <c r="N55" s="33"/>
      <c r="O55" s="33"/>
      <c r="P55" s="33"/>
      <c r="Q55" s="33"/>
      <c r="R55" s="33"/>
      <c r="S55" s="33"/>
      <c r="T55" s="33"/>
    </row>
    <row r="56" spans="1:20">
      <c r="A56" s="5"/>
      <c r="B56" s="5"/>
      <c r="C56" s="5"/>
      <c r="D56" s="5"/>
      <c r="E56" s="5"/>
      <c r="F56" s="28"/>
      <c r="G56" s="28"/>
      <c r="H56" s="27"/>
      <c r="I56" s="27"/>
      <c r="J56" s="27"/>
      <c r="K56" s="33"/>
      <c r="L56" s="33"/>
      <c r="M56" s="33"/>
      <c r="N56" s="33"/>
      <c r="O56" s="33"/>
      <c r="P56" s="33"/>
      <c r="Q56" s="33"/>
      <c r="R56" s="33"/>
      <c r="S56" s="33"/>
      <c r="T56" s="33"/>
    </row>
    <row r="57" spans="1:20">
      <c r="A57" s="5"/>
      <c r="B57" s="5"/>
      <c r="C57" s="5"/>
      <c r="D57" s="5"/>
      <c r="E57" s="5"/>
      <c r="F57" s="28"/>
      <c r="G57" s="28"/>
      <c r="H57" s="27"/>
      <c r="I57" s="27"/>
      <c r="J57" s="27"/>
      <c r="K57" s="33"/>
      <c r="L57" s="33"/>
      <c r="M57" s="33"/>
      <c r="N57" s="33"/>
      <c r="O57" s="33"/>
      <c r="P57" s="33"/>
      <c r="Q57" s="33"/>
      <c r="R57" s="33"/>
      <c r="S57" s="33"/>
      <c r="T57" s="33"/>
    </row>
    <row r="58" spans="1:20">
      <c r="A58" s="5"/>
      <c r="B58" s="5"/>
      <c r="C58" s="5"/>
      <c r="D58" s="5"/>
      <c r="E58" s="5"/>
      <c r="F58" s="28"/>
      <c r="G58" s="5"/>
      <c r="H58" s="27"/>
      <c r="I58" s="27"/>
      <c r="J58" s="27"/>
      <c r="K58" s="27"/>
      <c r="L58" s="27"/>
      <c r="M58" s="27"/>
      <c r="N58" s="27"/>
      <c r="O58" s="27"/>
      <c r="P58" s="27"/>
      <c r="Q58" s="27"/>
      <c r="R58" s="27"/>
      <c r="S58" s="27"/>
      <c r="T58" s="27"/>
    </row>
    <row r="59" spans="1:20" ht="16.5">
      <c r="A59" s="42" t="s">
        <v>32</v>
      </c>
      <c r="B59" s="43"/>
      <c r="C59" s="43"/>
      <c r="D59" s="43"/>
      <c r="E59" s="43"/>
      <c r="F59" s="53"/>
      <c r="G59" s="53"/>
      <c r="H59" s="39"/>
      <c r="I59" s="39"/>
      <c r="J59" s="39"/>
      <c r="K59" s="39"/>
      <c r="L59" s="27"/>
      <c r="M59" s="27"/>
      <c r="N59" s="27"/>
      <c r="O59" s="27"/>
      <c r="P59" s="27"/>
      <c r="Q59" s="27"/>
      <c r="R59" s="27"/>
      <c r="S59" s="27"/>
      <c r="T59" s="27"/>
    </row>
    <row r="60" spans="1:20">
      <c r="A60" s="44"/>
      <c r="B60" s="44"/>
      <c r="C60" s="44"/>
      <c r="D60" s="44"/>
      <c r="E60" s="44"/>
      <c r="F60" s="44"/>
      <c r="G60" s="44"/>
      <c r="H60" s="36"/>
      <c r="I60" s="55"/>
      <c r="J60" s="55"/>
      <c r="K60" s="36"/>
      <c r="L60" s="30"/>
      <c r="M60" s="30"/>
      <c r="N60" s="30"/>
      <c r="O60" s="30"/>
      <c r="P60" s="30"/>
      <c r="Q60" s="30"/>
      <c r="R60" s="30"/>
      <c r="S60" s="30"/>
      <c r="T60" s="30"/>
    </row>
    <row r="61" spans="1:20">
      <c r="A61" s="44" t="s">
        <v>34</v>
      </c>
      <c r="B61" s="44"/>
      <c r="C61" s="44"/>
      <c r="D61" s="44"/>
      <c r="E61" s="44"/>
      <c r="F61" s="44"/>
      <c r="G61" s="44"/>
      <c r="H61" s="37" t="s">
        <v>33</v>
      </c>
      <c r="I61" s="54"/>
      <c r="J61" s="54"/>
      <c r="K61" s="36"/>
      <c r="L61" s="31"/>
      <c r="M61" s="31"/>
      <c r="N61" s="31"/>
      <c r="O61" s="31"/>
      <c r="P61" s="31"/>
      <c r="Q61" s="31"/>
      <c r="R61" s="31"/>
      <c r="S61" s="31"/>
      <c r="T61" s="31"/>
    </row>
    <row r="62" spans="1:20" ht="18">
      <c r="A62" s="44" t="s">
        <v>38</v>
      </c>
      <c r="B62" s="44"/>
      <c r="C62" s="44"/>
      <c r="D62" s="44"/>
      <c r="E62" s="44"/>
      <c r="F62" s="44"/>
      <c r="G62" s="44"/>
      <c r="H62" s="37"/>
      <c r="I62" s="35"/>
      <c r="J62" s="35"/>
      <c r="K62" s="36"/>
      <c r="L62" s="27"/>
      <c r="M62" s="27"/>
      <c r="N62" s="27"/>
      <c r="O62" s="27"/>
    </row>
    <row r="63" spans="1:20">
      <c r="A63" s="44"/>
      <c r="B63" s="44"/>
      <c r="C63" s="44"/>
      <c r="D63" s="44">
        <f>R_yy-R0_est</f>
        <v>0.18177520000000014</v>
      </c>
      <c r="E63" s="44">
        <f>R_yo</f>
        <v>0.60784591999999993</v>
      </c>
      <c r="F63" s="44"/>
      <c r="G63" s="44"/>
      <c r="H63" s="56">
        <f>MDETERM(D63:E64)</f>
        <v>-1.3994917951338492</v>
      </c>
      <c r="I63" s="36"/>
      <c r="J63" s="36"/>
      <c r="K63" s="36"/>
    </row>
    <row r="64" spans="1:20">
      <c r="A64" s="44"/>
      <c r="B64" s="44"/>
      <c r="C64" s="44"/>
      <c r="D64" s="44">
        <f>R_oy</f>
        <v>2.4313836799999997</v>
      </c>
      <c r="E64" s="44">
        <f>R_oo-R0_est</f>
        <v>0.43138367999999971</v>
      </c>
      <c r="F64" s="44"/>
      <c r="G64" s="44"/>
      <c r="H64" s="36"/>
      <c r="I64" s="36"/>
      <c r="J64" s="36"/>
      <c r="K64" s="36"/>
    </row>
    <row r="65" spans="1:11">
      <c r="A65" s="44"/>
      <c r="B65" s="44"/>
      <c r="C65" s="44"/>
      <c r="D65" s="44"/>
      <c r="E65" s="44"/>
      <c r="F65" s="44"/>
      <c r="G65" s="44"/>
      <c r="H65" s="36"/>
      <c r="I65" s="36"/>
      <c r="J65" s="36"/>
      <c r="K65" s="36"/>
    </row>
    <row r="66" spans="1:11">
      <c r="A66" s="5"/>
      <c r="B66" s="5"/>
      <c r="C66" s="5"/>
      <c r="D66" s="5"/>
      <c r="E66" s="5"/>
      <c r="F66" s="5"/>
      <c r="G66" s="5"/>
      <c r="H66" s="5"/>
      <c r="I66" s="5"/>
      <c r="J66" s="5"/>
      <c r="K66" s="5"/>
    </row>
    <row r="67" spans="1:11">
      <c r="A67" s="5"/>
      <c r="B67" s="5"/>
      <c r="C67" s="5"/>
      <c r="D67" s="5"/>
      <c r="E67" s="5"/>
      <c r="F67" s="5"/>
      <c r="G67" s="5"/>
      <c r="H67" s="5"/>
      <c r="I67" s="5"/>
      <c r="J67" s="5"/>
      <c r="K67" s="5"/>
    </row>
    <row r="68" spans="1:11">
      <c r="A68" s="5"/>
      <c r="B68" s="5"/>
      <c r="C68" s="5"/>
      <c r="D68" s="5"/>
      <c r="E68" s="5"/>
      <c r="F68" s="5"/>
      <c r="G68" s="5"/>
      <c r="H68" s="5"/>
      <c r="I68" s="5"/>
      <c r="J68" s="5"/>
      <c r="K68" s="5"/>
    </row>
    <row r="69" spans="1:11">
      <c r="A69" s="5"/>
      <c r="B69" s="5"/>
      <c r="C69" s="5"/>
      <c r="D69" s="5"/>
      <c r="E69" s="5"/>
      <c r="F69" s="5"/>
      <c r="G69" s="5"/>
      <c r="H69" s="5"/>
      <c r="I69" s="5"/>
      <c r="J69" s="5"/>
      <c r="K69" s="5"/>
    </row>
    <row r="70" spans="1:11">
      <c r="A70" s="5"/>
      <c r="B70" s="5"/>
      <c r="C70" s="5"/>
      <c r="D70" s="5"/>
      <c r="E70" s="5"/>
      <c r="F70" s="5"/>
      <c r="G70" s="5"/>
      <c r="H70" s="5"/>
      <c r="I70" s="5"/>
      <c r="J70" s="5"/>
      <c r="K70" s="5"/>
    </row>
    <row r="71" spans="1:11">
      <c r="A71" s="5"/>
      <c r="B71" s="5"/>
      <c r="C71" s="5"/>
      <c r="D71" s="5"/>
      <c r="E71" s="5"/>
      <c r="F71" s="5"/>
      <c r="G71" s="5"/>
      <c r="H71" s="5"/>
      <c r="I71" s="5"/>
      <c r="J71" s="5"/>
      <c r="K71" s="5"/>
    </row>
    <row r="72" spans="1:11">
      <c r="A72" s="5"/>
      <c r="B72" s="5"/>
      <c r="C72" s="5"/>
      <c r="D72" s="5"/>
      <c r="E72" s="5"/>
      <c r="F72" s="5"/>
      <c r="G72" s="5"/>
      <c r="H72" s="5"/>
      <c r="I72" s="5"/>
      <c r="J72" s="5"/>
      <c r="K72" s="5"/>
    </row>
    <row r="73" spans="1:11">
      <c r="A73" s="5"/>
      <c r="B73" s="5"/>
      <c r="C73" s="5"/>
      <c r="D73" s="5"/>
      <c r="E73" s="5"/>
      <c r="F73" s="5"/>
      <c r="G73" s="5"/>
      <c r="H73" s="5"/>
      <c r="I73" s="5"/>
      <c r="J73" s="5"/>
      <c r="K73" s="5"/>
    </row>
    <row r="74" spans="1:11">
      <c r="A74" s="5"/>
      <c r="B74" s="5"/>
      <c r="C74" s="5"/>
      <c r="D74" s="5"/>
      <c r="E74" s="5"/>
      <c r="F74" s="5"/>
      <c r="G74" s="5"/>
      <c r="H74" s="5"/>
      <c r="I74" s="5"/>
      <c r="J74" s="5"/>
      <c r="K74" s="5"/>
    </row>
    <row r="75" spans="1:11">
      <c r="A75" s="5"/>
      <c r="B75" s="5"/>
      <c r="C75" s="5"/>
      <c r="D75" s="5"/>
      <c r="E75" s="5"/>
      <c r="F75" s="5"/>
      <c r="G75" s="5"/>
      <c r="H75" s="5"/>
      <c r="I75" s="5"/>
      <c r="J75" s="5"/>
      <c r="K75" s="5"/>
    </row>
    <row r="76" spans="1:11">
      <c r="A76" s="5"/>
      <c r="B76" s="5"/>
      <c r="C76" s="5"/>
      <c r="D76" s="5"/>
      <c r="E76" s="5"/>
      <c r="F76" s="5"/>
      <c r="G76" s="5"/>
      <c r="H76" s="5"/>
      <c r="I76" s="5"/>
      <c r="J76" s="5"/>
      <c r="K76" s="5"/>
    </row>
    <row r="77" spans="1:11">
      <c r="A77" s="5"/>
      <c r="B77" s="5"/>
      <c r="C77" s="5"/>
      <c r="D77" s="5"/>
      <c r="E77" s="5"/>
      <c r="F77" s="5"/>
      <c r="G77" s="5"/>
      <c r="H77" s="5"/>
      <c r="I77" s="5"/>
      <c r="J77" s="5"/>
      <c r="K77" s="5"/>
    </row>
    <row r="78" spans="1:11">
      <c r="A78" s="5"/>
      <c r="B78" s="5"/>
      <c r="C78" s="5"/>
      <c r="D78" s="5"/>
      <c r="E78" s="5"/>
      <c r="F78" s="5"/>
      <c r="G78" s="5"/>
      <c r="H78" s="5"/>
      <c r="I78" s="5"/>
      <c r="J78" s="5"/>
      <c r="K78" s="5"/>
    </row>
    <row r="79" spans="1:11">
      <c r="A79" s="5"/>
      <c r="B79" s="5"/>
      <c r="C79" s="5"/>
      <c r="D79" s="5"/>
      <c r="E79" s="5"/>
      <c r="F79" s="5"/>
      <c r="G79" s="5"/>
      <c r="H79" s="5"/>
      <c r="I79" s="5"/>
      <c r="J79" s="5"/>
      <c r="K79" s="5"/>
    </row>
    <row r="80" spans="1:11">
      <c r="A80" s="5"/>
      <c r="B80" s="5"/>
      <c r="C80" s="5"/>
      <c r="D80" s="5"/>
      <c r="E80" s="5"/>
      <c r="F80" s="5"/>
      <c r="G80" s="5"/>
      <c r="H80" s="5"/>
      <c r="I80" s="5"/>
      <c r="J80" s="5"/>
      <c r="K80" s="5"/>
    </row>
    <row r="81" spans="1:18">
      <c r="A81" s="5"/>
      <c r="B81" s="5"/>
      <c r="C81" s="5"/>
      <c r="D81" s="5"/>
      <c r="E81" s="5"/>
      <c r="F81" s="5"/>
      <c r="G81" s="5"/>
      <c r="H81" s="5"/>
      <c r="I81" s="5"/>
      <c r="J81" s="5"/>
      <c r="K81" s="5"/>
    </row>
    <row r="82" spans="1:18">
      <c r="A82" s="5"/>
      <c r="B82" s="5"/>
      <c r="C82" s="5"/>
      <c r="D82" s="5"/>
      <c r="E82" s="5"/>
      <c r="F82" s="5"/>
      <c r="G82" s="5"/>
      <c r="H82" s="5"/>
      <c r="I82" s="5"/>
      <c r="J82" s="5"/>
      <c r="K82" s="5"/>
    </row>
    <row r="83" spans="1:18">
      <c r="A83" s="5"/>
      <c r="B83" s="5"/>
      <c r="C83" s="5"/>
      <c r="D83" s="5"/>
      <c r="E83" s="5"/>
      <c r="F83" s="5"/>
      <c r="G83" s="5"/>
      <c r="H83" s="5"/>
      <c r="I83" s="5"/>
      <c r="J83" s="5"/>
      <c r="K83" s="5"/>
    </row>
    <row r="84" spans="1:18">
      <c r="A84" s="5"/>
      <c r="B84" s="5"/>
      <c r="C84" s="5"/>
      <c r="D84" s="5"/>
      <c r="E84" s="5"/>
      <c r="F84" s="5"/>
      <c r="G84" s="5"/>
      <c r="H84" s="5"/>
      <c r="I84" s="5"/>
      <c r="J84" s="5"/>
      <c r="K84" s="5"/>
    </row>
    <row r="85" spans="1:18">
      <c r="A85" s="5"/>
      <c r="B85" s="5"/>
      <c r="C85" s="5"/>
      <c r="D85" s="5"/>
      <c r="E85" s="5"/>
      <c r="F85" s="5"/>
      <c r="G85" s="5"/>
      <c r="H85" s="5"/>
      <c r="I85" s="5"/>
      <c r="J85" s="5"/>
      <c r="K85" s="5"/>
    </row>
    <row r="86" spans="1:18">
      <c r="A86" s="5"/>
      <c r="B86" s="5"/>
      <c r="C86" s="5"/>
      <c r="D86" s="5"/>
      <c r="E86" s="5"/>
      <c r="F86" s="5"/>
      <c r="G86" s="5"/>
      <c r="H86" s="5"/>
      <c r="I86" s="5"/>
      <c r="J86" s="5"/>
      <c r="K86" s="5"/>
    </row>
    <row r="87" spans="1:18">
      <c r="A87" s="5"/>
      <c r="B87" s="5"/>
      <c r="C87" s="5"/>
      <c r="D87" s="5"/>
      <c r="E87" s="5"/>
      <c r="F87" s="5"/>
      <c r="G87" s="5"/>
      <c r="H87" s="5"/>
      <c r="I87" s="5"/>
      <c r="J87" s="5"/>
      <c r="K87" s="5"/>
    </row>
    <row r="88" spans="1:18">
      <c r="A88" s="5"/>
      <c r="B88" s="5"/>
      <c r="C88" s="5"/>
      <c r="D88" s="5"/>
      <c r="E88" s="5"/>
      <c r="F88" s="5"/>
      <c r="G88" s="5"/>
      <c r="H88" s="5"/>
      <c r="I88" s="5"/>
      <c r="J88" s="5"/>
      <c r="K88" s="5"/>
    </row>
    <row r="89" spans="1:18">
      <c r="A89" s="5"/>
      <c r="B89" s="5"/>
      <c r="C89" s="5"/>
      <c r="D89" s="5"/>
      <c r="E89" s="5"/>
      <c r="F89" s="5"/>
      <c r="G89" s="5"/>
      <c r="H89" s="5"/>
      <c r="I89" s="5"/>
      <c r="J89" s="5"/>
      <c r="K89" s="5"/>
    </row>
    <row r="90" spans="1:18">
      <c r="A90" s="5"/>
      <c r="B90" s="5"/>
      <c r="C90" s="5"/>
      <c r="D90" s="5"/>
      <c r="E90" s="5"/>
      <c r="F90" s="5"/>
      <c r="G90" s="5"/>
      <c r="H90" s="5"/>
      <c r="I90" s="5"/>
      <c r="J90" s="5"/>
      <c r="K90" s="5"/>
    </row>
    <row r="91" spans="1:18">
      <c r="A91" s="5"/>
      <c r="B91" s="5"/>
      <c r="C91" s="5"/>
      <c r="D91" s="5"/>
      <c r="E91" s="5"/>
      <c r="F91" s="5"/>
      <c r="G91" s="5"/>
      <c r="H91" s="5"/>
      <c r="I91" s="5"/>
      <c r="J91" s="5"/>
      <c r="K91" s="5"/>
    </row>
    <row r="92" spans="1:18">
      <c r="A92" s="8"/>
      <c r="B92" s="8"/>
      <c r="C92" s="8"/>
      <c r="D92" s="8"/>
      <c r="E92" s="8"/>
      <c r="F92" s="8"/>
      <c r="G92" s="8"/>
      <c r="H92" s="8"/>
      <c r="I92" s="8"/>
      <c r="J92" s="8"/>
      <c r="K92" s="8"/>
    </row>
    <row r="93" spans="1:18">
      <c r="A93" s="5"/>
      <c r="B93" s="5"/>
      <c r="C93" s="5"/>
      <c r="D93" s="5"/>
      <c r="E93" s="5"/>
      <c r="F93" s="5"/>
      <c r="G93" s="5"/>
      <c r="H93" s="5"/>
      <c r="I93" s="5"/>
      <c r="J93" s="5"/>
      <c r="K93" s="5"/>
    </row>
    <row r="94" spans="1:18">
      <c r="O94" s="8"/>
      <c r="P94" s="8"/>
      <c r="Q94" s="8"/>
      <c r="R94" s="8"/>
    </row>
    <row r="95" spans="1:18">
      <c r="O95" s="8"/>
      <c r="P95" s="8"/>
      <c r="Q95" s="8"/>
      <c r="R95" s="8"/>
    </row>
    <row r="96" spans="1:18">
      <c r="O96" s="8"/>
      <c r="P96" s="8"/>
      <c r="Q96" s="8"/>
      <c r="R96" s="8"/>
    </row>
    <row r="97" spans="15:18">
      <c r="O97" s="8"/>
      <c r="P97" s="8"/>
      <c r="Q97" s="8"/>
      <c r="R97" s="8"/>
    </row>
    <row r="98" spans="15:18">
      <c r="O98" s="8"/>
      <c r="P98" s="8"/>
      <c r="Q98" s="8"/>
      <c r="R98" s="8"/>
    </row>
    <row r="99" spans="15:18">
      <c r="O99" s="8"/>
      <c r="P99" s="8"/>
      <c r="Q99" s="8"/>
      <c r="R99" s="8"/>
    </row>
    <row r="100" spans="15:18">
      <c r="O100" s="8"/>
      <c r="P100" s="8"/>
      <c r="Q100" s="8"/>
      <c r="R100" s="8"/>
    </row>
    <row r="101" spans="15:18">
      <c r="O101" s="8"/>
      <c r="P101" s="8"/>
      <c r="Q101" s="8"/>
      <c r="R101" s="8"/>
    </row>
    <row r="102" spans="15:18">
      <c r="O102" s="8"/>
      <c r="P102" s="8"/>
      <c r="Q102" s="8"/>
      <c r="R102" s="8"/>
    </row>
    <row r="103" spans="15:18">
      <c r="O103" s="8"/>
      <c r="P103" s="8"/>
      <c r="Q103" s="8"/>
      <c r="R103" s="8"/>
    </row>
    <row r="104" spans="15:18">
      <c r="O104" s="8"/>
      <c r="P104" s="8"/>
      <c r="Q104" s="8"/>
      <c r="R104" s="8"/>
    </row>
    <row r="105" spans="15:18">
      <c r="O105" s="8"/>
      <c r="P105" s="8"/>
      <c r="Q105" s="8"/>
      <c r="R105" s="8"/>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13</vt:i4>
      </vt:variant>
    </vt:vector>
  </HeadingPairs>
  <TitlesOfParts>
    <vt:vector size="14" baseType="lpstr">
      <vt:lpstr>Matrix R1 or R2</vt:lpstr>
      <vt:lpstr>'Matrix R1 or R2'!ave_infous</vt:lpstr>
      <vt:lpstr>'Matrix R1 or R2'!b_oo</vt:lpstr>
      <vt:lpstr>'Matrix R1 or R2'!b_oy</vt:lpstr>
      <vt:lpstr>'Matrix R1 or R2'!b_yo</vt:lpstr>
      <vt:lpstr>'Matrix R1 or R2'!b_yy</vt:lpstr>
      <vt:lpstr>'Matrix R1 or R2'!N_o</vt:lpstr>
      <vt:lpstr>'Matrix R1 or R2'!N_y</vt:lpstr>
      <vt:lpstr>'Matrix R1 or R2'!R_oo</vt:lpstr>
      <vt:lpstr>'Matrix R1 or R2'!R_oy</vt:lpstr>
      <vt:lpstr>'Matrix R1 or R2'!R_yo</vt:lpstr>
      <vt:lpstr>'Matrix R1 or R2'!R_yy</vt:lpstr>
      <vt:lpstr>R0_est</vt:lpstr>
      <vt:lpstr>x</vt:lpstr>
    </vt:vector>
  </TitlesOfParts>
  <Company>www.anintroductiontoinfectiousdiseasemodelling.com</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An Introduction to Infectious Disease Modelling</dc:title>
  <dc:subject>Model 7.4</dc:subject>
  <dc:creator>EMILIA VYNNYCKY &amp; RICHARD WHITE</dc:creator>
  <cp:lastModifiedBy>Emilia Vynnycky</cp:lastModifiedBy>
  <dcterms:created xsi:type="dcterms:W3CDTF">2010-09-30T15:58:32Z</dcterms:created>
  <dcterms:modified xsi:type="dcterms:W3CDTF">2010-11-03T22:36:23Z</dcterms:modified>
</cp:coreProperties>
</file>