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voeg/phylo_data/"/>
    </mc:Choice>
  </mc:AlternateContent>
  <xr:revisionPtr revIDLastSave="0" documentId="8_{097945DD-4545-C444-865F-BBAF0ABD48A8}" xr6:coauthVersionLast="47" xr6:coauthVersionMax="47" xr10:uidLastSave="{00000000-0000-0000-0000-000000000000}"/>
  <bookViews>
    <workbookView xWindow="3820" yWindow="1420" windowWidth="30000" windowHeight="17720" firstSheet="1" activeTab="1" xr2:uid="{00000000-000D-0000-FFFF-FFFF00000000}"/>
  </bookViews>
  <sheets>
    <sheet name="2020" sheetId="1" r:id="rId1"/>
    <sheet name="2021" sheetId="2" r:id="rId2"/>
    <sheet name="2022" sheetId="3" r:id="rId3"/>
    <sheet name="2023" sheetId="18" r:id="rId4"/>
    <sheet name="gisaid_seqs_urban_rural_yrs!" sheetId="4" r:id="rId5"/>
    <sheet name="gisaid_force_sampling!" sheetId="19" r:id="rId6"/>
  </sheets>
  <definedNames>
    <definedName name="_xlnm._FilterDatabase" localSheetId="2" hidden="1">'2022'!$A$2:$N$76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9" l="1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B41" i="4"/>
  <c r="B43" i="4" s="1"/>
  <c r="C41" i="4"/>
  <c r="D4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2" i="4"/>
  <c r="C78" i="18" l="1"/>
  <c r="B78" i="18"/>
  <c r="C50" i="18"/>
  <c r="B50" i="18"/>
  <c r="C77" i="2"/>
  <c r="D77" i="2"/>
  <c r="E77" i="2"/>
  <c r="F77" i="2"/>
  <c r="G77" i="2"/>
  <c r="H77" i="2"/>
  <c r="I77" i="2"/>
  <c r="J77" i="2"/>
  <c r="K77" i="2"/>
  <c r="L77" i="2"/>
  <c r="M77" i="2"/>
  <c r="N77" i="2"/>
  <c r="B77" i="2"/>
  <c r="C49" i="2"/>
  <c r="D49" i="2"/>
  <c r="E49" i="2"/>
  <c r="F49" i="2"/>
  <c r="G49" i="2"/>
  <c r="H49" i="2"/>
  <c r="I49" i="2"/>
  <c r="J49" i="2"/>
  <c r="K49" i="2"/>
  <c r="L49" i="2"/>
  <c r="M49" i="2"/>
  <c r="N49" i="2"/>
  <c r="B49" i="2"/>
  <c r="D77" i="3"/>
  <c r="F77" i="3"/>
  <c r="H77" i="3"/>
  <c r="J77" i="3"/>
  <c r="K77" i="3"/>
  <c r="L77" i="3"/>
  <c r="M77" i="3"/>
  <c r="N77" i="3"/>
  <c r="C77" i="3"/>
  <c r="B77" i="3"/>
  <c r="I49" i="3"/>
  <c r="J49" i="3"/>
  <c r="K49" i="3"/>
  <c r="L49" i="3"/>
  <c r="M49" i="3"/>
  <c r="N49" i="3"/>
  <c r="H49" i="3"/>
  <c r="G49" i="3"/>
  <c r="F49" i="3"/>
  <c r="E49" i="3"/>
  <c r="D49" i="3"/>
  <c r="B49" i="3"/>
  <c r="F57" i="1"/>
  <c r="C46" i="3"/>
  <c r="C49" i="3" s="1"/>
  <c r="E73" i="3"/>
  <c r="I67" i="3"/>
  <c r="F67" i="3"/>
  <c r="M58" i="3"/>
  <c r="K58" i="3"/>
  <c r="I58" i="3"/>
  <c r="I77" i="3" s="1"/>
  <c r="H58" i="3"/>
  <c r="G58" i="3"/>
  <c r="G77" i="3" s="1"/>
  <c r="F58" i="3"/>
  <c r="E58" i="3"/>
  <c r="E7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tc={BF1D4F72-6F52-C44A-AB80-B8471F48DC96}</author>
  </authors>
  <commentList>
    <comment ref="A1" authorId="0" shapeId="0" xr:uid="{BF1D4F72-6F52-C44A-AB80-B8471F48DC96}">
      <text>
        <t>[Threaded comment]
Your version of Excel allows you to read this threaded comment; however, any edits to it will get removed if the file is opened in a newer version of Excel. Learn more: https://go.microsoft.com/fwlink/?linkid=870924
Comment:
    GISAID Sequences for Urban/Rural in 2020. March is the column titled “3”, etc.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tc={8A888C43-2508-9F40-8121-81089E267CF2}</author>
  </authors>
  <commentList>
    <comment ref="A2" authorId="0" shapeId="0" xr:uid="{8A888C43-2508-9F40-8121-81089E267CF2}">
      <text>
        <t>[Threaded comment]
Your version of Excel allows you to read this threaded comment; however, any edits to it will get removed if the file is opened in a newer version of Excel. Learn more: https://go.microsoft.com/fwlink/?linkid=870924
Comment:
    GISAID Sequences for Urban/Rural in 2021. January is the column titled “1”, etc.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tc={6AF5A9D0-DBDC-EF4B-BA96-3EB3AD7FD47F}</author>
  </authors>
  <commentList>
    <comment ref="A1" authorId="0" shapeId="0" xr:uid="{6AF5A9D0-DBDC-EF4B-BA96-3EB3AD7FD47F}">
      <text>
        <t>[Threaded comment]
Your version of Excel allows you to read this threaded comment; however, any edits to it will get removed if the file is opened in a newer version of Excel. Learn more: https://go.microsoft.com/fwlink/?linkid=870924
Comment:
    Sequence counts for urban and rural counties for January and Feb 2022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tc={F2433CF7-BFA8-A744-969D-D4BD9922482E}</author>
  </authors>
  <commentList>
    <comment ref="A1" authorId="0" shapeId="0" xr:uid="{F2433CF7-BFA8-A744-969D-D4BD9922482E}">
      <text>
        <t>[Threaded comment]
Your version of Excel allows you to read this threaded comment; however, any edits to it will get removed if the file is opened in a newer version of Excel. Learn more: https://go.microsoft.com/fwlink/?linkid=870924
Comment:
    Sequence counts for urban and rural counties for January and Feb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tc={78D10B2E-6759-884D-805A-14140503F22E}</author>
  </authors>
  <commentList>
    <comment ref="A1" authorId="0" shapeId="0" xr:uid="{78D10B2E-6759-884D-805A-14140503F22E}">
      <text>
        <t>[Threaded comment]
Your version of Excel allows you to read this threaded comment; however, any edits to it will get removed if the file is opened in a newer version of Excel. Learn more: https://go.microsoft.com/fwlink/?linkid=870924
Comment:
    Sheet was used to organize data for the sheet gisaid_force_sampling! For the RPlot “Force_sampling_model.pdf”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tc={A8E50527-015F-A94A-AE11-5A4126702C48}</author>
  </authors>
  <commentList>
    <comment ref="A1" authorId="0" shapeId="0" xr:uid="{A8E50527-015F-A94A-AE11-5A4126702C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Sheet was used for the RPlot “Force_sampling_model.pdf” 
</t>
      </text>
    </comment>
  </commentList>
</comments>
</file>

<file path=xl/sharedStrings.xml><?xml version="1.0" encoding="utf-8"?>
<sst xmlns="http://schemas.openxmlformats.org/spreadsheetml/2006/main" count="531" uniqueCount="187">
  <si>
    <t>Dane County</t>
  </si>
  <si>
    <t>Grant County</t>
  </si>
  <si>
    <t>Jefferson County</t>
  </si>
  <si>
    <t>Sauk County</t>
  </si>
  <si>
    <t>La Crosse County</t>
  </si>
  <si>
    <t>Brown County</t>
  </si>
  <si>
    <t>Juneau County</t>
  </si>
  <si>
    <t>Waukesha County</t>
  </si>
  <si>
    <t>Milwaukee County</t>
  </si>
  <si>
    <t>Ozaukee County</t>
  </si>
  <si>
    <t>Trempealeau County</t>
  </si>
  <si>
    <t>Crawford County</t>
  </si>
  <si>
    <t>Monroe County</t>
  </si>
  <si>
    <t>Columbia County</t>
  </si>
  <si>
    <t>Dodge County</t>
  </si>
  <si>
    <t>Washington County</t>
  </si>
  <si>
    <t>Adams County</t>
  </si>
  <si>
    <t>Winnebago County</t>
  </si>
  <si>
    <t>Vernon County</t>
  </si>
  <si>
    <t>Green County</t>
  </si>
  <si>
    <t>Walworth County</t>
  </si>
  <si>
    <t>Fond du Lac County</t>
  </si>
  <si>
    <t>Manitowoc County</t>
  </si>
  <si>
    <t>Rock County</t>
  </si>
  <si>
    <t>Polk County</t>
  </si>
  <si>
    <t>Racine County</t>
  </si>
  <si>
    <t>Jackson County</t>
  </si>
  <si>
    <t>Iowa County</t>
  </si>
  <si>
    <t>Lafayette County</t>
  </si>
  <si>
    <t>Chippewa County</t>
  </si>
  <si>
    <t>Pepin County</t>
  </si>
  <si>
    <t>Sheboygan County</t>
  </si>
  <si>
    <t>Kenosha County</t>
  </si>
  <si>
    <t>Marquette County</t>
  </si>
  <si>
    <t>Barron County</t>
  </si>
  <si>
    <t>Outagamie County</t>
  </si>
  <si>
    <t>Richland County</t>
  </si>
  <si>
    <t>Door County</t>
  </si>
  <si>
    <t>Eau Claire County</t>
  </si>
  <si>
    <t>Sawyer County</t>
  </si>
  <si>
    <t>Ashland County</t>
  </si>
  <si>
    <t>Pierce County</t>
  </si>
  <si>
    <t>Shawano County</t>
  </si>
  <si>
    <t>Waushara County</t>
  </si>
  <si>
    <t>Oconto County</t>
  </si>
  <si>
    <t>Taylor County</t>
  </si>
  <si>
    <t>Vilas County</t>
  </si>
  <si>
    <t>Washburn County</t>
  </si>
  <si>
    <t>Buffalo County</t>
  </si>
  <si>
    <t>Marathon County</t>
  </si>
  <si>
    <t>Lincoln County</t>
  </si>
  <si>
    <t>Burnett County</t>
  </si>
  <si>
    <t>Marinette County</t>
  </si>
  <si>
    <t>Portage County</t>
  </si>
  <si>
    <t>Wood County</t>
  </si>
  <si>
    <t>Bayfield County</t>
  </si>
  <si>
    <t>Waupaca County</t>
  </si>
  <si>
    <t>Green Lake County</t>
  </si>
  <si>
    <t>Price County</t>
  </si>
  <si>
    <t>Clark County</t>
  </si>
  <si>
    <t>Langlade County</t>
  </si>
  <si>
    <t>Dunn County</t>
  </si>
  <si>
    <t>df21</t>
  </si>
  <si>
    <t>Iron County</t>
  </si>
  <si>
    <t>Douglas County</t>
  </si>
  <si>
    <t>Oneida County</t>
  </si>
  <si>
    <t>Kewaunee County</t>
  </si>
  <si>
    <t>Menominee County</t>
  </si>
  <si>
    <t>Rusk County</t>
  </si>
  <si>
    <t>Calumet County</t>
  </si>
  <si>
    <t>Florence County</t>
  </si>
  <si>
    <t>Forest County</t>
  </si>
  <si>
    <t>St. Croix County</t>
  </si>
  <si>
    <t>df22</t>
  </si>
  <si>
    <t>Douglas</t>
  </si>
  <si>
    <t>Florence</t>
  </si>
  <si>
    <t>Pop</t>
  </si>
  <si>
    <t>Rural</t>
  </si>
  <si>
    <t>Urban</t>
  </si>
  <si>
    <t>Urban/Rural</t>
  </si>
  <si>
    <t>Total Rural</t>
  </si>
  <si>
    <t>Total Urban</t>
  </si>
  <si>
    <t>Month</t>
  </si>
  <si>
    <t>Adams</t>
  </si>
  <si>
    <t>Vilas</t>
  </si>
  <si>
    <t xml:space="preserve">Waushara </t>
  </si>
  <si>
    <t>23_01</t>
  </si>
  <si>
    <t>23_02</t>
  </si>
  <si>
    <t xml:space="preserve"> Ashland 
</t>
  </si>
  <si>
    <t xml:space="preserve"> Barron 
</t>
  </si>
  <si>
    <t xml:space="preserve"> Chippewa 
</t>
  </si>
  <si>
    <t xml:space="preserve"> Clark 
</t>
  </si>
  <si>
    <t xml:space="preserve"> Eau Claire 
</t>
  </si>
  <si>
    <t xml:space="preserve"> Kenosha 
</t>
  </si>
  <si>
    <t xml:space="preserve"> Lincoln 
</t>
  </si>
  <si>
    <t xml:space="preserve"> Marathon 
</t>
  </si>
  <si>
    <t xml:space="preserve"> Milwaukee 
</t>
  </si>
  <si>
    <t xml:space="preserve"> Ozaukee 
</t>
  </si>
  <si>
    <t xml:space="preserve"> Portage 
</t>
  </si>
  <si>
    <t xml:space="preserve"> Price 
</t>
  </si>
  <si>
    <t xml:space="preserve"> Racine 
</t>
  </si>
  <si>
    <t xml:space="preserve"> Sawyer 
</t>
  </si>
  <si>
    <t xml:space="preserve"> Shawano 
</t>
  </si>
  <si>
    <t xml:space="preserve"> Walworth 
</t>
  </si>
  <si>
    <t xml:space="preserve"> Washburn 
</t>
  </si>
  <si>
    <t xml:space="preserve"> Washington 
</t>
  </si>
  <si>
    <t xml:space="preserve"> Waukesha 
</t>
  </si>
  <si>
    <t xml:space="preserve"> Wood 
</t>
  </si>
  <si>
    <t>Force Data (Rural*2)</t>
  </si>
  <si>
    <t>Urban Sequences</t>
  </si>
  <si>
    <t>Rural Gis Sequences</t>
  </si>
  <si>
    <t>Total</t>
  </si>
  <si>
    <t>Totals Urb + Rur</t>
  </si>
  <si>
    <t>force_ruralx2</t>
  </si>
  <si>
    <t>rur_gis_seqs</t>
  </si>
  <si>
    <t>urb_gis_seqs</t>
  </si>
  <si>
    <t xml:space="preserve">Ashland </t>
  </si>
  <si>
    <t xml:space="preserve">Barron </t>
  </si>
  <si>
    <t xml:space="preserve">Bayfield </t>
  </si>
  <si>
    <t xml:space="preserve">Buffalo </t>
  </si>
  <si>
    <t xml:space="preserve">Burnett </t>
  </si>
  <si>
    <t xml:space="preserve">Clark </t>
  </si>
  <si>
    <t xml:space="preserve">Crawford </t>
  </si>
  <si>
    <t xml:space="preserve">Dodge </t>
  </si>
  <si>
    <t xml:space="preserve">Door </t>
  </si>
  <si>
    <t xml:space="preserve">Dunn </t>
  </si>
  <si>
    <t xml:space="preserve">Florence </t>
  </si>
  <si>
    <t xml:space="preserve">Forest </t>
  </si>
  <si>
    <t xml:space="preserve">Grant </t>
  </si>
  <si>
    <t xml:space="preserve">Green Lake </t>
  </si>
  <si>
    <t xml:space="preserve">Iron </t>
  </si>
  <si>
    <t xml:space="preserve">Jackson </t>
  </si>
  <si>
    <t xml:space="preserve">Jefferson </t>
  </si>
  <si>
    <t xml:space="preserve">Juneau </t>
  </si>
  <si>
    <t xml:space="preserve">Lafayette </t>
  </si>
  <si>
    <t xml:space="preserve">Langlade </t>
  </si>
  <si>
    <t xml:space="preserve">Lincoln </t>
  </si>
  <si>
    <t xml:space="preserve">Manitowoc </t>
  </si>
  <si>
    <t xml:space="preserve">Marinette </t>
  </si>
  <si>
    <t xml:space="preserve">Marquette </t>
  </si>
  <si>
    <t xml:space="preserve">Menomine </t>
  </si>
  <si>
    <t xml:space="preserve">Monroe </t>
  </si>
  <si>
    <t xml:space="preserve">Oneida </t>
  </si>
  <si>
    <t xml:space="preserve">Pepin </t>
  </si>
  <si>
    <t xml:space="preserve">Polk </t>
  </si>
  <si>
    <t xml:space="preserve">Portage </t>
  </si>
  <si>
    <t xml:space="preserve">Price </t>
  </si>
  <si>
    <t xml:space="preserve">Richland </t>
  </si>
  <si>
    <t xml:space="preserve">Rusk </t>
  </si>
  <si>
    <t xml:space="preserve">Sauk </t>
  </si>
  <si>
    <t xml:space="preserve">Sawyer </t>
  </si>
  <si>
    <t xml:space="preserve">Shawano </t>
  </si>
  <si>
    <t xml:space="preserve">Taylor </t>
  </si>
  <si>
    <t xml:space="preserve">Trempealeau </t>
  </si>
  <si>
    <t xml:space="preserve">Vernon </t>
  </si>
  <si>
    <t xml:space="preserve">Vilas </t>
  </si>
  <si>
    <t xml:space="preserve">Walworth </t>
  </si>
  <si>
    <t xml:space="preserve">Washburn </t>
  </si>
  <si>
    <t xml:space="preserve">Waupaca </t>
  </si>
  <si>
    <t xml:space="preserve">Wood </t>
  </si>
  <si>
    <t xml:space="preserve">Brown </t>
  </si>
  <si>
    <t xml:space="preserve">Calumet </t>
  </si>
  <si>
    <t xml:space="preserve">Chippewa </t>
  </si>
  <si>
    <t xml:space="preserve">Columbia </t>
  </si>
  <si>
    <t xml:space="preserve">Dane </t>
  </si>
  <si>
    <t xml:space="preserve">Eau Claire </t>
  </si>
  <si>
    <t xml:space="preserve">Fond du Lac </t>
  </si>
  <si>
    <t xml:space="preserve">Green </t>
  </si>
  <si>
    <t xml:space="preserve">Iowa </t>
  </si>
  <si>
    <t xml:space="preserve">Kenosha </t>
  </si>
  <si>
    <t xml:space="preserve">Kewaunee </t>
  </si>
  <si>
    <t xml:space="preserve">La Crosse </t>
  </si>
  <si>
    <t xml:space="preserve">Marathon </t>
  </si>
  <si>
    <t xml:space="preserve">Milwaukee </t>
  </si>
  <si>
    <t xml:space="preserve">Oconto </t>
  </si>
  <si>
    <t xml:space="preserve">Outagamie </t>
  </si>
  <si>
    <t xml:space="preserve">Ozaukee </t>
  </si>
  <si>
    <t xml:space="preserve">Pierce </t>
  </si>
  <si>
    <t xml:space="preserve">Racine </t>
  </si>
  <si>
    <t xml:space="preserve">Rock </t>
  </si>
  <si>
    <t xml:space="preserve">Sheboygan </t>
  </si>
  <si>
    <t xml:space="preserve">St. Croix </t>
  </si>
  <si>
    <t xml:space="preserve">Washington </t>
  </si>
  <si>
    <t xml:space="preserve">Waukesha </t>
  </si>
  <si>
    <t xml:space="preserve">Winnebago </t>
  </si>
  <si>
    <t xml:space="preserve">Adams 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</si>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</sst>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Helvetica Neue"/>
      <family val="2"/>
    </font>
    <font>
      <b/>
      <sz val="11"/>
      <name val="Calibri"/>
      <family val="2"/>
    </font>
    <font>
      <sz val="10"/>
      <color rgb="FF000000"/>
      <name val="Tahoma"/>
      <family val="2"/>
    </font>
    <font>
      <sz val="10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3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theme="1"/>
      </left>
      <right/>
      <top style="thin">
        <color indexed="11"/>
      </top>
      <bottom style="thin">
        <color indexed="10"/>
      </bottom>
      <diagonal/>
    </border>
    <border>
      <left style="medium">
        <color theme="1"/>
      </left>
      <right/>
      <top style="thin">
        <color indexed="10"/>
      </top>
      <bottom style="thin">
        <color indexed="10"/>
      </bottom>
      <diagonal/>
    </border>
    <border>
      <left style="medium">
        <color theme="1"/>
      </left>
      <right/>
      <top style="thin">
        <color indexed="1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medium">
        <color theme="1"/>
      </left>
      <right/>
      <top style="medium">
        <color theme="1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9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3" fillId="0" borderId="0" xfId="0" applyFont="1">
      <alignment vertical="top" wrapText="1"/>
    </xf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 applyAlignment="1">
      <alignment vertical="top"/>
    </xf>
    <xf numFmtId="0" fontId="0" fillId="0" borderId="0" xfId="0" applyFill="1" applyBorder="1" applyAlignment="1"/>
    <xf numFmtId="0" fontId="0" fillId="0" borderId="0" xfId="1" applyNumberFormat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2" xfId="0" applyNumberFormat="1" applyFill="1" applyBorder="1" applyAlignment="1">
      <alignment vertical="top"/>
    </xf>
    <xf numFmtId="0" fontId="0" fillId="0" borderId="3" xfId="0" applyNumberForma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2" fillId="3" borderId="7" xfId="0" applyNumberFormat="1" applyFont="1" applyFill="1" applyBorder="1" applyAlignment="1">
      <alignment vertical="top"/>
    </xf>
    <xf numFmtId="49" fontId="2" fillId="3" borderId="8" xfId="0" applyNumberFormat="1" applyFont="1" applyFill="1" applyBorder="1" applyAlignment="1">
      <alignment vertical="top"/>
    </xf>
    <xf numFmtId="0" fontId="3" fillId="0" borderId="0" xfId="0" applyNumberFormat="1" applyFont="1" applyAlignment="1">
      <alignment vertical="top"/>
    </xf>
    <xf numFmtId="49" fontId="2" fillId="3" borderId="0" xfId="0" applyNumberFormat="1" applyFont="1" applyFill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4" fillId="0" borderId="15" xfId="0" applyFont="1" applyFill="1" applyBorder="1" applyAlignment="1">
      <alignment wrapText="1"/>
    </xf>
    <xf numFmtId="0" fontId="2" fillId="2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0" fontId="4" fillId="0" borderId="4" xfId="0" applyFont="1" applyFill="1" applyBorder="1" applyAlignment="1">
      <alignment wrapText="1"/>
    </xf>
    <xf numFmtId="0" fontId="0" fillId="0" borderId="4" xfId="0" applyNumberFormat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5" xfId="0" applyNumberFormat="1" applyFont="1" applyFill="1" applyBorder="1" applyAlignment="1">
      <alignment vertical="top"/>
    </xf>
    <xf numFmtId="0" fontId="3" fillId="0" borderId="17" xfId="0" applyNumberFormat="1" applyFont="1" applyBorder="1" applyAlignment="1">
      <alignment vertical="top"/>
    </xf>
    <xf numFmtId="0" fontId="0" fillId="0" borderId="9" xfId="1" applyNumberFormat="1" applyFont="1" applyFill="1" applyBorder="1" applyAlignment="1">
      <alignment wrapText="1"/>
    </xf>
    <xf numFmtId="0" fontId="0" fillId="0" borderId="10" xfId="0" applyNumberFormat="1" applyFill="1" applyBorder="1" applyAlignment="1">
      <alignment vertical="top"/>
    </xf>
    <xf numFmtId="0" fontId="3" fillId="0" borderId="11" xfId="0" applyNumberFormat="1" applyFont="1" applyFill="1" applyBorder="1" applyAlignment="1">
      <alignment vertical="top"/>
    </xf>
    <xf numFmtId="0" fontId="0" fillId="0" borderId="12" xfId="0" applyNumberFormat="1" applyFill="1" applyBorder="1" applyAlignment="1">
      <alignment wrapText="1"/>
    </xf>
    <xf numFmtId="0" fontId="3" fillId="0" borderId="13" xfId="0" applyNumberFormat="1" applyFont="1" applyFill="1" applyBorder="1" applyAlignment="1">
      <alignment vertical="top"/>
    </xf>
    <xf numFmtId="0" fontId="0" fillId="0" borderId="12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5" xfId="0" applyNumberFormat="1" applyFill="1" applyBorder="1" applyAlignment="1">
      <alignment vertical="top"/>
    </xf>
    <xf numFmtId="0" fontId="3" fillId="0" borderId="16" xfId="0" applyNumberFormat="1" applyFont="1" applyFill="1" applyBorder="1" applyAlignment="1">
      <alignment vertical="top"/>
    </xf>
    <xf numFmtId="0" fontId="2" fillId="0" borderId="9" xfId="0" applyFont="1" applyFill="1" applyBorder="1" applyAlignment="1">
      <alignment vertical="top"/>
    </xf>
    <xf numFmtId="0" fontId="2" fillId="0" borderId="10" xfId="0" applyNumberFormat="1" applyFont="1" applyFill="1" applyBorder="1" applyAlignment="1">
      <alignment vertical="top"/>
    </xf>
    <xf numFmtId="49" fontId="2" fillId="0" borderId="12" xfId="0" applyNumberFormat="1" applyFont="1" applyFill="1" applyBorder="1" applyAlignment="1">
      <alignment vertical="top"/>
    </xf>
    <xf numFmtId="49" fontId="2" fillId="0" borderId="14" xfId="0" applyNumberFormat="1" applyFont="1" applyFill="1" applyBorder="1" applyAlignment="1">
      <alignment vertical="top"/>
    </xf>
    <xf numFmtId="49" fontId="2" fillId="3" borderId="18" xfId="0" applyNumberFormat="1" applyFont="1" applyFill="1" applyBorder="1" applyAlignment="1">
      <alignment vertical="top"/>
    </xf>
    <xf numFmtId="0" fontId="4" fillId="0" borderId="18" xfId="0" applyFont="1" applyFill="1" applyBorder="1" applyAlignment="1">
      <alignment wrapText="1"/>
    </xf>
    <xf numFmtId="0" fontId="0" fillId="0" borderId="18" xfId="0" applyNumberFormat="1" applyBorder="1" applyAlignment="1">
      <alignment vertical="top"/>
    </xf>
    <xf numFmtId="0" fontId="3" fillId="0" borderId="18" xfId="0" applyNumberFormat="1" applyFont="1" applyBorder="1" applyAlignment="1">
      <alignment vertical="top"/>
    </xf>
    <xf numFmtId="0" fontId="3" fillId="0" borderId="21" xfId="0" applyNumberFormat="1" applyFont="1" applyBorder="1" applyAlignment="1">
      <alignment vertical="top"/>
    </xf>
    <xf numFmtId="49" fontId="2" fillId="3" borderId="22" xfId="0" applyNumberFormat="1" applyFont="1" applyFill="1" applyBorder="1" applyAlignment="1">
      <alignment vertical="top"/>
    </xf>
    <xf numFmtId="0" fontId="3" fillId="0" borderId="23" xfId="0" applyNumberFormat="1" applyFont="1" applyBorder="1" applyAlignment="1">
      <alignment vertical="top"/>
    </xf>
    <xf numFmtId="49" fontId="2" fillId="3" borderId="24" xfId="0" applyNumberFormat="1" applyFont="1" applyFill="1" applyBorder="1" applyAlignment="1">
      <alignment vertical="top"/>
    </xf>
    <xf numFmtId="0" fontId="4" fillId="0" borderId="25" xfId="0" applyFont="1" applyFill="1" applyBorder="1" applyAlignment="1">
      <alignment wrapText="1"/>
    </xf>
    <xf numFmtId="0" fontId="0" fillId="0" borderId="25" xfId="0" applyNumberFormat="1" applyBorder="1" applyAlignment="1">
      <alignment vertical="top"/>
    </xf>
    <xf numFmtId="0" fontId="3" fillId="0" borderId="26" xfId="0" applyNumberFormat="1" applyFont="1" applyBorder="1" applyAlignment="1">
      <alignment vertical="top"/>
    </xf>
    <xf numFmtId="0" fontId="2" fillId="2" borderId="27" xfId="0" applyFont="1" applyFill="1" applyBorder="1" applyAlignment="1">
      <alignment vertical="top"/>
    </xf>
    <xf numFmtId="0" fontId="2" fillId="0" borderId="28" xfId="0" applyFont="1" applyFill="1" applyBorder="1" applyAlignment="1">
      <alignment vertical="top"/>
    </xf>
    <xf numFmtId="0" fontId="2" fillId="2" borderId="28" xfId="0" applyNumberFormat="1" applyFont="1" applyFill="1" applyBorder="1" applyAlignment="1">
      <alignment vertical="top"/>
    </xf>
    <xf numFmtId="0" fontId="3" fillId="0" borderId="29" xfId="0" applyNumberFormat="1" applyFont="1" applyBorder="1" applyAlignment="1">
      <alignment vertical="top"/>
    </xf>
    <xf numFmtId="49" fontId="2" fillId="3" borderId="19" xfId="0" applyNumberFormat="1" applyFont="1" applyFill="1" applyBorder="1" applyAlignment="1">
      <alignment vertical="top"/>
    </xf>
    <xf numFmtId="0" fontId="4" fillId="0" borderId="20" xfId="0" applyFont="1" applyFill="1" applyBorder="1" applyAlignment="1">
      <alignment wrapText="1"/>
    </xf>
    <xf numFmtId="0" fontId="0" fillId="0" borderId="20" xfId="0" applyNumberFormat="1" applyBorder="1" applyAlignment="1">
      <alignment vertical="top"/>
    </xf>
    <xf numFmtId="49" fontId="2" fillId="3" borderId="30" xfId="0" applyNumberFormat="1" applyFont="1" applyFill="1" applyBorder="1" applyAlignment="1">
      <alignment vertical="top"/>
    </xf>
    <xf numFmtId="49" fontId="2" fillId="3" borderId="31" xfId="0" applyNumberFormat="1" applyFont="1" applyFill="1" applyBorder="1" applyAlignment="1">
      <alignment vertical="top"/>
    </xf>
    <xf numFmtId="49" fontId="2" fillId="0" borderId="9" xfId="0" applyNumberFormat="1" applyFont="1" applyFill="1" applyBorder="1" applyAlignment="1">
      <alignment vertical="top"/>
    </xf>
    <xf numFmtId="0" fontId="4" fillId="0" borderId="1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49" fontId="2" fillId="3" borderId="32" xfId="0" applyNumberFormat="1" applyFont="1" applyFill="1" applyBorder="1" applyAlignment="1">
      <alignment vertical="top"/>
    </xf>
    <xf numFmtId="49" fontId="2" fillId="3" borderId="33" xfId="0" applyNumberFormat="1" applyFont="1" applyFill="1" applyBorder="1" applyAlignment="1">
      <alignment vertical="top"/>
    </xf>
    <xf numFmtId="0" fontId="4" fillId="0" borderId="34" xfId="0" applyFont="1" applyFill="1" applyBorder="1" applyAlignment="1">
      <alignment wrapText="1"/>
    </xf>
    <xf numFmtId="0" fontId="0" fillId="0" borderId="34" xfId="0" applyNumberFormat="1" applyBorder="1" applyAlignment="1">
      <alignment vertical="top"/>
    </xf>
    <xf numFmtId="0" fontId="3" fillId="0" borderId="35" xfId="0" applyNumberFormat="1" applyFont="1" applyBorder="1" applyAlignment="1">
      <alignment vertical="top"/>
    </xf>
    <xf numFmtId="0" fontId="5" fillId="0" borderId="34" xfId="0" applyFont="1" applyFill="1" applyBorder="1" applyAlignment="1">
      <alignment wrapText="1"/>
    </xf>
    <xf numFmtId="0" fontId="3" fillId="0" borderId="0" xfId="0" applyFont="1" applyBorder="1">
      <alignment vertical="top" wrapText="1"/>
    </xf>
    <xf numFmtId="0" fontId="3" fillId="0" borderId="0" xfId="0" applyFont="1" applyFill="1" applyBorder="1" applyAlignment="1">
      <alignment vertical="top"/>
    </xf>
    <xf numFmtId="16" fontId="3" fillId="0" borderId="0" xfId="0" applyNumberFormat="1" applyFont="1">
      <alignment vertical="top" wrapText="1"/>
    </xf>
    <xf numFmtId="14" fontId="3" fillId="0" borderId="0" xfId="0" applyNumberFormat="1" applyFont="1">
      <alignment vertical="top" wrapText="1"/>
    </xf>
    <xf numFmtId="14" fontId="4" fillId="0" borderId="0" xfId="0" applyNumberFormat="1" applyFont="1">
      <alignment vertical="top" wrapText="1"/>
    </xf>
    <xf numFmtId="0" fontId="0" fillId="0" borderId="0" xfId="0" applyAlignment="1"/>
    <xf numFmtId="0" fontId="7" fillId="0" borderId="36" xfId="0" applyFont="1" applyBorder="1" applyAlignment="1">
      <alignment horizontal="center" vertical="top"/>
    </xf>
    <xf numFmtId="0" fontId="3" fillId="0" borderId="0" xfId="0" applyFont="1" applyAlignment="1"/>
    <xf numFmtId="14" fontId="0" fillId="0" borderId="0" xfId="0" applyNumberFormat="1">
      <alignment vertical="top" wrapText="1"/>
    </xf>
    <xf numFmtId="0" fontId="7" fillId="0" borderId="0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top"/>
    </xf>
    <xf numFmtId="0" fontId="3" fillId="0" borderId="0" xfId="0" applyFont="1" applyFill="1" applyBorder="1">
      <alignment vertical="top" wrapText="1"/>
    </xf>
    <xf numFmtId="0" fontId="7" fillId="0" borderId="3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" fontId="5" fillId="0" borderId="34" xfId="0" applyNumberFormat="1" applyFont="1" applyFill="1" applyBorder="1" applyAlignment="1">
      <alignment wrapText="1"/>
    </xf>
    <xf numFmtId="1" fontId="2" fillId="0" borderId="4" xfId="0" applyNumberFormat="1" applyFont="1" applyFill="1" applyBorder="1" applyAlignment="1">
      <alignment vertical="top"/>
    </xf>
    <xf numFmtId="0" fontId="9" fillId="0" borderId="0" xfId="0" applyFont="1">
      <alignment vertical="top" wrapText="1"/>
    </xf>
    <xf numFmtId="0" fontId="3" fillId="0" borderId="38" xfId="0" applyFont="1" applyFill="1" applyBorder="1">
      <alignment vertical="top" wrapText="1"/>
    </xf>
    <xf numFmtId="0" fontId="0" fillId="0" borderId="38" xfId="0" applyFill="1" applyBorder="1">
      <alignment vertical="top" wrapText="1"/>
    </xf>
    <xf numFmtId="0" fontId="0" fillId="0" borderId="0" xfId="0" applyFill="1">
      <alignment vertical="top" wrapText="1"/>
    </xf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oegele, Alex" id="{3B561B45-62AD-FB46-9511-046F9D0B04C8}" userId="S::mavoeg@upenn.edu::1b3e022a-6b5c-494a-9623-a749d05c9384" providerId="AD"/>
</personList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24T22:13:24.17" personId="{3B561B45-62AD-FB46-9511-046F9D0B04C8}" id="{BF1D4F72-6F52-C44A-AB80-B8471F48DC96}">
    <text>GISAID Sequences for Urban/Rural in 2020. March is the column titled “3”, etc.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4-24T22:12:36.99" personId="{3B561B45-62AD-FB46-9511-046F9D0B04C8}" id="{8A888C43-2508-9F40-8121-81089E267CF2}">
    <text>GISAID Sequences for Urban/Rural in 2021. January is the column titled “1”, etc.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24T22:11:49.68" personId="{3B561B45-62AD-FB46-9511-046F9D0B04C8}" id="{6AF5A9D0-DBDC-EF4B-BA96-3EB3AD7FD47F}">
    <text>Sequence counts for urban and rural counties for January and Feb 2022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24T20:16:19.28" personId="{3B561B45-62AD-FB46-9511-046F9D0B04C8}" id="{F2433CF7-BFA8-A744-969D-D4BD9922482E}">
    <text>Sequence counts for urban and rural counties for January and Feb 2023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04-24T22:10:31.99" personId="{3B561B45-62AD-FB46-9511-046F9D0B04C8}" id="{78D10B2E-6759-884D-805A-14140503F22E}">
    <text>Sheet was used to organize data for the sheet gisaid_force_sampling! For the RPlot “Force_sampling_model.pdf”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04-24T22:16:17.22" personId="{3B561B45-62AD-FB46-9511-046F9D0B04C8}" id="{A8E50527-015F-A94A-AE11-5A4126702C48}">
    <text xml:space="preserve">Sheet was used for the RPlot “Force_sampling_model.pdf”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8"/>
  <sheetViews>
    <sheetView showGridLines="0" zoomScaleNormal="100" workbookViewId="0">
      <selection activeCell="O6" sqref="O6"/>
    </sheetView>
  </sheetViews>
  <sheetFormatPr baseColWidth="10" defaultColWidth="8.33203125" defaultRowHeight="20" customHeight="1" x14ac:dyDescent="0.15"/>
  <cols>
    <col min="1" max="1" width="17.83203125" style="1" customWidth="1"/>
    <col min="2" max="2" width="17.83203125" style="10" customWidth="1"/>
    <col min="3" max="5" width="4.6640625" style="1" customWidth="1"/>
    <col min="6" max="8" width="5.6640625" style="1" customWidth="1"/>
    <col min="9" max="9" width="6.5" style="1" customWidth="1"/>
    <col min="10" max="12" width="5.6640625" style="1" customWidth="1"/>
    <col min="13" max="13" width="8.33203125" style="1" customWidth="1"/>
    <col min="14" max="16384" width="8.33203125" style="1"/>
  </cols>
  <sheetData>
    <row r="1" spans="1:16" ht="20" customHeight="1" thickBot="1" x14ac:dyDescent="0.2">
      <c r="B1" s="6"/>
    </row>
    <row r="2" spans="1:16" ht="20" customHeight="1" thickBot="1" x14ac:dyDescent="0.2">
      <c r="A2" s="52"/>
      <c r="B2" s="53" t="s">
        <v>186</v>
      </c>
      <c r="C2" s="54">
        <v>3</v>
      </c>
      <c r="D2" s="54">
        <v>4</v>
      </c>
      <c r="E2" s="5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K2" s="54">
        <v>11</v>
      </c>
      <c r="L2" s="54">
        <v>12</v>
      </c>
      <c r="M2" s="55" t="s">
        <v>79</v>
      </c>
      <c r="N2" s="9"/>
    </row>
    <row r="3" spans="1:16" ht="27.75" customHeight="1" x14ac:dyDescent="0.15">
      <c r="A3" s="56" t="s">
        <v>185</v>
      </c>
      <c r="B3" s="57">
        <v>20654</v>
      </c>
      <c r="C3" s="58">
        <v>1</v>
      </c>
      <c r="D3" s="58">
        <v>0</v>
      </c>
      <c r="E3" s="58">
        <v>0</v>
      </c>
      <c r="F3" s="58">
        <v>2</v>
      </c>
      <c r="G3" s="58">
        <v>0</v>
      </c>
      <c r="H3" s="58">
        <v>2</v>
      </c>
      <c r="I3" s="58">
        <v>1</v>
      </c>
      <c r="J3" s="58">
        <v>4</v>
      </c>
      <c r="K3" s="58">
        <v>2</v>
      </c>
      <c r="L3" s="58">
        <v>3</v>
      </c>
      <c r="M3" s="45" t="s">
        <v>77</v>
      </c>
    </row>
    <row r="4" spans="1:16" ht="20.25" customHeight="1" x14ac:dyDescent="0.15">
      <c r="A4" s="46" t="s">
        <v>116</v>
      </c>
      <c r="B4" s="23">
        <v>16027</v>
      </c>
      <c r="C4" s="24">
        <v>0</v>
      </c>
      <c r="D4" s="24">
        <v>0</v>
      </c>
      <c r="E4" s="24">
        <v>0</v>
      </c>
      <c r="F4" s="24">
        <v>1</v>
      </c>
      <c r="G4" s="24">
        <v>0</v>
      </c>
      <c r="H4" s="24">
        <v>0</v>
      </c>
      <c r="I4" s="24">
        <v>6</v>
      </c>
      <c r="J4" s="24">
        <v>6</v>
      </c>
      <c r="K4" s="24">
        <v>1</v>
      </c>
      <c r="L4" s="24">
        <v>4</v>
      </c>
      <c r="M4" s="47" t="s">
        <v>77</v>
      </c>
      <c r="P4" s="15"/>
    </row>
    <row r="5" spans="1:16" ht="20.25" customHeight="1" x14ac:dyDescent="0.15">
      <c r="A5" s="46" t="s">
        <v>117</v>
      </c>
      <c r="B5" s="23">
        <v>46711</v>
      </c>
      <c r="C5" s="24">
        <v>0</v>
      </c>
      <c r="D5" s="24">
        <v>0</v>
      </c>
      <c r="E5" s="24">
        <v>1</v>
      </c>
      <c r="F5" s="24">
        <v>2</v>
      </c>
      <c r="G5" s="24">
        <v>6</v>
      </c>
      <c r="H5" s="24">
        <v>0</v>
      </c>
      <c r="I5" s="24">
        <v>8</v>
      </c>
      <c r="J5" s="24">
        <v>5</v>
      </c>
      <c r="K5" s="24">
        <v>0</v>
      </c>
      <c r="L5" s="24">
        <v>10</v>
      </c>
      <c r="M5" s="47" t="s">
        <v>77</v>
      </c>
      <c r="N5" s="9"/>
    </row>
    <row r="6" spans="1:16" ht="20" customHeight="1" x14ac:dyDescent="0.15">
      <c r="A6" s="46" t="s">
        <v>118</v>
      </c>
      <c r="B6" s="23">
        <v>16220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5</v>
      </c>
      <c r="M6" s="47" t="s">
        <v>77</v>
      </c>
      <c r="N6" s="9"/>
    </row>
    <row r="7" spans="1:16" ht="20" customHeight="1" x14ac:dyDescent="0.15">
      <c r="A7" s="46" t="s">
        <v>119</v>
      </c>
      <c r="B7" s="23">
        <v>13317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3</v>
      </c>
      <c r="J7" s="24">
        <v>1</v>
      </c>
      <c r="K7" s="24">
        <v>2</v>
      </c>
      <c r="L7" s="24">
        <v>0</v>
      </c>
      <c r="M7" s="47" t="s">
        <v>77</v>
      </c>
      <c r="N7" s="9"/>
    </row>
    <row r="8" spans="1:16" ht="20" customHeight="1" x14ac:dyDescent="0.15">
      <c r="A8" s="46" t="s">
        <v>120</v>
      </c>
      <c r="B8" s="23">
        <v>16526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3</v>
      </c>
      <c r="J8" s="24">
        <v>2</v>
      </c>
      <c r="K8" s="24">
        <v>0</v>
      </c>
      <c r="L8" s="24">
        <v>22</v>
      </c>
      <c r="M8" s="47" t="s">
        <v>77</v>
      </c>
      <c r="N8" s="9"/>
    </row>
    <row r="9" spans="1:16" ht="20" customHeight="1" x14ac:dyDescent="0.15">
      <c r="A9" s="46" t="s">
        <v>121</v>
      </c>
      <c r="B9" s="23">
        <v>34659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1</v>
      </c>
      <c r="L9" s="24">
        <v>1</v>
      </c>
      <c r="M9" s="47" t="s">
        <v>77</v>
      </c>
      <c r="N9" s="9"/>
    </row>
    <row r="10" spans="1:16" ht="20" customHeight="1" x14ac:dyDescent="0.15">
      <c r="A10" s="46" t="s">
        <v>122</v>
      </c>
      <c r="B10" s="23">
        <v>16113</v>
      </c>
      <c r="C10" s="24">
        <v>0</v>
      </c>
      <c r="D10" s="24">
        <v>0</v>
      </c>
      <c r="E10" s="24">
        <v>1</v>
      </c>
      <c r="F10" s="24">
        <v>0</v>
      </c>
      <c r="G10" s="24">
        <v>1</v>
      </c>
      <c r="H10" s="24">
        <v>1</v>
      </c>
      <c r="I10" s="24">
        <v>3</v>
      </c>
      <c r="J10" s="24">
        <v>9</v>
      </c>
      <c r="K10" s="24">
        <v>6</v>
      </c>
      <c r="L10" s="24">
        <v>13</v>
      </c>
      <c r="M10" s="47" t="s">
        <v>77</v>
      </c>
      <c r="N10" s="9"/>
    </row>
    <row r="11" spans="1:16" ht="20" customHeight="1" x14ac:dyDescent="0.15">
      <c r="A11" s="46" t="s">
        <v>123</v>
      </c>
      <c r="B11" s="23">
        <v>89396</v>
      </c>
      <c r="C11" s="24">
        <v>1</v>
      </c>
      <c r="D11" s="24">
        <v>0</v>
      </c>
      <c r="E11" s="24">
        <v>0</v>
      </c>
      <c r="F11" s="24">
        <v>3</v>
      </c>
      <c r="G11" s="24">
        <v>1</v>
      </c>
      <c r="H11" s="24">
        <v>31</v>
      </c>
      <c r="I11" s="24">
        <v>37</v>
      </c>
      <c r="J11" s="24">
        <v>74</v>
      </c>
      <c r="K11" s="24">
        <v>175</v>
      </c>
      <c r="L11" s="24">
        <v>33</v>
      </c>
      <c r="M11" s="47" t="s">
        <v>77</v>
      </c>
      <c r="N11" s="9"/>
    </row>
    <row r="12" spans="1:16" ht="20" customHeight="1" x14ac:dyDescent="0.15">
      <c r="A12" s="46" t="s">
        <v>124</v>
      </c>
      <c r="B12" s="23">
        <v>30066</v>
      </c>
      <c r="C12" s="24">
        <v>0</v>
      </c>
      <c r="D12" s="24">
        <v>1</v>
      </c>
      <c r="E12" s="24">
        <v>0</v>
      </c>
      <c r="F12" s="24">
        <v>1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47" t="s">
        <v>77</v>
      </c>
      <c r="N12" s="9"/>
    </row>
    <row r="13" spans="1:16" ht="20" customHeight="1" x14ac:dyDescent="0.15">
      <c r="A13" s="46" t="s">
        <v>125</v>
      </c>
      <c r="B13" s="23">
        <v>45440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1</v>
      </c>
      <c r="M13" s="47" t="s">
        <v>77</v>
      </c>
      <c r="N13" s="9"/>
    </row>
    <row r="14" spans="1:16" ht="20" customHeight="1" x14ac:dyDescent="0.15">
      <c r="A14" s="46" t="s">
        <v>126</v>
      </c>
      <c r="B14" s="23">
        <v>4558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47" t="s">
        <v>77</v>
      </c>
      <c r="N14" s="9"/>
    </row>
    <row r="15" spans="1:16" ht="20" customHeight="1" x14ac:dyDescent="0.15">
      <c r="A15" s="46" t="s">
        <v>127</v>
      </c>
      <c r="B15" s="23">
        <v>9179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47" t="s">
        <v>77</v>
      </c>
      <c r="N15" s="9"/>
    </row>
    <row r="16" spans="1:16" ht="20" customHeight="1" x14ac:dyDescent="0.15">
      <c r="A16" s="46" t="s">
        <v>128</v>
      </c>
      <c r="B16" s="23">
        <v>51938</v>
      </c>
      <c r="C16" s="24">
        <v>0</v>
      </c>
      <c r="D16" s="24">
        <v>11</v>
      </c>
      <c r="E16" s="24">
        <v>4</v>
      </c>
      <c r="F16" s="24">
        <v>2</v>
      </c>
      <c r="G16" s="24">
        <v>1</v>
      </c>
      <c r="H16" s="24">
        <v>1</v>
      </c>
      <c r="I16" s="24">
        <v>19</v>
      </c>
      <c r="J16" s="24">
        <v>31</v>
      </c>
      <c r="K16" s="24">
        <v>7</v>
      </c>
      <c r="L16" s="24">
        <v>44</v>
      </c>
      <c r="M16" s="47" t="s">
        <v>77</v>
      </c>
      <c r="N16" s="9"/>
    </row>
    <row r="17" spans="1:14" ht="20" customHeight="1" x14ac:dyDescent="0.15">
      <c r="A17" s="46" t="s">
        <v>129</v>
      </c>
      <c r="B17" s="23">
        <v>19018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11</v>
      </c>
      <c r="M17" s="47" t="s">
        <v>77</v>
      </c>
      <c r="N17" s="9"/>
    </row>
    <row r="18" spans="1:14" ht="20" customHeight="1" x14ac:dyDescent="0.15">
      <c r="A18" s="46" t="s">
        <v>130</v>
      </c>
      <c r="B18" s="23">
        <v>6137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47" t="s">
        <v>77</v>
      </c>
      <c r="N18" s="9"/>
    </row>
    <row r="19" spans="1:14" ht="20" customHeight="1" x14ac:dyDescent="0.15">
      <c r="A19" s="46" t="s">
        <v>131</v>
      </c>
      <c r="B19" s="23">
        <v>21145</v>
      </c>
      <c r="C19" s="24">
        <v>1</v>
      </c>
      <c r="D19" s="24">
        <v>0</v>
      </c>
      <c r="E19" s="24">
        <v>0</v>
      </c>
      <c r="F19" s="24">
        <v>1</v>
      </c>
      <c r="G19" s="24">
        <v>0</v>
      </c>
      <c r="H19" s="24">
        <v>1</v>
      </c>
      <c r="I19" s="24">
        <v>0</v>
      </c>
      <c r="J19" s="24">
        <v>0</v>
      </c>
      <c r="K19" s="24">
        <v>8</v>
      </c>
      <c r="L19" s="24">
        <v>74</v>
      </c>
      <c r="M19" s="47" t="s">
        <v>77</v>
      </c>
      <c r="N19" s="9"/>
    </row>
    <row r="20" spans="1:14" ht="20" customHeight="1" x14ac:dyDescent="0.15">
      <c r="A20" s="46" t="s">
        <v>132</v>
      </c>
      <c r="B20" s="23">
        <v>84900</v>
      </c>
      <c r="C20" s="24">
        <v>1</v>
      </c>
      <c r="D20" s="24">
        <v>1</v>
      </c>
      <c r="E20" s="24">
        <v>4</v>
      </c>
      <c r="F20" s="24">
        <v>12</v>
      </c>
      <c r="G20" s="24">
        <v>6</v>
      </c>
      <c r="H20" s="24">
        <v>11</v>
      </c>
      <c r="I20" s="24">
        <v>54</v>
      </c>
      <c r="J20" s="24">
        <v>43</v>
      </c>
      <c r="K20" s="24">
        <v>5</v>
      </c>
      <c r="L20" s="24">
        <v>13</v>
      </c>
      <c r="M20" s="47" t="s">
        <v>77</v>
      </c>
      <c r="N20" s="9"/>
    </row>
    <row r="21" spans="1:14" ht="20" customHeight="1" x14ac:dyDescent="0.15">
      <c r="A21" s="46" t="s">
        <v>133</v>
      </c>
      <c r="B21" s="23">
        <v>26718</v>
      </c>
      <c r="C21" s="24">
        <v>0</v>
      </c>
      <c r="D21" s="24">
        <v>2</v>
      </c>
      <c r="E21" s="24">
        <v>0</v>
      </c>
      <c r="F21" s="24">
        <v>0</v>
      </c>
      <c r="G21" s="24">
        <v>1</v>
      </c>
      <c r="H21" s="24">
        <v>10</v>
      </c>
      <c r="I21" s="24">
        <v>5</v>
      </c>
      <c r="J21" s="24">
        <v>11</v>
      </c>
      <c r="K21" s="24">
        <v>4</v>
      </c>
      <c r="L21" s="24">
        <v>32</v>
      </c>
      <c r="M21" s="47" t="s">
        <v>77</v>
      </c>
      <c r="N21" s="9"/>
    </row>
    <row r="22" spans="1:14" ht="20" customHeight="1" x14ac:dyDescent="0.15">
      <c r="A22" s="46" t="s">
        <v>134</v>
      </c>
      <c r="B22" s="23">
        <v>16611</v>
      </c>
      <c r="C22" s="24">
        <v>1</v>
      </c>
      <c r="D22" s="24">
        <v>0</v>
      </c>
      <c r="E22" s="24">
        <v>2</v>
      </c>
      <c r="F22" s="24">
        <v>5</v>
      </c>
      <c r="G22" s="24">
        <v>0</v>
      </c>
      <c r="H22" s="24">
        <v>3</v>
      </c>
      <c r="I22" s="24">
        <v>11</v>
      </c>
      <c r="J22" s="24">
        <v>13</v>
      </c>
      <c r="K22" s="24">
        <v>0</v>
      </c>
      <c r="L22" s="24">
        <v>12</v>
      </c>
      <c r="M22" s="47" t="s">
        <v>77</v>
      </c>
      <c r="N22" s="9"/>
    </row>
    <row r="23" spans="1:14" ht="20" customHeight="1" x14ac:dyDescent="0.15">
      <c r="A23" s="46" t="s">
        <v>135</v>
      </c>
      <c r="B23" s="23">
        <v>19491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1</v>
      </c>
      <c r="M23" s="47" t="s">
        <v>77</v>
      </c>
      <c r="N23" s="9"/>
    </row>
    <row r="24" spans="1:14" ht="20" customHeight="1" x14ac:dyDescent="0.15">
      <c r="A24" s="46" t="s">
        <v>136</v>
      </c>
      <c r="B24" s="23">
        <v>28415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1</v>
      </c>
      <c r="J24" s="24">
        <v>0</v>
      </c>
      <c r="K24" s="24">
        <v>0</v>
      </c>
      <c r="L24" s="24">
        <v>1</v>
      </c>
      <c r="M24" s="47" t="s">
        <v>77</v>
      </c>
      <c r="N24" s="9"/>
    </row>
    <row r="25" spans="1:14" ht="20" customHeight="1" x14ac:dyDescent="0.15">
      <c r="A25" s="46" t="s">
        <v>137</v>
      </c>
      <c r="B25" s="23">
        <v>81359</v>
      </c>
      <c r="C25" s="24">
        <v>0</v>
      </c>
      <c r="D25" s="24">
        <v>0</v>
      </c>
      <c r="E25" s="24">
        <v>0</v>
      </c>
      <c r="F25" s="24">
        <v>2</v>
      </c>
      <c r="G25" s="24">
        <v>0</v>
      </c>
      <c r="H25" s="24">
        <v>0</v>
      </c>
      <c r="I25" s="24">
        <v>0</v>
      </c>
      <c r="J25" s="24">
        <v>1</v>
      </c>
      <c r="K25" s="24">
        <v>0</v>
      </c>
      <c r="L25" s="24">
        <v>1</v>
      </c>
      <c r="M25" s="47" t="s">
        <v>77</v>
      </c>
      <c r="N25" s="9"/>
    </row>
    <row r="26" spans="1:14" ht="20" customHeight="1" x14ac:dyDescent="0.15">
      <c r="A26" s="46" t="s">
        <v>138</v>
      </c>
      <c r="B26" s="23">
        <v>41872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</v>
      </c>
      <c r="J26" s="24">
        <v>3</v>
      </c>
      <c r="K26" s="24">
        <v>0</v>
      </c>
      <c r="L26" s="24">
        <v>0</v>
      </c>
      <c r="M26" s="47" t="s">
        <v>77</v>
      </c>
      <c r="N26" s="9"/>
    </row>
    <row r="27" spans="1:14" ht="20" customHeight="1" x14ac:dyDescent="0.15">
      <c r="A27" s="46" t="s">
        <v>139</v>
      </c>
      <c r="B27" s="23">
        <v>15592</v>
      </c>
      <c r="C27" s="24">
        <v>0</v>
      </c>
      <c r="D27" s="24">
        <v>0</v>
      </c>
      <c r="E27" s="24">
        <v>0</v>
      </c>
      <c r="F27" s="24">
        <v>0</v>
      </c>
      <c r="G27" s="24">
        <v>1</v>
      </c>
      <c r="H27" s="24">
        <v>2</v>
      </c>
      <c r="I27" s="24">
        <v>40</v>
      </c>
      <c r="J27" s="24">
        <v>52</v>
      </c>
      <c r="K27" s="24">
        <v>3</v>
      </c>
      <c r="L27" s="24">
        <v>18</v>
      </c>
      <c r="M27" s="47" t="s">
        <v>77</v>
      </c>
      <c r="N27" s="9"/>
    </row>
    <row r="28" spans="1:14" ht="20" customHeight="1" x14ac:dyDescent="0.15">
      <c r="A28" s="46" t="s">
        <v>140</v>
      </c>
      <c r="B28" s="23">
        <v>4255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47" t="s">
        <v>77</v>
      </c>
      <c r="N28" s="9"/>
    </row>
    <row r="29" spans="1:14" ht="20" customHeight="1" x14ac:dyDescent="0.15">
      <c r="A29" s="46" t="s">
        <v>141</v>
      </c>
      <c r="B29" s="23">
        <v>46274</v>
      </c>
      <c r="C29" s="24">
        <v>2</v>
      </c>
      <c r="D29" s="24">
        <v>2</v>
      </c>
      <c r="E29" s="24">
        <v>0</v>
      </c>
      <c r="F29" s="24">
        <v>4</v>
      </c>
      <c r="G29" s="24">
        <v>9</v>
      </c>
      <c r="H29" s="24">
        <v>5</v>
      </c>
      <c r="I29" s="24">
        <v>9</v>
      </c>
      <c r="J29" s="24">
        <v>10</v>
      </c>
      <c r="K29" s="24">
        <v>10</v>
      </c>
      <c r="L29" s="24">
        <v>18</v>
      </c>
      <c r="M29" s="47" t="s">
        <v>77</v>
      </c>
      <c r="N29" s="9"/>
    </row>
    <row r="30" spans="1:14" ht="20" customHeight="1" x14ac:dyDescent="0.15">
      <c r="A30" s="46" t="s">
        <v>142</v>
      </c>
      <c r="B30" s="23">
        <v>37845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47" t="s">
        <v>77</v>
      </c>
      <c r="N30" s="9"/>
    </row>
    <row r="31" spans="1:14" ht="20" customHeight="1" x14ac:dyDescent="0.15">
      <c r="A31" s="46" t="s">
        <v>143</v>
      </c>
      <c r="B31" s="23">
        <v>7318</v>
      </c>
      <c r="C31" s="24">
        <v>0</v>
      </c>
      <c r="D31" s="24">
        <v>0</v>
      </c>
      <c r="E31" s="24">
        <v>0</v>
      </c>
      <c r="F31" s="24">
        <v>2</v>
      </c>
      <c r="G31" s="24">
        <v>6</v>
      </c>
      <c r="H31" s="24">
        <v>1</v>
      </c>
      <c r="I31" s="24">
        <v>4</v>
      </c>
      <c r="J31" s="24">
        <v>12</v>
      </c>
      <c r="K31" s="24">
        <v>3</v>
      </c>
      <c r="L31" s="24">
        <v>1</v>
      </c>
      <c r="M31" s="47" t="s">
        <v>77</v>
      </c>
      <c r="N31" s="9"/>
    </row>
    <row r="32" spans="1:14" ht="20" customHeight="1" x14ac:dyDescent="0.15">
      <c r="A32" s="46" t="s">
        <v>144</v>
      </c>
      <c r="B32" s="23">
        <v>44977</v>
      </c>
      <c r="C32" s="24">
        <v>0</v>
      </c>
      <c r="D32" s="24">
        <v>0</v>
      </c>
      <c r="E32" s="24">
        <v>2</v>
      </c>
      <c r="F32" s="24">
        <v>0</v>
      </c>
      <c r="G32" s="24">
        <v>0</v>
      </c>
      <c r="H32" s="24">
        <v>0</v>
      </c>
      <c r="I32" s="24">
        <v>0</v>
      </c>
      <c r="J32" s="24">
        <v>1</v>
      </c>
      <c r="K32" s="24">
        <v>0</v>
      </c>
      <c r="L32" s="24">
        <v>9</v>
      </c>
      <c r="M32" s="47" t="s">
        <v>77</v>
      </c>
      <c r="N32" s="9"/>
    </row>
    <row r="33" spans="1:14" ht="20" customHeight="1" x14ac:dyDescent="0.15">
      <c r="A33" s="46" t="s">
        <v>145</v>
      </c>
      <c r="B33" s="23">
        <v>70377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1</v>
      </c>
      <c r="J33" s="24">
        <v>0</v>
      </c>
      <c r="K33" s="24">
        <v>1</v>
      </c>
      <c r="L33" s="24">
        <v>0</v>
      </c>
      <c r="M33" s="47" t="s">
        <v>77</v>
      </c>
      <c r="N33" s="9"/>
    </row>
    <row r="34" spans="1:14" ht="20" customHeight="1" x14ac:dyDescent="0.15">
      <c r="A34" s="46" t="s">
        <v>146</v>
      </c>
      <c r="B34" s="23">
        <v>14054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1</v>
      </c>
      <c r="M34" s="47" t="s">
        <v>77</v>
      </c>
      <c r="N34" s="9"/>
    </row>
    <row r="35" spans="1:14" ht="20" customHeight="1" x14ac:dyDescent="0.15">
      <c r="A35" s="46" t="s">
        <v>147</v>
      </c>
      <c r="B35" s="23">
        <v>17304</v>
      </c>
      <c r="C35" s="24">
        <v>0</v>
      </c>
      <c r="D35" s="24">
        <v>1</v>
      </c>
      <c r="E35" s="24">
        <v>0</v>
      </c>
      <c r="F35" s="24">
        <v>0</v>
      </c>
      <c r="G35" s="24">
        <v>0</v>
      </c>
      <c r="H35" s="24">
        <v>0</v>
      </c>
      <c r="I35" s="24">
        <v>3</v>
      </c>
      <c r="J35" s="24">
        <v>2</v>
      </c>
      <c r="K35" s="24">
        <v>1</v>
      </c>
      <c r="L35" s="24">
        <v>2</v>
      </c>
      <c r="M35" s="47" t="s">
        <v>77</v>
      </c>
      <c r="N35" s="9"/>
    </row>
    <row r="36" spans="1:14" ht="20" customHeight="1" x14ac:dyDescent="0.15">
      <c r="A36" s="46" t="s">
        <v>148</v>
      </c>
      <c r="B36" s="23">
        <v>14188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47" t="s">
        <v>77</v>
      </c>
      <c r="N36" s="9"/>
    </row>
    <row r="37" spans="1:14" ht="20" customHeight="1" x14ac:dyDescent="0.15">
      <c r="A37" s="46" t="s">
        <v>149</v>
      </c>
      <c r="B37" s="23">
        <v>65763</v>
      </c>
      <c r="C37" s="24">
        <v>1</v>
      </c>
      <c r="D37" s="24">
        <v>3</v>
      </c>
      <c r="E37" s="24">
        <v>0</v>
      </c>
      <c r="F37" s="24">
        <v>1</v>
      </c>
      <c r="G37" s="24">
        <v>3</v>
      </c>
      <c r="H37" s="24">
        <v>3</v>
      </c>
      <c r="I37" s="24">
        <v>8</v>
      </c>
      <c r="J37" s="24">
        <v>7</v>
      </c>
      <c r="K37" s="24">
        <v>2</v>
      </c>
      <c r="L37" s="24">
        <v>12</v>
      </c>
      <c r="M37" s="47" t="s">
        <v>77</v>
      </c>
      <c r="N37" s="9"/>
    </row>
    <row r="38" spans="1:14" ht="20" customHeight="1" x14ac:dyDescent="0.15">
      <c r="A38" s="46" t="s">
        <v>150</v>
      </c>
      <c r="B38" s="23">
        <v>18074</v>
      </c>
      <c r="C38" s="24">
        <v>0</v>
      </c>
      <c r="D38" s="24">
        <v>0</v>
      </c>
      <c r="E38" s="24">
        <v>0</v>
      </c>
      <c r="F38" s="24">
        <v>1</v>
      </c>
      <c r="G38" s="24">
        <v>0</v>
      </c>
      <c r="H38" s="24">
        <v>0</v>
      </c>
      <c r="I38" s="24">
        <v>0</v>
      </c>
      <c r="J38" s="24">
        <v>6</v>
      </c>
      <c r="K38" s="24">
        <v>1</v>
      </c>
      <c r="L38" s="24">
        <v>13</v>
      </c>
      <c r="M38" s="47" t="s">
        <v>77</v>
      </c>
      <c r="N38" s="9"/>
    </row>
    <row r="39" spans="1:14" ht="20" customHeight="1" x14ac:dyDescent="0.15">
      <c r="A39" s="46" t="s">
        <v>151</v>
      </c>
      <c r="B39" s="23">
        <v>40881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1</v>
      </c>
      <c r="I39" s="24">
        <v>0</v>
      </c>
      <c r="J39" s="24">
        <v>0</v>
      </c>
      <c r="K39" s="24">
        <v>0</v>
      </c>
      <c r="L39" s="24">
        <v>0</v>
      </c>
      <c r="M39" s="47" t="s">
        <v>77</v>
      </c>
      <c r="N39" s="9"/>
    </row>
    <row r="40" spans="1:14" ht="20" customHeight="1" x14ac:dyDescent="0.15">
      <c r="A40" s="46" t="s">
        <v>152</v>
      </c>
      <c r="B40" s="23">
        <v>19913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10</v>
      </c>
      <c r="K40" s="24">
        <v>0</v>
      </c>
      <c r="L40" s="24">
        <v>0</v>
      </c>
      <c r="M40" s="47" t="s">
        <v>77</v>
      </c>
      <c r="N40" s="9"/>
    </row>
    <row r="41" spans="1:14" ht="20" customHeight="1" x14ac:dyDescent="0.15">
      <c r="A41" s="46" t="s">
        <v>153</v>
      </c>
      <c r="B41" s="23">
        <v>30760</v>
      </c>
      <c r="C41" s="24">
        <v>0</v>
      </c>
      <c r="D41" s="24">
        <v>1</v>
      </c>
      <c r="E41" s="24">
        <v>2</v>
      </c>
      <c r="F41" s="24">
        <v>4</v>
      </c>
      <c r="G41" s="24">
        <v>30</v>
      </c>
      <c r="H41" s="24">
        <v>14</v>
      </c>
      <c r="I41" s="24">
        <v>11</v>
      </c>
      <c r="J41" s="24">
        <v>13</v>
      </c>
      <c r="K41" s="24">
        <v>15</v>
      </c>
      <c r="L41" s="24">
        <v>14</v>
      </c>
      <c r="M41" s="47" t="s">
        <v>77</v>
      </c>
      <c r="N41" s="9"/>
    </row>
    <row r="42" spans="1:14" ht="20" customHeight="1" x14ac:dyDescent="0.15">
      <c r="A42" s="46" t="s">
        <v>154</v>
      </c>
      <c r="B42" s="23">
        <v>30714</v>
      </c>
      <c r="C42" s="24">
        <v>0</v>
      </c>
      <c r="D42" s="24">
        <v>0</v>
      </c>
      <c r="E42" s="24">
        <v>4</v>
      </c>
      <c r="F42" s="24">
        <v>5</v>
      </c>
      <c r="G42" s="24">
        <v>4</v>
      </c>
      <c r="H42" s="24">
        <v>7</v>
      </c>
      <c r="I42" s="24">
        <v>21</v>
      </c>
      <c r="J42" s="24">
        <v>25</v>
      </c>
      <c r="K42" s="24">
        <v>28</v>
      </c>
      <c r="L42" s="24">
        <v>40</v>
      </c>
      <c r="M42" s="47" t="s">
        <v>77</v>
      </c>
      <c r="N42" s="9"/>
    </row>
    <row r="43" spans="1:14" ht="20" customHeight="1" x14ac:dyDescent="0.15">
      <c r="A43" s="46" t="s">
        <v>155</v>
      </c>
      <c r="B43" s="23">
        <v>23047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3</v>
      </c>
      <c r="J43" s="24">
        <v>32</v>
      </c>
      <c r="K43" s="24">
        <v>1</v>
      </c>
      <c r="L43" s="24">
        <v>11</v>
      </c>
      <c r="M43" s="47" t="s">
        <v>77</v>
      </c>
      <c r="N43" s="9"/>
    </row>
    <row r="44" spans="1:14" ht="20" customHeight="1" x14ac:dyDescent="0.15">
      <c r="A44" s="46" t="s">
        <v>156</v>
      </c>
      <c r="B44" s="23">
        <v>106478</v>
      </c>
      <c r="C44" s="24">
        <v>1</v>
      </c>
      <c r="D44" s="24">
        <v>33</v>
      </c>
      <c r="E44" s="24">
        <v>5</v>
      </c>
      <c r="F44" s="24">
        <v>0</v>
      </c>
      <c r="G44" s="24">
        <v>3</v>
      </c>
      <c r="H44" s="24">
        <v>0</v>
      </c>
      <c r="I44" s="24">
        <v>4</v>
      </c>
      <c r="J44" s="24">
        <v>0</v>
      </c>
      <c r="K44" s="24">
        <v>1</v>
      </c>
      <c r="L44" s="24">
        <v>3</v>
      </c>
      <c r="M44" s="47" t="s">
        <v>77</v>
      </c>
      <c r="N44" s="9"/>
    </row>
    <row r="45" spans="1:14" ht="20" customHeight="1" x14ac:dyDescent="0.15">
      <c r="A45" s="46" t="s">
        <v>157</v>
      </c>
      <c r="B45" s="23">
        <v>16623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1</v>
      </c>
      <c r="J45" s="24">
        <v>4</v>
      </c>
      <c r="K45" s="24">
        <v>0</v>
      </c>
      <c r="L45" s="24">
        <v>5</v>
      </c>
      <c r="M45" s="47" t="s">
        <v>77</v>
      </c>
      <c r="N45" s="9"/>
    </row>
    <row r="46" spans="1:14" ht="20" customHeight="1" x14ac:dyDescent="0.15">
      <c r="A46" s="46" t="s">
        <v>158</v>
      </c>
      <c r="B46" s="23">
        <v>51812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3</v>
      </c>
      <c r="K46" s="24">
        <v>0</v>
      </c>
      <c r="L46" s="24">
        <v>0</v>
      </c>
      <c r="M46" s="47" t="s">
        <v>77</v>
      </c>
      <c r="N46" s="9"/>
    </row>
    <row r="47" spans="1:14" ht="20" customHeight="1" x14ac:dyDescent="0.15">
      <c r="A47" s="46" t="s">
        <v>85</v>
      </c>
      <c r="B47" s="23">
        <v>24520</v>
      </c>
      <c r="C47" s="24">
        <v>0</v>
      </c>
      <c r="D47" s="24">
        <v>0</v>
      </c>
      <c r="E47" s="24">
        <v>0</v>
      </c>
      <c r="F47" s="24">
        <v>1</v>
      </c>
      <c r="G47" s="24">
        <v>0</v>
      </c>
      <c r="H47" s="24">
        <v>0</v>
      </c>
      <c r="I47" s="24">
        <v>1</v>
      </c>
      <c r="J47" s="24">
        <v>1</v>
      </c>
      <c r="K47" s="24">
        <v>0</v>
      </c>
      <c r="L47" s="24">
        <v>0</v>
      </c>
      <c r="M47" s="47" t="s">
        <v>77</v>
      </c>
      <c r="N47" s="9"/>
    </row>
    <row r="48" spans="1:14" ht="20" customHeight="1" thickBot="1" x14ac:dyDescent="0.2">
      <c r="A48" s="48" t="s">
        <v>159</v>
      </c>
      <c r="B48" s="49">
        <v>74207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1</v>
      </c>
      <c r="J48" s="50">
        <v>1</v>
      </c>
      <c r="K48" s="50">
        <v>3</v>
      </c>
      <c r="L48" s="50">
        <v>7</v>
      </c>
      <c r="M48" s="51" t="s">
        <v>77</v>
      </c>
      <c r="N48" s="9"/>
    </row>
    <row r="49" spans="1:14" ht="20" customHeight="1" x14ac:dyDescent="0.15">
      <c r="A49" s="65"/>
      <c r="B49" s="84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8"/>
      <c r="N49" s="9"/>
    </row>
    <row r="50" spans="1:14" ht="20" customHeight="1" x14ac:dyDescent="0.15">
      <c r="A50" s="65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8"/>
      <c r="N50" s="9"/>
    </row>
    <row r="51" spans="1:14" ht="20" customHeight="1" x14ac:dyDescent="0.15">
      <c r="A51" s="41" t="s">
        <v>160</v>
      </c>
      <c r="B51" s="42">
        <v>268740</v>
      </c>
      <c r="C51" s="43">
        <v>1</v>
      </c>
      <c r="D51" s="43">
        <v>93</v>
      </c>
      <c r="E51" s="43">
        <v>8</v>
      </c>
      <c r="F51" s="43">
        <v>6</v>
      </c>
      <c r="G51" s="43">
        <v>0</v>
      </c>
      <c r="H51" s="43">
        <v>3</v>
      </c>
      <c r="I51" s="43">
        <v>3</v>
      </c>
      <c r="J51" s="43">
        <v>33</v>
      </c>
      <c r="K51" s="43">
        <v>1</v>
      </c>
      <c r="L51" s="43">
        <v>2</v>
      </c>
      <c r="M51" s="44" t="s">
        <v>78</v>
      </c>
      <c r="N51" s="9"/>
    </row>
    <row r="52" spans="1:14" ht="20" customHeight="1" x14ac:dyDescent="0.15">
      <c r="A52" s="22" t="s">
        <v>161</v>
      </c>
      <c r="B52" s="23">
        <v>52442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1" t="s">
        <v>78</v>
      </c>
      <c r="N52" s="9"/>
    </row>
    <row r="53" spans="1:14" ht="20" customHeight="1" x14ac:dyDescent="0.15">
      <c r="A53" s="22" t="s">
        <v>162</v>
      </c>
      <c r="B53" s="23">
        <v>66297</v>
      </c>
      <c r="C53" s="24">
        <v>1</v>
      </c>
      <c r="D53" s="24">
        <v>0</v>
      </c>
      <c r="E53" s="24">
        <v>3</v>
      </c>
      <c r="F53" s="24">
        <v>7</v>
      </c>
      <c r="G53" s="24">
        <v>0</v>
      </c>
      <c r="H53" s="24">
        <v>0</v>
      </c>
      <c r="I53" s="24">
        <v>0</v>
      </c>
      <c r="J53" s="24">
        <v>4</v>
      </c>
      <c r="K53" s="24">
        <v>1</v>
      </c>
      <c r="L53" s="24">
        <v>4</v>
      </c>
      <c r="M53" s="21" t="s">
        <v>78</v>
      </c>
      <c r="N53" s="9"/>
    </row>
    <row r="54" spans="1:14" ht="20" customHeight="1" x14ac:dyDescent="0.15">
      <c r="A54" s="22" t="s">
        <v>163</v>
      </c>
      <c r="B54" s="23">
        <v>58490</v>
      </c>
      <c r="C54" s="24">
        <v>5</v>
      </c>
      <c r="D54" s="24">
        <v>3</v>
      </c>
      <c r="E54" s="24">
        <v>2</v>
      </c>
      <c r="F54" s="24">
        <v>3</v>
      </c>
      <c r="G54" s="24">
        <v>9</v>
      </c>
      <c r="H54" s="24">
        <v>6</v>
      </c>
      <c r="I54" s="24">
        <v>17</v>
      </c>
      <c r="J54" s="24">
        <v>22</v>
      </c>
      <c r="K54" s="24">
        <v>12</v>
      </c>
      <c r="L54" s="24">
        <v>19</v>
      </c>
      <c r="M54" s="21" t="s">
        <v>78</v>
      </c>
      <c r="N54" s="9"/>
    </row>
    <row r="55" spans="1:14" ht="20" customHeight="1" x14ac:dyDescent="0.15">
      <c r="A55" s="22" t="s">
        <v>164</v>
      </c>
      <c r="B55" s="23">
        <v>561504</v>
      </c>
      <c r="C55" s="24">
        <v>93</v>
      </c>
      <c r="D55" s="24">
        <v>43</v>
      </c>
      <c r="E55" s="24">
        <v>16</v>
      </c>
      <c r="F55" s="24">
        <v>222</v>
      </c>
      <c r="G55" s="24">
        <v>245</v>
      </c>
      <c r="H55" s="24">
        <v>147</v>
      </c>
      <c r="I55" s="24">
        <v>1015</v>
      </c>
      <c r="J55" s="24">
        <v>221</v>
      </c>
      <c r="K55" s="24">
        <v>202</v>
      </c>
      <c r="L55" s="24">
        <v>205</v>
      </c>
      <c r="M55" s="21" t="s">
        <v>78</v>
      </c>
      <c r="N55" s="9"/>
    </row>
    <row r="56" spans="1:14" ht="20" customHeight="1" x14ac:dyDescent="0.15">
      <c r="A56" s="22" t="s">
        <v>74</v>
      </c>
      <c r="B56" s="23">
        <v>44295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1" t="s">
        <v>78</v>
      </c>
      <c r="N56" s="9"/>
    </row>
    <row r="57" spans="1:14" ht="20" customHeight="1" x14ac:dyDescent="0.15">
      <c r="A57" s="22" t="s">
        <v>165</v>
      </c>
      <c r="B57" s="23">
        <v>105710</v>
      </c>
      <c r="C57" s="24">
        <v>0</v>
      </c>
      <c r="D57" s="24">
        <v>0</v>
      </c>
      <c r="E57" s="24">
        <v>0</v>
      </c>
      <c r="F57" s="24">
        <f>4</f>
        <v>4</v>
      </c>
      <c r="G57" s="24">
        <v>1</v>
      </c>
      <c r="H57" s="24">
        <v>1</v>
      </c>
      <c r="I57" s="24">
        <v>1</v>
      </c>
      <c r="J57" s="24">
        <v>4</v>
      </c>
      <c r="K57" s="24">
        <v>4</v>
      </c>
      <c r="L57" s="24">
        <v>19</v>
      </c>
      <c r="M57" s="21" t="s">
        <v>78</v>
      </c>
      <c r="N57" s="9"/>
    </row>
    <row r="58" spans="1:14" ht="20" customHeight="1" x14ac:dyDescent="0.15">
      <c r="A58" s="22" t="s">
        <v>166</v>
      </c>
      <c r="B58" s="23">
        <v>104154</v>
      </c>
      <c r="C58" s="24">
        <v>12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1</v>
      </c>
      <c r="J58" s="24">
        <v>42</v>
      </c>
      <c r="K58" s="24">
        <v>55</v>
      </c>
      <c r="L58" s="24">
        <v>44</v>
      </c>
      <c r="M58" s="21" t="s">
        <v>78</v>
      </c>
      <c r="N58" s="9"/>
    </row>
    <row r="59" spans="1:14" ht="20" customHeight="1" x14ac:dyDescent="0.15">
      <c r="A59" s="22" t="s">
        <v>167</v>
      </c>
      <c r="B59" s="23">
        <v>37093</v>
      </c>
      <c r="C59" s="24">
        <v>1</v>
      </c>
      <c r="D59" s="24">
        <v>1</v>
      </c>
      <c r="E59" s="24">
        <v>2</v>
      </c>
      <c r="F59" s="24">
        <v>2</v>
      </c>
      <c r="G59" s="24">
        <v>4</v>
      </c>
      <c r="H59" s="24">
        <v>12</v>
      </c>
      <c r="I59" s="24">
        <v>3</v>
      </c>
      <c r="J59" s="24">
        <v>2</v>
      </c>
      <c r="K59" s="24">
        <v>5</v>
      </c>
      <c r="L59" s="24">
        <v>2</v>
      </c>
      <c r="M59" s="21" t="s">
        <v>78</v>
      </c>
      <c r="N59" s="9"/>
    </row>
    <row r="60" spans="1:14" ht="20" customHeight="1" x14ac:dyDescent="0.15">
      <c r="A60" s="22" t="s">
        <v>168</v>
      </c>
      <c r="B60" s="23">
        <v>23709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7</v>
      </c>
      <c r="I60" s="24">
        <v>3</v>
      </c>
      <c r="J60" s="24">
        <v>0</v>
      </c>
      <c r="K60" s="24">
        <v>0</v>
      </c>
      <c r="L60" s="24">
        <v>0</v>
      </c>
      <c r="M60" s="21" t="s">
        <v>78</v>
      </c>
      <c r="N60" s="9"/>
    </row>
    <row r="61" spans="1:14" ht="20" customHeight="1" x14ac:dyDescent="0.15">
      <c r="A61" s="22" t="s">
        <v>169</v>
      </c>
      <c r="B61" s="23">
        <v>169151</v>
      </c>
      <c r="C61" s="24">
        <v>3</v>
      </c>
      <c r="D61" s="24">
        <v>2</v>
      </c>
      <c r="E61" s="24">
        <v>0</v>
      </c>
      <c r="F61" s="24">
        <v>6</v>
      </c>
      <c r="G61" s="24">
        <v>0</v>
      </c>
      <c r="H61" s="24">
        <v>0</v>
      </c>
      <c r="I61" s="24">
        <v>0</v>
      </c>
      <c r="J61" s="24">
        <v>0</v>
      </c>
      <c r="K61" s="24">
        <v>12</v>
      </c>
      <c r="L61" s="24">
        <v>1</v>
      </c>
      <c r="M61" s="21" t="s">
        <v>78</v>
      </c>
      <c r="N61" s="9"/>
    </row>
    <row r="62" spans="1:14" ht="20" customHeight="1" x14ac:dyDescent="0.15">
      <c r="A62" s="22" t="s">
        <v>170</v>
      </c>
      <c r="B62" s="23">
        <v>20563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1" t="s">
        <v>78</v>
      </c>
      <c r="N62" s="9"/>
    </row>
    <row r="63" spans="1:14" ht="20" customHeight="1" x14ac:dyDescent="0.15">
      <c r="A63" s="22" t="s">
        <v>171</v>
      </c>
      <c r="B63" s="23">
        <v>120784</v>
      </c>
      <c r="C63" s="24">
        <v>6</v>
      </c>
      <c r="D63" s="24">
        <v>4</v>
      </c>
      <c r="E63" s="24">
        <v>6</v>
      </c>
      <c r="F63" s="24">
        <v>32</v>
      </c>
      <c r="G63" s="24">
        <v>36</v>
      </c>
      <c r="H63" s="24">
        <v>28</v>
      </c>
      <c r="I63" s="24">
        <v>109</v>
      </c>
      <c r="J63" s="24">
        <v>88</v>
      </c>
      <c r="K63" s="24">
        <v>152</v>
      </c>
      <c r="L63" s="24">
        <v>88</v>
      </c>
      <c r="M63" s="21" t="s">
        <v>78</v>
      </c>
      <c r="N63" s="9"/>
    </row>
    <row r="64" spans="1:14" ht="20" customHeight="1" x14ac:dyDescent="0.15">
      <c r="A64" s="22" t="s">
        <v>172</v>
      </c>
      <c r="B64" s="23">
        <v>138013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2</v>
      </c>
      <c r="J64" s="24">
        <v>10</v>
      </c>
      <c r="K64" s="24">
        <v>3</v>
      </c>
      <c r="L64" s="24">
        <v>5</v>
      </c>
      <c r="M64" s="21" t="s">
        <v>78</v>
      </c>
      <c r="N64" s="9"/>
    </row>
    <row r="65" spans="1:14" ht="20" customHeight="1" x14ac:dyDescent="0.15">
      <c r="A65" s="22" t="s">
        <v>173</v>
      </c>
      <c r="B65" s="23">
        <v>939489</v>
      </c>
      <c r="C65" s="24">
        <v>97</v>
      </c>
      <c r="D65" s="24">
        <v>82</v>
      </c>
      <c r="E65" s="24">
        <v>49</v>
      </c>
      <c r="F65" s="24">
        <v>22</v>
      </c>
      <c r="G65" s="24">
        <v>8</v>
      </c>
      <c r="H65" s="24">
        <v>5</v>
      </c>
      <c r="I65" s="24">
        <v>127</v>
      </c>
      <c r="J65" s="24">
        <v>0</v>
      </c>
      <c r="K65" s="24">
        <v>6</v>
      </c>
      <c r="L65" s="24">
        <v>29</v>
      </c>
      <c r="M65" s="21" t="s">
        <v>78</v>
      </c>
      <c r="N65" s="9"/>
    </row>
    <row r="66" spans="1:14" ht="20" customHeight="1" x14ac:dyDescent="0.15">
      <c r="A66" s="22" t="s">
        <v>174</v>
      </c>
      <c r="B66" s="23">
        <v>38965</v>
      </c>
      <c r="C66" s="24">
        <v>0</v>
      </c>
      <c r="D66" s="24">
        <v>0</v>
      </c>
      <c r="E66" s="24">
        <v>1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1" t="s">
        <v>78</v>
      </c>
      <c r="N66" s="9"/>
    </row>
    <row r="67" spans="1:14" ht="20" customHeight="1" x14ac:dyDescent="0.15">
      <c r="A67" s="22" t="s">
        <v>175</v>
      </c>
      <c r="B67" s="23">
        <v>190705</v>
      </c>
      <c r="C67" s="24">
        <v>0</v>
      </c>
      <c r="D67" s="24">
        <v>1</v>
      </c>
      <c r="E67" s="24">
        <v>0</v>
      </c>
      <c r="F67" s="24">
        <v>2</v>
      </c>
      <c r="G67" s="24">
        <v>0</v>
      </c>
      <c r="H67" s="24">
        <v>0</v>
      </c>
      <c r="I67" s="24">
        <v>1</v>
      </c>
      <c r="J67" s="24">
        <v>0</v>
      </c>
      <c r="K67" s="24">
        <v>2</v>
      </c>
      <c r="L67" s="24">
        <v>6</v>
      </c>
      <c r="M67" s="21" t="s">
        <v>78</v>
      </c>
      <c r="N67" s="9"/>
    </row>
    <row r="68" spans="1:14" ht="20" customHeight="1" x14ac:dyDescent="0.15">
      <c r="A68" s="22" t="s">
        <v>176</v>
      </c>
      <c r="B68" s="23">
        <v>91503</v>
      </c>
      <c r="C68" s="24">
        <v>20</v>
      </c>
      <c r="D68" s="24">
        <v>4</v>
      </c>
      <c r="E68" s="24">
        <v>10</v>
      </c>
      <c r="F68" s="24">
        <v>3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10</v>
      </c>
      <c r="M68" s="21" t="s">
        <v>78</v>
      </c>
      <c r="N68" s="9"/>
    </row>
    <row r="69" spans="1:14" ht="20" customHeight="1" x14ac:dyDescent="0.15">
      <c r="A69" s="22" t="s">
        <v>177</v>
      </c>
      <c r="B69" s="23">
        <v>42212</v>
      </c>
      <c r="C69" s="24">
        <v>0</v>
      </c>
      <c r="D69" s="24">
        <v>0</v>
      </c>
      <c r="E69" s="24">
        <v>2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1</v>
      </c>
      <c r="L69" s="24">
        <v>1</v>
      </c>
      <c r="M69" s="21" t="s">
        <v>78</v>
      </c>
      <c r="N69" s="9"/>
    </row>
    <row r="70" spans="1:14" ht="20" customHeight="1" x14ac:dyDescent="0.15">
      <c r="A70" s="22" t="s">
        <v>178</v>
      </c>
      <c r="B70" s="23">
        <v>197727</v>
      </c>
      <c r="C70" s="24">
        <v>5</v>
      </c>
      <c r="D70" s="24">
        <v>6</v>
      </c>
      <c r="E70" s="24">
        <v>28</v>
      </c>
      <c r="F70" s="24">
        <v>10</v>
      </c>
      <c r="G70" s="24">
        <v>3</v>
      </c>
      <c r="H70" s="24">
        <v>2</v>
      </c>
      <c r="I70" s="24">
        <v>1</v>
      </c>
      <c r="J70" s="24">
        <v>52</v>
      </c>
      <c r="K70" s="24">
        <v>46</v>
      </c>
      <c r="L70" s="24">
        <v>72</v>
      </c>
      <c r="M70" s="21" t="s">
        <v>78</v>
      </c>
      <c r="N70" s="9"/>
    </row>
    <row r="71" spans="1:14" ht="20" customHeight="1" x14ac:dyDescent="0.15">
      <c r="A71" s="22" t="s">
        <v>179</v>
      </c>
      <c r="B71" s="23">
        <v>163687</v>
      </c>
      <c r="C71" s="24">
        <v>3</v>
      </c>
      <c r="D71" s="24">
        <v>9</v>
      </c>
      <c r="E71" s="24">
        <v>12</v>
      </c>
      <c r="F71" s="24">
        <v>9</v>
      </c>
      <c r="G71" s="24">
        <v>4</v>
      </c>
      <c r="H71" s="24">
        <v>4</v>
      </c>
      <c r="I71" s="24">
        <v>17</v>
      </c>
      <c r="J71" s="24">
        <v>21</v>
      </c>
      <c r="K71" s="24">
        <v>5</v>
      </c>
      <c r="L71" s="24">
        <v>51</v>
      </c>
      <c r="M71" s="21" t="s">
        <v>78</v>
      </c>
      <c r="N71" s="9"/>
    </row>
    <row r="72" spans="1:14" ht="20" customHeight="1" x14ac:dyDescent="0.15">
      <c r="A72" s="22" t="s">
        <v>180</v>
      </c>
      <c r="B72" s="23">
        <v>118034</v>
      </c>
      <c r="C72" s="24">
        <v>0</v>
      </c>
      <c r="D72" s="24">
        <v>2</v>
      </c>
      <c r="E72" s="24">
        <v>0</v>
      </c>
      <c r="F72" s="24">
        <v>1</v>
      </c>
      <c r="G72" s="24">
        <v>1</v>
      </c>
      <c r="H72" s="24">
        <v>13</v>
      </c>
      <c r="I72" s="24">
        <v>80</v>
      </c>
      <c r="J72" s="24">
        <v>85</v>
      </c>
      <c r="K72" s="24">
        <v>0</v>
      </c>
      <c r="L72" s="24">
        <v>0</v>
      </c>
      <c r="M72" s="21" t="s">
        <v>78</v>
      </c>
      <c r="N72" s="9"/>
    </row>
    <row r="73" spans="1:14" ht="20" customHeight="1" x14ac:dyDescent="0.15">
      <c r="A73" s="22" t="s">
        <v>181</v>
      </c>
      <c r="B73" s="23">
        <v>93536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1" t="s">
        <v>78</v>
      </c>
      <c r="N73" s="9"/>
    </row>
    <row r="74" spans="1:14" ht="20" customHeight="1" x14ac:dyDescent="0.15">
      <c r="A74" s="22" t="s">
        <v>182</v>
      </c>
      <c r="B74" s="23">
        <v>136761</v>
      </c>
      <c r="C74" s="24">
        <v>1</v>
      </c>
      <c r="D74" s="24">
        <v>5</v>
      </c>
      <c r="E74" s="24">
        <v>14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1</v>
      </c>
      <c r="M74" s="21" t="s">
        <v>78</v>
      </c>
      <c r="N74" s="9"/>
    </row>
    <row r="75" spans="1:14" ht="20" customHeight="1" x14ac:dyDescent="0.15">
      <c r="A75" s="22" t="s">
        <v>183</v>
      </c>
      <c r="B75" s="23">
        <v>406978</v>
      </c>
      <c r="C75" s="24">
        <v>16</v>
      </c>
      <c r="D75" s="24">
        <v>9</v>
      </c>
      <c r="E75" s="24">
        <v>5</v>
      </c>
      <c r="F75" s="24">
        <v>5</v>
      </c>
      <c r="G75" s="24">
        <v>1</v>
      </c>
      <c r="H75" s="24">
        <v>1</v>
      </c>
      <c r="I75" s="24">
        <v>5</v>
      </c>
      <c r="J75" s="24">
        <v>0</v>
      </c>
      <c r="K75" s="24">
        <v>1</v>
      </c>
      <c r="L75" s="24">
        <v>2</v>
      </c>
      <c r="M75" s="21" t="s">
        <v>78</v>
      </c>
      <c r="N75" s="9"/>
    </row>
    <row r="76" spans="1:14" ht="20" customHeight="1" x14ac:dyDescent="0.15">
      <c r="A76" s="22" t="s">
        <v>184</v>
      </c>
      <c r="B76" s="23">
        <v>171730</v>
      </c>
      <c r="C76" s="24">
        <v>2</v>
      </c>
      <c r="D76" s="24">
        <v>4</v>
      </c>
      <c r="E76" s="24">
        <v>7</v>
      </c>
      <c r="F76" s="24">
        <v>3</v>
      </c>
      <c r="G76" s="24">
        <v>0</v>
      </c>
      <c r="H76" s="24">
        <v>0</v>
      </c>
      <c r="I76" s="24">
        <v>9</v>
      </c>
      <c r="J76" s="24">
        <v>66</v>
      </c>
      <c r="K76" s="24">
        <v>50</v>
      </c>
      <c r="L76" s="24">
        <v>17</v>
      </c>
      <c r="M76" s="21" t="s">
        <v>78</v>
      </c>
      <c r="N76" s="9"/>
    </row>
    <row r="77" spans="1:14" ht="20" customHeight="1" x14ac:dyDescent="0.15">
      <c r="A77" s="19"/>
      <c r="B77" s="85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1"/>
      <c r="N77" s="9"/>
    </row>
    <row r="78" spans="1:14" ht="20" customHeight="1" x14ac:dyDescent="0.15">
      <c r="B78" s="11"/>
      <c r="N78" s="9"/>
    </row>
  </sheetData>
  <sortState xmlns:xlrd2="http://schemas.microsoft.com/office/spreadsheetml/2017/richdata2" ref="A3:M77">
    <sortCondition ref="M3:M77"/>
  </sortState>
  <pageMargins left="1" right="1" top="1" bottom="1" header="0.25" footer="0.25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995-5732-6241-816E-12690A04CDC5}">
  <dimension ref="A1:O77"/>
  <sheetViews>
    <sheetView tabSelected="1" zoomScale="125" zoomScaleNormal="125" workbookViewId="0">
      <selection activeCell="A2" sqref="A2"/>
    </sheetView>
  </sheetViews>
  <sheetFormatPr baseColWidth="10" defaultRowHeight="13" x14ac:dyDescent="0.15"/>
  <cols>
    <col min="1" max="2" width="17.1640625" customWidth="1"/>
  </cols>
  <sheetData>
    <row r="1" spans="1:15" ht="16" x14ac:dyDescent="0.1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5" ht="14" thickBot="1" x14ac:dyDescent="0.2">
      <c r="A2" s="25"/>
      <c r="B2" s="25" t="s">
        <v>76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6">
        <v>9</v>
      </c>
      <c r="L2" s="26">
        <v>10</v>
      </c>
      <c r="M2" s="26">
        <v>11</v>
      </c>
      <c r="N2" s="26">
        <v>12</v>
      </c>
      <c r="O2" s="27" t="s">
        <v>79</v>
      </c>
    </row>
    <row r="3" spans="1:15" x14ac:dyDescent="0.15">
      <c r="A3" s="60" t="s">
        <v>16</v>
      </c>
      <c r="B3" s="28">
        <v>20654</v>
      </c>
      <c r="C3" s="29">
        <v>3</v>
      </c>
      <c r="D3" s="29">
        <v>3</v>
      </c>
      <c r="E3" s="29">
        <v>8</v>
      </c>
      <c r="F3" s="29">
        <v>10</v>
      </c>
      <c r="G3" s="29">
        <v>5</v>
      </c>
      <c r="H3" s="29">
        <v>0</v>
      </c>
      <c r="I3" s="29">
        <v>4</v>
      </c>
      <c r="J3" s="29">
        <v>10</v>
      </c>
      <c r="K3" s="29">
        <v>12</v>
      </c>
      <c r="L3" s="29">
        <v>4</v>
      </c>
      <c r="M3" s="29">
        <v>3</v>
      </c>
      <c r="N3" s="29">
        <v>7</v>
      </c>
      <c r="O3" s="30" t="s">
        <v>77</v>
      </c>
    </row>
    <row r="4" spans="1:15" x14ac:dyDescent="0.15">
      <c r="A4" s="13" t="s">
        <v>40</v>
      </c>
      <c r="B4" s="31">
        <v>16027</v>
      </c>
      <c r="C4" s="6">
        <v>0</v>
      </c>
      <c r="D4" s="6">
        <v>3</v>
      </c>
      <c r="E4" s="6">
        <v>0</v>
      </c>
      <c r="F4" s="6">
        <v>3</v>
      </c>
      <c r="G4" s="6">
        <v>0</v>
      </c>
      <c r="H4" s="6">
        <v>0</v>
      </c>
      <c r="I4" s="6">
        <v>1</v>
      </c>
      <c r="J4" s="6">
        <v>2</v>
      </c>
      <c r="K4" s="6">
        <v>4</v>
      </c>
      <c r="L4" s="6">
        <v>6</v>
      </c>
      <c r="M4" s="6">
        <v>1</v>
      </c>
      <c r="N4" s="6">
        <v>1</v>
      </c>
      <c r="O4" s="32" t="s">
        <v>77</v>
      </c>
    </row>
    <row r="5" spans="1:15" x14ac:dyDescent="0.15">
      <c r="A5" s="13" t="s">
        <v>34</v>
      </c>
      <c r="B5" s="33">
        <v>46711</v>
      </c>
      <c r="C5" s="6">
        <v>3</v>
      </c>
      <c r="D5" s="6">
        <v>0</v>
      </c>
      <c r="E5" s="6">
        <v>22</v>
      </c>
      <c r="F5" s="6">
        <v>16</v>
      </c>
      <c r="G5" s="6">
        <v>2</v>
      </c>
      <c r="H5" s="6">
        <v>2</v>
      </c>
      <c r="I5" s="6">
        <v>12</v>
      </c>
      <c r="J5" s="6">
        <v>46</v>
      </c>
      <c r="K5" s="6">
        <v>37</v>
      </c>
      <c r="L5" s="6">
        <v>16</v>
      </c>
      <c r="M5" s="6">
        <v>7</v>
      </c>
      <c r="N5" s="6">
        <v>2</v>
      </c>
      <c r="O5" s="32" t="s">
        <v>77</v>
      </c>
    </row>
    <row r="6" spans="1:15" x14ac:dyDescent="0.15">
      <c r="A6" s="13" t="s">
        <v>55</v>
      </c>
      <c r="B6" s="33">
        <v>16220</v>
      </c>
      <c r="C6" s="6">
        <v>1</v>
      </c>
      <c r="D6" s="6">
        <v>0</v>
      </c>
      <c r="E6" s="6">
        <v>0</v>
      </c>
      <c r="F6" s="6">
        <v>3</v>
      </c>
      <c r="G6" s="6">
        <v>1</v>
      </c>
      <c r="H6" s="6">
        <v>2</v>
      </c>
      <c r="I6" s="6">
        <v>0</v>
      </c>
      <c r="J6" s="6">
        <v>3</v>
      </c>
      <c r="K6" s="6">
        <v>1</v>
      </c>
      <c r="L6" s="6">
        <v>2</v>
      </c>
      <c r="M6" s="6">
        <v>1</v>
      </c>
      <c r="N6" s="6">
        <v>4</v>
      </c>
      <c r="O6" s="32" t="s">
        <v>77</v>
      </c>
    </row>
    <row r="7" spans="1:15" x14ac:dyDescent="0.15">
      <c r="A7" s="13" t="s">
        <v>48</v>
      </c>
      <c r="B7" s="33">
        <v>13317</v>
      </c>
      <c r="C7" s="6">
        <v>1</v>
      </c>
      <c r="D7" s="6">
        <v>0</v>
      </c>
      <c r="E7" s="6">
        <v>0</v>
      </c>
      <c r="F7" s="6">
        <v>1</v>
      </c>
      <c r="G7" s="6">
        <v>0</v>
      </c>
      <c r="H7" s="6">
        <v>1</v>
      </c>
      <c r="I7" s="6">
        <v>3</v>
      </c>
      <c r="J7" s="6">
        <v>6</v>
      </c>
      <c r="K7" s="6">
        <v>2</v>
      </c>
      <c r="L7" s="6">
        <v>5</v>
      </c>
      <c r="M7" s="6">
        <v>1</v>
      </c>
      <c r="N7" s="6">
        <v>1</v>
      </c>
      <c r="O7" s="32" t="s">
        <v>77</v>
      </c>
    </row>
    <row r="8" spans="1:15" x14ac:dyDescent="0.15">
      <c r="A8" s="13" t="s">
        <v>51</v>
      </c>
      <c r="B8" s="33">
        <v>16526</v>
      </c>
      <c r="C8" s="6">
        <v>25</v>
      </c>
      <c r="D8" s="6">
        <v>34</v>
      </c>
      <c r="E8" s="6">
        <v>0</v>
      </c>
      <c r="F8" s="6">
        <v>4</v>
      </c>
      <c r="G8" s="6">
        <v>1</v>
      </c>
      <c r="H8" s="6">
        <v>0</v>
      </c>
      <c r="I8" s="6">
        <v>0</v>
      </c>
      <c r="J8" s="6">
        <v>0</v>
      </c>
      <c r="K8" s="6">
        <v>3</v>
      </c>
      <c r="L8" s="6">
        <v>3</v>
      </c>
      <c r="M8" s="6">
        <v>1</v>
      </c>
      <c r="N8" s="6">
        <v>2</v>
      </c>
      <c r="O8" s="32" t="s">
        <v>77</v>
      </c>
    </row>
    <row r="9" spans="1:15" x14ac:dyDescent="0.15">
      <c r="A9" s="13" t="s">
        <v>59</v>
      </c>
      <c r="B9" s="33">
        <v>34659</v>
      </c>
      <c r="C9" s="6">
        <v>1</v>
      </c>
      <c r="D9" s="6">
        <v>0</v>
      </c>
      <c r="E9" s="6">
        <v>0</v>
      </c>
      <c r="F9" s="6">
        <v>5</v>
      </c>
      <c r="G9" s="6">
        <v>1</v>
      </c>
      <c r="H9" s="6">
        <v>1</v>
      </c>
      <c r="I9" s="6">
        <v>18</v>
      </c>
      <c r="J9" s="6">
        <v>36</v>
      </c>
      <c r="K9" s="6">
        <v>20</v>
      </c>
      <c r="L9" s="6">
        <v>16</v>
      </c>
      <c r="M9" s="6">
        <v>5</v>
      </c>
      <c r="N9" s="6">
        <v>5</v>
      </c>
      <c r="O9" s="32" t="s">
        <v>77</v>
      </c>
    </row>
    <row r="10" spans="1:15" x14ac:dyDescent="0.15">
      <c r="A10" s="13" t="s">
        <v>11</v>
      </c>
      <c r="B10" s="33">
        <v>16113</v>
      </c>
      <c r="C10" s="6">
        <v>5</v>
      </c>
      <c r="D10" s="6">
        <v>1</v>
      </c>
      <c r="E10" s="6">
        <v>3</v>
      </c>
      <c r="F10" s="6">
        <v>11</v>
      </c>
      <c r="G10" s="6">
        <v>5</v>
      </c>
      <c r="H10" s="6">
        <v>0</v>
      </c>
      <c r="I10" s="6">
        <v>4</v>
      </c>
      <c r="J10" s="6">
        <v>15</v>
      </c>
      <c r="K10" s="6">
        <v>13</v>
      </c>
      <c r="L10" s="6">
        <v>9</v>
      </c>
      <c r="M10" s="6">
        <v>6</v>
      </c>
      <c r="N10" s="6">
        <v>8</v>
      </c>
      <c r="O10" s="32" t="s">
        <v>77</v>
      </c>
    </row>
    <row r="11" spans="1:15" x14ac:dyDescent="0.15">
      <c r="A11" s="13" t="s">
        <v>14</v>
      </c>
      <c r="B11" s="33">
        <v>89396</v>
      </c>
      <c r="C11" s="6">
        <v>13</v>
      </c>
      <c r="D11" s="6">
        <v>1</v>
      </c>
      <c r="E11" s="6">
        <v>16</v>
      </c>
      <c r="F11" s="6">
        <v>17</v>
      </c>
      <c r="G11" s="6">
        <v>16</v>
      </c>
      <c r="H11" s="6">
        <v>0</v>
      </c>
      <c r="I11" s="6">
        <v>13</v>
      </c>
      <c r="J11" s="6">
        <v>23</v>
      </c>
      <c r="K11" s="6">
        <v>11</v>
      </c>
      <c r="L11" s="6">
        <v>2</v>
      </c>
      <c r="M11" s="6">
        <v>2</v>
      </c>
      <c r="N11" s="6">
        <v>22</v>
      </c>
      <c r="O11" s="32" t="s">
        <v>77</v>
      </c>
    </row>
    <row r="12" spans="1:15" x14ac:dyDescent="0.15">
      <c r="A12" s="13" t="s">
        <v>37</v>
      </c>
      <c r="B12" s="33">
        <v>30066</v>
      </c>
      <c r="C12" s="6">
        <v>0</v>
      </c>
      <c r="D12" s="6">
        <v>0</v>
      </c>
      <c r="E12" s="6">
        <v>2</v>
      </c>
      <c r="F12" s="6">
        <v>1</v>
      </c>
      <c r="G12" s="6">
        <v>0</v>
      </c>
      <c r="H12" s="6">
        <v>0</v>
      </c>
      <c r="I12" s="6">
        <v>6</v>
      </c>
      <c r="J12" s="6">
        <v>0</v>
      </c>
      <c r="K12" s="6">
        <v>0</v>
      </c>
      <c r="L12" s="6">
        <v>2</v>
      </c>
      <c r="M12" s="6">
        <v>0</v>
      </c>
      <c r="N12" s="6">
        <v>0</v>
      </c>
      <c r="O12" s="32" t="s">
        <v>77</v>
      </c>
    </row>
    <row r="13" spans="1:15" x14ac:dyDescent="0.15">
      <c r="A13" s="13" t="s">
        <v>61</v>
      </c>
      <c r="B13" s="33">
        <v>45440</v>
      </c>
      <c r="C13" s="6">
        <v>3</v>
      </c>
      <c r="D13" s="6">
        <v>1</v>
      </c>
      <c r="E13" s="6">
        <v>3</v>
      </c>
      <c r="F13" s="6">
        <v>6</v>
      </c>
      <c r="G13" s="6">
        <v>0</v>
      </c>
      <c r="H13" s="6">
        <v>0</v>
      </c>
      <c r="I13" s="6">
        <v>18</v>
      </c>
      <c r="J13" s="6">
        <v>30</v>
      </c>
      <c r="K13" s="6">
        <v>30</v>
      </c>
      <c r="L13" s="6">
        <v>14</v>
      </c>
      <c r="M13" s="6">
        <v>20</v>
      </c>
      <c r="N13" s="6">
        <v>8</v>
      </c>
      <c r="O13" s="32" t="s">
        <v>77</v>
      </c>
    </row>
    <row r="14" spans="1:15" x14ac:dyDescent="0.15">
      <c r="A14" s="13" t="s">
        <v>70</v>
      </c>
      <c r="B14" s="33">
        <v>4558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1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32" t="s">
        <v>77</v>
      </c>
    </row>
    <row r="15" spans="1:15" x14ac:dyDescent="0.15">
      <c r="A15" s="13" t="s">
        <v>71</v>
      </c>
      <c r="B15" s="33">
        <v>9179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2</v>
      </c>
      <c r="K15" s="6">
        <v>4</v>
      </c>
      <c r="L15" s="6">
        <v>5</v>
      </c>
      <c r="M15" s="6">
        <v>0</v>
      </c>
      <c r="N15" s="6">
        <v>1</v>
      </c>
      <c r="O15" s="32" t="s">
        <v>77</v>
      </c>
    </row>
    <row r="16" spans="1:15" x14ac:dyDescent="0.15">
      <c r="A16" s="13" t="s">
        <v>1</v>
      </c>
      <c r="B16" s="33">
        <v>51938</v>
      </c>
      <c r="C16" s="6">
        <v>23</v>
      </c>
      <c r="D16" s="6">
        <v>9</v>
      </c>
      <c r="E16" s="6">
        <v>29</v>
      </c>
      <c r="F16" s="6">
        <v>9</v>
      </c>
      <c r="G16" s="6">
        <v>5</v>
      </c>
      <c r="H16" s="6">
        <v>2</v>
      </c>
      <c r="I16" s="6">
        <v>7</v>
      </c>
      <c r="J16" s="6">
        <v>37</v>
      </c>
      <c r="K16" s="6">
        <v>76</v>
      </c>
      <c r="L16" s="6">
        <v>25</v>
      </c>
      <c r="M16" s="6">
        <v>30</v>
      </c>
      <c r="N16" s="6">
        <v>33</v>
      </c>
      <c r="O16" s="32" t="s">
        <v>77</v>
      </c>
    </row>
    <row r="17" spans="1:15" x14ac:dyDescent="0.15">
      <c r="A17" s="13" t="s">
        <v>57</v>
      </c>
      <c r="B17" s="33">
        <v>19018</v>
      </c>
      <c r="C17" s="6">
        <v>13</v>
      </c>
      <c r="D17" s="6">
        <v>1</v>
      </c>
      <c r="E17" s="6">
        <v>0</v>
      </c>
      <c r="F17" s="6">
        <v>0</v>
      </c>
      <c r="G17" s="6">
        <v>1</v>
      </c>
      <c r="H17" s="6">
        <v>0</v>
      </c>
      <c r="I17" s="6">
        <v>3</v>
      </c>
      <c r="J17" s="6">
        <v>9</v>
      </c>
      <c r="K17" s="6">
        <v>19</v>
      </c>
      <c r="L17" s="6">
        <v>11</v>
      </c>
      <c r="M17" s="6">
        <v>4</v>
      </c>
      <c r="N17" s="6">
        <v>3</v>
      </c>
      <c r="O17" s="32" t="s">
        <v>77</v>
      </c>
    </row>
    <row r="18" spans="1:15" x14ac:dyDescent="0.15">
      <c r="A18" s="13" t="s">
        <v>63</v>
      </c>
      <c r="B18" s="33">
        <v>6137</v>
      </c>
      <c r="C18" s="6">
        <v>3</v>
      </c>
      <c r="D18" s="6">
        <v>1</v>
      </c>
      <c r="E18" s="6">
        <v>0</v>
      </c>
      <c r="F18" s="6">
        <v>2</v>
      </c>
      <c r="G18" s="6">
        <v>1</v>
      </c>
      <c r="H18" s="6">
        <v>0</v>
      </c>
      <c r="I18" s="6">
        <v>4</v>
      </c>
      <c r="J18" s="6">
        <v>5</v>
      </c>
      <c r="K18" s="6">
        <v>4</v>
      </c>
      <c r="L18" s="6">
        <v>4</v>
      </c>
      <c r="M18" s="6">
        <v>0</v>
      </c>
      <c r="N18" s="6">
        <v>0</v>
      </c>
      <c r="O18" s="32" t="s">
        <v>77</v>
      </c>
    </row>
    <row r="19" spans="1:15" x14ac:dyDescent="0.15">
      <c r="A19" s="13" t="s">
        <v>26</v>
      </c>
      <c r="B19" s="33">
        <v>21145</v>
      </c>
      <c r="C19" s="6">
        <v>2</v>
      </c>
      <c r="D19" s="6">
        <v>2</v>
      </c>
      <c r="E19" s="6">
        <v>0</v>
      </c>
      <c r="F19" s="6">
        <v>1</v>
      </c>
      <c r="G19" s="6">
        <v>6</v>
      </c>
      <c r="H19" s="6">
        <v>0</v>
      </c>
      <c r="I19" s="6">
        <v>6</v>
      </c>
      <c r="J19" s="6">
        <v>20</v>
      </c>
      <c r="K19" s="6">
        <v>6</v>
      </c>
      <c r="L19" s="6">
        <v>3</v>
      </c>
      <c r="M19" s="6">
        <v>1</v>
      </c>
      <c r="N19" s="6">
        <v>4</v>
      </c>
      <c r="O19" s="32" t="s">
        <v>77</v>
      </c>
    </row>
    <row r="20" spans="1:15" x14ac:dyDescent="0.15">
      <c r="A20" s="13" t="s">
        <v>2</v>
      </c>
      <c r="B20" s="33">
        <v>84900</v>
      </c>
      <c r="C20" s="6">
        <v>6</v>
      </c>
      <c r="D20" s="6">
        <v>7</v>
      </c>
      <c r="E20" s="6">
        <v>24</v>
      </c>
      <c r="F20" s="6">
        <v>15</v>
      </c>
      <c r="G20" s="6">
        <v>6</v>
      </c>
      <c r="H20" s="6">
        <v>0</v>
      </c>
      <c r="I20" s="6">
        <v>10</v>
      </c>
      <c r="J20" s="6">
        <v>15</v>
      </c>
      <c r="K20" s="6">
        <v>12</v>
      </c>
      <c r="L20" s="6">
        <v>4</v>
      </c>
      <c r="M20" s="6">
        <v>4</v>
      </c>
      <c r="N20" s="6">
        <v>16</v>
      </c>
      <c r="O20" s="32" t="s">
        <v>77</v>
      </c>
    </row>
    <row r="21" spans="1:15" x14ac:dyDescent="0.15">
      <c r="A21" s="13" t="s">
        <v>6</v>
      </c>
      <c r="B21" s="33">
        <v>26718</v>
      </c>
      <c r="C21" s="6">
        <v>1</v>
      </c>
      <c r="D21" s="6">
        <v>3</v>
      </c>
      <c r="E21" s="6">
        <v>2</v>
      </c>
      <c r="F21" s="6">
        <v>7</v>
      </c>
      <c r="G21" s="6">
        <v>8</v>
      </c>
      <c r="H21" s="6">
        <v>2</v>
      </c>
      <c r="I21" s="6">
        <v>2</v>
      </c>
      <c r="J21" s="6">
        <v>9</v>
      </c>
      <c r="K21" s="6">
        <v>16</v>
      </c>
      <c r="L21" s="6">
        <v>6</v>
      </c>
      <c r="M21" s="6">
        <v>10</v>
      </c>
      <c r="N21" s="6">
        <v>4</v>
      </c>
      <c r="O21" s="32" t="s">
        <v>77</v>
      </c>
    </row>
    <row r="22" spans="1:15" x14ac:dyDescent="0.15">
      <c r="A22" s="13" t="s">
        <v>28</v>
      </c>
      <c r="B22" s="33">
        <v>16611</v>
      </c>
      <c r="C22" s="6">
        <v>7</v>
      </c>
      <c r="D22" s="6">
        <v>3</v>
      </c>
      <c r="E22" s="6">
        <v>2</v>
      </c>
      <c r="F22" s="6">
        <v>0</v>
      </c>
      <c r="G22" s="6">
        <v>2</v>
      </c>
      <c r="H22" s="6">
        <v>0</v>
      </c>
      <c r="I22" s="6">
        <v>1</v>
      </c>
      <c r="J22" s="6">
        <v>7</v>
      </c>
      <c r="K22" s="6">
        <v>9</v>
      </c>
      <c r="L22" s="6">
        <v>13</v>
      </c>
      <c r="M22" s="6">
        <v>9</v>
      </c>
      <c r="N22" s="6">
        <v>3</v>
      </c>
      <c r="O22" s="32" t="s">
        <v>77</v>
      </c>
    </row>
    <row r="23" spans="1:15" x14ac:dyDescent="0.15">
      <c r="A23" s="13" t="s">
        <v>60</v>
      </c>
      <c r="B23" s="33">
        <v>19491</v>
      </c>
      <c r="C23" s="6">
        <v>0</v>
      </c>
      <c r="D23" s="6">
        <v>0</v>
      </c>
      <c r="E23" s="6">
        <v>0</v>
      </c>
      <c r="F23" s="6">
        <v>5</v>
      </c>
      <c r="G23" s="6">
        <v>0</v>
      </c>
      <c r="H23" s="6">
        <v>0</v>
      </c>
      <c r="I23" s="6">
        <v>1</v>
      </c>
      <c r="J23" s="6">
        <v>2</v>
      </c>
      <c r="K23" s="6">
        <v>4</v>
      </c>
      <c r="L23" s="6">
        <v>9</v>
      </c>
      <c r="M23" s="6">
        <v>0</v>
      </c>
      <c r="N23" s="6">
        <v>4</v>
      </c>
      <c r="O23" s="32" t="s">
        <v>77</v>
      </c>
    </row>
    <row r="24" spans="1:15" x14ac:dyDescent="0.15">
      <c r="A24" s="13" t="s">
        <v>50</v>
      </c>
      <c r="B24" s="33">
        <v>28415</v>
      </c>
      <c r="C24" s="6">
        <v>0</v>
      </c>
      <c r="D24" s="6">
        <v>0</v>
      </c>
      <c r="E24" s="6">
        <v>6</v>
      </c>
      <c r="F24" s="6">
        <v>7</v>
      </c>
      <c r="G24" s="6">
        <v>0</v>
      </c>
      <c r="H24" s="6">
        <v>0</v>
      </c>
      <c r="I24" s="6">
        <v>5</v>
      </c>
      <c r="J24" s="6">
        <v>17</v>
      </c>
      <c r="K24" s="6">
        <v>9</v>
      </c>
      <c r="L24" s="6">
        <v>15</v>
      </c>
      <c r="M24" s="6">
        <v>1</v>
      </c>
      <c r="N24" s="6">
        <v>2</v>
      </c>
      <c r="O24" s="32" t="s">
        <v>77</v>
      </c>
    </row>
    <row r="25" spans="1:15" x14ac:dyDescent="0.15">
      <c r="A25" s="13" t="s">
        <v>22</v>
      </c>
      <c r="B25" s="33">
        <v>81359</v>
      </c>
      <c r="C25" s="6">
        <v>3</v>
      </c>
      <c r="D25" s="6">
        <v>1</v>
      </c>
      <c r="E25" s="6">
        <v>3</v>
      </c>
      <c r="F25" s="6">
        <v>5</v>
      </c>
      <c r="G25" s="6">
        <v>0</v>
      </c>
      <c r="H25" s="6">
        <v>0</v>
      </c>
      <c r="I25" s="6">
        <v>13</v>
      </c>
      <c r="J25" s="6">
        <v>19</v>
      </c>
      <c r="K25" s="6">
        <v>28</v>
      </c>
      <c r="L25" s="6">
        <v>25</v>
      </c>
      <c r="M25" s="6">
        <v>21</v>
      </c>
      <c r="N25" s="6">
        <v>26</v>
      </c>
      <c r="O25" s="32" t="s">
        <v>77</v>
      </c>
    </row>
    <row r="26" spans="1:15" x14ac:dyDescent="0.15">
      <c r="A26" s="13" t="s">
        <v>52</v>
      </c>
      <c r="B26" s="33">
        <v>41872</v>
      </c>
      <c r="C26" s="6">
        <v>3</v>
      </c>
      <c r="D26" s="6">
        <v>1</v>
      </c>
      <c r="E26" s="6">
        <v>3</v>
      </c>
      <c r="F26" s="6">
        <v>3</v>
      </c>
      <c r="G26" s="6">
        <v>6</v>
      </c>
      <c r="H26" s="6">
        <v>0</v>
      </c>
      <c r="I26" s="6">
        <v>8</v>
      </c>
      <c r="J26" s="6">
        <v>4</v>
      </c>
      <c r="K26" s="6">
        <v>10</v>
      </c>
      <c r="L26" s="6">
        <v>14</v>
      </c>
      <c r="M26" s="6">
        <v>5</v>
      </c>
      <c r="N26" s="6">
        <v>10</v>
      </c>
      <c r="O26" s="32" t="s">
        <v>77</v>
      </c>
    </row>
    <row r="27" spans="1:15" x14ac:dyDescent="0.15">
      <c r="A27" s="13" t="s">
        <v>33</v>
      </c>
      <c r="B27" s="33">
        <v>15592</v>
      </c>
      <c r="C27" s="6">
        <v>16</v>
      </c>
      <c r="D27" s="6">
        <v>8</v>
      </c>
      <c r="E27" s="6">
        <v>2</v>
      </c>
      <c r="F27" s="6">
        <v>9</v>
      </c>
      <c r="G27" s="6">
        <v>7</v>
      </c>
      <c r="H27" s="6">
        <v>3</v>
      </c>
      <c r="I27" s="6">
        <v>2</v>
      </c>
      <c r="J27" s="6">
        <v>21</v>
      </c>
      <c r="K27" s="6">
        <v>56</v>
      </c>
      <c r="L27" s="6">
        <v>37</v>
      </c>
      <c r="M27" s="6">
        <v>41</v>
      </c>
      <c r="N27" s="6">
        <v>14</v>
      </c>
      <c r="O27" s="32" t="s">
        <v>77</v>
      </c>
    </row>
    <row r="28" spans="1:15" x14ac:dyDescent="0.15">
      <c r="A28" s="13" t="s">
        <v>67</v>
      </c>
      <c r="B28" s="33">
        <v>4255</v>
      </c>
      <c r="C28" s="6">
        <v>0</v>
      </c>
      <c r="D28" s="6">
        <v>1</v>
      </c>
      <c r="E28" s="6">
        <v>0</v>
      </c>
      <c r="F28" s="6">
        <v>2</v>
      </c>
      <c r="G28" s="6">
        <v>0</v>
      </c>
      <c r="H28" s="6">
        <v>1</v>
      </c>
      <c r="I28" s="6">
        <v>2</v>
      </c>
      <c r="J28" s="6">
        <v>4</v>
      </c>
      <c r="K28" s="6">
        <v>1</v>
      </c>
      <c r="L28" s="6">
        <v>0</v>
      </c>
      <c r="M28" s="6">
        <v>3</v>
      </c>
      <c r="N28" s="6">
        <v>1</v>
      </c>
      <c r="O28" s="32" t="s">
        <v>77</v>
      </c>
    </row>
    <row r="29" spans="1:15" x14ac:dyDescent="0.15">
      <c r="A29" s="13" t="s">
        <v>12</v>
      </c>
      <c r="B29" s="33">
        <v>46274</v>
      </c>
      <c r="C29" s="6">
        <v>13</v>
      </c>
      <c r="D29" s="6">
        <v>3</v>
      </c>
      <c r="E29" s="6">
        <v>4</v>
      </c>
      <c r="F29" s="6">
        <v>16</v>
      </c>
      <c r="G29" s="6">
        <v>14</v>
      </c>
      <c r="H29" s="6">
        <v>2</v>
      </c>
      <c r="I29" s="6">
        <v>4</v>
      </c>
      <c r="J29" s="6">
        <v>1</v>
      </c>
      <c r="K29" s="6">
        <v>5</v>
      </c>
      <c r="L29" s="6">
        <v>2</v>
      </c>
      <c r="M29" s="6">
        <v>1</v>
      </c>
      <c r="N29" s="6">
        <v>7</v>
      </c>
      <c r="O29" s="32" t="s">
        <v>77</v>
      </c>
    </row>
    <row r="30" spans="1:15" x14ac:dyDescent="0.15">
      <c r="A30" s="13" t="s">
        <v>65</v>
      </c>
      <c r="B30" s="33">
        <v>37845</v>
      </c>
      <c r="C30" s="6">
        <v>3</v>
      </c>
      <c r="D30" s="6">
        <v>2</v>
      </c>
      <c r="E30" s="6">
        <v>12</v>
      </c>
      <c r="F30" s="6">
        <v>13</v>
      </c>
      <c r="G30" s="6">
        <v>2</v>
      </c>
      <c r="H30" s="6">
        <v>0</v>
      </c>
      <c r="I30" s="6">
        <v>5</v>
      </c>
      <c r="J30" s="6">
        <v>15</v>
      </c>
      <c r="K30" s="6">
        <v>16</v>
      </c>
      <c r="L30" s="6">
        <v>18</v>
      </c>
      <c r="M30" s="6">
        <v>4</v>
      </c>
      <c r="N30" s="6">
        <v>1</v>
      </c>
      <c r="O30" s="32" t="s">
        <v>77</v>
      </c>
    </row>
    <row r="31" spans="1:15" x14ac:dyDescent="0.15">
      <c r="A31" s="13" t="s">
        <v>30</v>
      </c>
      <c r="B31" s="33">
        <v>7318</v>
      </c>
      <c r="C31" s="6">
        <v>0</v>
      </c>
      <c r="D31" s="6">
        <v>0</v>
      </c>
      <c r="E31" s="6">
        <v>0</v>
      </c>
      <c r="F31" s="6">
        <v>2</v>
      </c>
      <c r="G31" s="6">
        <v>0</v>
      </c>
      <c r="H31" s="6">
        <v>0</v>
      </c>
      <c r="I31" s="6">
        <v>1</v>
      </c>
      <c r="J31" s="6">
        <v>4</v>
      </c>
      <c r="K31" s="6">
        <v>1</v>
      </c>
      <c r="L31" s="6">
        <v>1</v>
      </c>
      <c r="M31" s="6">
        <v>1</v>
      </c>
      <c r="N31" s="6">
        <v>0</v>
      </c>
      <c r="O31" s="32" t="s">
        <v>77</v>
      </c>
    </row>
    <row r="32" spans="1:15" x14ac:dyDescent="0.15">
      <c r="A32" s="13" t="s">
        <v>24</v>
      </c>
      <c r="B32" s="33">
        <v>44977</v>
      </c>
      <c r="C32" s="6">
        <v>19</v>
      </c>
      <c r="D32" s="6">
        <v>6</v>
      </c>
      <c r="E32" s="6">
        <v>2</v>
      </c>
      <c r="F32" s="6">
        <v>5</v>
      </c>
      <c r="G32" s="6">
        <v>3</v>
      </c>
      <c r="H32" s="6">
        <v>1</v>
      </c>
      <c r="I32" s="6">
        <v>6</v>
      </c>
      <c r="J32" s="6">
        <v>35</v>
      </c>
      <c r="K32" s="6">
        <v>34</v>
      </c>
      <c r="L32" s="6">
        <v>27</v>
      </c>
      <c r="M32" s="6">
        <v>16</v>
      </c>
      <c r="N32" s="6">
        <v>23</v>
      </c>
      <c r="O32" s="32" t="s">
        <v>77</v>
      </c>
    </row>
    <row r="33" spans="1:15" x14ac:dyDescent="0.15">
      <c r="A33" s="13" t="s">
        <v>53</v>
      </c>
      <c r="B33" s="33">
        <v>70377</v>
      </c>
      <c r="C33" s="6">
        <v>0</v>
      </c>
      <c r="D33" s="6">
        <v>0</v>
      </c>
      <c r="E33" s="6">
        <v>5</v>
      </c>
      <c r="F33" s="6">
        <v>20</v>
      </c>
      <c r="G33" s="6">
        <v>6</v>
      </c>
      <c r="H33" s="6">
        <v>1</v>
      </c>
      <c r="I33" s="6">
        <v>25</v>
      </c>
      <c r="J33" s="6">
        <v>18</v>
      </c>
      <c r="K33" s="6">
        <v>10</v>
      </c>
      <c r="L33" s="6">
        <v>9</v>
      </c>
      <c r="M33" s="6">
        <v>1</v>
      </c>
      <c r="N33" s="6">
        <v>9</v>
      </c>
      <c r="O33" s="32" t="s">
        <v>77</v>
      </c>
    </row>
    <row r="34" spans="1:15" x14ac:dyDescent="0.15">
      <c r="A34" s="13" t="s">
        <v>58</v>
      </c>
      <c r="B34" s="33">
        <v>14054</v>
      </c>
      <c r="C34" s="6">
        <v>0</v>
      </c>
      <c r="D34" s="6">
        <v>2</v>
      </c>
      <c r="E34" s="6">
        <v>0</v>
      </c>
      <c r="F34" s="6">
        <v>0</v>
      </c>
      <c r="G34" s="6">
        <v>0</v>
      </c>
      <c r="H34" s="6">
        <v>0</v>
      </c>
      <c r="I34" s="6">
        <v>6</v>
      </c>
      <c r="J34" s="6">
        <v>11</v>
      </c>
      <c r="K34" s="6">
        <v>14</v>
      </c>
      <c r="L34" s="6">
        <v>26</v>
      </c>
      <c r="M34" s="6">
        <v>0</v>
      </c>
      <c r="N34" s="6">
        <v>0</v>
      </c>
      <c r="O34" s="32" t="s">
        <v>77</v>
      </c>
    </row>
    <row r="35" spans="1:15" x14ac:dyDescent="0.15">
      <c r="A35" s="13" t="s">
        <v>36</v>
      </c>
      <c r="B35" s="33">
        <v>17304</v>
      </c>
      <c r="C35" s="6">
        <v>1</v>
      </c>
      <c r="D35" s="6">
        <v>1</v>
      </c>
      <c r="E35" s="6">
        <v>6</v>
      </c>
      <c r="F35" s="6">
        <v>2</v>
      </c>
      <c r="G35" s="6">
        <v>0</v>
      </c>
      <c r="H35" s="6">
        <v>2</v>
      </c>
      <c r="I35" s="6">
        <v>10</v>
      </c>
      <c r="J35" s="6">
        <v>23</v>
      </c>
      <c r="K35" s="6">
        <v>26</v>
      </c>
      <c r="L35" s="6">
        <v>3</v>
      </c>
      <c r="M35" s="6">
        <v>5</v>
      </c>
      <c r="N35" s="6">
        <v>6</v>
      </c>
      <c r="O35" s="32" t="s">
        <v>77</v>
      </c>
    </row>
    <row r="36" spans="1:15" x14ac:dyDescent="0.15">
      <c r="A36" s="13" t="s">
        <v>68</v>
      </c>
      <c r="B36" s="33">
        <v>14188</v>
      </c>
      <c r="C36" s="6">
        <v>0</v>
      </c>
      <c r="D36" s="6">
        <v>0</v>
      </c>
      <c r="E36" s="6">
        <v>1</v>
      </c>
      <c r="F36" s="6">
        <v>1</v>
      </c>
      <c r="G36" s="6">
        <v>6</v>
      </c>
      <c r="H36" s="6">
        <v>2</v>
      </c>
      <c r="I36" s="6">
        <v>8</v>
      </c>
      <c r="J36" s="6">
        <v>11</v>
      </c>
      <c r="K36" s="6">
        <v>20</v>
      </c>
      <c r="L36" s="6">
        <v>20</v>
      </c>
      <c r="M36" s="6">
        <v>1</v>
      </c>
      <c r="N36" s="6">
        <v>0</v>
      </c>
      <c r="O36" s="32" t="s">
        <v>77</v>
      </c>
    </row>
    <row r="37" spans="1:15" x14ac:dyDescent="0.15">
      <c r="A37" s="13" t="s">
        <v>3</v>
      </c>
      <c r="B37" s="33">
        <v>65763</v>
      </c>
      <c r="C37" s="6">
        <v>12</v>
      </c>
      <c r="D37" s="6">
        <v>12</v>
      </c>
      <c r="E37" s="6">
        <v>44</v>
      </c>
      <c r="F37" s="6">
        <v>37</v>
      </c>
      <c r="G37" s="6">
        <v>31</v>
      </c>
      <c r="H37" s="6">
        <v>3</v>
      </c>
      <c r="I37" s="6">
        <v>25</v>
      </c>
      <c r="J37" s="6">
        <v>26</v>
      </c>
      <c r="K37" s="6">
        <v>23</v>
      </c>
      <c r="L37" s="6">
        <v>10</v>
      </c>
      <c r="M37" s="6">
        <v>15</v>
      </c>
      <c r="N37" s="6">
        <v>11</v>
      </c>
      <c r="O37" s="32" t="s">
        <v>77</v>
      </c>
    </row>
    <row r="38" spans="1:15" x14ac:dyDescent="0.15">
      <c r="A38" s="13" t="s">
        <v>39</v>
      </c>
      <c r="B38" s="33">
        <v>18074</v>
      </c>
      <c r="C38" s="6">
        <v>1</v>
      </c>
      <c r="D38" s="6">
        <v>6</v>
      </c>
      <c r="E38" s="6">
        <v>5</v>
      </c>
      <c r="F38" s="6">
        <v>7</v>
      </c>
      <c r="G38" s="6">
        <v>1</v>
      </c>
      <c r="H38" s="6">
        <v>0</v>
      </c>
      <c r="I38" s="6">
        <v>3</v>
      </c>
      <c r="J38" s="6">
        <v>4</v>
      </c>
      <c r="K38" s="6">
        <v>24</v>
      </c>
      <c r="L38" s="6">
        <v>17</v>
      </c>
      <c r="M38" s="6">
        <v>17</v>
      </c>
      <c r="N38" s="6">
        <v>4</v>
      </c>
      <c r="O38" s="32" t="s">
        <v>77</v>
      </c>
    </row>
    <row r="39" spans="1:15" x14ac:dyDescent="0.15">
      <c r="A39" s="13" t="s">
        <v>42</v>
      </c>
      <c r="B39" s="33">
        <v>40881</v>
      </c>
      <c r="C39" s="6">
        <v>0</v>
      </c>
      <c r="D39" s="6">
        <v>0</v>
      </c>
      <c r="E39" s="6">
        <v>1</v>
      </c>
      <c r="F39" s="6">
        <v>0</v>
      </c>
      <c r="G39" s="6">
        <v>3</v>
      </c>
      <c r="H39" s="6">
        <v>1</v>
      </c>
      <c r="I39" s="6">
        <v>20</v>
      </c>
      <c r="J39" s="6">
        <v>9</v>
      </c>
      <c r="K39" s="6">
        <v>8</v>
      </c>
      <c r="L39" s="6">
        <v>13</v>
      </c>
      <c r="M39" s="6">
        <v>3</v>
      </c>
      <c r="N39" s="6">
        <v>5</v>
      </c>
      <c r="O39" s="32" t="s">
        <v>77</v>
      </c>
    </row>
    <row r="40" spans="1:15" x14ac:dyDescent="0.15">
      <c r="A40" s="13" t="s">
        <v>45</v>
      </c>
      <c r="B40" s="33">
        <v>19913</v>
      </c>
      <c r="C40" s="6">
        <v>0</v>
      </c>
      <c r="D40" s="6">
        <v>0</v>
      </c>
      <c r="E40" s="6">
        <v>5</v>
      </c>
      <c r="F40" s="6">
        <v>3</v>
      </c>
      <c r="G40" s="6">
        <v>2</v>
      </c>
      <c r="H40" s="6">
        <v>0</v>
      </c>
      <c r="I40" s="6">
        <v>1</v>
      </c>
      <c r="J40" s="6">
        <v>6</v>
      </c>
      <c r="K40" s="6">
        <v>9</v>
      </c>
      <c r="L40" s="6">
        <v>3</v>
      </c>
      <c r="M40" s="6">
        <v>0</v>
      </c>
      <c r="N40" s="6">
        <v>1</v>
      </c>
      <c r="O40" s="32" t="s">
        <v>77</v>
      </c>
    </row>
    <row r="41" spans="1:15" x14ac:dyDescent="0.15">
      <c r="A41" s="13" t="s">
        <v>10</v>
      </c>
      <c r="B41" s="33">
        <v>30760</v>
      </c>
      <c r="C41" s="6">
        <v>4</v>
      </c>
      <c r="D41" s="6">
        <v>3</v>
      </c>
      <c r="E41" s="6">
        <v>6</v>
      </c>
      <c r="F41" s="6">
        <v>6</v>
      </c>
      <c r="G41" s="6">
        <v>8</v>
      </c>
      <c r="H41" s="6">
        <v>3</v>
      </c>
      <c r="I41" s="6">
        <v>10</v>
      </c>
      <c r="J41" s="6">
        <v>20</v>
      </c>
      <c r="K41" s="6">
        <v>20</v>
      </c>
      <c r="L41" s="6">
        <v>5</v>
      </c>
      <c r="M41" s="6">
        <v>11</v>
      </c>
      <c r="N41" s="6">
        <v>3</v>
      </c>
      <c r="O41" s="32" t="s">
        <v>77</v>
      </c>
    </row>
    <row r="42" spans="1:15" x14ac:dyDescent="0.15">
      <c r="A42" s="13" t="s">
        <v>18</v>
      </c>
      <c r="B42" s="33">
        <v>30714</v>
      </c>
      <c r="C42" s="6">
        <v>14</v>
      </c>
      <c r="D42" s="6">
        <v>8</v>
      </c>
      <c r="E42" s="6">
        <v>13</v>
      </c>
      <c r="F42" s="6">
        <v>8</v>
      </c>
      <c r="G42" s="6">
        <v>6</v>
      </c>
      <c r="H42" s="6">
        <v>1</v>
      </c>
      <c r="I42" s="6">
        <v>23</v>
      </c>
      <c r="J42" s="6">
        <v>8</v>
      </c>
      <c r="K42" s="6">
        <v>24</v>
      </c>
      <c r="L42" s="6">
        <v>6</v>
      </c>
      <c r="M42" s="6">
        <v>6</v>
      </c>
      <c r="N42" s="6">
        <v>7</v>
      </c>
      <c r="O42" s="32" t="s">
        <v>77</v>
      </c>
    </row>
    <row r="43" spans="1:15" x14ac:dyDescent="0.15">
      <c r="A43" s="12" t="s">
        <v>46</v>
      </c>
      <c r="B43" s="33">
        <v>23047</v>
      </c>
      <c r="C43" s="6">
        <v>16</v>
      </c>
      <c r="D43" s="6">
        <v>2</v>
      </c>
      <c r="E43" s="6">
        <v>7</v>
      </c>
      <c r="F43" s="6">
        <v>1</v>
      </c>
      <c r="G43" s="6">
        <v>0</v>
      </c>
      <c r="H43" s="6">
        <v>0</v>
      </c>
      <c r="I43" s="6">
        <v>7</v>
      </c>
      <c r="J43" s="6">
        <v>10</v>
      </c>
      <c r="K43" s="6">
        <v>7</v>
      </c>
      <c r="L43" s="6">
        <v>5</v>
      </c>
      <c r="M43" s="6">
        <v>1</v>
      </c>
      <c r="N43" s="6">
        <v>7</v>
      </c>
      <c r="O43" s="32" t="s">
        <v>77</v>
      </c>
    </row>
    <row r="44" spans="1:15" x14ac:dyDescent="0.15">
      <c r="A44" s="13" t="s">
        <v>20</v>
      </c>
      <c r="B44" s="33">
        <v>106478</v>
      </c>
      <c r="C44" s="6">
        <v>4</v>
      </c>
      <c r="D44" s="6">
        <v>2</v>
      </c>
      <c r="E44" s="6">
        <v>24</v>
      </c>
      <c r="F44" s="6">
        <v>27</v>
      </c>
      <c r="G44" s="6">
        <v>7</v>
      </c>
      <c r="H44" s="6">
        <v>2</v>
      </c>
      <c r="I44" s="6">
        <v>12</v>
      </c>
      <c r="J44" s="6">
        <v>20</v>
      </c>
      <c r="K44" s="6">
        <v>8</v>
      </c>
      <c r="L44" s="6">
        <v>4</v>
      </c>
      <c r="M44" s="6">
        <v>5</v>
      </c>
      <c r="N44" s="6">
        <v>7</v>
      </c>
      <c r="O44" s="32" t="s">
        <v>77</v>
      </c>
    </row>
    <row r="45" spans="1:15" x14ac:dyDescent="0.15">
      <c r="A45" s="13" t="s">
        <v>47</v>
      </c>
      <c r="B45" s="33">
        <v>16623</v>
      </c>
      <c r="C45" s="6">
        <v>4</v>
      </c>
      <c r="D45" s="6">
        <v>0</v>
      </c>
      <c r="E45" s="6">
        <v>1</v>
      </c>
      <c r="F45" s="6">
        <v>4</v>
      </c>
      <c r="G45" s="6">
        <v>2</v>
      </c>
      <c r="H45" s="6">
        <v>0</v>
      </c>
      <c r="I45" s="6">
        <v>6</v>
      </c>
      <c r="J45" s="6">
        <v>9</v>
      </c>
      <c r="K45" s="6">
        <v>18</v>
      </c>
      <c r="L45" s="6">
        <v>9</v>
      </c>
      <c r="M45" s="6">
        <v>9</v>
      </c>
      <c r="N45" s="6">
        <v>3</v>
      </c>
      <c r="O45" s="32" t="s">
        <v>77</v>
      </c>
    </row>
    <row r="46" spans="1:15" x14ac:dyDescent="0.15">
      <c r="A46" s="13" t="s">
        <v>56</v>
      </c>
      <c r="B46" s="33">
        <v>51812</v>
      </c>
      <c r="C46" s="6">
        <v>2</v>
      </c>
      <c r="D46" s="6">
        <v>1</v>
      </c>
      <c r="E46" s="6">
        <v>4</v>
      </c>
      <c r="F46" s="6">
        <v>1</v>
      </c>
      <c r="G46" s="6">
        <v>0</v>
      </c>
      <c r="H46" s="6">
        <v>5</v>
      </c>
      <c r="I46" s="6">
        <v>7</v>
      </c>
      <c r="J46" s="6">
        <v>5</v>
      </c>
      <c r="K46" s="6">
        <v>8</v>
      </c>
      <c r="L46" s="6">
        <v>8</v>
      </c>
      <c r="M46" s="6">
        <v>7</v>
      </c>
      <c r="N46" s="6">
        <v>11</v>
      </c>
      <c r="O46" s="32" t="s">
        <v>77</v>
      </c>
    </row>
    <row r="47" spans="1:15" x14ac:dyDescent="0.15">
      <c r="A47" s="13" t="s">
        <v>43</v>
      </c>
      <c r="B47" s="33">
        <v>24520</v>
      </c>
      <c r="C47" s="6">
        <v>1</v>
      </c>
      <c r="D47" s="6">
        <v>0</v>
      </c>
      <c r="E47" s="6">
        <v>1</v>
      </c>
      <c r="F47" s="6">
        <v>0</v>
      </c>
      <c r="G47" s="6">
        <v>4</v>
      </c>
      <c r="H47" s="6">
        <v>0</v>
      </c>
      <c r="I47" s="6">
        <v>2</v>
      </c>
      <c r="J47" s="6">
        <v>3</v>
      </c>
      <c r="K47" s="6">
        <v>6</v>
      </c>
      <c r="L47" s="6">
        <v>7</v>
      </c>
      <c r="M47" s="6">
        <v>0</v>
      </c>
      <c r="N47" s="6">
        <v>1</v>
      </c>
      <c r="O47" s="32" t="s">
        <v>77</v>
      </c>
    </row>
    <row r="48" spans="1:15" ht="14" customHeight="1" thickBot="1" x14ac:dyDescent="0.2">
      <c r="A48" s="14" t="s">
        <v>54</v>
      </c>
      <c r="B48" s="34">
        <v>74207</v>
      </c>
      <c r="C48" s="35">
        <v>20</v>
      </c>
      <c r="D48" s="35">
        <v>22</v>
      </c>
      <c r="E48" s="35">
        <v>6</v>
      </c>
      <c r="F48" s="35">
        <v>9</v>
      </c>
      <c r="G48" s="35">
        <v>10</v>
      </c>
      <c r="H48" s="35">
        <v>5</v>
      </c>
      <c r="I48" s="35">
        <v>27</v>
      </c>
      <c r="J48" s="35">
        <v>47</v>
      </c>
      <c r="K48" s="35">
        <v>32</v>
      </c>
      <c r="L48" s="35">
        <v>33</v>
      </c>
      <c r="M48" s="35">
        <v>21</v>
      </c>
      <c r="N48" s="35">
        <v>23</v>
      </c>
      <c r="O48" s="36" t="s">
        <v>77</v>
      </c>
    </row>
    <row r="49" spans="1:15" ht="14" customHeight="1" x14ac:dyDescent="0.15">
      <c r="A49" s="16" t="s">
        <v>80</v>
      </c>
      <c r="B49" s="33">
        <f>SUM(B$3:B$48)</f>
        <v>1531446</v>
      </c>
      <c r="C49" s="33">
        <f t="shared" ref="C49:N49" si="0">SUM(C$3:C$48)</f>
        <v>246</v>
      </c>
      <c r="D49" s="33">
        <f t="shared" si="0"/>
        <v>150</v>
      </c>
      <c r="E49" s="33">
        <f t="shared" si="0"/>
        <v>272</v>
      </c>
      <c r="F49" s="33">
        <f t="shared" si="0"/>
        <v>304</v>
      </c>
      <c r="G49" s="33">
        <f t="shared" si="0"/>
        <v>178</v>
      </c>
      <c r="H49" s="33">
        <f t="shared" si="0"/>
        <v>43</v>
      </c>
      <c r="I49" s="33">
        <f t="shared" si="0"/>
        <v>352</v>
      </c>
      <c r="J49" s="33">
        <f t="shared" si="0"/>
        <v>627</v>
      </c>
      <c r="K49" s="33">
        <f t="shared" si="0"/>
        <v>700</v>
      </c>
      <c r="L49" s="33">
        <f t="shared" si="0"/>
        <v>476</v>
      </c>
      <c r="M49" s="33">
        <f t="shared" si="0"/>
        <v>300</v>
      </c>
      <c r="N49" s="33">
        <f t="shared" si="0"/>
        <v>311</v>
      </c>
      <c r="O49" s="32"/>
    </row>
    <row r="50" spans="1:15" ht="14" customHeight="1" x14ac:dyDescent="0.15">
      <c r="A50" s="16"/>
      <c r="B50" s="3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32"/>
    </row>
    <row r="51" spans="1:15" x14ac:dyDescent="0.15">
      <c r="A51" s="59" t="s">
        <v>5</v>
      </c>
      <c r="B51" s="33">
        <v>268740</v>
      </c>
      <c r="C51" s="6">
        <v>3</v>
      </c>
      <c r="D51" s="6">
        <v>38</v>
      </c>
      <c r="E51" s="6">
        <v>515</v>
      </c>
      <c r="F51" s="6">
        <v>330</v>
      </c>
      <c r="G51" s="6">
        <v>254</v>
      </c>
      <c r="H51" s="6">
        <v>46</v>
      </c>
      <c r="I51" s="6">
        <v>76</v>
      </c>
      <c r="J51" s="6">
        <v>61</v>
      </c>
      <c r="K51" s="6">
        <v>51</v>
      </c>
      <c r="L51" s="6">
        <v>29</v>
      </c>
      <c r="M51" s="6">
        <v>3</v>
      </c>
      <c r="N51" s="6">
        <v>21</v>
      </c>
      <c r="O51" s="32" t="s">
        <v>78</v>
      </c>
    </row>
    <row r="52" spans="1:15" x14ac:dyDescent="0.15">
      <c r="A52" s="2" t="s">
        <v>69</v>
      </c>
      <c r="B52" s="33">
        <v>52442</v>
      </c>
      <c r="C52" s="6">
        <v>0</v>
      </c>
      <c r="D52" s="6">
        <v>0</v>
      </c>
      <c r="E52" s="6">
        <v>0</v>
      </c>
      <c r="F52" s="6">
        <v>1</v>
      </c>
      <c r="G52" s="6">
        <v>6</v>
      </c>
      <c r="H52" s="6">
        <v>0</v>
      </c>
      <c r="I52" s="6">
        <v>7</v>
      </c>
      <c r="J52" s="6">
        <v>18</v>
      </c>
      <c r="K52" s="6">
        <v>20</v>
      </c>
      <c r="L52" s="6">
        <v>15</v>
      </c>
      <c r="M52" s="6">
        <v>14</v>
      </c>
      <c r="N52" s="6">
        <v>12</v>
      </c>
      <c r="O52" s="32" t="s">
        <v>78</v>
      </c>
    </row>
    <row r="53" spans="1:15" x14ac:dyDescent="0.15">
      <c r="A53" s="2" t="s">
        <v>29</v>
      </c>
      <c r="B53" s="33">
        <v>66297</v>
      </c>
      <c r="C53" s="6">
        <v>19</v>
      </c>
      <c r="D53" s="6">
        <v>1</v>
      </c>
      <c r="E53" s="6">
        <v>5</v>
      </c>
      <c r="F53" s="6">
        <v>2</v>
      </c>
      <c r="G53" s="6">
        <v>7</v>
      </c>
      <c r="H53" s="6">
        <v>3</v>
      </c>
      <c r="I53" s="6">
        <v>22</v>
      </c>
      <c r="J53" s="6">
        <v>81</v>
      </c>
      <c r="K53" s="6">
        <v>57</v>
      </c>
      <c r="L53" s="6">
        <v>29</v>
      </c>
      <c r="M53" s="6">
        <v>20</v>
      </c>
      <c r="N53" s="6">
        <v>31</v>
      </c>
      <c r="O53" s="32" t="s">
        <v>78</v>
      </c>
    </row>
    <row r="54" spans="1:15" x14ac:dyDescent="0.15">
      <c r="A54" s="2" t="s">
        <v>13</v>
      </c>
      <c r="B54" s="33">
        <v>58490</v>
      </c>
      <c r="C54" s="6">
        <v>23</v>
      </c>
      <c r="D54" s="6">
        <v>2</v>
      </c>
      <c r="E54" s="6">
        <v>17</v>
      </c>
      <c r="F54" s="6">
        <v>20</v>
      </c>
      <c r="G54" s="6">
        <v>10</v>
      </c>
      <c r="H54" s="6">
        <v>1</v>
      </c>
      <c r="I54" s="6">
        <v>32</v>
      </c>
      <c r="J54" s="6">
        <v>18</v>
      </c>
      <c r="K54" s="6">
        <v>16</v>
      </c>
      <c r="L54" s="6">
        <v>8</v>
      </c>
      <c r="M54" s="6">
        <v>5</v>
      </c>
      <c r="N54" s="6">
        <v>50</v>
      </c>
      <c r="O54" s="32" t="s">
        <v>78</v>
      </c>
    </row>
    <row r="55" spans="1:15" x14ac:dyDescent="0.15">
      <c r="A55" s="2" t="s">
        <v>0</v>
      </c>
      <c r="B55" s="33">
        <v>561504</v>
      </c>
      <c r="C55" s="6">
        <v>271</v>
      </c>
      <c r="D55" s="6">
        <v>208</v>
      </c>
      <c r="E55" s="6">
        <v>346</v>
      </c>
      <c r="F55" s="6">
        <v>179</v>
      </c>
      <c r="G55" s="6">
        <v>95</v>
      </c>
      <c r="H55" s="6">
        <v>47</v>
      </c>
      <c r="I55" s="6">
        <v>130</v>
      </c>
      <c r="J55" s="6">
        <v>114</v>
      </c>
      <c r="K55" s="6">
        <v>98</v>
      </c>
      <c r="L55" s="6">
        <v>60</v>
      </c>
      <c r="M55" s="6">
        <v>63</v>
      </c>
      <c r="N55" s="6">
        <v>1094</v>
      </c>
      <c r="O55" s="32" t="s">
        <v>78</v>
      </c>
    </row>
    <row r="56" spans="1:15" x14ac:dyDescent="0.15">
      <c r="A56" s="2" t="s">
        <v>64</v>
      </c>
      <c r="B56" s="33">
        <v>44295</v>
      </c>
      <c r="C56" s="6">
        <v>5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1</v>
      </c>
      <c r="J56" s="6">
        <v>3</v>
      </c>
      <c r="K56" s="6">
        <v>1</v>
      </c>
      <c r="L56" s="6">
        <v>20</v>
      </c>
      <c r="M56" s="6">
        <v>6</v>
      </c>
      <c r="N56" s="6">
        <v>2</v>
      </c>
      <c r="O56" s="32" t="s">
        <v>78</v>
      </c>
    </row>
    <row r="57" spans="1:15" x14ac:dyDescent="0.15">
      <c r="A57" s="2" t="s">
        <v>38</v>
      </c>
      <c r="B57" s="33">
        <v>105710</v>
      </c>
      <c r="C57" s="6">
        <v>2</v>
      </c>
      <c r="D57" s="6">
        <v>16</v>
      </c>
      <c r="E57" s="6">
        <v>18</v>
      </c>
      <c r="F57" s="6">
        <v>7</v>
      </c>
      <c r="G57" s="6">
        <v>4</v>
      </c>
      <c r="H57" s="6">
        <v>4</v>
      </c>
      <c r="I57" s="6">
        <v>67</v>
      </c>
      <c r="J57" s="6">
        <v>80</v>
      </c>
      <c r="K57" s="6">
        <v>30</v>
      </c>
      <c r="L57" s="6">
        <v>25</v>
      </c>
      <c r="M57" s="6">
        <v>2</v>
      </c>
      <c r="N57" s="6">
        <v>15</v>
      </c>
      <c r="O57" s="32" t="s">
        <v>78</v>
      </c>
    </row>
    <row r="58" spans="1:15" x14ac:dyDescent="0.15">
      <c r="A58" s="2" t="s">
        <v>21</v>
      </c>
      <c r="B58" s="33">
        <v>104154</v>
      </c>
      <c r="C58" s="6">
        <v>3</v>
      </c>
      <c r="D58" s="6">
        <v>3</v>
      </c>
      <c r="E58" s="6">
        <v>6</v>
      </c>
      <c r="F58" s="6">
        <v>6</v>
      </c>
      <c r="G58" s="6">
        <v>8</v>
      </c>
      <c r="H58" s="6">
        <v>1</v>
      </c>
      <c r="I58" s="6">
        <v>7</v>
      </c>
      <c r="J58" s="6">
        <v>1</v>
      </c>
      <c r="K58" s="6">
        <v>12</v>
      </c>
      <c r="L58" s="6">
        <v>6</v>
      </c>
      <c r="M58" s="6">
        <v>4</v>
      </c>
      <c r="N58" s="6">
        <v>9</v>
      </c>
      <c r="O58" s="32" t="s">
        <v>78</v>
      </c>
    </row>
    <row r="59" spans="1:15" x14ac:dyDescent="0.15">
      <c r="A59" s="2" t="s">
        <v>19</v>
      </c>
      <c r="B59" s="33">
        <v>37093</v>
      </c>
      <c r="C59" s="6">
        <v>13</v>
      </c>
      <c r="D59" s="6">
        <v>3</v>
      </c>
      <c r="E59" s="6">
        <v>74</v>
      </c>
      <c r="F59" s="6">
        <v>28</v>
      </c>
      <c r="G59" s="6">
        <v>12</v>
      </c>
      <c r="H59" s="6">
        <v>1</v>
      </c>
      <c r="I59" s="6">
        <v>5</v>
      </c>
      <c r="J59" s="6">
        <v>19</v>
      </c>
      <c r="K59" s="6">
        <v>23</v>
      </c>
      <c r="L59" s="6">
        <v>25</v>
      </c>
      <c r="M59" s="6">
        <v>13</v>
      </c>
      <c r="N59" s="6">
        <v>27</v>
      </c>
      <c r="O59" s="32" t="s">
        <v>78</v>
      </c>
    </row>
    <row r="60" spans="1:15" x14ac:dyDescent="0.15">
      <c r="A60" s="2" t="s">
        <v>27</v>
      </c>
      <c r="B60" s="33">
        <v>23709</v>
      </c>
      <c r="C60" s="6">
        <v>3</v>
      </c>
      <c r="D60" s="6">
        <v>1</v>
      </c>
      <c r="E60" s="6">
        <v>30</v>
      </c>
      <c r="F60" s="6">
        <v>25</v>
      </c>
      <c r="G60" s="6">
        <v>7</v>
      </c>
      <c r="H60" s="6">
        <v>0</v>
      </c>
      <c r="I60" s="6">
        <v>5</v>
      </c>
      <c r="J60" s="6">
        <v>14</v>
      </c>
      <c r="K60" s="6">
        <v>6</v>
      </c>
      <c r="L60" s="6">
        <v>1</v>
      </c>
      <c r="M60" s="6">
        <v>0</v>
      </c>
      <c r="N60" s="6">
        <v>6</v>
      </c>
      <c r="O60" s="32" t="s">
        <v>78</v>
      </c>
    </row>
    <row r="61" spans="1:15" x14ac:dyDescent="0.15">
      <c r="A61" s="2" t="s">
        <v>32</v>
      </c>
      <c r="B61" s="33">
        <v>169151</v>
      </c>
      <c r="C61" s="6">
        <v>3</v>
      </c>
      <c r="D61" s="6">
        <v>1</v>
      </c>
      <c r="E61" s="6">
        <v>2</v>
      </c>
      <c r="F61" s="6">
        <v>3</v>
      </c>
      <c r="G61" s="6">
        <v>3</v>
      </c>
      <c r="H61" s="6">
        <v>0</v>
      </c>
      <c r="I61" s="6">
        <v>28</v>
      </c>
      <c r="J61" s="6">
        <v>21</v>
      </c>
      <c r="K61" s="6">
        <v>76</v>
      </c>
      <c r="L61" s="6">
        <v>6</v>
      </c>
      <c r="M61" s="6">
        <v>6</v>
      </c>
      <c r="N61" s="6">
        <v>10</v>
      </c>
      <c r="O61" s="32" t="s">
        <v>78</v>
      </c>
    </row>
    <row r="62" spans="1:15" x14ac:dyDescent="0.15">
      <c r="A62" s="2" t="s">
        <v>66</v>
      </c>
      <c r="B62" s="33">
        <v>20563</v>
      </c>
      <c r="C62" s="6">
        <v>1</v>
      </c>
      <c r="D62" s="6">
        <v>0</v>
      </c>
      <c r="E62" s="6">
        <v>0</v>
      </c>
      <c r="F62" s="6">
        <v>4</v>
      </c>
      <c r="G62" s="6">
        <v>0</v>
      </c>
      <c r="H62" s="6">
        <v>0</v>
      </c>
      <c r="I62" s="6">
        <v>5</v>
      </c>
      <c r="J62" s="6">
        <v>3</v>
      </c>
      <c r="K62" s="6">
        <v>1</v>
      </c>
      <c r="L62" s="6">
        <v>2</v>
      </c>
      <c r="M62" s="6">
        <v>0</v>
      </c>
      <c r="N62" s="6">
        <v>1</v>
      </c>
      <c r="O62" s="32" t="s">
        <v>78</v>
      </c>
    </row>
    <row r="63" spans="1:15" x14ac:dyDescent="0.15">
      <c r="A63" s="2" t="s">
        <v>4</v>
      </c>
      <c r="B63" s="33">
        <v>120784</v>
      </c>
      <c r="C63" s="6">
        <v>88</v>
      </c>
      <c r="D63" s="6">
        <v>35</v>
      </c>
      <c r="E63" s="6">
        <v>42</v>
      </c>
      <c r="F63" s="6">
        <v>74</v>
      </c>
      <c r="G63" s="6">
        <v>50</v>
      </c>
      <c r="H63" s="6">
        <v>7</v>
      </c>
      <c r="I63" s="6">
        <v>22</v>
      </c>
      <c r="J63" s="6">
        <v>6</v>
      </c>
      <c r="K63" s="6">
        <v>6</v>
      </c>
      <c r="L63" s="6">
        <v>4</v>
      </c>
      <c r="M63" s="6">
        <v>6</v>
      </c>
      <c r="N63" s="6">
        <v>5</v>
      </c>
      <c r="O63" s="32" t="s">
        <v>78</v>
      </c>
    </row>
    <row r="64" spans="1:15" x14ac:dyDescent="0.15">
      <c r="A64" s="2" t="s">
        <v>49</v>
      </c>
      <c r="B64" s="33">
        <v>138013</v>
      </c>
      <c r="C64" s="6">
        <v>6</v>
      </c>
      <c r="D64" s="6">
        <v>8</v>
      </c>
      <c r="E64" s="6">
        <v>18</v>
      </c>
      <c r="F64" s="6">
        <v>65</v>
      </c>
      <c r="G64" s="6">
        <v>10</v>
      </c>
      <c r="H64" s="6">
        <v>1</v>
      </c>
      <c r="I64" s="6">
        <v>25</v>
      </c>
      <c r="J64" s="6">
        <v>49</v>
      </c>
      <c r="K64" s="6">
        <v>41</v>
      </c>
      <c r="L64" s="6">
        <v>39</v>
      </c>
      <c r="M64" s="6">
        <v>48</v>
      </c>
      <c r="N64" s="6">
        <v>23</v>
      </c>
      <c r="O64" s="32" t="s">
        <v>78</v>
      </c>
    </row>
    <row r="65" spans="1:15" x14ac:dyDescent="0.15">
      <c r="A65" s="2" t="s">
        <v>8</v>
      </c>
      <c r="B65" s="33">
        <v>939489</v>
      </c>
      <c r="C65" s="6">
        <v>352</v>
      </c>
      <c r="D65" s="6">
        <v>256</v>
      </c>
      <c r="E65" s="6">
        <v>131</v>
      </c>
      <c r="F65" s="6">
        <v>77</v>
      </c>
      <c r="G65" s="6">
        <v>83</v>
      </c>
      <c r="H65" s="6">
        <v>10</v>
      </c>
      <c r="I65" s="6">
        <v>301</v>
      </c>
      <c r="J65" s="6">
        <v>231</v>
      </c>
      <c r="K65" s="6">
        <v>139</v>
      </c>
      <c r="L65" s="6">
        <v>208</v>
      </c>
      <c r="M65" s="6">
        <v>358</v>
      </c>
      <c r="N65" s="6">
        <v>504</v>
      </c>
      <c r="O65" s="32" t="s">
        <v>78</v>
      </c>
    </row>
    <row r="66" spans="1:15" x14ac:dyDescent="0.15">
      <c r="A66" s="2" t="s">
        <v>44</v>
      </c>
      <c r="B66" s="33">
        <v>38965</v>
      </c>
      <c r="C66" s="6">
        <v>0</v>
      </c>
      <c r="D66" s="6">
        <v>0</v>
      </c>
      <c r="E66" s="6">
        <v>1</v>
      </c>
      <c r="F66" s="6">
        <v>1</v>
      </c>
      <c r="G66" s="6">
        <v>1</v>
      </c>
      <c r="H66" s="6">
        <v>6</v>
      </c>
      <c r="I66" s="6">
        <v>13</v>
      </c>
      <c r="J66" s="6">
        <v>4</v>
      </c>
      <c r="K66" s="6">
        <v>2</v>
      </c>
      <c r="L66" s="6">
        <v>4</v>
      </c>
      <c r="M66" s="6">
        <v>3</v>
      </c>
      <c r="N66" s="6">
        <v>1</v>
      </c>
      <c r="O66" s="32" t="s">
        <v>78</v>
      </c>
    </row>
    <row r="67" spans="1:15" x14ac:dyDescent="0.15">
      <c r="A67" s="2" t="s">
        <v>35</v>
      </c>
      <c r="B67" s="33">
        <v>190705</v>
      </c>
      <c r="C67" s="6">
        <v>2</v>
      </c>
      <c r="D67" s="6">
        <v>2</v>
      </c>
      <c r="E67" s="6">
        <v>50</v>
      </c>
      <c r="F67" s="6">
        <v>14</v>
      </c>
      <c r="G67" s="6">
        <v>13</v>
      </c>
      <c r="H67" s="6">
        <v>1</v>
      </c>
      <c r="I67" s="6">
        <v>8</v>
      </c>
      <c r="J67" s="6">
        <v>31</v>
      </c>
      <c r="K67" s="6">
        <v>29</v>
      </c>
      <c r="L67" s="6">
        <v>11</v>
      </c>
      <c r="M67" s="6">
        <v>18</v>
      </c>
      <c r="N67" s="6">
        <v>8</v>
      </c>
      <c r="O67" s="32" t="s">
        <v>78</v>
      </c>
    </row>
    <row r="68" spans="1:15" x14ac:dyDescent="0.15">
      <c r="A68" s="2" t="s">
        <v>9</v>
      </c>
      <c r="B68" s="33">
        <v>91503</v>
      </c>
      <c r="C68" s="6">
        <v>2</v>
      </c>
      <c r="D68" s="6">
        <v>0</v>
      </c>
      <c r="E68" s="6">
        <v>2</v>
      </c>
      <c r="F68" s="6">
        <v>3</v>
      </c>
      <c r="G68" s="6">
        <v>4</v>
      </c>
      <c r="H68" s="6">
        <v>0</v>
      </c>
      <c r="I68" s="6">
        <v>14</v>
      </c>
      <c r="J68" s="6">
        <v>11</v>
      </c>
      <c r="K68" s="6">
        <v>5</v>
      </c>
      <c r="L68" s="6">
        <v>2</v>
      </c>
      <c r="M68" s="6">
        <v>10</v>
      </c>
      <c r="N68" s="6">
        <v>4</v>
      </c>
      <c r="O68" s="32" t="s">
        <v>78</v>
      </c>
    </row>
    <row r="69" spans="1:15" x14ac:dyDescent="0.15">
      <c r="A69" s="2" t="s">
        <v>41</v>
      </c>
      <c r="B69" s="33">
        <v>42212</v>
      </c>
      <c r="C69" s="6">
        <v>0</v>
      </c>
      <c r="D69" s="6">
        <v>0</v>
      </c>
      <c r="E69" s="6">
        <v>7</v>
      </c>
      <c r="F69" s="6">
        <v>2</v>
      </c>
      <c r="G69" s="6">
        <v>1</v>
      </c>
      <c r="H69" s="6">
        <v>0</v>
      </c>
      <c r="I69" s="6">
        <v>4</v>
      </c>
      <c r="J69" s="6">
        <v>8</v>
      </c>
      <c r="K69" s="6">
        <v>10</v>
      </c>
      <c r="L69" s="6">
        <v>7</v>
      </c>
      <c r="M69" s="6">
        <v>7</v>
      </c>
      <c r="N69" s="6">
        <v>6</v>
      </c>
      <c r="O69" s="32" t="s">
        <v>78</v>
      </c>
    </row>
    <row r="70" spans="1:15" x14ac:dyDescent="0.15">
      <c r="A70" s="2" t="s">
        <v>25</v>
      </c>
      <c r="B70" s="33">
        <v>197727</v>
      </c>
      <c r="C70" s="6">
        <v>17</v>
      </c>
      <c r="D70" s="6">
        <v>8</v>
      </c>
      <c r="E70" s="6">
        <v>11</v>
      </c>
      <c r="F70" s="6">
        <v>11</v>
      </c>
      <c r="G70" s="6">
        <v>18</v>
      </c>
      <c r="H70" s="6">
        <v>2</v>
      </c>
      <c r="I70" s="6">
        <v>80</v>
      </c>
      <c r="J70" s="6">
        <v>17</v>
      </c>
      <c r="K70" s="6">
        <v>17</v>
      </c>
      <c r="L70" s="6">
        <v>3</v>
      </c>
      <c r="M70" s="6">
        <v>10</v>
      </c>
      <c r="N70" s="6">
        <v>21</v>
      </c>
      <c r="O70" s="32" t="s">
        <v>78</v>
      </c>
    </row>
    <row r="71" spans="1:15" x14ac:dyDescent="0.15">
      <c r="A71" s="2" t="s">
        <v>23</v>
      </c>
      <c r="B71" s="33">
        <v>163687</v>
      </c>
      <c r="C71" s="6">
        <v>21</v>
      </c>
      <c r="D71" s="6">
        <v>16</v>
      </c>
      <c r="E71" s="6">
        <v>52</v>
      </c>
      <c r="F71" s="6">
        <v>60</v>
      </c>
      <c r="G71" s="6">
        <v>38</v>
      </c>
      <c r="H71" s="6">
        <v>3</v>
      </c>
      <c r="I71" s="6">
        <v>54</v>
      </c>
      <c r="J71" s="6">
        <v>56</v>
      </c>
      <c r="K71" s="6">
        <v>37</v>
      </c>
      <c r="L71" s="6">
        <v>33</v>
      </c>
      <c r="M71" s="6">
        <v>20</v>
      </c>
      <c r="N71" s="6">
        <v>30</v>
      </c>
      <c r="O71" s="32" t="s">
        <v>78</v>
      </c>
    </row>
    <row r="72" spans="1:15" x14ac:dyDescent="0.15">
      <c r="A72" s="2" t="s">
        <v>31</v>
      </c>
      <c r="B72" s="33">
        <v>118034</v>
      </c>
      <c r="C72" s="6">
        <v>3</v>
      </c>
      <c r="D72" s="6">
        <v>5</v>
      </c>
      <c r="E72" s="6">
        <v>4</v>
      </c>
      <c r="F72" s="6">
        <v>6</v>
      </c>
      <c r="G72" s="6">
        <v>4</v>
      </c>
      <c r="H72" s="6">
        <v>0</v>
      </c>
      <c r="I72" s="6">
        <v>12</v>
      </c>
      <c r="J72" s="6">
        <v>3</v>
      </c>
      <c r="K72" s="6">
        <v>5</v>
      </c>
      <c r="L72" s="6">
        <v>4</v>
      </c>
      <c r="M72" s="6">
        <v>4</v>
      </c>
      <c r="N72" s="6">
        <v>54</v>
      </c>
      <c r="O72" s="32" t="s">
        <v>78</v>
      </c>
    </row>
    <row r="73" spans="1:15" x14ac:dyDescent="0.15">
      <c r="A73" s="2" t="s">
        <v>72</v>
      </c>
      <c r="B73" s="33">
        <v>93536</v>
      </c>
      <c r="C73" s="6">
        <v>6</v>
      </c>
      <c r="D73" s="6">
        <v>1</v>
      </c>
      <c r="E73" s="6">
        <v>4</v>
      </c>
      <c r="F73" s="6">
        <v>6</v>
      </c>
      <c r="G73" s="6">
        <v>8</v>
      </c>
      <c r="H73" s="6">
        <v>1</v>
      </c>
      <c r="I73" s="6">
        <v>6</v>
      </c>
      <c r="J73" s="6">
        <v>64</v>
      </c>
      <c r="K73" s="6">
        <v>39</v>
      </c>
      <c r="L73" s="6">
        <v>16</v>
      </c>
      <c r="M73" s="6">
        <v>26</v>
      </c>
      <c r="N73" s="6">
        <v>16</v>
      </c>
      <c r="O73" s="32" t="s">
        <v>78</v>
      </c>
    </row>
    <row r="74" spans="1:15" x14ac:dyDescent="0.15">
      <c r="A74" s="2" t="s">
        <v>15</v>
      </c>
      <c r="B74" s="33">
        <v>136761</v>
      </c>
      <c r="C74" s="6">
        <v>0</v>
      </c>
      <c r="D74" s="6">
        <v>0</v>
      </c>
      <c r="E74" s="6">
        <v>0</v>
      </c>
      <c r="F74" s="6">
        <v>2</v>
      </c>
      <c r="G74" s="6">
        <v>0</v>
      </c>
      <c r="H74" s="6">
        <v>0</v>
      </c>
      <c r="I74" s="6">
        <v>20</v>
      </c>
      <c r="J74" s="6">
        <v>39</v>
      </c>
      <c r="K74" s="6">
        <v>30</v>
      </c>
      <c r="L74" s="6">
        <v>13</v>
      </c>
      <c r="M74" s="6">
        <v>23</v>
      </c>
      <c r="N74" s="6">
        <v>18</v>
      </c>
      <c r="O74" s="32" t="s">
        <v>78</v>
      </c>
    </row>
    <row r="75" spans="1:15" x14ac:dyDescent="0.15">
      <c r="A75" s="2" t="s">
        <v>7</v>
      </c>
      <c r="B75" s="33">
        <v>406978</v>
      </c>
      <c r="C75" s="6">
        <v>2</v>
      </c>
      <c r="D75" s="6">
        <v>55</v>
      </c>
      <c r="E75" s="6">
        <v>66</v>
      </c>
      <c r="F75" s="6">
        <v>46</v>
      </c>
      <c r="G75" s="6">
        <v>43</v>
      </c>
      <c r="H75" s="6">
        <v>7</v>
      </c>
      <c r="I75" s="6">
        <v>143</v>
      </c>
      <c r="J75" s="6">
        <v>105</v>
      </c>
      <c r="K75" s="6">
        <v>27</v>
      </c>
      <c r="L75" s="6">
        <v>7</v>
      </c>
      <c r="M75" s="6">
        <v>45</v>
      </c>
      <c r="N75" s="6">
        <v>35</v>
      </c>
      <c r="O75" s="32" t="s">
        <v>78</v>
      </c>
    </row>
    <row r="76" spans="1:15" ht="14" thickBot="1" x14ac:dyDescent="0.2">
      <c r="A76" s="2" t="s">
        <v>17</v>
      </c>
      <c r="B76" s="34">
        <v>171730</v>
      </c>
      <c r="C76" s="35">
        <v>1</v>
      </c>
      <c r="D76" s="35">
        <v>34</v>
      </c>
      <c r="E76" s="35">
        <v>63</v>
      </c>
      <c r="F76" s="35">
        <v>42</v>
      </c>
      <c r="G76" s="35">
        <v>15</v>
      </c>
      <c r="H76" s="35">
        <v>7</v>
      </c>
      <c r="I76" s="35">
        <v>23</v>
      </c>
      <c r="J76" s="35">
        <v>14</v>
      </c>
      <c r="K76" s="35">
        <v>19</v>
      </c>
      <c r="L76" s="35">
        <v>4</v>
      </c>
      <c r="M76" s="35">
        <v>5</v>
      </c>
      <c r="N76" s="35">
        <v>20</v>
      </c>
      <c r="O76" s="36" t="s">
        <v>78</v>
      </c>
    </row>
    <row r="77" spans="1:15" x14ac:dyDescent="0.15">
      <c r="A77" s="64" t="s">
        <v>81</v>
      </c>
      <c r="B77">
        <f>SUM(B$51:B$76)</f>
        <v>4362272</v>
      </c>
      <c r="C77">
        <f t="shared" ref="C77:N77" si="1">SUM(C$51:C$76)</f>
        <v>846</v>
      </c>
      <c r="D77">
        <f t="shared" si="1"/>
        <v>694</v>
      </c>
      <c r="E77">
        <f t="shared" si="1"/>
        <v>1464</v>
      </c>
      <c r="F77">
        <f t="shared" si="1"/>
        <v>1014</v>
      </c>
      <c r="G77">
        <f t="shared" si="1"/>
        <v>694</v>
      </c>
      <c r="H77">
        <f t="shared" si="1"/>
        <v>148</v>
      </c>
      <c r="I77">
        <f t="shared" si="1"/>
        <v>1110</v>
      </c>
      <c r="J77">
        <f t="shared" si="1"/>
        <v>1071</v>
      </c>
      <c r="K77">
        <f t="shared" si="1"/>
        <v>797</v>
      </c>
      <c r="L77">
        <f t="shared" si="1"/>
        <v>581</v>
      </c>
      <c r="M77">
        <f t="shared" si="1"/>
        <v>719</v>
      </c>
      <c r="N77">
        <f t="shared" si="1"/>
        <v>2023</v>
      </c>
    </row>
  </sheetData>
  <sortState xmlns:xlrd2="http://schemas.microsoft.com/office/spreadsheetml/2017/richdata2" ref="A3:O76">
    <sortCondition ref="O3:O76"/>
  </sortState>
  <mergeCells count="1">
    <mergeCell ref="A1:N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D45A-1C5B-2F49-BD20-860A7F09525E}">
  <dimension ref="A1:Q87"/>
  <sheetViews>
    <sheetView workbookViewId="0">
      <selection sqref="A1:N1"/>
    </sheetView>
  </sheetViews>
  <sheetFormatPr baseColWidth="10" defaultColWidth="8.33203125" defaultRowHeight="13" x14ac:dyDescent="0.15"/>
  <cols>
    <col min="1" max="2" width="17.83203125" style="1" customWidth="1"/>
    <col min="3" max="3" width="8.6640625" style="1" customWidth="1"/>
    <col min="4" max="14" width="5.6640625" style="1" customWidth="1"/>
    <col min="15" max="16384" width="8.33203125" style="1"/>
  </cols>
  <sheetData>
    <row r="1" spans="1:17" ht="27.75" customHeight="1" thickBot="1" x14ac:dyDescent="0.2">
      <c r="A1" s="83" t="s">
        <v>73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6"/>
      <c r="P1" s="6"/>
      <c r="Q1" s="6"/>
    </row>
    <row r="2" spans="1:17" ht="20.25" customHeight="1" thickBot="1" x14ac:dyDescent="0.2">
      <c r="A2" s="37"/>
      <c r="B2" s="17" t="s">
        <v>76</v>
      </c>
      <c r="C2" s="38">
        <v>1</v>
      </c>
      <c r="D2" s="38">
        <v>2</v>
      </c>
      <c r="E2" s="38">
        <v>3</v>
      </c>
      <c r="F2" s="38">
        <v>4</v>
      </c>
      <c r="G2" s="38">
        <v>5</v>
      </c>
      <c r="H2" s="38">
        <v>6</v>
      </c>
      <c r="I2" s="38">
        <v>7</v>
      </c>
      <c r="J2" s="38">
        <v>8</v>
      </c>
      <c r="K2" s="38">
        <v>9</v>
      </c>
      <c r="L2" s="38">
        <v>11</v>
      </c>
      <c r="M2" s="38">
        <v>10</v>
      </c>
      <c r="N2" s="38">
        <v>12</v>
      </c>
      <c r="O2" s="30" t="s">
        <v>79</v>
      </c>
      <c r="P2" s="6"/>
      <c r="Q2" s="6"/>
    </row>
    <row r="3" spans="1:17" ht="20" customHeight="1" x14ac:dyDescent="0.15">
      <c r="A3" s="61" t="s">
        <v>16</v>
      </c>
      <c r="B3" s="62">
        <v>20654</v>
      </c>
      <c r="C3" s="29">
        <v>0</v>
      </c>
      <c r="D3" s="29">
        <v>0</v>
      </c>
      <c r="E3" s="29">
        <v>2</v>
      </c>
      <c r="F3" s="29">
        <v>0</v>
      </c>
      <c r="G3" s="29">
        <v>3</v>
      </c>
      <c r="H3" s="29">
        <v>1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30" t="s">
        <v>77</v>
      </c>
      <c r="P3" s="7"/>
      <c r="Q3" s="8"/>
    </row>
    <row r="4" spans="1:17" ht="20" customHeight="1" x14ac:dyDescent="0.15">
      <c r="A4" s="39" t="s">
        <v>40</v>
      </c>
      <c r="B4" s="9">
        <v>16027</v>
      </c>
      <c r="C4" s="6">
        <v>1</v>
      </c>
      <c r="D4" s="6">
        <v>0</v>
      </c>
      <c r="E4" s="6">
        <v>1</v>
      </c>
      <c r="F4" s="6">
        <v>0</v>
      </c>
      <c r="G4" s="6">
        <v>1</v>
      </c>
      <c r="H4" s="6">
        <v>9</v>
      </c>
      <c r="I4" s="6">
        <v>5</v>
      </c>
      <c r="J4" s="6">
        <v>3</v>
      </c>
      <c r="K4" s="6">
        <v>1</v>
      </c>
      <c r="L4" s="6">
        <v>3</v>
      </c>
      <c r="M4" s="6">
        <v>6</v>
      </c>
      <c r="N4" s="6">
        <v>2</v>
      </c>
      <c r="O4" s="32" t="s">
        <v>77</v>
      </c>
      <c r="P4" s="7"/>
      <c r="Q4" s="4"/>
    </row>
    <row r="5" spans="1:17" ht="20" customHeight="1" x14ac:dyDescent="0.15">
      <c r="A5" s="39" t="s">
        <v>34</v>
      </c>
      <c r="B5" s="9">
        <v>46711</v>
      </c>
      <c r="C5" s="6">
        <v>0</v>
      </c>
      <c r="D5" s="6">
        <v>3</v>
      </c>
      <c r="E5" s="6">
        <v>2</v>
      </c>
      <c r="F5" s="6">
        <v>14</v>
      </c>
      <c r="G5" s="6">
        <v>22</v>
      </c>
      <c r="H5" s="6">
        <v>28</v>
      </c>
      <c r="I5" s="6">
        <v>17</v>
      </c>
      <c r="J5" s="6">
        <v>3</v>
      </c>
      <c r="K5" s="6">
        <v>3</v>
      </c>
      <c r="L5" s="6">
        <v>14</v>
      </c>
      <c r="M5" s="6">
        <v>20</v>
      </c>
      <c r="N5" s="6">
        <v>31</v>
      </c>
      <c r="O5" s="32" t="s">
        <v>77</v>
      </c>
      <c r="P5" s="7"/>
      <c r="Q5" s="5"/>
    </row>
    <row r="6" spans="1:17" ht="20" customHeight="1" x14ac:dyDescent="0.15">
      <c r="A6" s="39" t="s">
        <v>55</v>
      </c>
      <c r="B6" s="9">
        <v>16220</v>
      </c>
      <c r="C6" s="6">
        <v>2</v>
      </c>
      <c r="D6" s="6">
        <v>0</v>
      </c>
      <c r="E6" s="6">
        <v>2</v>
      </c>
      <c r="F6" s="6">
        <v>2</v>
      </c>
      <c r="G6" s="6">
        <v>2</v>
      </c>
      <c r="H6" s="6">
        <v>3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32" t="s">
        <v>77</v>
      </c>
      <c r="P6" s="7"/>
      <c r="Q6" s="5"/>
    </row>
    <row r="7" spans="1:17" ht="20" customHeight="1" x14ac:dyDescent="0.15">
      <c r="A7" s="39" t="s">
        <v>48</v>
      </c>
      <c r="B7" s="9">
        <v>13317</v>
      </c>
      <c r="C7" s="6">
        <v>0</v>
      </c>
      <c r="D7" s="6">
        <v>0</v>
      </c>
      <c r="E7" s="6">
        <v>0</v>
      </c>
      <c r="F7" s="6">
        <v>1</v>
      </c>
      <c r="G7" s="6">
        <v>2</v>
      </c>
      <c r="H7" s="6">
        <v>1</v>
      </c>
      <c r="I7" s="6">
        <v>0</v>
      </c>
      <c r="J7" s="6">
        <v>0</v>
      </c>
      <c r="K7" s="6">
        <v>0</v>
      </c>
      <c r="L7" s="6">
        <v>2</v>
      </c>
      <c r="M7" s="6">
        <v>2</v>
      </c>
      <c r="N7" s="6">
        <v>1</v>
      </c>
      <c r="O7" s="32" t="s">
        <v>77</v>
      </c>
      <c r="P7" s="7"/>
      <c r="Q7" s="5"/>
    </row>
    <row r="8" spans="1:17" ht="20" customHeight="1" x14ac:dyDescent="0.15">
      <c r="A8" s="39" t="s">
        <v>51</v>
      </c>
      <c r="B8" s="9">
        <v>16526</v>
      </c>
      <c r="C8" s="6">
        <v>0</v>
      </c>
      <c r="D8" s="6">
        <v>2</v>
      </c>
      <c r="E8" s="6">
        <v>1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1</v>
      </c>
      <c r="M8" s="6">
        <v>0</v>
      </c>
      <c r="N8" s="6">
        <v>1</v>
      </c>
      <c r="O8" s="32" t="s">
        <v>77</v>
      </c>
      <c r="P8" s="7"/>
      <c r="Q8" s="5"/>
    </row>
    <row r="9" spans="1:17" ht="20" customHeight="1" x14ac:dyDescent="0.15">
      <c r="A9" s="39" t="s">
        <v>59</v>
      </c>
      <c r="B9" s="9">
        <v>34659</v>
      </c>
      <c r="C9" s="6">
        <v>8</v>
      </c>
      <c r="D9" s="6">
        <v>2</v>
      </c>
      <c r="E9" s="6">
        <v>3</v>
      </c>
      <c r="F9" s="6">
        <v>4</v>
      </c>
      <c r="G9" s="6">
        <v>16</v>
      </c>
      <c r="H9" s="6">
        <v>26</v>
      </c>
      <c r="I9" s="6">
        <v>15</v>
      </c>
      <c r="J9" s="6">
        <v>0</v>
      </c>
      <c r="K9" s="6">
        <v>1</v>
      </c>
      <c r="L9" s="6">
        <v>12</v>
      </c>
      <c r="M9" s="6">
        <v>10</v>
      </c>
      <c r="N9" s="6">
        <v>3</v>
      </c>
      <c r="O9" s="32" t="s">
        <v>77</v>
      </c>
      <c r="P9" s="7"/>
      <c r="Q9" s="5"/>
    </row>
    <row r="10" spans="1:17" ht="20" customHeight="1" x14ac:dyDescent="0.15">
      <c r="A10" s="39" t="s">
        <v>11</v>
      </c>
      <c r="B10" s="9">
        <v>16113</v>
      </c>
      <c r="C10" s="6">
        <v>0</v>
      </c>
      <c r="D10" s="6">
        <v>0</v>
      </c>
      <c r="E10" s="6">
        <v>1</v>
      </c>
      <c r="F10" s="6">
        <v>1</v>
      </c>
      <c r="G10" s="6">
        <v>3</v>
      </c>
      <c r="H10" s="6">
        <v>10</v>
      </c>
      <c r="I10" s="6">
        <v>2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32" t="s">
        <v>77</v>
      </c>
      <c r="P10" s="7"/>
      <c r="Q10" s="5"/>
    </row>
    <row r="11" spans="1:17" ht="20" customHeight="1" x14ac:dyDescent="0.15">
      <c r="A11" s="39" t="s">
        <v>14</v>
      </c>
      <c r="B11" s="9">
        <v>89396</v>
      </c>
      <c r="C11" s="6">
        <v>4</v>
      </c>
      <c r="D11" s="6">
        <v>3</v>
      </c>
      <c r="E11" s="6">
        <v>3</v>
      </c>
      <c r="F11" s="6">
        <v>6</v>
      </c>
      <c r="G11" s="6">
        <v>6</v>
      </c>
      <c r="H11" s="6">
        <v>12</v>
      </c>
      <c r="I11" s="6">
        <v>11</v>
      </c>
      <c r="J11" s="6">
        <v>4</v>
      </c>
      <c r="K11" s="6">
        <v>2</v>
      </c>
      <c r="L11" s="6">
        <v>1</v>
      </c>
      <c r="M11" s="6">
        <v>2</v>
      </c>
      <c r="N11" s="6">
        <v>0</v>
      </c>
      <c r="O11" s="32" t="s">
        <v>77</v>
      </c>
      <c r="P11" s="7"/>
      <c r="Q11" s="5"/>
    </row>
    <row r="12" spans="1:17" ht="20" customHeight="1" x14ac:dyDescent="0.15">
      <c r="A12" s="39" t="s">
        <v>37</v>
      </c>
      <c r="B12" s="9">
        <v>30066</v>
      </c>
      <c r="C12" s="6">
        <v>8</v>
      </c>
      <c r="D12" s="6">
        <v>0</v>
      </c>
      <c r="E12" s="6">
        <v>0</v>
      </c>
      <c r="F12" s="6">
        <v>3</v>
      </c>
      <c r="G12" s="6">
        <v>2</v>
      </c>
      <c r="H12" s="6">
        <v>2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32" t="s">
        <v>77</v>
      </c>
      <c r="P12" s="7"/>
      <c r="Q12" s="5"/>
    </row>
    <row r="13" spans="1:17" ht="20" customHeight="1" x14ac:dyDescent="0.15">
      <c r="A13" s="39" t="s">
        <v>61</v>
      </c>
      <c r="B13" s="9">
        <v>45440</v>
      </c>
      <c r="C13" s="6">
        <v>0</v>
      </c>
      <c r="D13" s="6">
        <v>1</v>
      </c>
      <c r="E13" s="6">
        <v>9</v>
      </c>
      <c r="F13" s="6">
        <v>4</v>
      </c>
      <c r="G13" s="6">
        <v>14</v>
      </c>
      <c r="H13" s="6">
        <v>14</v>
      </c>
      <c r="I13" s="6">
        <v>6</v>
      </c>
      <c r="J13" s="6">
        <v>3</v>
      </c>
      <c r="K13" s="6">
        <v>0</v>
      </c>
      <c r="L13" s="6">
        <v>3</v>
      </c>
      <c r="M13" s="6">
        <v>4</v>
      </c>
      <c r="N13" s="6">
        <v>5</v>
      </c>
      <c r="O13" s="32" t="s">
        <v>77</v>
      </c>
      <c r="P13" s="7"/>
      <c r="Q13" s="5"/>
    </row>
    <row r="14" spans="1:17" ht="20" customHeight="1" x14ac:dyDescent="0.15">
      <c r="A14" s="39" t="s">
        <v>75</v>
      </c>
      <c r="B14" s="9">
        <v>4558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32" t="s">
        <v>77</v>
      </c>
      <c r="P14" s="7"/>
      <c r="Q14" s="5"/>
    </row>
    <row r="15" spans="1:17" ht="20" customHeight="1" x14ac:dyDescent="0.15">
      <c r="A15" s="39" t="s">
        <v>71</v>
      </c>
      <c r="B15" s="9">
        <v>9179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32" t="s">
        <v>77</v>
      </c>
      <c r="P15" s="7"/>
      <c r="Q15" s="5"/>
    </row>
    <row r="16" spans="1:17" ht="20" customHeight="1" x14ac:dyDescent="0.15">
      <c r="A16" s="39" t="s">
        <v>1</v>
      </c>
      <c r="B16" s="9">
        <v>51938</v>
      </c>
      <c r="C16" s="6">
        <v>0</v>
      </c>
      <c r="D16" s="6">
        <v>2</v>
      </c>
      <c r="E16" s="6">
        <v>7</v>
      </c>
      <c r="F16" s="6">
        <v>2</v>
      </c>
      <c r="G16" s="6">
        <v>6</v>
      </c>
      <c r="H16" s="6">
        <v>17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32" t="s">
        <v>77</v>
      </c>
      <c r="P16" s="7"/>
      <c r="Q16" s="5"/>
    </row>
    <row r="17" spans="1:17" ht="20" customHeight="1" x14ac:dyDescent="0.15">
      <c r="A17" s="39" t="s">
        <v>57</v>
      </c>
      <c r="B17" s="9">
        <v>19018</v>
      </c>
      <c r="C17" s="6">
        <v>0</v>
      </c>
      <c r="D17" s="6">
        <v>2</v>
      </c>
      <c r="E17" s="6">
        <v>0</v>
      </c>
      <c r="F17" s="6">
        <v>3</v>
      </c>
      <c r="G17" s="6">
        <v>1</v>
      </c>
      <c r="H17" s="6">
        <v>0</v>
      </c>
      <c r="I17" s="6">
        <v>0</v>
      </c>
      <c r="J17" s="6">
        <v>2</v>
      </c>
      <c r="K17" s="6">
        <v>0</v>
      </c>
      <c r="L17" s="6">
        <v>0</v>
      </c>
      <c r="M17" s="6">
        <v>0</v>
      </c>
      <c r="N17" s="6">
        <v>0</v>
      </c>
      <c r="O17" s="32" t="s">
        <v>77</v>
      </c>
      <c r="P17" s="7"/>
      <c r="Q17" s="5"/>
    </row>
    <row r="18" spans="1:17" ht="20" customHeight="1" x14ac:dyDescent="0.15">
      <c r="A18" s="39" t="s">
        <v>63</v>
      </c>
      <c r="B18" s="9">
        <v>6137</v>
      </c>
      <c r="C18" s="6">
        <v>0</v>
      </c>
      <c r="D18" s="6">
        <v>0</v>
      </c>
      <c r="E18" s="6">
        <v>0</v>
      </c>
      <c r="F18" s="6">
        <v>2</v>
      </c>
      <c r="G18" s="6">
        <v>0</v>
      </c>
      <c r="H18" s="6">
        <v>3</v>
      </c>
      <c r="I18" s="6">
        <v>3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32" t="s">
        <v>77</v>
      </c>
      <c r="P18" s="7"/>
      <c r="Q18" s="5"/>
    </row>
    <row r="19" spans="1:17" ht="20" customHeight="1" x14ac:dyDescent="0.15">
      <c r="A19" s="39" t="s">
        <v>26</v>
      </c>
      <c r="B19" s="9">
        <v>21145</v>
      </c>
      <c r="C19" s="6">
        <v>0</v>
      </c>
      <c r="D19" s="6">
        <v>2</v>
      </c>
      <c r="E19" s="6">
        <v>0</v>
      </c>
      <c r="F19" s="6">
        <v>0</v>
      </c>
      <c r="G19" s="6">
        <v>3</v>
      </c>
      <c r="H19" s="6">
        <v>16</v>
      </c>
      <c r="I19" s="6">
        <v>2</v>
      </c>
      <c r="J19" s="6">
        <v>0</v>
      </c>
      <c r="K19" s="6">
        <v>0</v>
      </c>
      <c r="L19" s="6">
        <v>1</v>
      </c>
      <c r="M19" s="6">
        <v>1</v>
      </c>
      <c r="N19" s="6">
        <v>0</v>
      </c>
      <c r="O19" s="32" t="s">
        <v>77</v>
      </c>
      <c r="P19" s="7"/>
      <c r="Q19" s="5"/>
    </row>
    <row r="20" spans="1:17" ht="20" customHeight="1" x14ac:dyDescent="0.15">
      <c r="A20" s="39" t="s">
        <v>2</v>
      </c>
      <c r="B20" s="9">
        <v>84900</v>
      </c>
      <c r="C20" s="6">
        <v>0</v>
      </c>
      <c r="D20" s="6">
        <v>9</v>
      </c>
      <c r="E20" s="6">
        <v>14</v>
      </c>
      <c r="F20" s="6">
        <v>15</v>
      </c>
      <c r="G20" s="6">
        <v>18</v>
      </c>
      <c r="H20" s="6">
        <v>20</v>
      </c>
      <c r="I20" s="6">
        <v>14</v>
      </c>
      <c r="J20" s="6">
        <v>10</v>
      </c>
      <c r="K20" s="6">
        <v>3</v>
      </c>
      <c r="L20" s="6">
        <v>1</v>
      </c>
      <c r="M20" s="6">
        <v>1</v>
      </c>
      <c r="N20" s="6">
        <v>0</v>
      </c>
      <c r="O20" s="32" t="s">
        <v>77</v>
      </c>
      <c r="P20" s="7"/>
      <c r="Q20" s="5"/>
    </row>
    <row r="21" spans="1:17" ht="20" customHeight="1" x14ac:dyDescent="0.15">
      <c r="A21" s="39" t="s">
        <v>6</v>
      </c>
      <c r="B21" s="9">
        <v>26718</v>
      </c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1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32" t="s">
        <v>77</v>
      </c>
      <c r="P21" s="7"/>
      <c r="Q21" s="5"/>
    </row>
    <row r="22" spans="1:17" ht="20" customHeight="1" x14ac:dyDescent="0.15">
      <c r="A22" s="39" t="s">
        <v>28</v>
      </c>
      <c r="B22" s="9">
        <v>16611</v>
      </c>
      <c r="C22" s="6">
        <v>1</v>
      </c>
      <c r="D22" s="6">
        <v>0</v>
      </c>
      <c r="E22" s="6">
        <v>0</v>
      </c>
      <c r="F22" s="6">
        <v>1</v>
      </c>
      <c r="G22" s="6">
        <v>0</v>
      </c>
      <c r="H22" s="6">
        <v>1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32" t="s">
        <v>77</v>
      </c>
      <c r="P22" s="7"/>
      <c r="Q22" s="5"/>
    </row>
    <row r="23" spans="1:17" ht="20" customHeight="1" x14ac:dyDescent="0.15">
      <c r="A23" s="39" t="s">
        <v>60</v>
      </c>
      <c r="B23" s="9">
        <v>19491</v>
      </c>
      <c r="C23" s="6">
        <v>0</v>
      </c>
      <c r="D23" s="6">
        <v>0</v>
      </c>
      <c r="E23" s="6">
        <v>0</v>
      </c>
      <c r="F23" s="6">
        <v>0</v>
      </c>
      <c r="G23" s="6">
        <v>2</v>
      </c>
      <c r="H23" s="6">
        <v>7</v>
      </c>
      <c r="I23" s="6">
        <v>3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32" t="s">
        <v>77</v>
      </c>
      <c r="P23" s="7"/>
      <c r="Q23" s="5"/>
    </row>
    <row r="24" spans="1:17" ht="20" customHeight="1" x14ac:dyDescent="0.15">
      <c r="A24" s="39" t="s">
        <v>50</v>
      </c>
      <c r="B24" s="9">
        <v>28415</v>
      </c>
      <c r="C24" s="6">
        <v>0</v>
      </c>
      <c r="D24" s="6">
        <v>3</v>
      </c>
      <c r="E24" s="6">
        <v>1</v>
      </c>
      <c r="F24" s="6">
        <v>4</v>
      </c>
      <c r="G24" s="6">
        <v>10</v>
      </c>
      <c r="H24" s="6">
        <v>15</v>
      </c>
      <c r="I24" s="6">
        <v>5</v>
      </c>
      <c r="J24" s="6">
        <v>2</v>
      </c>
      <c r="K24" s="6">
        <v>0</v>
      </c>
      <c r="L24" s="6">
        <v>6</v>
      </c>
      <c r="M24" s="6">
        <v>5</v>
      </c>
      <c r="N24" s="6">
        <v>12</v>
      </c>
      <c r="O24" s="32" t="s">
        <v>77</v>
      </c>
      <c r="P24" s="7"/>
      <c r="Q24" s="5"/>
    </row>
    <row r="25" spans="1:17" ht="20" customHeight="1" x14ac:dyDescent="0.15">
      <c r="A25" s="39" t="s">
        <v>22</v>
      </c>
      <c r="B25" s="9">
        <v>81359</v>
      </c>
      <c r="C25" s="6">
        <v>0</v>
      </c>
      <c r="D25" s="6">
        <v>1</v>
      </c>
      <c r="E25" s="6">
        <v>1</v>
      </c>
      <c r="F25" s="6">
        <v>1</v>
      </c>
      <c r="G25" s="6">
        <v>8</v>
      </c>
      <c r="H25" s="6">
        <v>6</v>
      </c>
      <c r="I25" s="6">
        <v>2</v>
      </c>
      <c r="J25" s="6">
        <v>1</v>
      </c>
      <c r="K25" s="6">
        <v>0</v>
      </c>
      <c r="L25" s="6">
        <v>0</v>
      </c>
      <c r="M25" s="6">
        <v>3</v>
      </c>
      <c r="N25" s="6">
        <v>0</v>
      </c>
      <c r="O25" s="32" t="s">
        <v>77</v>
      </c>
      <c r="P25" s="7"/>
      <c r="Q25" s="5"/>
    </row>
    <row r="26" spans="1:17" ht="20" customHeight="1" x14ac:dyDescent="0.15">
      <c r="A26" s="39" t="s">
        <v>52</v>
      </c>
      <c r="B26" s="9">
        <v>41872</v>
      </c>
      <c r="C26" s="6">
        <v>0</v>
      </c>
      <c r="D26" s="6">
        <v>1</v>
      </c>
      <c r="E26" s="6">
        <v>2</v>
      </c>
      <c r="F26" s="6">
        <v>3</v>
      </c>
      <c r="G26" s="6">
        <v>1</v>
      </c>
      <c r="H26" s="6">
        <v>3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32" t="s">
        <v>77</v>
      </c>
      <c r="P26" s="7"/>
      <c r="Q26" s="5"/>
    </row>
    <row r="27" spans="1:17" ht="20" customHeight="1" x14ac:dyDescent="0.15">
      <c r="A27" s="39" t="s">
        <v>33</v>
      </c>
      <c r="B27" s="9">
        <v>15592</v>
      </c>
      <c r="C27" s="6">
        <v>0</v>
      </c>
      <c r="D27" s="6">
        <v>1</v>
      </c>
      <c r="E27" s="6">
        <v>5</v>
      </c>
      <c r="F27" s="6">
        <v>0</v>
      </c>
      <c r="G27" s="6">
        <v>1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32" t="s">
        <v>77</v>
      </c>
      <c r="P27" s="7"/>
      <c r="Q27" s="5"/>
    </row>
    <row r="28" spans="1:17" ht="20" customHeight="1" x14ac:dyDescent="0.15">
      <c r="A28" s="39" t="s">
        <v>67</v>
      </c>
      <c r="B28" s="9">
        <v>4255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32" t="s">
        <v>77</v>
      </c>
      <c r="P28" s="7"/>
      <c r="Q28" s="5"/>
    </row>
    <row r="29" spans="1:17" ht="20" customHeight="1" x14ac:dyDescent="0.15">
      <c r="A29" s="39" t="s">
        <v>12</v>
      </c>
      <c r="B29" s="9">
        <v>46274</v>
      </c>
      <c r="C29" s="6">
        <v>0</v>
      </c>
      <c r="D29" s="6">
        <v>0</v>
      </c>
      <c r="E29" s="6">
        <v>0</v>
      </c>
      <c r="F29" s="6">
        <v>0</v>
      </c>
      <c r="G29" s="6">
        <v>3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32" t="s">
        <v>77</v>
      </c>
      <c r="P29" s="7"/>
      <c r="Q29" s="5"/>
    </row>
    <row r="30" spans="1:17" ht="20" customHeight="1" x14ac:dyDescent="0.15">
      <c r="A30" s="39" t="s">
        <v>65</v>
      </c>
      <c r="B30" s="9">
        <v>37845</v>
      </c>
      <c r="C30" s="6">
        <v>1</v>
      </c>
      <c r="D30" s="6">
        <v>0</v>
      </c>
      <c r="E30" s="6">
        <v>2</v>
      </c>
      <c r="F30" s="6">
        <v>3</v>
      </c>
      <c r="G30" s="6">
        <v>7</v>
      </c>
      <c r="H30" s="6">
        <v>30</v>
      </c>
      <c r="I30" s="6">
        <v>7</v>
      </c>
      <c r="J30" s="6">
        <v>4</v>
      </c>
      <c r="K30" s="6">
        <v>0</v>
      </c>
      <c r="L30" s="6">
        <v>4</v>
      </c>
      <c r="M30" s="6">
        <v>8</v>
      </c>
      <c r="N30" s="6">
        <v>6</v>
      </c>
      <c r="O30" s="32" t="s">
        <v>77</v>
      </c>
      <c r="P30" s="7"/>
      <c r="Q30" s="5"/>
    </row>
    <row r="31" spans="1:17" ht="20" customHeight="1" x14ac:dyDescent="0.15">
      <c r="A31" s="39" t="s">
        <v>30</v>
      </c>
      <c r="B31" s="9">
        <v>7318</v>
      </c>
      <c r="C31" s="6">
        <v>0</v>
      </c>
      <c r="D31" s="6">
        <v>1</v>
      </c>
      <c r="E31" s="6">
        <v>0</v>
      </c>
      <c r="F31" s="6">
        <v>1</v>
      </c>
      <c r="G31" s="6">
        <v>1</v>
      </c>
      <c r="H31" s="6">
        <v>0</v>
      </c>
      <c r="I31" s="6">
        <v>1</v>
      </c>
      <c r="J31" s="6">
        <v>0</v>
      </c>
      <c r="K31" s="6">
        <v>0</v>
      </c>
      <c r="L31" s="6">
        <v>1</v>
      </c>
      <c r="M31" s="6">
        <v>0</v>
      </c>
      <c r="N31" s="6">
        <v>1</v>
      </c>
      <c r="O31" s="32" t="s">
        <v>77</v>
      </c>
      <c r="P31" s="7"/>
      <c r="Q31" s="5"/>
    </row>
    <row r="32" spans="1:17" ht="20" customHeight="1" x14ac:dyDescent="0.15">
      <c r="A32" s="39" t="s">
        <v>24</v>
      </c>
      <c r="B32" s="9">
        <v>44977</v>
      </c>
      <c r="C32" s="6">
        <v>0</v>
      </c>
      <c r="D32" s="6">
        <v>2</v>
      </c>
      <c r="E32" s="6">
        <v>5</v>
      </c>
      <c r="F32" s="6">
        <v>10</v>
      </c>
      <c r="G32" s="6">
        <v>13</v>
      </c>
      <c r="H32" s="6">
        <v>13</v>
      </c>
      <c r="I32" s="6">
        <v>2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32" t="s">
        <v>77</v>
      </c>
      <c r="P32" s="7"/>
      <c r="Q32" s="5"/>
    </row>
    <row r="33" spans="1:17" ht="20" customHeight="1" x14ac:dyDescent="0.15">
      <c r="A33" s="39" t="s">
        <v>53</v>
      </c>
      <c r="B33" s="9">
        <v>70377</v>
      </c>
      <c r="C33" s="6">
        <v>0</v>
      </c>
      <c r="D33" s="6">
        <v>1</v>
      </c>
      <c r="E33" s="6">
        <v>2</v>
      </c>
      <c r="F33" s="6">
        <v>10</v>
      </c>
      <c r="G33" s="6">
        <v>14</v>
      </c>
      <c r="H33" s="6">
        <v>19</v>
      </c>
      <c r="I33" s="6">
        <v>6</v>
      </c>
      <c r="J33" s="6">
        <v>3</v>
      </c>
      <c r="K33" s="6">
        <v>0</v>
      </c>
      <c r="L33" s="6">
        <v>5</v>
      </c>
      <c r="M33" s="6">
        <v>6</v>
      </c>
      <c r="N33" s="6">
        <v>9</v>
      </c>
      <c r="O33" s="32" t="s">
        <v>77</v>
      </c>
      <c r="P33" s="7"/>
      <c r="Q33" s="5"/>
    </row>
    <row r="34" spans="1:17" ht="20" customHeight="1" x14ac:dyDescent="0.15">
      <c r="A34" s="39" t="s">
        <v>58</v>
      </c>
      <c r="B34" s="9">
        <v>14054</v>
      </c>
      <c r="C34" s="6">
        <v>0</v>
      </c>
      <c r="D34" s="6">
        <v>3</v>
      </c>
      <c r="E34" s="6">
        <v>0</v>
      </c>
      <c r="F34" s="6">
        <v>3</v>
      </c>
      <c r="G34" s="6">
        <v>12</v>
      </c>
      <c r="H34" s="6">
        <v>18</v>
      </c>
      <c r="I34" s="6">
        <v>9</v>
      </c>
      <c r="J34" s="6">
        <v>3</v>
      </c>
      <c r="K34" s="6">
        <v>1</v>
      </c>
      <c r="L34" s="6">
        <v>19</v>
      </c>
      <c r="M34" s="6">
        <v>13</v>
      </c>
      <c r="N34" s="6">
        <v>14</v>
      </c>
      <c r="O34" s="32" t="s">
        <v>77</v>
      </c>
      <c r="P34" s="7"/>
      <c r="Q34" s="5"/>
    </row>
    <row r="35" spans="1:17" ht="20" customHeight="1" x14ac:dyDescent="0.15">
      <c r="A35" s="39" t="s">
        <v>36</v>
      </c>
      <c r="B35" s="9">
        <v>17304</v>
      </c>
      <c r="C35" s="6">
        <v>0</v>
      </c>
      <c r="D35" s="6">
        <v>0</v>
      </c>
      <c r="E35" s="6">
        <v>7</v>
      </c>
      <c r="F35" s="6">
        <v>2</v>
      </c>
      <c r="G35" s="6">
        <v>2</v>
      </c>
      <c r="H35" s="6">
        <v>3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32" t="s">
        <v>77</v>
      </c>
      <c r="P35" s="7"/>
      <c r="Q35" s="5"/>
    </row>
    <row r="36" spans="1:17" ht="20" customHeight="1" x14ac:dyDescent="0.15">
      <c r="A36" s="39" t="s">
        <v>68</v>
      </c>
      <c r="B36" s="9">
        <v>14188</v>
      </c>
      <c r="C36" s="6">
        <v>0</v>
      </c>
      <c r="D36" s="6">
        <v>0</v>
      </c>
      <c r="E36" s="6">
        <v>0</v>
      </c>
      <c r="F36" s="6">
        <v>5</v>
      </c>
      <c r="G36" s="6">
        <v>7</v>
      </c>
      <c r="H36" s="6">
        <v>8</v>
      </c>
      <c r="I36" s="6">
        <v>3</v>
      </c>
      <c r="J36" s="6">
        <v>1</v>
      </c>
      <c r="K36" s="6">
        <v>0</v>
      </c>
      <c r="L36" s="6">
        <v>3</v>
      </c>
      <c r="M36" s="6">
        <v>2</v>
      </c>
      <c r="N36" s="6">
        <v>4</v>
      </c>
      <c r="O36" s="32" t="s">
        <v>77</v>
      </c>
      <c r="P36" s="7"/>
      <c r="Q36" s="5"/>
    </row>
    <row r="37" spans="1:17" ht="20" customHeight="1" x14ac:dyDescent="0.15">
      <c r="A37" s="39" t="s">
        <v>3</v>
      </c>
      <c r="B37" s="9">
        <v>65763</v>
      </c>
      <c r="C37" s="6">
        <v>2</v>
      </c>
      <c r="D37" s="6">
        <v>2</v>
      </c>
      <c r="E37" s="6">
        <v>3</v>
      </c>
      <c r="F37" s="6">
        <v>11</v>
      </c>
      <c r="G37" s="6">
        <v>1</v>
      </c>
      <c r="H37" s="6">
        <v>5</v>
      </c>
      <c r="I37" s="6">
        <v>11</v>
      </c>
      <c r="J37" s="6">
        <v>0</v>
      </c>
      <c r="K37" s="6">
        <v>2</v>
      </c>
      <c r="L37" s="6">
        <v>0</v>
      </c>
      <c r="M37" s="6">
        <v>0</v>
      </c>
      <c r="N37" s="6">
        <v>0</v>
      </c>
      <c r="O37" s="32" t="s">
        <v>77</v>
      </c>
      <c r="P37" s="7"/>
      <c r="Q37" s="5"/>
    </row>
    <row r="38" spans="1:17" ht="20" customHeight="1" x14ac:dyDescent="0.15">
      <c r="A38" s="39" t="s">
        <v>39</v>
      </c>
      <c r="B38" s="9">
        <v>18074</v>
      </c>
      <c r="C38" s="6">
        <v>0</v>
      </c>
      <c r="D38" s="6">
        <v>0</v>
      </c>
      <c r="E38" s="6">
        <v>3</v>
      </c>
      <c r="F38" s="6">
        <v>0</v>
      </c>
      <c r="G38" s="6">
        <v>5</v>
      </c>
      <c r="H38" s="6">
        <v>3</v>
      </c>
      <c r="I38" s="6">
        <v>5</v>
      </c>
      <c r="J38" s="6">
        <v>3</v>
      </c>
      <c r="K38" s="6">
        <v>0</v>
      </c>
      <c r="L38" s="6">
        <v>3</v>
      </c>
      <c r="M38" s="6">
        <v>1</v>
      </c>
      <c r="N38" s="6">
        <v>4</v>
      </c>
      <c r="O38" s="32" t="s">
        <v>77</v>
      </c>
      <c r="P38" s="7"/>
      <c r="Q38" s="5"/>
    </row>
    <row r="39" spans="1:17" ht="20" customHeight="1" x14ac:dyDescent="0.15">
      <c r="A39" s="39" t="s">
        <v>42</v>
      </c>
      <c r="B39" s="9">
        <v>40881</v>
      </c>
      <c r="C39" s="6">
        <v>0</v>
      </c>
      <c r="D39" s="6">
        <v>0</v>
      </c>
      <c r="E39" s="6">
        <v>0</v>
      </c>
      <c r="F39" s="6">
        <v>1</v>
      </c>
      <c r="G39" s="6">
        <v>5</v>
      </c>
      <c r="H39" s="6">
        <v>6</v>
      </c>
      <c r="I39" s="6">
        <v>4</v>
      </c>
      <c r="J39" s="6">
        <v>4</v>
      </c>
      <c r="K39" s="6">
        <v>0</v>
      </c>
      <c r="L39" s="6">
        <v>0</v>
      </c>
      <c r="M39" s="6">
        <v>1</v>
      </c>
      <c r="N39" s="6">
        <v>0</v>
      </c>
      <c r="O39" s="32" t="s">
        <v>77</v>
      </c>
      <c r="P39" s="7"/>
      <c r="Q39" s="5"/>
    </row>
    <row r="40" spans="1:17" ht="20" customHeight="1" x14ac:dyDescent="0.15">
      <c r="A40" s="39" t="s">
        <v>45</v>
      </c>
      <c r="B40" s="9">
        <v>19913</v>
      </c>
      <c r="C40" s="6">
        <v>0</v>
      </c>
      <c r="D40" s="6">
        <v>0</v>
      </c>
      <c r="E40" s="6">
        <v>0</v>
      </c>
      <c r="F40" s="6">
        <v>1</v>
      </c>
      <c r="G40" s="6">
        <v>0</v>
      </c>
      <c r="H40" s="6">
        <v>2</v>
      </c>
      <c r="I40" s="6">
        <v>2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32" t="s">
        <v>77</v>
      </c>
      <c r="P40" s="7"/>
      <c r="Q40" s="5"/>
    </row>
    <row r="41" spans="1:17" ht="20" customHeight="1" x14ac:dyDescent="0.15">
      <c r="A41" s="39" t="s">
        <v>10</v>
      </c>
      <c r="B41" s="9">
        <v>30760</v>
      </c>
      <c r="C41" s="6">
        <v>0</v>
      </c>
      <c r="D41" s="6">
        <v>0</v>
      </c>
      <c r="E41" s="6">
        <v>1</v>
      </c>
      <c r="F41" s="6">
        <v>0</v>
      </c>
      <c r="G41" s="6">
        <v>3</v>
      </c>
      <c r="H41" s="6">
        <v>6</v>
      </c>
      <c r="I41" s="6">
        <v>6</v>
      </c>
      <c r="J41" s="6">
        <v>2</v>
      </c>
      <c r="K41" s="6">
        <v>0</v>
      </c>
      <c r="L41" s="6">
        <v>0</v>
      </c>
      <c r="M41" s="6">
        <v>1</v>
      </c>
      <c r="N41" s="6">
        <v>1</v>
      </c>
      <c r="O41" s="32" t="s">
        <v>77</v>
      </c>
      <c r="P41" s="7"/>
      <c r="Q41" s="5"/>
    </row>
    <row r="42" spans="1:17" ht="20" customHeight="1" x14ac:dyDescent="0.15">
      <c r="A42" s="39" t="s">
        <v>18</v>
      </c>
      <c r="B42" s="9">
        <v>30714</v>
      </c>
      <c r="C42" s="6">
        <v>0</v>
      </c>
      <c r="D42" s="6">
        <v>1</v>
      </c>
      <c r="E42" s="6">
        <v>10</v>
      </c>
      <c r="F42" s="6">
        <v>3</v>
      </c>
      <c r="G42" s="6">
        <v>12</v>
      </c>
      <c r="H42" s="6">
        <v>11</v>
      </c>
      <c r="I42" s="6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32" t="s">
        <v>77</v>
      </c>
      <c r="P42" s="7"/>
      <c r="Q42" s="5"/>
    </row>
    <row r="43" spans="1:17" ht="20" customHeight="1" x14ac:dyDescent="0.15">
      <c r="A43" s="39" t="s">
        <v>46</v>
      </c>
      <c r="B43" s="9">
        <v>23047</v>
      </c>
      <c r="C43" s="6">
        <v>0</v>
      </c>
      <c r="D43" s="6">
        <v>1</v>
      </c>
      <c r="E43" s="6">
        <v>2</v>
      </c>
      <c r="F43" s="6">
        <v>4</v>
      </c>
      <c r="G43" s="6">
        <v>7</v>
      </c>
      <c r="H43" s="6">
        <v>19</v>
      </c>
      <c r="I43" s="6">
        <v>1</v>
      </c>
      <c r="J43" s="6">
        <v>1</v>
      </c>
      <c r="K43" s="6">
        <v>0</v>
      </c>
      <c r="L43" s="6">
        <v>2</v>
      </c>
      <c r="M43" s="6">
        <v>3</v>
      </c>
      <c r="N43" s="6">
        <v>3</v>
      </c>
      <c r="O43" s="32" t="s">
        <v>77</v>
      </c>
      <c r="P43" s="7"/>
      <c r="Q43" s="5"/>
    </row>
    <row r="44" spans="1:17" ht="20" customHeight="1" x14ac:dyDescent="0.15">
      <c r="A44" s="39" t="s">
        <v>20</v>
      </c>
      <c r="B44" s="9">
        <v>106478</v>
      </c>
      <c r="C44" s="6">
        <v>6</v>
      </c>
      <c r="D44" s="6">
        <v>3</v>
      </c>
      <c r="E44" s="6">
        <v>5</v>
      </c>
      <c r="F44" s="6">
        <v>7</v>
      </c>
      <c r="G44" s="6">
        <v>14</v>
      </c>
      <c r="H44" s="6">
        <v>6</v>
      </c>
      <c r="I44" s="6">
        <v>5</v>
      </c>
      <c r="J44" s="6">
        <v>4</v>
      </c>
      <c r="K44" s="6">
        <v>1</v>
      </c>
      <c r="L44" s="6">
        <v>0</v>
      </c>
      <c r="M44" s="6">
        <v>1</v>
      </c>
      <c r="N44" s="6">
        <v>2</v>
      </c>
      <c r="O44" s="32" t="s">
        <v>77</v>
      </c>
      <c r="P44" s="7"/>
      <c r="Q44" s="5"/>
    </row>
    <row r="45" spans="1:17" ht="20" customHeight="1" x14ac:dyDescent="0.15">
      <c r="A45" s="39" t="s">
        <v>47</v>
      </c>
      <c r="B45" s="9">
        <v>16623</v>
      </c>
      <c r="C45" s="6">
        <v>0</v>
      </c>
      <c r="D45" s="6">
        <v>1</v>
      </c>
      <c r="E45" s="6">
        <v>2</v>
      </c>
      <c r="F45" s="6">
        <v>5</v>
      </c>
      <c r="G45" s="6">
        <v>2</v>
      </c>
      <c r="H45" s="6">
        <v>5</v>
      </c>
      <c r="I45" s="6">
        <v>3</v>
      </c>
      <c r="J45" s="6">
        <v>3</v>
      </c>
      <c r="K45" s="6">
        <v>0</v>
      </c>
      <c r="L45" s="6">
        <v>6</v>
      </c>
      <c r="M45" s="6">
        <v>5</v>
      </c>
      <c r="N45" s="6">
        <v>7</v>
      </c>
      <c r="O45" s="32" t="s">
        <v>77</v>
      </c>
      <c r="P45" s="7"/>
      <c r="Q45" s="5"/>
    </row>
    <row r="46" spans="1:17" ht="20" customHeight="1" x14ac:dyDescent="0.15">
      <c r="A46" s="39" t="s">
        <v>56</v>
      </c>
      <c r="B46" s="9">
        <v>51812</v>
      </c>
      <c r="C46" s="6">
        <f>1+1</f>
        <v>2</v>
      </c>
      <c r="D46" s="6">
        <v>1</v>
      </c>
      <c r="E46" s="6">
        <v>2</v>
      </c>
      <c r="F46" s="6">
        <v>1</v>
      </c>
      <c r="G46" s="6">
        <v>5</v>
      </c>
      <c r="H46" s="6">
        <v>9</v>
      </c>
      <c r="I46" s="6">
        <v>3</v>
      </c>
      <c r="J46" s="6">
        <v>3</v>
      </c>
      <c r="K46" s="6">
        <v>0</v>
      </c>
      <c r="L46" s="6">
        <v>0</v>
      </c>
      <c r="M46" s="6">
        <v>2</v>
      </c>
      <c r="N46" s="6">
        <v>1</v>
      </c>
      <c r="O46" s="32" t="s">
        <v>77</v>
      </c>
      <c r="P46" s="7"/>
      <c r="Q46" s="5"/>
    </row>
    <row r="47" spans="1:17" ht="20" customHeight="1" x14ac:dyDescent="0.15">
      <c r="A47" s="39" t="s">
        <v>43</v>
      </c>
      <c r="B47" s="9">
        <v>24520</v>
      </c>
      <c r="C47" s="6">
        <v>0</v>
      </c>
      <c r="D47" s="6">
        <v>0</v>
      </c>
      <c r="E47" s="6">
        <v>0</v>
      </c>
      <c r="F47" s="6">
        <v>1</v>
      </c>
      <c r="G47" s="6">
        <v>2</v>
      </c>
      <c r="H47" s="6">
        <v>3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1</v>
      </c>
      <c r="O47" s="32" t="s">
        <v>77</v>
      </c>
      <c r="P47" s="7"/>
      <c r="Q47" s="5"/>
    </row>
    <row r="48" spans="1:17" ht="20" customHeight="1" thickBot="1" x14ac:dyDescent="0.2">
      <c r="A48" s="40" t="s">
        <v>54</v>
      </c>
      <c r="B48" s="18">
        <v>74207</v>
      </c>
      <c r="C48" s="35">
        <v>28</v>
      </c>
      <c r="D48" s="35">
        <v>4</v>
      </c>
      <c r="E48" s="35">
        <v>11</v>
      </c>
      <c r="F48" s="35">
        <v>63</v>
      </c>
      <c r="G48" s="35">
        <v>52</v>
      </c>
      <c r="H48" s="35">
        <v>74</v>
      </c>
      <c r="I48" s="35">
        <v>30</v>
      </c>
      <c r="J48" s="35">
        <v>3</v>
      </c>
      <c r="K48" s="35">
        <v>1</v>
      </c>
      <c r="L48" s="35">
        <v>30</v>
      </c>
      <c r="M48" s="35">
        <v>26</v>
      </c>
      <c r="N48" s="35">
        <v>35</v>
      </c>
      <c r="O48" s="36" t="s">
        <v>77</v>
      </c>
      <c r="P48" s="7"/>
      <c r="Q48" s="5"/>
    </row>
    <row r="49" spans="1:17" ht="20" customHeight="1" x14ac:dyDescent="0.15">
      <c r="A49" s="39" t="s">
        <v>80</v>
      </c>
      <c r="B49" s="9">
        <f t="shared" ref="B49:G49" si="0">SUM(B3:B48)</f>
        <v>1531446</v>
      </c>
      <c r="C49" s="6">
        <f t="shared" si="0"/>
        <v>64</v>
      </c>
      <c r="D49" s="6">
        <f t="shared" si="0"/>
        <v>52</v>
      </c>
      <c r="E49" s="6">
        <f t="shared" si="0"/>
        <v>110</v>
      </c>
      <c r="F49" s="6">
        <f t="shared" si="0"/>
        <v>198</v>
      </c>
      <c r="G49" s="6">
        <f t="shared" si="0"/>
        <v>289</v>
      </c>
      <c r="H49" s="6">
        <f>SUM(H$3:H$48)</f>
        <v>438</v>
      </c>
      <c r="I49" s="6">
        <f t="shared" ref="I49:N49" si="1">SUM(I$3:I$48)</f>
        <v>189</v>
      </c>
      <c r="J49" s="6">
        <f t="shared" si="1"/>
        <v>63</v>
      </c>
      <c r="K49" s="6">
        <f t="shared" si="1"/>
        <v>15</v>
      </c>
      <c r="L49" s="6">
        <f t="shared" si="1"/>
        <v>118</v>
      </c>
      <c r="M49" s="6">
        <f t="shared" si="1"/>
        <v>125</v>
      </c>
      <c r="N49" s="6">
        <f t="shared" si="1"/>
        <v>145</v>
      </c>
      <c r="O49" s="32"/>
      <c r="P49" s="63"/>
      <c r="Q49" s="5"/>
    </row>
    <row r="50" spans="1:17" ht="20" customHeight="1" x14ac:dyDescent="0.15">
      <c r="A50" s="39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32"/>
      <c r="P50" s="63"/>
      <c r="Q50" s="5"/>
    </row>
    <row r="51" spans="1:17" ht="20.25" customHeight="1" x14ac:dyDescent="0.15">
      <c r="A51" s="39" t="s">
        <v>5</v>
      </c>
      <c r="B51" s="9">
        <v>268740</v>
      </c>
      <c r="C51" s="6">
        <v>2</v>
      </c>
      <c r="D51" s="6">
        <v>4</v>
      </c>
      <c r="E51" s="6">
        <v>8</v>
      </c>
      <c r="F51" s="6">
        <v>1</v>
      </c>
      <c r="G51" s="6">
        <v>8</v>
      </c>
      <c r="H51" s="6">
        <v>7</v>
      </c>
      <c r="I51" s="6">
        <v>5</v>
      </c>
      <c r="J51" s="6">
        <v>3</v>
      </c>
      <c r="K51" s="6">
        <v>0</v>
      </c>
      <c r="L51" s="6">
        <v>0</v>
      </c>
      <c r="M51" s="6">
        <v>0</v>
      </c>
      <c r="N51" s="6">
        <v>1</v>
      </c>
      <c r="O51" s="32" t="s">
        <v>78</v>
      </c>
      <c r="P51" s="7"/>
      <c r="Q51" s="5"/>
    </row>
    <row r="52" spans="1:17" ht="20" customHeight="1" x14ac:dyDescent="0.15">
      <c r="A52" s="39" t="s">
        <v>69</v>
      </c>
      <c r="B52" s="9">
        <v>52442</v>
      </c>
      <c r="C52" s="6">
        <v>5</v>
      </c>
      <c r="D52" s="6">
        <v>0</v>
      </c>
      <c r="E52" s="6">
        <v>1</v>
      </c>
      <c r="F52" s="6">
        <v>0</v>
      </c>
      <c r="G52" s="6">
        <v>1</v>
      </c>
      <c r="H52" s="6">
        <v>2</v>
      </c>
      <c r="I52" s="6">
        <v>3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32" t="s">
        <v>78</v>
      </c>
      <c r="P52" s="7"/>
      <c r="Q52" s="5"/>
    </row>
    <row r="53" spans="1:17" ht="20" customHeight="1" x14ac:dyDescent="0.15">
      <c r="A53" s="39" t="s">
        <v>29</v>
      </c>
      <c r="B53" s="9">
        <v>66297</v>
      </c>
      <c r="C53" s="6">
        <v>0</v>
      </c>
      <c r="D53" s="6">
        <v>4</v>
      </c>
      <c r="E53" s="6">
        <v>7</v>
      </c>
      <c r="F53" s="6">
        <v>18</v>
      </c>
      <c r="G53" s="6">
        <v>10</v>
      </c>
      <c r="H53" s="6">
        <v>16</v>
      </c>
      <c r="I53" s="6">
        <v>13</v>
      </c>
      <c r="J53" s="6">
        <v>3</v>
      </c>
      <c r="K53" s="6">
        <v>0</v>
      </c>
      <c r="L53" s="6">
        <v>20</v>
      </c>
      <c r="M53" s="6">
        <v>12</v>
      </c>
      <c r="N53" s="6">
        <v>6</v>
      </c>
      <c r="O53" s="32" t="s">
        <v>78</v>
      </c>
      <c r="P53" s="7"/>
      <c r="Q53" s="5"/>
    </row>
    <row r="54" spans="1:17" ht="20" customHeight="1" x14ac:dyDescent="0.15">
      <c r="A54" s="39" t="s">
        <v>13</v>
      </c>
      <c r="B54" s="9">
        <v>58490</v>
      </c>
      <c r="C54" s="6">
        <v>6</v>
      </c>
      <c r="D54" s="6">
        <v>4</v>
      </c>
      <c r="E54" s="6">
        <v>14</v>
      </c>
      <c r="F54" s="6">
        <v>16</v>
      </c>
      <c r="G54" s="6">
        <v>19</v>
      </c>
      <c r="H54" s="6">
        <v>17</v>
      </c>
      <c r="I54" s="6">
        <v>12</v>
      </c>
      <c r="J54" s="6">
        <v>4</v>
      </c>
      <c r="K54" s="6">
        <v>1</v>
      </c>
      <c r="L54" s="6">
        <v>0</v>
      </c>
      <c r="M54" s="6">
        <v>2</v>
      </c>
      <c r="N54" s="6">
        <v>1</v>
      </c>
      <c r="O54" s="32" t="s">
        <v>78</v>
      </c>
      <c r="P54" s="7"/>
      <c r="Q54" s="5"/>
    </row>
    <row r="55" spans="1:17" ht="20" customHeight="1" x14ac:dyDescent="0.15">
      <c r="A55" s="39" t="s">
        <v>0</v>
      </c>
      <c r="B55" s="9">
        <v>561504</v>
      </c>
      <c r="C55" s="6">
        <v>570</v>
      </c>
      <c r="D55" s="6">
        <v>99</v>
      </c>
      <c r="E55" s="6">
        <v>395</v>
      </c>
      <c r="F55" s="6">
        <v>365</v>
      </c>
      <c r="G55" s="6">
        <v>222</v>
      </c>
      <c r="H55" s="6">
        <v>378</v>
      </c>
      <c r="I55" s="6">
        <v>78</v>
      </c>
      <c r="J55" s="6">
        <v>25</v>
      </c>
      <c r="K55" s="6">
        <v>22</v>
      </c>
      <c r="L55" s="6">
        <v>0</v>
      </c>
      <c r="M55" s="6">
        <v>14</v>
      </c>
      <c r="N55" s="6">
        <v>7</v>
      </c>
      <c r="O55" s="32" t="s">
        <v>78</v>
      </c>
      <c r="P55" s="7"/>
      <c r="Q55" s="5"/>
    </row>
    <row r="56" spans="1:17" ht="20" customHeight="1" x14ac:dyDescent="0.15">
      <c r="A56" s="39" t="s">
        <v>64</v>
      </c>
      <c r="B56" s="9">
        <v>44295</v>
      </c>
      <c r="C56" s="6">
        <v>1</v>
      </c>
      <c r="D56" s="6">
        <v>0</v>
      </c>
      <c r="E56" s="6">
        <v>0</v>
      </c>
      <c r="F56" s="6">
        <v>9</v>
      </c>
      <c r="G56" s="6">
        <v>2</v>
      </c>
      <c r="H56" s="6">
        <v>3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32" t="s">
        <v>78</v>
      </c>
      <c r="P56" s="7"/>
      <c r="Q56" s="5"/>
    </row>
    <row r="57" spans="1:17" ht="20" customHeight="1" x14ac:dyDescent="0.15">
      <c r="A57" s="39" t="s">
        <v>38</v>
      </c>
      <c r="B57" s="9">
        <v>105710</v>
      </c>
      <c r="C57" s="6">
        <v>0</v>
      </c>
      <c r="D57" s="6">
        <v>1</v>
      </c>
      <c r="E57" s="6">
        <v>7</v>
      </c>
      <c r="F57" s="6">
        <v>35</v>
      </c>
      <c r="G57" s="6">
        <v>25</v>
      </c>
      <c r="H57" s="6">
        <v>25</v>
      </c>
      <c r="I57" s="6">
        <v>30</v>
      </c>
      <c r="J57" s="6">
        <v>7</v>
      </c>
      <c r="K57" s="6">
        <v>1</v>
      </c>
      <c r="L57" s="6">
        <v>30</v>
      </c>
      <c r="M57" s="6">
        <v>25</v>
      </c>
      <c r="N57" s="6">
        <v>30</v>
      </c>
      <c r="O57" s="32" t="s">
        <v>78</v>
      </c>
      <c r="P57" s="7"/>
      <c r="Q57" s="5"/>
    </row>
    <row r="58" spans="1:17" ht="20" customHeight="1" x14ac:dyDescent="0.15">
      <c r="A58" s="39" t="s">
        <v>21</v>
      </c>
      <c r="B58" s="9">
        <v>104154</v>
      </c>
      <c r="C58" s="6">
        <v>0</v>
      </c>
      <c r="D58" s="6">
        <v>3</v>
      </c>
      <c r="E58" s="6">
        <f>5+6</f>
        <v>11</v>
      </c>
      <c r="F58" s="6">
        <f>7</f>
        <v>7</v>
      </c>
      <c r="G58" s="6">
        <f>9</f>
        <v>9</v>
      </c>
      <c r="H58" s="6">
        <f>6+1</f>
        <v>7</v>
      </c>
      <c r="I58" s="6">
        <f>1</f>
        <v>1</v>
      </c>
      <c r="J58" s="6">
        <v>0</v>
      </c>
      <c r="K58" s="6">
        <f>1</f>
        <v>1</v>
      </c>
      <c r="L58" s="6">
        <v>0</v>
      </c>
      <c r="M58" s="6">
        <f>11</f>
        <v>11</v>
      </c>
      <c r="N58" s="6">
        <v>0</v>
      </c>
      <c r="O58" s="32" t="s">
        <v>78</v>
      </c>
      <c r="P58" s="7"/>
      <c r="Q58" s="5"/>
    </row>
    <row r="59" spans="1:17" ht="20" customHeight="1" x14ac:dyDescent="0.15">
      <c r="A59" s="39" t="s">
        <v>19</v>
      </c>
      <c r="B59" s="9">
        <v>37093</v>
      </c>
      <c r="C59" s="6">
        <v>1</v>
      </c>
      <c r="D59" s="6">
        <v>2</v>
      </c>
      <c r="E59" s="6">
        <v>19</v>
      </c>
      <c r="F59" s="6">
        <v>12</v>
      </c>
      <c r="G59" s="6">
        <v>15</v>
      </c>
      <c r="H59" s="6">
        <v>9</v>
      </c>
      <c r="I59" s="6">
        <v>2</v>
      </c>
      <c r="J59" s="6">
        <v>1</v>
      </c>
      <c r="K59" s="6">
        <v>0</v>
      </c>
      <c r="L59" s="6">
        <v>0</v>
      </c>
      <c r="M59" s="6">
        <v>0</v>
      </c>
      <c r="N59" s="6">
        <v>0</v>
      </c>
      <c r="O59" s="32" t="s">
        <v>78</v>
      </c>
      <c r="P59" s="7"/>
      <c r="Q59" s="5"/>
    </row>
    <row r="60" spans="1:17" ht="20" customHeight="1" x14ac:dyDescent="0.15">
      <c r="A60" s="39" t="s">
        <v>27</v>
      </c>
      <c r="B60" s="9">
        <v>23709</v>
      </c>
      <c r="C60" s="6">
        <v>0</v>
      </c>
      <c r="D60" s="6">
        <v>1</v>
      </c>
      <c r="E60" s="6">
        <v>3</v>
      </c>
      <c r="F60" s="6">
        <v>1</v>
      </c>
      <c r="G60" s="6">
        <v>2</v>
      </c>
      <c r="H60" s="6">
        <v>5</v>
      </c>
      <c r="I60" s="6">
        <v>2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32" t="s">
        <v>78</v>
      </c>
      <c r="P60" s="7"/>
      <c r="Q60" s="5"/>
    </row>
    <row r="61" spans="1:17" ht="20" customHeight="1" x14ac:dyDescent="0.15">
      <c r="A61" s="39" t="s">
        <v>32</v>
      </c>
      <c r="B61" s="9">
        <v>169151</v>
      </c>
      <c r="C61" s="6">
        <v>1</v>
      </c>
      <c r="D61" s="6">
        <v>3</v>
      </c>
      <c r="E61" s="6">
        <v>6</v>
      </c>
      <c r="F61" s="6">
        <v>5</v>
      </c>
      <c r="G61" s="6">
        <v>7</v>
      </c>
      <c r="H61" s="6">
        <v>10</v>
      </c>
      <c r="I61" s="6">
        <v>10</v>
      </c>
      <c r="J61" s="6">
        <v>8</v>
      </c>
      <c r="K61" s="6">
        <v>2</v>
      </c>
      <c r="L61" s="6">
        <v>1</v>
      </c>
      <c r="M61" s="6">
        <v>2</v>
      </c>
      <c r="N61" s="6">
        <v>15</v>
      </c>
      <c r="O61" s="32" t="s">
        <v>78</v>
      </c>
      <c r="P61" s="7"/>
      <c r="Q61" s="5"/>
    </row>
    <row r="62" spans="1:17" ht="20" customHeight="1" x14ac:dyDescent="0.15">
      <c r="A62" s="39" t="s">
        <v>66</v>
      </c>
      <c r="B62" s="9">
        <v>20563</v>
      </c>
      <c r="C62" s="6">
        <v>1</v>
      </c>
      <c r="D62" s="6">
        <v>0</v>
      </c>
      <c r="E62" s="6">
        <v>0</v>
      </c>
      <c r="F62" s="6">
        <v>0</v>
      </c>
      <c r="G62" s="6">
        <v>1</v>
      </c>
      <c r="H62" s="6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32" t="s">
        <v>78</v>
      </c>
      <c r="P62" s="7"/>
      <c r="Q62" s="5"/>
    </row>
    <row r="63" spans="1:17" ht="20" customHeight="1" x14ac:dyDescent="0.15">
      <c r="A63" s="39" t="s">
        <v>4</v>
      </c>
      <c r="B63" s="9">
        <v>120784</v>
      </c>
      <c r="C63" s="6">
        <v>0</v>
      </c>
      <c r="D63" s="6">
        <v>6</v>
      </c>
      <c r="E63" s="6">
        <v>16</v>
      </c>
      <c r="F63" s="6">
        <v>9</v>
      </c>
      <c r="G63" s="6">
        <v>23</v>
      </c>
      <c r="H63" s="6">
        <v>5</v>
      </c>
      <c r="I63" s="6">
        <v>4</v>
      </c>
      <c r="J63" s="6">
        <v>7</v>
      </c>
      <c r="K63" s="6">
        <v>0</v>
      </c>
      <c r="L63" s="6">
        <v>0</v>
      </c>
      <c r="M63" s="6">
        <v>1</v>
      </c>
      <c r="N63" s="6">
        <v>0</v>
      </c>
      <c r="O63" s="32" t="s">
        <v>78</v>
      </c>
      <c r="P63" s="7"/>
      <c r="Q63" s="5"/>
    </row>
    <row r="64" spans="1:17" ht="20" customHeight="1" x14ac:dyDescent="0.15">
      <c r="A64" s="39" t="s">
        <v>49</v>
      </c>
      <c r="B64" s="9">
        <v>138013</v>
      </c>
      <c r="C64" s="6">
        <v>14</v>
      </c>
      <c r="D64" s="6">
        <v>1</v>
      </c>
      <c r="E64" s="6">
        <v>5</v>
      </c>
      <c r="F64" s="6">
        <v>35</v>
      </c>
      <c r="G64" s="6">
        <v>35</v>
      </c>
      <c r="H64" s="6">
        <v>69</v>
      </c>
      <c r="I64" s="6">
        <v>26</v>
      </c>
      <c r="J64" s="6">
        <v>3</v>
      </c>
      <c r="K64" s="6">
        <v>0</v>
      </c>
      <c r="L64" s="6">
        <v>23</v>
      </c>
      <c r="M64" s="6">
        <v>20</v>
      </c>
      <c r="N64" s="6">
        <v>26</v>
      </c>
      <c r="O64" s="32" t="s">
        <v>78</v>
      </c>
      <c r="P64" s="7"/>
      <c r="Q64" s="5"/>
    </row>
    <row r="65" spans="1:17" ht="20" customHeight="1" x14ac:dyDescent="0.15">
      <c r="A65" s="39" t="s">
        <v>8</v>
      </c>
      <c r="B65" s="9">
        <v>939489</v>
      </c>
      <c r="C65" s="6">
        <v>400</v>
      </c>
      <c r="D65" s="6">
        <v>197</v>
      </c>
      <c r="E65" s="6">
        <v>154</v>
      </c>
      <c r="F65" s="6">
        <v>290</v>
      </c>
      <c r="G65" s="6">
        <v>594</v>
      </c>
      <c r="H65" s="6">
        <v>561</v>
      </c>
      <c r="I65" s="6">
        <v>440</v>
      </c>
      <c r="J65" s="6">
        <v>363</v>
      </c>
      <c r="K65" s="6">
        <v>127</v>
      </c>
      <c r="L65" s="6">
        <v>148</v>
      </c>
      <c r="M65" s="6">
        <v>107</v>
      </c>
      <c r="N65" s="6">
        <v>164</v>
      </c>
      <c r="O65" s="32" t="s">
        <v>78</v>
      </c>
      <c r="P65" s="7"/>
      <c r="Q65" s="5"/>
    </row>
    <row r="66" spans="1:17" ht="20" customHeight="1" x14ac:dyDescent="0.15">
      <c r="A66" s="39" t="s">
        <v>44</v>
      </c>
      <c r="B66" s="9">
        <v>38965</v>
      </c>
      <c r="C66" s="6">
        <v>0</v>
      </c>
      <c r="D66" s="6">
        <v>0</v>
      </c>
      <c r="E66" s="6">
        <v>1</v>
      </c>
      <c r="F66" s="6">
        <v>0</v>
      </c>
      <c r="G66" s="6">
        <v>0</v>
      </c>
      <c r="H66" s="6">
        <v>2</v>
      </c>
      <c r="I66" s="6">
        <v>1</v>
      </c>
      <c r="J66" s="6">
        <v>1</v>
      </c>
      <c r="K66" s="6">
        <v>0</v>
      </c>
      <c r="L66" s="6">
        <v>0</v>
      </c>
      <c r="M66" s="6">
        <v>0</v>
      </c>
      <c r="N66" s="6">
        <v>0</v>
      </c>
      <c r="O66" s="32" t="s">
        <v>78</v>
      </c>
      <c r="P66" s="7"/>
      <c r="Q66" s="5"/>
    </row>
    <row r="67" spans="1:17" ht="20" customHeight="1" x14ac:dyDescent="0.15">
      <c r="A67" s="39" t="s">
        <v>35</v>
      </c>
      <c r="B67" s="9">
        <v>190705</v>
      </c>
      <c r="C67" s="6">
        <v>10</v>
      </c>
      <c r="D67" s="6">
        <v>4</v>
      </c>
      <c r="E67" s="6">
        <v>7</v>
      </c>
      <c r="F67" s="6">
        <f>2+6</f>
        <v>8</v>
      </c>
      <c r="G67" s="6">
        <v>9</v>
      </c>
      <c r="H67" s="6">
        <v>28</v>
      </c>
      <c r="I67" s="6">
        <f>5+19</f>
        <v>24</v>
      </c>
      <c r="J67" s="6">
        <v>18</v>
      </c>
      <c r="K67" s="6">
        <v>2</v>
      </c>
      <c r="L67" s="6">
        <v>0</v>
      </c>
      <c r="M67" s="6">
        <v>3</v>
      </c>
      <c r="N67" s="6">
        <v>0</v>
      </c>
      <c r="O67" s="32" t="s">
        <v>78</v>
      </c>
      <c r="P67" s="7"/>
      <c r="Q67" s="5"/>
    </row>
    <row r="68" spans="1:17" ht="20" customHeight="1" x14ac:dyDescent="0.15">
      <c r="A68" s="39" t="s">
        <v>9</v>
      </c>
      <c r="B68" s="9">
        <v>91503</v>
      </c>
      <c r="C68" s="6">
        <v>6</v>
      </c>
      <c r="D68" s="6">
        <v>9</v>
      </c>
      <c r="E68" s="6">
        <v>19</v>
      </c>
      <c r="F68" s="6">
        <v>18</v>
      </c>
      <c r="G68" s="6">
        <v>38</v>
      </c>
      <c r="H68" s="6">
        <v>15</v>
      </c>
      <c r="I68" s="6">
        <v>11</v>
      </c>
      <c r="J68" s="6">
        <v>5</v>
      </c>
      <c r="K68" s="6">
        <v>1</v>
      </c>
      <c r="L68" s="6">
        <v>9</v>
      </c>
      <c r="M68" s="6">
        <v>3</v>
      </c>
      <c r="N68" s="6">
        <v>21</v>
      </c>
      <c r="O68" s="32" t="s">
        <v>78</v>
      </c>
      <c r="P68" s="7"/>
      <c r="Q68" s="5"/>
    </row>
    <row r="69" spans="1:17" ht="20" customHeight="1" x14ac:dyDescent="0.15">
      <c r="A69" s="39" t="s">
        <v>41</v>
      </c>
      <c r="B69" s="9">
        <v>42212</v>
      </c>
      <c r="C69" s="6">
        <v>0</v>
      </c>
      <c r="D69" s="6">
        <v>0</v>
      </c>
      <c r="E69" s="6">
        <v>2</v>
      </c>
      <c r="F69" s="6">
        <v>2</v>
      </c>
      <c r="G69" s="6">
        <v>7</v>
      </c>
      <c r="H69" s="6">
        <v>2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32" t="s">
        <v>78</v>
      </c>
      <c r="P69" s="7"/>
      <c r="Q69" s="5"/>
    </row>
    <row r="70" spans="1:17" ht="20" customHeight="1" x14ac:dyDescent="0.15">
      <c r="A70" s="39" t="s">
        <v>25</v>
      </c>
      <c r="B70" s="9">
        <v>197727</v>
      </c>
      <c r="C70" s="6">
        <v>10</v>
      </c>
      <c r="D70" s="6">
        <v>12</v>
      </c>
      <c r="E70" s="6">
        <v>9</v>
      </c>
      <c r="F70" s="6">
        <v>13</v>
      </c>
      <c r="G70" s="6">
        <v>9</v>
      </c>
      <c r="H70" s="6">
        <v>24</v>
      </c>
      <c r="I70" s="6">
        <v>11</v>
      </c>
      <c r="J70" s="6">
        <v>6</v>
      </c>
      <c r="K70" s="6">
        <v>2</v>
      </c>
      <c r="L70" s="6">
        <v>26</v>
      </c>
      <c r="M70" s="6">
        <v>12</v>
      </c>
      <c r="N70" s="6">
        <v>13</v>
      </c>
      <c r="O70" s="32" t="s">
        <v>78</v>
      </c>
      <c r="P70" s="7"/>
      <c r="Q70" s="5"/>
    </row>
    <row r="71" spans="1:17" ht="20" customHeight="1" x14ac:dyDescent="0.15">
      <c r="A71" s="39" t="s">
        <v>23</v>
      </c>
      <c r="B71" s="9">
        <v>163687</v>
      </c>
      <c r="C71" s="6">
        <v>8</v>
      </c>
      <c r="D71" s="6">
        <v>2</v>
      </c>
      <c r="E71" s="6">
        <v>42</v>
      </c>
      <c r="F71" s="6">
        <v>13</v>
      </c>
      <c r="G71" s="6">
        <v>22</v>
      </c>
      <c r="H71" s="6">
        <v>39</v>
      </c>
      <c r="I71" s="6">
        <v>5</v>
      </c>
      <c r="J71" s="6">
        <v>13</v>
      </c>
      <c r="K71" s="6">
        <v>7</v>
      </c>
      <c r="L71" s="6">
        <v>0</v>
      </c>
      <c r="M71" s="6">
        <v>13</v>
      </c>
      <c r="N71" s="6">
        <v>1</v>
      </c>
      <c r="O71" s="32" t="s">
        <v>78</v>
      </c>
      <c r="P71" s="7"/>
      <c r="Q71" s="5"/>
    </row>
    <row r="72" spans="1:17" ht="20" customHeight="1" x14ac:dyDescent="0.15">
      <c r="A72" s="39" t="s">
        <v>31</v>
      </c>
      <c r="B72" s="9">
        <v>118034</v>
      </c>
      <c r="C72" s="6">
        <v>2</v>
      </c>
      <c r="D72" s="6">
        <v>8</v>
      </c>
      <c r="E72" s="6">
        <v>7</v>
      </c>
      <c r="F72" s="6">
        <v>10</v>
      </c>
      <c r="G72" s="6">
        <v>12</v>
      </c>
      <c r="H72" s="6">
        <v>13</v>
      </c>
      <c r="I72" s="6">
        <v>3</v>
      </c>
      <c r="J72" s="6">
        <v>1</v>
      </c>
      <c r="K72" s="6">
        <v>0</v>
      </c>
      <c r="L72" s="6">
        <v>1</v>
      </c>
      <c r="M72" s="6">
        <v>2</v>
      </c>
      <c r="N72" s="6">
        <v>0</v>
      </c>
      <c r="O72" s="32" t="s">
        <v>78</v>
      </c>
      <c r="P72" s="7"/>
      <c r="Q72" s="5"/>
    </row>
    <row r="73" spans="1:17" ht="20" customHeight="1" x14ac:dyDescent="0.15">
      <c r="A73" s="39" t="s">
        <v>72</v>
      </c>
      <c r="B73" s="9">
        <v>93536</v>
      </c>
      <c r="C73" s="6">
        <v>2</v>
      </c>
      <c r="D73" s="6">
        <v>1</v>
      </c>
      <c r="E73" s="6">
        <f>1+3</f>
        <v>4</v>
      </c>
      <c r="F73" s="6">
        <v>4</v>
      </c>
      <c r="G73" s="6">
        <v>15</v>
      </c>
      <c r="H73" s="6">
        <v>5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0</v>
      </c>
      <c r="O73" s="32" t="s">
        <v>78</v>
      </c>
      <c r="P73" s="7"/>
      <c r="Q73" s="5"/>
    </row>
    <row r="74" spans="1:17" ht="20" customHeight="1" x14ac:dyDescent="0.15">
      <c r="A74" s="39" t="s">
        <v>15</v>
      </c>
      <c r="B74" s="9">
        <v>136761</v>
      </c>
      <c r="C74" s="6">
        <v>11</v>
      </c>
      <c r="D74" s="6">
        <v>2</v>
      </c>
      <c r="E74" s="6">
        <v>8</v>
      </c>
      <c r="F74" s="6">
        <v>10</v>
      </c>
      <c r="G74" s="6">
        <v>29</v>
      </c>
      <c r="H74" s="6">
        <v>21</v>
      </c>
      <c r="I74" s="6">
        <v>36</v>
      </c>
      <c r="J74" s="6">
        <v>9</v>
      </c>
      <c r="K74" s="6">
        <v>11</v>
      </c>
      <c r="L74" s="6">
        <v>9</v>
      </c>
      <c r="M74" s="6">
        <v>6</v>
      </c>
      <c r="N74" s="6">
        <v>16</v>
      </c>
      <c r="O74" s="32" t="s">
        <v>78</v>
      </c>
      <c r="P74" s="7"/>
      <c r="Q74" s="5"/>
    </row>
    <row r="75" spans="1:17" ht="20" customHeight="1" x14ac:dyDescent="0.15">
      <c r="A75" s="39" t="s">
        <v>7</v>
      </c>
      <c r="B75" s="9">
        <v>406978</v>
      </c>
      <c r="C75" s="6">
        <v>97</v>
      </c>
      <c r="D75" s="6">
        <v>71</v>
      </c>
      <c r="E75" s="6">
        <v>74</v>
      </c>
      <c r="F75" s="6">
        <v>68</v>
      </c>
      <c r="G75" s="6">
        <v>176</v>
      </c>
      <c r="H75" s="6">
        <v>133</v>
      </c>
      <c r="I75" s="6">
        <v>83</v>
      </c>
      <c r="J75" s="6">
        <v>101</v>
      </c>
      <c r="K75" s="6">
        <v>47</v>
      </c>
      <c r="L75" s="6">
        <v>81</v>
      </c>
      <c r="M75" s="6">
        <v>39</v>
      </c>
      <c r="N75" s="6">
        <v>50</v>
      </c>
      <c r="O75" s="32" t="s">
        <v>78</v>
      </c>
      <c r="P75" s="7"/>
      <c r="Q75" s="5"/>
    </row>
    <row r="76" spans="1:17" ht="20" customHeight="1" thickBot="1" x14ac:dyDescent="0.2">
      <c r="A76" s="40" t="s">
        <v>17</v>
      </c>
      <c r="B76" s="18">
        <v>171730</v>
      </c>
      <c r="C76" s="35">
        <v>17</v>
      </c>
      <c r="D76" s="35">
        <v>19</v>
      </c>
      <c r="E76" s="35">
        <v>41</v>
      </c>
      <c r="F76" s="35">
        <v>12</v>
      </c>
      <c r="G76" s="35">
        <v>50</v>
      </c>
      <c r="H76" s="35">
        <v>27</v>
      </c>
      <c r="I76" s="35">
        <v>35</v>
      </c>
      <c r="J76" s="35">
        <v>14</v>
      </c>
      <c r="K76" s="35">
        <v>4</v>
      </c>
      <c r="L76" s="35">
        <v>0</v>
      </c>
      <c r="M76" s="35">
        <v>17</v>
      </c>
      <c r="N76" s="35">
        <v>0</v>
      </c>
      <c r="O76" s="36" t="s">
        <v>78</v>
      </c>
      <c r="P76" s="7"/>
      <c r="Q76" s="5"/>
    </row>
    <row r="77" spans="1:17" ht="20" customHeight="1" x14ac:dyDescent="0.15">
      <c r="A77" s="15" t="s">
        <v>81</v>
      </c>
      <c r="B77" s="1">
        <f>SUM(B51:B76)</f>
        <v>4362272</v>
      </c>
      <c r="C77" s="1">
        <f>SUM(C$51:C$76)</f>
        <v>1164</v>
      </c>
      <c r="D77" s="1">
        <f t="shared" ref="D77:N77" si="2">SUM(D$51:D$76)</f>
        <v>453</v>
      </c>
      <c r="E77" s="1">
        <f t="shared" si="2"/>
        <v>860</v>
      </c>
      <c r="F77" s="1">
        <f t="shared" si="2"/>
        <v>961</v>
      </c>
      <c r="G77" s="1">
        <f t="shared" si="2"/>
        <v>1340</v>
      </c>
      <c r="H77" s="1">
        <f t="shared" si="2"/>
        <v>1424</v>
      </c>
      <c r="I77" s="1">
        <f t="shared" si="2"/>
        <v>835</v>
      </c>
      <c r="J77" s="1">
        <f t="shared" si="2"/>
        <v>593</v>
      </c>
      <c r="K77" s="1">
        <f t="shared" si="2"/>
        <v>228</v>
      </c>
      <c r="L77" s="1">
        <f t="shared" si="2"/>
        <v>348</v>
      </c>
      <c r="M77" s="1">
        <f t="shared" si="2"/>
        <v>290</v>
      </c>
      <c r="N77" s="1">
        <f t="shared" si="2"/>
        <v>351</v>
      </c>
    </row>
    <row r="78" spans="1:17" ht="20" customHeight="1" x14ac:dyDescent="0.15">
      <c r="A78" s="15"/>
    </row>
    <row r="79" spans="1:17" ht="20" customHeight="1" x14ac:dyDescent="0.15"/>
    <row r="80" spans="1:17" ht="20" customHeight="1" x14ac:dyDescent="0.15"/>
    <row r="81" ht="20" customHeight="1" x14ac:dyDescent="0.15"/>
    <row r="82" ht="20" customHeight="1" x14ac:dyDescent="0.15"/>
    <row r="83" ht="20" customHeight="1" x14ac:dyDescent="0.15"/>
    <row r="84" ht="20" customHeight="1" x14ac:dyDescent="0.15"/>
    <row r="85" ht="20" customHeight="1" x14ac:dyDescent="0.15"/>
    <row r="86" ht="20" customHeight="1" x14ac:dyDescent="0.15"/>
    <row r="87" ht="20" customHeight="1" x14ac:dyDescent="0.15"/>
  </sheetData>
  <autoFilter ref="A2:N76" xr:uid="{0D39D45A-1C5B-2F49-BD20-860A7F09525E}">
    <sortState xmlns:xlrd2="http://schemas.microsoft.com/office/spreadsheetml/2017/richdata2" ref="A3:N76">
      <sortCondition ref="A2:A76"/>
    </sortState>
  </autoFilter>
  <sortState xmlns:xlrd2="http://schemas.microsoft.com/office/spreadsheetml/2017/richdata2" ref="A3:O76">
    <sortCondition ref="O3:O76"/>
  </sortState>
  <mergeCells count="1">
    <mergeCell ref="A1:N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E761-0361-4D4C-AD1A-63F6ACC624A7}">
  <dimension ref="A1:E79"/>
  <sheetViews>
    <sheetView workbookViewId="0"/>
  </sheetViews>
  <sheetFormatPr baseColWidth="10" defaultRowHeight="13" x14ac:dyDescent="0.15"/>
  <cols>
    <col min="5" max="5" width="17.83203125" style="1" customWidth="1"/>
  </cols>
  <sheetData>
    <row r="1" spans="1:5" ht="15" x14ac:dyDescent="0.15">
      <c r="A1" s="75"/>
      <c r="B1" s="76" t="s">
        <v>86</v>
      </c>
      <c r="C1" s="76" t="s">
        <v>87</v>
      </c>
      <c r="D1" s="61"/>
      <c r="E1" s="30"/>
    </row>
    <row r="2" spans="1:5" ht="15" x14ac:dyDescent="0.15">
      <c r="A2" s="77" t="s">
        <v>83</v>
      </c>
      <c r="B2" s="79">
        <v>0</v>
      </c>
      <c r="C2" s="79">
        <v>0</v>
      </c>
      <c r="E2"/>
    </row>
    <row r="3" spans="1:5" ht="15" x14ac:dyDescent="0.15">
      <c r="A3" s="76" t="s">
        <v>88</v>
      </c>
      <c r="B3" s="75">
        <v>1</v>
      </c>
      <c r="C3" s="75">
        <v>0</v>
      </c>
      <c r="E3"/>
    </row>
    <row r="4" spans="1:5" x14ac:dyDescent="0.15">
      <c r="A4" s="39" t="s">
        <v>40</v>
      </c>
      <c r="B4" s="32">
        <v>0</v>
      </c>
      <c r="C4">
        <v>0</v>
      </c>
      <c r="D4" s="3"/>
      <c r="E4"/>
    </row>
    <row r="5" spans="1:5" ht="15" x14ac:dyDescent="0.15">
      <c r="A5" s="76" t="s">
        <v>89</v>
      </c>
      <c r="B5" s="75">
        <v>5</v>
      </c>
      <c r="C5" s="75">
        <v>0</v>
      </c>
      <c r="E5"/>
    </row>
    <row r="6" spans="1:5" x14ac:dyDescent="0.15">
      <c r="A6" s="39" t="s">
        <v>55</v>
      </c>
      <c r="B6" s="32">
        <v>0</v>
      </c>
      <c r="C6">
        <v>0</v>
      </c>
      <c r="D6" s="3"/>
      <c r="E6"/>
    </row>
    <row r="7" spans="1:5" x14ac:dyDescent="0.15">
      <c r="A7" s="39" t="s">
        <v>48</v>
      </c>
      <c r="B7" s="32">
        <v>0</v>
      </c>
      <c r="C7">
        <v>0</v>
      </c>
      <c r="E7"/>
    </row>
    <row r="8" spans="1:5" x14ac:dyDescent="0.15">
      <c r="A8" s="39" t="s">
        <v>51</v>
      </c>
      <c r="B8" s="32">
        <v>0</v>
      </c>
      <c r="C8">
        <v>0</v>
      </c>
      <c r="E8"/>
    </row>
    <row r="9" spans="1:5" ht="15" x14ac:dyDescent="0.15">
      <c r="A9" s="76" t="s">
        <v>91</v>
      </c>
      <c r="B9" s="75">
        <v>1</v>
      </c>
      <c r="C9" s="7">
        <v>0</v>
      </c>
      <c r="E9"/>
    </row>
    <row r="10" spans="1:5" x14ac:dyDescent="0.15">
      <c r="A10" s="39" t="s">
        <v>11</v>
      </c>
      <c r="B10" s="32">
        <v>0</v>
      </c>
      <c r="C10">
        <v>0</v>
      </c>
      <c r="D10" s="81"/>
      <c r="E10"/>
    </row>
    <row r="11" spans="1:5" x14ac:dyDescent="0.15">
      <c r="A11" s="39" t="s">
        <v>14</v>
      </c>
      <c r="B11" s="32">
        <v>0</v>
      </c>
      <c r="C11">
        <v>0</v>
      </c>
      <c r="E11"/>
    </row>
    <row r="12" spans="1:5" x14ac:dyDescent="0.15">
      <c r="A12" s="39" t="s">
        <v>37</v>
      </c>
      <c r="B12" s="32">
        <v>0</v>
      </c>
      <c r="C12">
        <v>0</v>
      </c>
      <c r="E12"/>
    </row>
    <row r="13" spans="1:5" x14ac:dyDescent="0.15">
      <c r="A13" s="39" t="s">
        <v>61</v>
      </c>
      <c r="B13" s="32">
        <v>0</v>
      </c>
      <c r="C13">
        <v>0</v>
      </c>
      <c r="E13"/>
    </row>
    <row r="14" spans="1:5" x14ac:dyDescent="0.15">
      <c r="A14" s="39" t="s">
        <v>75</v>
      </c>
      <c r="B14" s="32">
        <v>0</v>
      </c>
      <c r="C14">
        <v>0</v>
      </c>
      <c r="E14"/>
    </row>
    <row r="15" spans="1:5" x14ac:dyDescent="0.15">
      <c r="A15" s="39" t="s">
        <v>71</v>
      </c>
      <c r="B15" s="32">
        <v>0</v>
      </c>
      <c r="C15">
        <v>0</v>
      </c>
      <c r="E15"/>
    </row>
    <row r="16" spans="1:5" x14ac:dyDescent="0.15">
      <c r="A16" s="39" t="s">
        <v>1</v>
      </c>
      <c r="B16" s="32">
        <v>0</v>
      </c>
      <c r="C16">
        <v>0</v>
      </c>
      <c r="E16"/>
    </row>
    <row r="17" spans="1:5" x14ac:dyDescent="0.15">
      <c r="A17" s="39" t="s">
        <v>57</v>
      </c>
      <c r="B17" s="32">
        <v>0</v>
      </c>
      <c r="C17">
        <v>0</v>
      </c>
      <c r="E17"/>
    </row>
    <row r="18" spans="1:5" x14ac:dyDescent="0.15">
      <c r="A18" s="39" t="s">
        <v>63</v>
      </c>
      <c r="B18" s="32">
        <v>0</v>
      </c>
      <c r="C18">
        <v>0</v>
      </c>
      <c r="E18"/>
    </row>
    <row r="19" spans="1:5" x14ac:dyDescent="0.15">
      <c r="A19" s="39" t="s">
        <v>26</v>
      </c>
      <c r="B19" s="32">
        <v>0</v>
      </c>
      <c r="C19">
        <v>0</v>
      </c>
      <c r="E19"/>
    </row>
    <row r="20" spans="1:5" x14ac:dyDescent="0.15">
      <c r="A20" s="39" t="s">
        <v>2</v>
      </c>
      <c r="B20" s="32">
        <v>0</v>
      </c>
      <c r="C20">
        <v>0</v>
      </c>
      <c r="E20"/>
    </row>
    <row r="21" spans="1:5" x14ac:dyDescent="0.15">
      <c r="A21" s="39" t="s">
        <v>6</v>
      </c>
      <c r="B21" s="32">
        <v>0</v>
      </c>
      <c r="C21">
        <v>0</v>
      </c>
      <c r="E21"/>
    </row>
    <row r="22" spans="1:5" x14ac:dyDescent="0.15">
      <c r="A22" s="39" t="s">
        <v>28</v>
      </c>
      <c r="B22" s="32">
        <v>0</v>
      </c>
      <c r="C22">
        <v>0</v>
      </c>
      <c r="E22"/>
    </row>
    <row r="23" spans="1:5" x14ac:dyDescent="0.15">
      <c r="A23" s="39" t="s">
        <v>60</v>
      </c>
      <c r="B23" s="32">
        <v>0</v>
      </c>
      <c r="C23">
        <v>0</v>
      </c>
      <c r="E23"/>
    </row>
    <row r="24" spans="1:5" x14ac:dyDescent="0.15">
      <c r="E24"/>
    </row>
    <row r="25" spans="1:5" ht="15" x14ac:dyDescent="0.15">
      <c r="A25" s="76" t="s">
        <v>94</v>
      </c>
      <c r="B25" s="75">
        <v>4</v>
      </c>
      <c r="C25" s="75">
        <v>0</v>
      </c>
      <c r="D25" s="81"/>
      <c r="E25"/>
    </row>
    <row r="26" spans="1:5" x14ac:dyDescent="0.15">
      <c r="A26" s="39" t="s">
        <v>22</v>
      </c>
      <c r="B26" s="32">
        <v>0</v>
      </c>
      <c r="C26">
        <v>0</v>
      </c>
      <c r="E26"/>
    </row>
    <row r="27" spans="1:5" x14ac:dyDescent="0.15">
      <c r="A27" s="39" t="s">
        <v>52</v>
      </c>
      <c r="B27" s="32">
        <v>0</v>
      </c>
      <c r="C27">
        <v>0</v>
      </c>
      <c r="E27"/>
    </row>
    <row r="28" spans="1:5" x14ac:dyDescent="0.15">
      <c r="A28" s="39" t="s">
        <v>33</v>
      </c>
      <c r="B28" s="32">
        <v>0</v>
      </c>
      <c r="C28">
        <v>0</v>
      </c>
      <c r="E28"/>
    </row>
    <row r="29" spans="1:5" x14ac:dyDescent="0.15">
      <c r="A29" s="39" t="s">
        <v>67</v>
      </c>
      <c r="B29" s="32">
        <v>0</v>
      </c>
      <c r="C29">
        <v>0</v>
      </c>
      <c r="E29"/>
    </row>
    <row r="30" spans="1:5" x14ac:dyDescent="0.15">
      <c r="A30" s="39" t="s">
        <v>12</v>
      </c>
      <c r="B30" s="32">
        <v>0</v>
      </c>
      <c r="C30">
        <v>0</v>
      </c>
      <c r="E30"/>
    </row>
    <row r="31" spans="1:5" x14ac:dyDescent="0.15">
      <c r="A31" s="39" t="s">
        <v>65</v>
      </c>
      <c r="B31" s="32">
        <v>0</v>
      </c>
      <c r="C31">
        <v>0</v>
      </c>
      <c r="E31"/>
    </row>
    <row r="32" spans="1:5" x14ac:dyDescent="0.15">
      <c r="A32" s="39" t="s">
        <v>30</v>
      </c>
      <c r="B32" s="32">
        <v>0</v>
      </c>
      <c r="C32">
        <v>0</v>
      </c>
      <c r="E32"/>
    </row>
    <row r="33" spans="1:5" x14ac:dyDescent="0.15">
      <c r="A33" s="39" t="s">
        <v>24</v>
      </c>
      <c r="B33" s="32">
        <v>0</v>
      </c>
      <c r="C33">
        <v>0</v>
      </c>
      <c r="E33"/>
    </row>
    <row r="34" spans="1:5" ht="15" x14ac:dyDescent="0.15">
      <c r="A34" s="76" t="s">
        <v>98</v>
      </c>
      <c r="B34" s="75">
        <v>1</v>
      </c>
      <c r="C34" s="75">
        <v>0</v>
      </c>
      <c r="D34" s="81"/>
      <c r="E34"/>
    </row>
    <row r="35" spans="1:5" ht="15" x14ac:dyDescent="0.15">
      <c r="A35" s="76" t="s">
        <v>99</v>
      </c>
      <c r="B35" s="75">
        <v>2</v>
      </c>
      <c r="C35" s="75">
        <v>0</v>
      </c>
      <c r="D35" s="81"/>
      <c r="E35"/>
    </row>
    <row r="36" spans="1:5" x14ac:dyDescent="0.15">
      <c r="A36" s="39" t="s">
        <v>36</v>
      </c>
      <c r="B36" s="32">
        <v>0</v>
      </c>
      <c r="C36">
        <v>0</v>
      </c>
      <c r="E36"/>
    </row>
    <row r="37" spans="1:5" x14ac:dyDescent="0.15">
      <c r="A37" s="39" t="s">
        <v>68</v>
      </c>
      <c r="B37" s="32">
        <v>0</v>
      </c>
      <c r="C37">
        <v>0</v>
      </c>
      <c r="E37"/>
    </row>
    <row r="38" spans="1:5" x14ac:dyDescent="0.15">
      <c r="A38" s="39" t="s">
        <v>3</v>
      </c>
      <c r="B38" s="32">
        <v>0</v>
      </c>
      <c r="C38">
        <v>0</v>
      </c>
      <c r="E38"/>
    </row>
    <row r="39" spans="1:5" ht="15" x14ac:dyDescent="0.15">
      <c r="A39" s="76" t="s">
        <v>101</v>
      </c>
      <c r="B39" s="75">
        <v>1</v>
      </c>
      <c r="C39" s="75">
        <v>0</v>
      </c>
      <c r="D39" s="81"/>
      <c r="E39"/>
    </row>
    <row r="40" spans="1:5" ht="15" x14ac:dyDescent="0.15">
      <c r="A40" s="76" t="s">
        <v>102</v>
      </c>
      <c r="B40" s="75">
        <v>1</v>
      </c>
      <c r="C40" s="75">
        <v>0</v>
      </c>
      <c r="D40" s="81"/>
      <c r="E40"/>
    </row>
    <row r="41" spans="1:5" x14ac:dyDescent="0.15">
      <c r="A41" s="39" t="s">
        <v>45</v>
      </c>
      <c r="B41" s="32">
        <v>0</v>
      </c>
      <c r="C41">
        <v>0</v>
      </c>
      <c r="E41"/>
    </row>
    <row r="42" spans="1:5" x14ac:dyDescent="0.15">
      <c r="A42" s="39" t="s">
        <v>10</v>
      </c>
      <c r="B42" s="32">
        <v>0</v>
      </c>
      <c r="C42">
        <v>0</v>
      </c>
      <c r="E42"/>
    </row>
    <row r="43" spans="1:5" x14ac:dyDescent="0.15">
      <c r="A43" s="39" t="s">
        <v>18</v>
      </c>
      <c r="B43" s="32">
        <v>0</v>
      </c>
      <c r="C43">
        <v>0</v>
      </c>
      <c r="E43"/>
    </row>
    <row r="44" spans="1:5" ht="15" x14ac:dyDescent="0.15">
      <c r="A44" s="82" t="s">
        <v>84</v>
      </c>
      <c r="B44" s="75">
        <v>1</v>
      </c>
      <c r="C44" s="75">
        <v>0</v>
      </c>
      <c r="D44" s="3"/>
      <c r="E44"/>
    </row>
    <row r="45" spans="1:5" ht="15" x14ac:dyDescent="0.15">
      <c r="A45" s="76" t="s">
        <v>103</v>
      </c>
      <c r="B45" s="75">
        <v>0</v>
      </c>
      <c r="C45" s="75">
        <v>1</v>
      </c>
      <c r="D45" s="81"/>
      <c r="E45"/>
    </row>
    <row r="46" spans="1:5" ht="15" x14ac:dyDescent="0.15">
      <c r="A46" s="76" t="s">
        <v>104</v>
      </c>
      <c r="B46" s="75">
        <v>1</v>
      </c>
      <c r="C46" s="75">
        <v>0</v>
      </c>
      <c r="D46" s="3"/>
      <c r="E46"/>
    </row>
    <row r="47" spans="1:5" ht="14" thickBot="1" x14ac:dyDescent="0.2">
      <c r="A47" s="39" t="s">
        <v>56</v>
      </c>
      <c r="B47" s="36">
        <v>0</v>
      </c>
      <c r="C47" s="7">
        <v>0</v>
      </c>
      <c r="E47"/>
    </row>
    <row r="48" spans="1:5" x14ac:dyDescent="0.15">
      <c r="A48" s="39" t="s">
        <v>43</v>
      </c>
      <c r="B48" s="32">
        <v>0</v>
      </c>
      <c r="C48" s="7">
        <v>0</v>
      </c>
      <c r="E48"/>
    </row>
    <row r="49" spans="1:5" ht="15" x14ac:dyDescent="0.15">
      <c r="A49" s="76" t="s">
        <v>107</v>
      </c>
      <c r="B49" s="75">
        <v>7</v>
      </c>
      <c r="C49" s="75">
        <v>0</v>
      </c>
      <c r="D49" s="3"/>
      <c r="E49"/>
    </row>
    <row r="50" spans="1:5" x14ac:dyDescent="0.15">
      <c r="A50" s="39" t="s">
        <v>80</v>
      </c>
      <c r="B50" s="32">
        <f>SUM(F3:F49)</f>
        <v>0</v>
      </c>
      <c r="C50">
        <f>SUM(G3:G49)</f>
        <v>0</v>
      </c>
      <c r="E50"/>
    </row>
    <row r="51" spans="1:5" x14ac:dyDescent="0.15">
      <c r="A51" s="39"/>
      <c r="B51" s="32"/>
      <c r="E51"/>
    </row>
    <row r="52" spans="1:5" x14ac:dyDescent="0.15">
      <c r="A52" s="39" t="s">
        <v>5</v>
      </c>
      <c r="B52" s="32">
        <v>0</v>
      </c>
      <c r="C52" s="7">
        <v>0</v>
      </c>
      <c r="E52"/>
    </row>
    <row r="53" spans="1:5" x14ac:dyDescent="0.15">
      <c r="A53" s="39" t="s">
        <v>69</v>
      </c>
      <c r="B53" s="32">
        <v>0</v>
      </c>
      <c r="C53" s="7">
        <v>0</v>
      </c>
      <c r="E53"/>
    </row>
    <row r="54" spans="1:5" ht="15" x14ac:dyDescent="0.15">
      <c r="A54" s="76" t="s">
        <v>90</v>
      </c>
      <c r="B54" s="75">
        <v>4</v>
      </c>
      <c r="C54" s="75">
        <v>0</v>
      </c>
      <c r="E54"/>
    </row>
    <row r="55" spans="1:5" x14ac:dyDescent="0.15">
      <c r="A55" s="39" t="s">
        <v>13</v>
      </c>
      <c r="B55" s="32">
        <v>0</v>
      </c>
      <c r="C55" s="7">
        <v>0</v>
      </c>
      <c r="E55"/>
    </row>
    <row r="56" spans="1:5" x14ac:dyDescent="0.15">
      <c r="A56" s="39" t="s">
        <v>0</v>
      </c>
      <c r="B56" s="32">
        <v>0</v>
      </c>
      <c r="C56" s="7">
        <v>0</v>
      </c>
      <c r="E56"/>
    </row>
    <row r="57" spans="1:5" x14ac:dyDescent="0.15">
      <c r="A57" s="39" t="s">
        <v>64</v>
      </c>
      <c r="B57" s="32">
        <v>0</v>
      </c>
      <c r="C57" s="7">
        <v>0</v>
      </c>
      <c r="E57"/>
    </row>
    <row r="58" spans="1:5" ht="15" x14ac:dyDescent="0.15">
      <c r="A58" s="76" t="s">
        <v>92</v>
      </c>
      <c r="B58" s="75">
        <v>10</v>
      </c>
      <c r="C58" s="7">
        <v>0</v>
      </c>
      <c r="E58"/>
    </row>
    <row r="59" spans="1:5" x14ac:dyDescent="0.15">
      <c r="A59" s="39" t="s">
        <v>21</v>
      </c>
      <c r="B59" s="32">
        <v>0</v>
      </c>
      <c r="C59">
        <v>0</v>
      </c>
      <c r="E59"/>
    </row>
    <row r="60" spans="1:5" x14ac:dyDescent="0.15">
      <c r="A60" s="39" t="s">
        <v>19</v>
      </c>
      <c r="B60" s="32">
        <v>0</v>
      </c>
      <c r="C60">
        <v>0</v>
      </c>
      <c r="E60"/>
    </row>
    <row r="61" spans="1:5" x14ac:dyDescent="0.15">
      <c r="A61" s="39" t="s">
        <v>27</v>
      </c>
      <c r="B61" s="32">
        <v>0</v>
      </c>
      <c r="C61">
        <v>0</v>
      </c>
      <c r="E61"/>
    </row>
    <row r="62" spans="1:5" ht="15" x14ac:dyDescent="0.15">
      <c r="A62" s="76" t="s">
        <v>93</v>
      </c>
      <c r="B62" s="75">
        <v>8</v>
      </c>
      <c r="C62" s="75">
        <v>1</v>
      </c>
      <c r="E62"/>
    </row>
    <row r="63" spans="1:5" x14ac:dyDescent="0.15">
      <c r="A63" s="39" t="s">
        <v>66</v>
      </c>
      <c r="B63" s="32">
        <v>0</v>
      </c>
      <c r="C63">
        <v>0</v>
      </c>
      <c r="E63"/>
    </row>
    <row r="64" spans="1:5" x14ac:dyDescent="0.15">
      <c r="A64" s="39" t="s">
        <v>4</v>
      </c>
      <c r="B64" s="32">
        <v>0</v>
      </c>
      <c r="C64">
        <v>0</v>
      </c>
      <c r="E64"/>
    </row>
    <row r="65" spans="1:5" ht="15" x14ac:dyDescent="0.15">
      <c r="A65" s="76" t="s">
        <v>95</v>
      </c>
      <c r="B65" s="75">
        <v>8</v>
      </c>
      <c r="C65" s="75">
        <v>0</v>
      </c>
      <c r="E65"/>
    </row>
    <row r="66" spans="1:5" ht="15" x14ac:dyDescent="0.15">
      <c r="A66" s="76" t="s">
        <v>96</v>
      </c>
      <c r="B66" s="75">
        <v>149</v>
      </c>
      <c r="C66" s="75">
        <v>41</v>
      </c>
      <c r="E66"/>
    </row>
    <row r="67" spans="1:5" x14ac:dyDescent="0.15">
      <c r="A67" s="39" t="s">
        <v>44</v>
      </c>
      <c r="B67" s="32">
        <v>0</v>
      </c>
      <c r="C67">
        <v>0</v>
      </c>
      <c r="E67"/>
    </row>
    <row r="68" spans="1:5" x14ac:dyDescent="0.15">
      <c r="A68" s="39" t="s">
        <v>35</v>
      </c>
      <c r="B68" s="32">
        <v>0</v>
      </c>
      <c r="C68">
        <v>0</v>
      </c>
      <c r="E68"/>
    </row>
    <row r="69" spans="1:5" ht="15" x14ac:dyDescent="0.15">
      <c r="A69" s="76" t="s">
        <v>97</v>
      </c>
      <c r="B69" s="75">
        <v>8</v>
      </c>
      <c r="C69" s="75">
        <v>1</v>
      </c>
      <c r="E69"/>
    </row>
    <row r="70" spans="1:5" x14ac:dyDescent="0.15">
      <c r="A70" s="39" t="s">
        <v>41</v>
      </c>
      <c r="B70" s="32">
        <v>0</v>
      </c>
      <c r="C70">
        <v>0</v>
      </c>
      <c r="E70"/>
    </row>
    <row r="71" spans="1:5" ht="15" x14ac:dyDescent="0.15">
      <c r="A71" s="76" t="s">
        <v>100</v>
      </c>
      <c r="B71" s="75">
        <v>8</v>
      </c>
      <c r="C71" s="75">
        <v>2</v>
      </c>
      <c r="E71"/>
    </row>
    <row r="72" spans="1:5" x14ac:dyDescent="0.15">
      <c r="A72" s="39" t="s">
        <v>23</v>
      </c>
      <c r="B72" s="32">
        <v>0</v>
      </c>
      <c r="C72">
        <v>0</v>
      </c>
      <c r="E72"/>
    </row>
    <row r="73" spans="1:5" x14ac:dyDescent="0.15">
      <c r="A73" s="39" t="s">
        <v>31</v>
      </c>
      <c r="B73" s="32">
        <v>0</v>
      </c>
      <c r="C73">
        <v>0</v>
      </c>
      <c r="E73"/>
    </row>
    <row r="74" spans="1:5" x14ac:dyDescent="0.15">
      <c r="A74" s="39" t="s">
        <v>72</v>
      </c>
      <c r="B74" s="32">
        <v>0</v>
      </c>
      <c r="C74">
        <v>0</v>
      </c>
      <c r="E74"/>
    </row>
    <row r="75" spans="1:5" ht="15" x14ac:dyDescent="0.15">
      <c r="A75" s="76" t="s">
        <v>105</v>
      </c>
      <c r="B75" s="75">
        <v>14</v>
      </c>
      <c r="C75" s="75">
        <v>2</v>
      </c>
      <c r="D75" s="3"/>
      <c r="E75"/>
    </row>
    <row r="76" spans="1:5" ht="15" x14ac:dyDescent="0.15">
      <c r="A76" s="80" t="s">
        <v>106</v>
      </c>
      <c r="B76" s="75">
        <v>53</v>
      </c>
      <c r="C76" s="75">
        <v>7</v>
      </c>
      <c r="E76"/>
    </row>
    <row r="77" spans="1:5" ht="14" thickBot="1" x14ac:dyDescent="0.2">
      <c r="A77" s="40" t="s">
        <v>17</v>
      </c>
      <c r="B77" s="32">
        <v>0</v>
      </c>
      <c r="C77">
        <v>0</v>
      </c>
      <c r="E77"/>
    </row>
    <row r="78" spans="1:5" x14ac:dyDescent="0.15">
      <c r="A78" s="15" t="s">
        <v>81</v>
      </c>
      <c r="B78">
        <f>SUM(B52:B77)</f>
        <v>262</v>
      </c>
      <c r="C78">
        <f>SUM(C52:C77)</f>
        <v>54</v>
      </c>
      <c r="E78"/>
    </row>
    <row r="79" spans="1:5" x14ac:dyDescent="0.15">
      <c r="E79" s="1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4A7-3A94-5749-B229-55E80D913B75}">
  <dimension ref="A1:E43"/>
  <sheetViews>
    <sheetView workbookViewId="0"/>
  </sheetViews>
  <sheetFormatPr baseColWidth="10" defaultRowHeight="13" x14ac:dyDescent="0.15"/>
  <cols>
    <col min="1" max="1" width="11.83203125" bestFit="1" customWidth="1"/>
    <col min="2" max="4" width="11" bestFit="1" customWidth="1"/>
    <col min="5" max="5" width="23.5" customWidth="1"/>
    <col min="6" max="8" width="11" bestFit="1" customWidth="1"/>
    <col min="9" max="9" width="11.83203125" bestFit="1" customWidth="1"/>
    <col min="10" max="10" width="11" bestFit="1" customWidth="1"/>
    <col min="11" max="11" width="11.5" bestFit="1" customWidth="1"/>
    <col min="12" max="12" width="11.33203125" bestFit="1" customWidth="1"/>
    <col min="13" max="20" width="11" bestFit="1" customWidth="1"/>
    <col min="21" max="21" width="11.83203125" bestFit="1" customWidth="1"/>
    <col min="22" max="22" width="11" bestFit="1" customWidth="1"/>
    <col min="23" max="23" width="11.5" bestFit="1" customWidth="1"/>
    <col min="24" max="24" width="11.33203125" bestFit="1" customWidth="1"/>
    <col min="25" max="32" width="11" bestFit="1" customWidth="1"/>
    <col min="33" max="33" width="11.83203125" bestFit="1" customWidth="1"/>
    <col min="34" max="34" width="11" bestFit="1" customWidth="1"/>
    <col min="35" max="35" width="11.5" bestFit="1" customWidth="1"/>
    <col min="36" max="36" width="11.33203125" bestFit="1" customWidth="1"/>
  </cols>
  <sheetData>
    <row r="1" spans="1:5" ht="28" x14ac:dyDescent="0.15">
      <c r="A1" s="72" t="s">
        <v>82</v>
      </c>
      <c r="B1" s="3" t="s">
        <v>109</v>
      </c>
      <c r="C1" s="3" t="s">
        <v>110</v>
      </c>
      <c r="D1" s="3" t="s">
        <v>108</v>
      </c>
      <c r="E1" s="3"/>
    </row>
    <row r="2" spans="1:5" x14ac:dyDescent="0.15">
      <c r="A2" s="73">
        <v>43831</v>
      </c>
      <c r="B2" s="70">
        <v>0</v>
      </c>
      <c r="C2" s="70">
        <v>0</v>
      </c>
      <c r="D2">
        <f>C2*2</f>
        <v>0</v>
      </c>
    </row>
    <row r="3" spans="1:5" x14ac:dyDescent="0.15">
      <c r="A3" s="73">
        <v>43862</v>
      </c>
      <c r="B3" s="70">
        <v>0</v>
      </c>
      <c r="C3" s="70">
        <v>0</v>
      </c>
      <c r="D3">
        <f t="shared" ref="D3:D39" si="0">C3*2</f>
        <v>0</v>
      </c>
    </row>
    <row r="4" spans="1:5" x14ac:dyDescent="0.15">
      <c r="A4" s="73">
        <v>43891</v>
      </c>
      <c r="B4" s="71">
        <v>266</v>
      </c>
      <c r="C4" s="70">
        <v>9</v>
      </c>
      <c r="D4">
        <f t="shared" si="0"/>
        <v>18</v>
      </c>
    </row>
    <row r="5" spans="1:5" x14ac:dyDescent="0.15">
      <c r="A5" s="73">
        <v>43922</v>
      </c>
      <c r="B5" s="71">
        <v>268</v>
      </c>
      <c r="C5" s="70">
        <v>55</v>
      </c>
      <c r="D5">
        <f t="shared" si="0"/>
        <v>110</v>
      </c>
    </row>
    <row r="6" spans="1:5" x14ac:dyDescent="0.15">
      <c r="A6" s="73">
        <v>43952</v>
      </c>
      <c r="B6" s="71">
        <v>165</v>
      </c>
      <c r="C6" s="70">
        <v>25</v>
      </c>
      <c r="D6">
        <f t="shared" si="0"/>
        <v>50</v>
      </c>
    </row>
    <row r="7" spans="1:5" x14ac:dyDescent="0.15">
      <c r="A7" s="73">
        <v>43983</v>
      </c>
      <c r="B7" s="71">
        <v>337</v>
      </c>
      <c r="C7" s="70">
        <v>49</v>
      </c>
      <c r="D7">
        <f t="shared" si="0"/>
        <v>98</v>
      </c>
    </row>
    <row r="8" spans="1:5" x14ac:dyDescent="0.15">
      <c r="A8" s="73">
        <v>44013</v>
      </c>
      <c r="B8" s="71">
        <v>312</v>
      </c>
      <c r="C8" s="70">
        <v>72</v>
      </c>
      <c r="D8">
        <f t="shared" si="0"/>
        <v>144</v>
      </c>
    </row>
    <row r="9" spans="1:5" x14ac:dyDescent="0.15">
      <c r="A9" s="73">
        <v>44044</v>
      </c>
      <c r="B9" s="71">
        <v>229</v>
      </c>
      <c r="C9" s="70">
        <v>93</v>
      </c>
      <c r="D9">
        <f t="shared" si="0"/>
        <v>186</v>
      </c>
    </row>
    <row r="10" spans="1:5" x14ac:dyDescent="0.15">
      <c r="A10" s="73">
        <v>44075</v>
      </c>
      <c r="B10" s="71">
        <v>1394</v>
      </c>
      <c r="C10" s="70">
        <v>259</v>
      </c>
      <c r="D10">
        <f t="shared" si="0"/>
        <v>518</v>
      </c>
    </row>
    <row r="11" spans="1:5" x14ac:dyDescent="0.15">
      <c r="A11" s="73">
        <v>44105</v>
      </c>
      <c r="B11" s="71">
        <v>650</v>
      </c>
      <c r="C11" s="70">
        <v>382</v>
      </c>
      <c r="D11">
        <f t="shared" si="0"/>
        <v>764</v>
      </c>
    </row>
    <row r="12" spans="1:5" x14ac:dyDescent="0.15">
      <c r="A12" s="73">
        <v>44136</v>
      </c>
      <c r="B12" s="71">
        <v>558</v>
      </c>
      <c r="C12" s="70">
        <v>280</v>
      </c>
      <c r="D12">
        <f t="shared" si="0"/>
        <v>560</v>
      </c>
    </row>
    <row r="13" spans="1:5" x14ac:dyDescent="0.15">
      <c r="A13" s="73">
        <v>44166</v>
      </c>
      <c r="B13" s="71">
        <v>578</v>
      </c>
      <c r="C13" s="70">
        <v>435</v>
      </c>
      <c r="D13">
        <f t="shared" si="0"/>
        <v>870</v>
      </c>
    </row>
    <row r="14" spans="1:5" x14ac:dyDescent="0.15">
      <c r="A14" s="73">
        <v>44197</v>
      </c>
      <c r="B14" s="70">
        <v>846</v>
      </c>
      <c r="C14" s="70">
        <v>246</v>
      </c>
      <c r="D14">
        <f t="shared" si="0"/>
        <v>492</v>
      </c>
    </row>
    <row r="15" spans="1:5" x14ac:dyDescent="0.15">
      <c r="A15" s="73">
        <v>44228</v>
      </c>
      <c r="B15" s="70">
        <v>694</v>
      </c>
      <c r="C15" s="70">
        <v>150</v>
      </c>
      <c r="D15">
        <f t="shared" si="0"/>
        <v>300</v>
      </c>
    </row>
    <row r="16" spans="1:5" x14ac:dyDescent="0.15">
      <c r="A16" s="73">
        <v>44256</v>
      </c>
      <c r="B16" s="70">
        <v>1464</v>
      </c>
      <c r="C16" s="70">
        <v>272</v>
      </c>
      <c r="D16">
        <f t="shared" si="0"/>
        <v>544</v>
      </c>
    </row>
    <row r="17" spans="1:4" x14ac:dyDescent="0.15">
      <c r="A17" s="73">
        <v>44287</v>
      </c>
      <c r="B17" s="70">
        <v>1014</v>
      </c>
      <c r="C17" s="70">
        <v>304</v>
      </c>
      <c r="D17">
        <f t="shared" si="0"/>
        <v>608</v>
      </c>
    </row>
    <row r="18" spans="1:4" x14ac:dyDescent="0.15">
      <c r="A18" s="73">
        <v>44317</v>
      </c>
      <c r="B18" s="70">
        <v>694</v>
      </c>
      <c r="C18" s="70">
        <v>178</v>
      </c>
      <c r="D18">
        <f t="shared" si="0"/>
        <v>356</v>
      </c>
    </row>
    <row r="19" spans="1:4" x14ac:dyDescent="0.15">
      <c r="A19" s="73">
        <v>44348</v>
      </c>
      <c r="B19" s="70">
        <v>148</v>
      </c>
      <c r="C19" s="70">
        <v>43</v>
      </c>
      <c r="D19">
        <f t="shared" si="0"/>
        <v>86</v>
      </c>
    </row>
    <row r="20" spans="1:4" x14ac:dyDescent="0.15">
      <c r="A20" s="73">
        <v>44378</v>
      </c>
      <c r="B20" s="70">
        <v>1110</v>
      </c>
      <c r="C20" s="70">
        <v>352</v>
      </c>
      <c r="D20">
        <f t="shared" si="0"/>
        <v>704</v>
      </c>
    </row>
    <row r="21" spans="1:4" x14ac:dyDescent="0.15">
      <c r="A21" s="73">
        <v>44409</v>
      </c>
      <c r="B21" s="70">
        <v>1071</v>
      </c>
      <c r="C21" s="70">
        <v>627</v>
      </c>
      <c r="D21">
        <f t="shared" si="0"/>
        <v>1254</v>
      </c>
    </row>
    <row r="22" spans="1:4" x14ac:dyDescent="0.15">
      <c r="A22" s="73">
        <v>44440</v>
      </c>
      <c r="B22" s="70">
        <v>797</v>
      </c>
      <c r="C22" s="70">
        <v>700</v>
      </c>
      <c r="D22">
        <f t="shared" si="0"/>
        <v>1400</v>
      </c>
    </row>
    <row r="23" spans="1:4" x14ac:dyDescent="0.15">
      <c r="A23" s="73">
        <v>44470</v>
      </c>
      <c r="B23" s="70">
        <v>581</v>
      </c>
      <c r="C23" s="70">
        <v>476</v>
      </c>
      <c r="D23">
        <f t="shared" si="0"/>
        <v>952</v>
      </c>
    </row>
    <row r="24" spans="1:4" x14ac:dyDescent="0.15">
      <c r="A24" s="73">
        <v>44501</v>
      </c>
      <c r="B24" s="70">
        <v>719</v>
      </c>
      <c r="C24" s="70">
        <v>300</v>
      </c>
      <c r="D24">
        <f t="shared" si="0"/>
        <v>600</v>
      </c>
    </row>
    <row r="25" spans="1:4" x14ac:dyDescent="0.15">
      <c r="A25" s="73">
        <v>44531</v>
      </c>
      <c r="B25" s="70">
        <v>2023</v>
      </c>
      <c r="C25" s="70">
        <v>311</v>
      </c>
      <c r="D25">
        <f t="shared" si="0"/>
        <v>622</v>
      </c>
    </row>
    <row r="26" spans="1:4" x14ac:dyDescent="0.15">
      <c r="A26" s="74">
        <v>44562</v>
      </c>
      <c r="B26" s="70">
        <v>1164</v>
      </c>
      <c r="C26" s="70">
        <v>64</v>
      </c>
      <c r="D26">
        <f t="shared" si="0"/>
        <v>128</v>
      </c>
    </row>
    <row r="27" spans="1:4" x14ac:dyDescent="0.15">
      <c r="A27" s="74">
        <v>44593</v>
      </c>
      <c r="B27" s="70">
        <v>453</v>
      </c>
      <c r="C27" s="70">
        <v>52</v>
      </c>
      <c r="D27">
        <f t="shared" si="0"/>
        <v>104</v>
      </c>
    </row>
    <row r="28" spans="1:4" x14ac:dyDescent="0.15">
      <c r="A28" s="74">
        <v>44621</v>
      </c>
      <c r="B28" s="70">
        <v>860</v>
      </c>
      <c r="C28" s="70">
        <v>110</v>
      </c>
      <c r="D28">
        <f t="shared" si="0"/>
        <v>220</v>
      </c>
    </row>
    <row r="29" spans="1:4" x14ac:dyDescent="0.15">
      <c r="A29" s="74">
        <v>44652</v>
      </c>
      <c r="B29" s="70">
        <v>961</v>
      </c>
      <c r="C29" s="70">
        <v>198</v>
      </c>
      <c r="D29">
        <f t="shared" si="0"/>
        <v>396</v>
      </c>
    </row>
    <row r="30" spans="1:4" x14ac:dyDescent="0.15">
      <c r="A30" s="74">
        <v>44682</v>
      </c>
      <c r="B30" s="70">
        <v>1340</v>
      </c>
      <c r="C30" s="70">
        <v>289</v>
      </c>
      <c r="D30">
        <f t="shared" si="0"/>
        <v>578</v>
      </c>
    </row>
    <row r="31" spans="1:4" x14ac:dyDescent="0.15">
      <c r="A31" s="74">
        <v>44713</v>
      </c>
      <c r="B31" s="70">
        <v>1424</v>
      </c>
      <c r="C31" s="70">
        <v>438</v>
      </c>
      <c r="D31">
        <f t="shared" si="0"/>
        <v>876</v>
      </c>
    </row>
    <row r="32" spans="1:4" x14ac:dyDescent="0.15">
      <c r="A32" s="74">
        <v>44743</v>
      </c>
      <c r="B32" s="70">
        <v>835</v>
      </c>
      <c r="C32" s="70">
        <v>189</v>
      </c>
      <c r="D32">
        <f t="shared" si="0"/>
        <v>378</v>
      </c>
    </row>
    <row r="33" spans="1:4" x14ac:dyDescent="0.15">
      <c r="A33" s="74">
        <v>44774</v>
      </c>
      <c r="B33" s="70">
        <v>593</v>
      </c>
      <c r="C33" s="70">
        <v>63</v>
      </c>
      <c r="D33">
        <f t="shared" si="0"/>
        <v>126</v>
      </c>
    </row>
    <row r="34" spans="1:4" x14ac:dyDescent="0.15">
      <c r="A34" s="74">
        <v>44805</v>
      </c>
      <c r="B34" s="70">
        <v>228</v>
      </c>
      <c r="C34" s="70">
        <v>15</v>
      </c>
      <c r="D34">
        <f t="shared" si="0"/>
        <v>30</v>
      </c>
    </row>
    <row r="35" spans="1:4" x14ac:dyDescent="0.15">
      <c r="A35" s="74">
        <v>44835</v>
      </c>
      <c r="B35" s="70">
        <v>348</v>
      </c>
      <c r="C35" s="70">
        <v>118</v>
      </c>
      <c r="D35">
        <f t="shared" si="0"/>
        <v>236</v>
      </c>
    </row>
    <row r="36" spans="1:4" x14ac:dyDescent="0.15">
      <c r="A36" s="74">
        <v>44866</v>
      </c>
      <c r="B36" s="70">
        <v>290</v>
      </c>
      <c r="C36" s="70">
        <v>125</v>
      </c>
      <c r="D36">
        <f t="shared" si="0"/>
        <v>250</v>
      </c>
    </row>
    <row r="37" spans="1:4" x14ac:dyDescent="0.15">
      <c r="A37" s="74">
        <v>44896</v>
      </c>
      <c r="B37" s="70">
        <v>351</v>
      </c>
      <c r="C37" s="70">
        <v>145</v>
      </c>
      <c r="D37">
        <f t="shared" si="0"/>
        <v>290</v>
      </c>
    </row>
    <row r="38" spans="1:4" x14ac:dyDescent="0.15">
      <c r="A38" s="78">
        <v>44927</v>
      </c>
      <c r="B38">
        <v>262</v>
      </c>
      <c r="C38">
        <v>25</v>
      </c>
      <c r="D38">
        <f t="shared" si="0"/>
        <v>50</v>
      </c>
    </row>
    <row r="39" spans="1:4" x14ac:dyDescent="0.15">
      <c r="A39" s="78">
        <v>44958</v>
      </c>
      <c r="B39" s="86">
        <v>54</v>
      </c>
      <c r="C39" s="86">
        <v>1</v>
      </c>
      <c r="D39">
        <f t="shared" si="0"/>
        <v>2</v>
      </c>
    </row>
    <row r="41" spans="1:4" ht="14" x14ac:dyDescent="0.15">
      <c r="A41" s="3" t="s">
        <v>111</v>
      </c>
      <c r="B41">
        <f>SUM(B2:B39)</f>
        <v>25081</v>
      </c>
      <c r="C41">
        <f>SUM(C2:C39)</f>
        <v>7450</v>
      </c>
      <c r="D41">
        <f>SUM(D2:D39)</f>
        <v>14900</v>
      </c>
    </row>
    <row r="43" spans="1:4" ht="28" x14ac:dyDescent="0.15">
      <c r="A43" s="3" t="s">
        <v>112</v>
      </c>
      <c r="B43">
        <f>SUM(B41,C41)</f>
        <v>32531</v>
      </c>
    </row>
  </sheetData>
  <phoneticPr fontId="6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B5F7-D8D0-EF41-BE30-E241B031B49A}">
  <dimension ref="A1:F39"/>
  <sheetViews>
    <sheetView workbookViewId="0"/>
  </sheetViews>
  <sheetFormatPr baseColWidth="10" defaultRowHeight="13" x14ac:dyDescent="0.15"/>
  <sheetData>
    <row r="1" spans="1:6" ht="28" x14ac:dyDescent="0.15">
      <c r="A1" s="72" t="s">
        <v>82</v>
      </c>
      <c r="B1" s="3" t="s">
        <v>115</v>
      </c>
      <c r="C1" s="3" t="s">
        <v>114</v>
      </c>
      <c r="D1" s="3" t="s">
        <v>113</v>
      </c>
    </row>
    <row r="2" spans="1:6" x14ac:dyDescent="0.15">
      <c r="A2" s="73">
        <v>43831</v>
      </c>
      <c r="B2" s="70">
        <v>0</v>
      </c>
      <c r="C2" s="70">
        <v>0</v>
      </c>
      <c r="D2">
        <f>C2*2</f>
        <v>0</v>
      </c>
    </row>
    <row r="3" spans="1:6" x14ac:dyDescent="0.15">
      <c r="A3" s="73">
        <v>43862</v>
      </c>
      <c r="B3" s="70">
        <v>0</v>
      </c>
      <c r="C3" s="70">
        <v>0</v>
      </c>
      <c r="D3">
        <f t="shared" ref="D3:D39" si="0">C3*2</f>
        <v>0</v>
      </c>
    </row>
    <row r="4" spans="1:6" x14ac:dyDescent="0.15">
      <c r="A4" s="73">
        <v>43891</v>
      </c>
      <c r="B4" s="71">
        <v>266</v>
      </c>
      <c r="C4" s="70">
        <v>9</v>
      </c>
      <c r="D4">
        <f t="shared" si="0"/>
        <v>18</v>
      </c>
    </row>
    <row r="5" spans="1:6" x14ac:dyDescent="0.15">
      <c r="A5" s="73">
        <v>43922</v>
      </c>
      <c r="B5" s="71">
        <v>268</v>
      </c>
      <c r="C5" s="70">
        <v>55</v>
      </c>
      <c r="D5">
        <f t="shared" si="0"/>
        <v>110</v>
      </c>
    </row>
    <row r="6" spans="1:6" x14ac:dyDescent="0.15">
      <c r="A6" s="73">
        <v>43952</v>
      </c>
      <c r="B6" s="71">
        <v>165</v>
      </c>
      <c r="C6" s="70">
        <v>25</v>
      </c>
      <c r="D6">
        <f t="shared" si="0"/>
        <v>50</v>
      </c>
    </row>
    <row r="7" spans="1:6" x14ac:dyDescent="0.15">
      <c r="A7" s="73">
        <v>43983</v>
      </c>
      <c r="B7" s="71">
        <v>337</v>
      </c>
      <c r="C7" s="70">
        <v>49</v>
      </c>
      <c r="D7">
        <f t="shared" si="0"/>
        <v>98</v>
      </c>
    </row>
    <row r="8" spans="1:6" x14ac:dyDescent="0.15">
      <c r="A8" s="73">
        <v>44013</v>
      </c>
      <c r="B8" s="71">
        <v>312</v>
      </c>
      <c r="C8" s="70">
        <v>72</v>
      </c>
      <c r="D8">
        <f t="shared" si="0"/>
        <v>144</v>
      </c>
    </row>
    <row r="9" spans="1:6" x14ac:dyDescent="0.15">
      <c r="A9" s="73">
        <v>44044</v>
      </c>
      <c r="B9" s="71">
        <v>229</v>
      </c>
      <c r="C9" s="70">
        <v>93</v>
      </c>
      <c r="D9">
        <f t="shared" si="0"/>
        <v>186</v>
      </c>
    </row>
    <row r="10" spans="1:6" x14ac:dyDescent="0.15">
      <c r="A10" s="73">
        <v>44075</v>
      </c>
      <c r="B10" s="71">
        <v>1394</v>
      </c>
      <c r="C10" s="70">
        <v>259</v>
      </c>
      <c r="D10">
        <f t="shared" si="0"/>
        <v>518</v>
      </c>
    </row>
    <row r="11" spans="1:6" x14ac:dyDescent="0.15">
      <c r="A11" s="73">
        <v>44105</v>
      </c>
      <c r="B11" s="71">
        <v>650</v>
      </c>
      <c r="C11" s="70">
        <v>382</v>
      </c>
      <c r="D11">
        <f t="shared" si="0"/>
        <v>764</v>
      </c>
    </row>
    <row r="12" spans="1:6" x14ac:dyDescent="0.15">
      <c r="A12" s="73">
        <v>44136</v>
      </c>
      <c r="B12" s="71">
        <v>558</v>
      </c>
      <c r="C12" s="70">
        <v>280</v>
      </c>
      <c r="D12">
        <f t="shared" si="0"/>
        <v>560</v>
      </c>
    </row>
    <row r="13" spans="1:6" x14ac:dyDescent="0.15">
      <c r="A13" s="73">
        <v>44166</v>
      </c>
      <c r="B13" s="71">
        <v>578</v>
      </c>
      <c r="C13" s="70">
        <v>435</v>
      </c>
      <c r="D13">
        <f t="shared" si="0"/>
        <v>870</v>
      </c>
    </row>
    <row r="14" spans="1:6" x14ac:dyDescent="0.15">
      <c r="A14" s="73">
        <v>44197</v>
      </c>
      <c r="B14" s="81">
        <v>846</v>
      </c>
      <c r="C14" s="87">
        <v>246</v>
      </c>
      <c r="D14" s="88">
        <f t="shared" si="0"/>
        <v>492</v>
      </c>
      <c r="E14" s="89"/>
      <c r="F14" s="89"/>
    </row>
    <row r="15" spans="1:6" x14ac:dyDescent="0.15">
      <c r="A15" s="73">
        <v>44228</v>
      </c>
      <c r="B15" s="81">
        <v>694</v>
      </c>
      <c r="C15" s="87">
        <v>150</v>
      </c>
      <c r="D15" s="88">
        <f t="shared" si="0"/>
        <v>300</v>
      </c>
      <c r="E15" s="89"/>
      <c r="F15" s="89"/>
    </row>
    <row r="16" spans="1:6" x14ac:dyDescent="0.15">
      <c r="A16" s="73">
        <v>44256</v>
      </c>
      <c r="B16" s="81">
        <v>1464</v>
      </c>
      <c r="C16" s="87">
        <v>272</v>
      </c>
      <c r="D16" s="88">
        <f t="shared" si="0"/>
        <v>544</v>
      </c>
      <c r="E16" s="89"/>
      <c r="F16" s="89"/>
    </row>
    <row r="17" spans="1:6" x14ac:dyDescent="0.15">
      <c r="A17" s="73">
        <v>44287</v>
      </c>
      <c r="B17" s="81">
        <v>1014</v>
      </c>
      <c r="C17" s="87">
        <v>304</v>
      </c>
      <c r="D17" s="88">
        <f t="shared" si="0"/>
        <v>608</v>
      </c>
      <c r="E17" s="89"/>
      <c r="F17" s="89"/>
    </row>
    <row r="18" spans="1:6" x14ac:dyDescent="0.15">
      <c r="A18" s="73">
        <v>44317</v>
      </c>
      <c r="B18" s="81">
        <v>694</v>
      </c>
      <c r="C18" s="87">
        <v>178</v>
      </c>
      <c r="D18" s="88">
        <f t="shared" si="0"/>
        <v>356</v>
      </c>
      <c r="E18" s="89"/>
      <c r="F18" s="89"/>
    </row>
    <row r="19" spans="1:6" x14ac:dyDescent="0.15">
      <c r="A19" s="73">
        <v>44348</v>
      </c>
      <c r="B19" s="81">
        <v>148</v>
      </c>
      <c r="C19" s="87">
        <v>43</v>
      </c>
      <c r="D19" s="88">
        <f t="shared" si="0"/>
        <v>86</v>
      </c>
      <c r="E19" s="89"/>
      <c r="F19" s="89"/>
    </row>
    <row r="20" spans="1:6" x14ac:dyDescent="0.15">
      <c r="A20" s="73">
        <v>44378</v>
      </c>
      <c r="B20" s="81">
        <v>1110</v>
      </c>
      <c r="C20" s="87">
        <v>352</v>
      </c>
      <c r="D20" s="88">
        <f t="shared" si="0"/>
        <v>704</v>
      </c>
      <c r="E20" s="89"/>
      <c r="F20" s="89"/>
    </row>
    <row r="21" spans="1:6" x14ac:dyDescent="0.15">
      <c r="A21" s="73">
        <v>44409</v>
      </c>
      <c r="B21" s="81">
        <v>1071</v>
      </c>
      <c r="C21" s="87">
        <v>627</v>
      </c>
      <c r="D21" s="88">
        <f t="shared" si="0"/>
        <v>1254</v>
      </c>
      <c r="E21" s="89"/>
      <c r="F21" s="89"/>
    </row>
    <row r="22" spans="1:6" x14ac:dyDescent="0.15">
      <c r="A22" s="73">
        <v>44440</v>
      </c>
      <c r="B22" s="81">
        <v>797</v>
      </c>
      <c r="C22" s="87">
        <v>700</v>
      </c>
      <c r="D22" s="88">
        <f t="shared" si="0"/>
        <v>1400</v>
      </c>
      <c r="E22" s="89"/>
      <c r="F22" s="89"/>
    </row>
    <row r="23" spans="1:6" x14ac:dyDescent="0.15">
      <c r="A23" s="73">
        <v>44470</v>
      </c>
      <c r="B23" s="81">
        <v>581</v>
      </c>
      <c r="C23" s="87">
        <v>476</v>
      </c>
      <c r="D23" s="88">
        <f t="shared" si="0"/>
        <v>952</v>
      </c>
      <c r="E23" s="89"/>
      <c r="F23" s="89"/>
    </row>
    <row r="24" spans="1:6" x14ac:dyDescent="0.15">
      <c r="A24" s="73">
        <v>44501</v>
      </c>
      <c r="B24" s="81">
        <v>719</v>
      </c>
      <c r="C24" s="87">
        <v>300</v>
      </c>
      <c r="D24" s="88">
        <f t="shared" si="0"/>
        <v>600</v>
      </c>
      <c r="E24" s="89"/>
      <c r="F24" s="89"/>
    </row>
    <row r="25" spans="1:6" x14ac:dyDescent="0.15">
      <c r="A25" s="73">
        <v>44531</v>
      </c>
      <c r="B25" s="81">
        <v>2023</v>
      </c>
      <c r="C25" s="87">
        <v>311</v>
      </c>
      <c r="D25" s="88">
        <f t="shared" si="0"/>
        <v>622</v>
      </c>
      <c r="E25" s="89"/>
      <c r="F25" s="89"/>
    </row>
    <row r="26" spans="1:6" x14ac:dyDescent="0.15">
      <c r="A26" s="74">
        <v>44562</v>
      </c>
      <c r="B26" s="81">
        <v>1164</v>
      </c>
      <c r="C26" s="87">
        <v>64</v>
      </c>
      <c r="D26" s="88">
        <f t="shared" si="0"/>
        <v>128</v>
      </c>
      <c r="E26" s="89"/>
      <c r="F26" s="89"/>
    </row>
    <row r="27" spans="1:6" x14ac:dyDescent="0.15">
      <c r="A27" s="74">
        <v>44593</v>
      </c>
      <c r="B27" s="81">
        <v>453</v>
      </c>
      <c r="C27" s="87">
        <v>52</v>
      </c>
      <c r="D27" s="88">
        <f t="shared" si="0"/>
        <v>104</v>
      </c>
      <c r="E27" s="89"/>
      <c r="F27" s="89"/>
    </row>
    <row r="28" spans="1:6" x14ac:dyDescent="0.15">
      <c r="A28" s="74">
        <v>44621</v>
      </c>
      <c r="B28" s="81">
        <v>860</v>
      </c>
      <c r="C28" s="87">
        <v>110</v>
      </c>
      <c r="D28" s="88">
        <f t="shared" si="0"/>
        <v>220</v>
      </c>
      <c r="E28" s="89"/>
      <c r="F28" s="89"/>
    </row>
    <row r="29" spans="1:6" x14ac:dyDescent="0.15">
      <c r="A29" s="74">
        <v>44652</v>
      </c>
      <c r="B29" s="81">
        <v>961</v>
      </c>
      <c r="C29" s="87">
        <v>198</v>
      </c>
      <c r="D29" s="88">
        <f t="shared" si="0"/>
        <v>396</v>
      </c>
      <c r="E29" s="89"/>
      <c r="F29" s="89"/>
    </row>
    <row r="30" spans="1:6" x14ac:dyDescent="0.15">
      <c r="A30" s="74">
        <v>44682</v>
      </c>
      <c r="B30" s="81">
        <v>1340</v>
      </c>
      <c r="C30" s="87">
        <v>289</v>
      </c>
      <c r="D30" s="88">
        <f t="shared" si="0"/>
        <v>578</v>
      </c>
      <c r="E30" s="89"/>
      <c r="F30" s="89"/>
    </row>
    <row r="31" spans="1:6" x14ac:dyDescent="0.15">
      <c r="A31" s="74">
        <v>44713</v>
      </c>
      <c r="B31" s="81">
        <v>1424</v>
      </c>
      <c r="C31" s="87">
        <v>438</v>
      </c>
      <c r="D31" s="88">
        <f t="shared" si="0"/>
        <v>876</v>
      </c>
      <c r="E31" s="89"/>
      <c r="F31" s="89"/>
    </row>
    <row r="32" spans="1:6" x14ac:dyDescent="0.15">
      <c r="A32" s="74">
        <v>44743</v>
      </c>
      <c r="B32" s="81">
        <v>835</v>
      </c>
      <c r="C32" s="87">
        <v>189</v>
      </c>
      <c r="D32" s="88">
        <f t="shared" si="0"/>
        <v>378</v>
      </c>
      <c r="E32" s="89"/>
      <c r="F32" s="89"/>
    </row>
    <row r="33" spans="1:6" x14ac:dyDescent="0.15">
      <c r="A33" s="74">
        <v>44774</v>
      </c>
      <c r="B33" s="81">
        <v>593</v>
      </c>
      <c r="C33" s="87">
        <v>63</v>
      </c>
      <c r="D33" s="88">
        <f t="shared" si="0"/>
        <v>126</v>
      </c>
      <c r="E33" s="89"/>
      <c r="F33" s="89"/>
    </row>
    <row r="34" spans="1:6" x14ac:dyDescent="0.15">
      <c r="A34" s="74">
        <v>44805</v>
      </c>
      <c r="B34" s="81">
        <v>228</v>
      </c>
      <c r="C34" s="87">
        <v>15</v>
      </c>
      <c r="D34" s="88">
        <f t="shared" si="0"/>
        <v>30</v>
      </c>
      <c r="E34" s="89"/>
      <c r="F34" s="89"/>
    </row>
    <row r="35" spans="1:6" x14ac:dyDescent="0.15">
      <c r="A35" s="74">
        <v>44835</v>
      </c>
      <c r="B35" s="81">
        <v>348</v>
      </c>
      <c r="C35" s="87">
        <v>118</v>
      </c>
      <c r="D35" s="88">
        <f t="shared" si="0"/>
        <v>236</v>
      </c>
      <c r="E35" s="89"/>
      <c r="F35" s="89"/>
    </row>
    <row r="36" spans="1:6" x14ac:dyDescent="0.15">
      <c r="A36" s="74">
        <v>44866</v>
      </c>
      <c r="B36" s="81">
        <v>290</v>
      </c>
      <c r="C36" s="87">
        <v>125</v>
      </c>
      <c r="D36" s="88">
        <f t="shared" si="0"/>
        <v>250</v>
      </c>
      <c r="E36" s="89"/>
      <c r="F36" s="89"/>
    </row>
    <row r="37" spans="1:6" x14ac:dyDescent="0.15">
      <c r="A37" s="74">
        <v>44896</v>
      </c>
      <c r="B37" s="81">
        <v>351</v>
      </c>
      <c r="C37" s="87">
        <v>145</v>
      </c>
      <c r="D37" s="88">
        <f t="shared" si="0"/>
        <v>290</v>
      </c>
      <c r="E37" s="89"/>
      <c r="F37" s="89"/>
    </row>
    <row r="38" spans="1:6" x14ac:dyDescent="0.15">
      <c r="A38" s="78">
        <v>44927</v>
      </c>
      <c r="B38" s="89">
        <v>262</v>
      </c>
      <c r="C38" s="88">
        <v>25</v>
      </c>
      <c r="D38" s="88">
        <f t="shared" si="0"/>
        <v>50</v>
      </c>
      <c r="E38" s="89"/>
      <c r="F38" s="89"/>
    </row>
    <row r="39" spans="1:6" x14ac:dyDescent="0.15">
      <c r="A39" s="78">
        <v>44958</v>
      </c>
      <c r="B39" s="89">
        <v>54</v>
      </c>
      <c r="C39" s="88">
        <v>1</v>
      </c>
      <c r="D39" s="88">
        <f t="shared" si="0"/>
        <v>2</v>
      </c>
      <c r="E39" s="89"/>
      <c r="F39" s="8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2021</vt:lpstr>
      <vt:lpstr>2022</vt:lpstr>
      <vt:lpstr>2023</vt:lpstr>
      <vt:lpstr>gisaid_seqs_urban_rural_yrs!</vt:lpstr>
      <vt:lpstr>gisaid_force_sampling!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Voegele</cp:lastModifiedBy>
  <dcterms:created xsi:type="dcterms:W3CDTF">2023-01-31T17:20:53Z</dcterms:created>
  <dcterms:modified xsi:type="dcterms:W3CDTF">2023-04-24T22:29:42Z</dcterms:modified>
</cp:coreProperties>
</file>