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4.xml" ContentType="application/vnd.openxmlformats-officedocument.spreadsheetml.pivotTab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5.xml" ContentType="application/vnd.openxmlformats-officedocument.spreadsheetml.pivotTab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hidePivotFieldList="1"/>
  <mc:AlternateContent xmlns:mc="http://schemas.openxmlformats.org/markup-compatibility/2006">
    <mc:Choice Requires="x15">
      <x15ac:absPath xmlns:x15ac="http://schemas.microsoft.com/office/spreadsheetml/2010/11/ac" url="G:\Data Analyst\Projects\Excel\Essential Excel Skills - Project Sparta\"/>
    </mc:Choice>
  </mc:AlternateContent>
  <xr:revisionPtr revIDLastSave="0" documentId="13_ncr:1_{A8380DC4-DE17-468E-9630-50BCCE073A05}" xr6:coauthVersionLast="47" xr6:coauthVersionMax="47" xr10:uidLastSave="{00000000-0000-0000-0000-000000000000}"/>
  <bookViews>
    <workbookView xWindow="-108" yWindow="-108" windowWidth="23256" windowHeight="12576" tabRatio="717" activeTab="5" xr2:uid="{00000000-000D-0000-FFFF-FFFF00000000}"/>
  </bookViews>
  <sheets>
    <sheet name="week - 1" sheetId="1" r:id="rId1"/>
    <sheet name="week - 2" sheetId="2" r:id="rId2"/>
    <sheet name="week - 3" sheetId="3" r:id="rId3"/>
    <sheet name="week - 4" sheetId="4" r:id="rId4"/>
    <sheet name="week - 5" sheetId="5" r:id="rId5"/>
    <sheet name="CHARTS" sheetId="8" r:id="rId6"/>
    <sheet name="PVT - How hard" sheetId="13" state="hidden" r:id="rId7"/>
    <sheet name="PVT - Reason" sheetId="14" state="hidden" r:id="rId8"/>
    <sheet name="PVT - Travel Time" sheetId="11" state="hidden" r:id="rId9"/>
    <sheet name="PVT - Age" sheetId="12" state="hidden" r:id="rId10"/>
    <sheet name="PVT - Gender" sheetId="7" state="hidden" r:id="rId11"/>
  </sheets>
  <calcPr calcId="191029"/>
  <pivotCaches>
    <pivotCache cacheId="0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4" i="5" l="1"/>
  <c r="K38" i="5"/>
  <c r="K37" i="5"/>
  <c r="K36" i="5"/>
  <c r="K33" i="5"/>
  <c r="K34" i="5" s="1"/>
  <c r="K32" i="5"/>
  <c r="K31" i="5"/>
  <c r="K35" i="3"/>
  <c r="K36" i="3" s="1"/>
  <c r="K33" i="3"/>
  <c r="K3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Aron Mondragon</author>
  </authors>
  <commentList>
    <comment ref="J11" authorId="0" shapeId="0" xr:uid="{852C3927-1519-493D-AC32-452CA9442C83}">
      <text>
        <r>
          <rPr>
            <sz val="9"/>
            <color indexed="81"/>
            <rFont val="Tahoma"/>
            <family val="2"/>
          </rPr>
          <t>This is the Analysis to answer the Capstone Question.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Aron Mondragon</author>
  </authors>
  <commentList>
    <comment ref="J9" authorId="0" shapeId="0" xr:uid="{7B3D2052-AC9A-4AF2-A640-74383D2DF028}">
      <text>
        <r>
          <rPr>
            <sz val="9"/>
            <color indexed="81"/>
            <rFont val="Tahoma"/>
            <family val="2"/>
          </rPr>
          <t>This is the conversion of Travel Time from words to numbers.</t>
        </r>
      </text>
    </comment>
  </commentList>
</comments>
</file>

<file path=xl/sharedStrings.xml><?xml version="1.0" encoding="utf-8"?>
<sst xmlns="http://schemas.openxmlformats.org/spreadsheetml/2006/main" count="547" uniqueCount="69">
  <si>
    <t>Respondents</t>
  </si>
  <si>
    <t>Age</t>
  </si>
  <si>
    <t>Gender</t>
  </si>
  <si>
    <t>Travel Time</t>
  </si>
  <si>
    <t>What is the main reason it is harder for you to commute now?</t>
  </si>
  <si>
    <t>How hard is it for you to commute to school now compared to before?</t>
  </si>
  <si>
    <t>Same as before</t>
  </si>
  <si>
    <t>Slightly harder</t>
  </si>
  <si>
    <t>Much harder</t>
  </si>
  <si>
    <t>Fare price (Pamasahe)</t>
  </si>
  <si>
    <t>Health concerns</t>
  </si>
  <si>
    <t>Other</t>
  </si>
  <si>
    <t>Difficulty of Travelling to School  now Compared to Pre-Pandemic (For Public Commuters)</t>
  </si>
  <si>
    <t>-</t>
  </si>
  <si>
    <t>Input for List</t>
  </si>
  <si>
    <t>Male</t>
  </si>
  <si>
    <t>Female</t>
  </si>
  <si>
    <t>No.</t>
  </si>
  <si>
    <t>1 hour</t>
  </si>
  <si>
    <t>45 minutes</t>
  </si>
  <si>
    <t>30 minutes</t>
  </si>
  <si>
    <t>20 minutes</t>
  </si>
  <si>
    <t>15 minutes</t>
  </si>
  <si>
    <t>40 minutes</t>
  </si>
  <si>
    <t>35 minutes</t>
  </si>
  <si>
    <t>1 hour and 15 minutes</t>
  </si>
  <si>
    <t>34 minutes</t>
  </si>
  <si>
    <t>47 minutes</t>
  </si>
  <si>
    <t>25 minutes</t>
  </si>
  <si>
    <t>39 minutes</t>
  </si>
  <si>
    <t>Dionisio</t>
  </si>
  <si>
    <t>Ulises</t>
  </si>
  <si>
    <t>Daniel</t>
  </si>
  <si>
    <t>Laurence</t>
  </si>
  <si>
    <t>Angelo</t>
  </si>
  <si>
    <t>Ramiro</t>
  </si>
  <si>
    <t>Sebastian</t>
  </si>
  <si>
    <t>Victor</t>
  </si>
  <si>
    <t>Francis</t>
  </si>
  <si>
    <t>Ana</t>
  </si>
  <si>
    <t>Maria</t>
  </si>
  <si>
    <t>Angela</t>
  </si>
  <si>
    <t>Pilar</t>
  </si>
  <si>
    <t>Heidi</t>
  </si>
  <si>
    <t>Julia</t>
  </si>
  <si>
    <t>Paula</t>
  </si>
  <si>
    <t>Jessica</t>
  </si>
  <si>
    <t>SUM</t>
  </si>
  <si>
    <t>AVERAGE</t>
  </si>
  <si>
    <t>COUNT</t>
  </si>
  <si>
    <t>PERCENTAGE IN DAY</t>
  </si>
  <si>
    <t>Francesca</t>
  </si>
  <si>
    <t>Lin</t>
  </si>
  <si>
    <t>Aaron</t>
  </si>
  <si>
    <t>OBJECTIVE: To identfy the Difficulty of Travelling to School  now Compared to Pre-Pandemic (For Public Commuters)</t>
  </si>
  <si>
    <t>c</t>
  </si>
  <si>
    <t>MEDIAN</t>
  </si>
  <si>
    <t>Travel Time Solver (minutes)</t>
  </si>
  <si>
    <t>QUARTILE (3rd)</t>
  </si>
  <si>
    <t>PERCENTILE (30%)</t>
  </si>
  <si>
    <t>Row Labels</t>
  </si>
  <si>
    <t>Grand Total</t>
  </si>
  <si>
    <t>Count of Respondents</t>
  </si>
  <si>
    <t xml:space="preserve"> </t>
  </si>
  <si>
    <t>Charts</t>
  </si>
  <si>
    <t>Survey Respondents</t>
  </si>
  <si>
    <t>Number of Respondents</t>
  </si>
  <si>
    <t>Survey Results</t>
  </si>
  <si>
    <t>Objective: To identfy the Difficulty of Travelling to School  now Compared to Pre-Pandemic (For Public Commuters)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</si>
</sst>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36"/>
      <color theme="1" tint="0.14999847407452621"/>
      <name val="Arial"/>
      <family val="2"/>
    </font>
    <font>
      <sz val="11"/>
      <color theme="0" tint="-4.9989318521683403E-2"/>
      <name val="Calibri"/>
      <family val="2"/>
      <scheme val="minor"/>
    </font>
    <font>
      <b/>
      <sz val="28"/>
      <color theme="1"/>
      <name val="Arial"/>
      <family val="2"/>
    </font>
    <font>
      <b/>
      <sz val="16"/>
      <color rgb="FF00B0F0"/>
      <name val="Arial"/>
      <family val="2"/>
    </font>
    <font>
      <b/>
      <sz val="72"/>
      <color rgb="FF00B0F0"/>
      <name val="Arial"/>
      <family val="2"/>
    </font>
    <font>
      <b/>
      <sz val="12"/>
      <color theme="2" tint="-0.499984740745262"/>
      <name val="Arial"/>
      <family val="2"/>
    </font>
    <font>
      <b/>
      <sz val="16"/>
      <color theme="1" tint="0.24997711111789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70AD47"/>
        <bgColor indexed="64"/>
      </patternFill>
    </fill>
    <fill>
      <patternFill patternType="solid">
        <fgColor theme="7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0" fontId="0" fillId="0" borderId="6" xfId="0" applyNumberFormat="1" applyBorder="1"/>
    <xf numFmtId="20" fontId="0" fillId="0" borderId="5" xfId="0" applyNumberFormat="1" applyBorder="1"/>
    <xf numFmtId="9" fontId="0" fillId="0" borderId="0" xfId="1" applyFont="1"/>
    <xf numFmtId="0" fontId="0" fillId="0" borderId="8" xfId="0" applyBorder="1"/>
    <xf numFmtId="0" fontId="0" fillId="0" borderId="9" xfId="0" applyBorder="1"/>
    <xf numFmtId="0" fontId="1" fillId="0" borderId="8" xfId="0" applyFont="1" applyFill="1" applyBorder="1"/>
    <xf numFmtId="0" fontId="1" fillId="0" borderId="8" xfId="0" applyFont="1" applyBorder="1"/>
    <xf numFmtId="0" fontId="1" fillId="0" borderId="10" xfId="0" applyFont="1" applyFill="1" applyBorder="1"/>
    <xf numFmtId="10" fontId="0" fillId="0" borderId="11" xfId="1" applyNumberFormat="1" applyFont="1" applyBorder="1"/>
    <xf numFmtId="0" fontId="0" fillId="0" borderId="5" xfId="0" applyFill="1" applyBorder="1" applyAlignment="1">
      <alignment horizontal="center" vertical="center"/>
    </xf>
    <xf numFmtId="0" fontId="1" fillId="2" borderId="0" xfId="0" applyFont="1" applyFill="1"/>
    <xf numFmtId="0" fontId="0" fillId="2" borderId="0" xfId="0" applyFill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1" fillId="0" borderId="10" xfId="0" applyFont="1" applyBorder="1"/>
    <xf numFmtId="0" fontId="0" fillId="0" borderId="11" xfId="0" applyBorder="1"/>
    <xf numFmtId="20" fontId="0" fillId="0" borderId="0" xfId="0" applyNumberFormat="1" applyBorder="1"/>
    <xf numFmtId="0" fontId="1" fillId="0" borderId="0" xfId="0" applyFont="1" applyFill="1" applyBorder="1"/>
    <xf numFmtId="0" fontId="1" fillId="0" borderId="0" xfId="0" applyFont="1" applyBorder="1"/>
    <xf numFmtId="0" fontId="3" fillId="0" borderId="0" xfId="0" applyFont="1" applyBorder="1" applyAlignment="1">
      <alignment vertical="center"/>
    </xf>
    <xf numFmtId="10" fontId="0" fillId="0" borderId="9" xfId="1" applyNumberFormat="1" applyFont="1" applyBorder="1"/>
    <xf numFmtId="0" fontId="0" fillId="0" borderId="12" xfId="0" applyBorder="1"/>
    <xf numFmtId="0" fontId="0" fillId="0" borderId="13" xfId="0" applyBorder="1"/>
    <xf numFmtId="0" fontId="5" fillId="0" borderId="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/>
    </xf>
    <xf numFmtId="0" fontId="6" fillId="0" borderId="6" xfId="0" applyFont="1" applyBorder="1"/>
    <xf numFmtId="0" fontId="6" fillId="0" borderId="5" xfId="0" applyFont="1" applyBorder="1" applyAlignment="1">
      <alignment horizontal="center" vertical="center"/>
    </xf>
    <xf numFmtId="0" fontId="6" fillId="0" borderId="5" xfId="0" applyFont="1" applyBorder="1"/>
    <xf numFmtId="0" fontId="6" fillId="0" borderId="5" xfId="0" applyFont="1" applyFill="1" applyBorder="1" applyAlignment="1">
      <alignment horizontal="center" vertical="center"/>
    </xf>
    <xf numFmtId="0" fontId="6" fillId="0" borderId="12" xfId="0" applyFont="1" applyFill="1" applyBorder="1" applyAlignment="1">
      <alignment horizontal="center" vertical="center"/>
    </xf>
    <xf numFmtId="0" fontId="6" fillId="0" borderId="12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5" borderId="0" xfId="0" applyFill="1" applyAlignment="1"/>
    <xf numFmtId="0" fontId="0" fillId="5" borderId="0" xfId="0" applyFill="1" applyAlignment="1">
      <alignment horizontal="left" vertical="center" indent="2"/>
    </xf>
    <xf numFmtId="0" fontId="7" fillId="5" borderId="0" xfId="0" applyFont="1" applyFill="1" applyAlignment="1">
      <alignment horizontal="left" vertical="center"/>
    </xf>
    <xf numFmtId="0" fontId="0" fillId="6" borderId="0" xfId="0" applyFill="1"/>
    <xf numFmtId="0" fontId="0" fillId="7" borderId="0" xfId="0" applyFill="1"/>
    <xf numFmtId="0" fontId="9" fillId="3" borderId="0" xfId="0" applyFont="1" applyFill="1"/>
    <xf numFmtId="0" fontId="10" fillId="3" borderId="0" xfId="0" applyFont="1" applyFill="1"/>
    <xf numFmtId="0" fontId="11" fillId="3" borderId="0" xfId="0" applyFont="1" applyFill="1"/>
    <xf numFmtId="0" fontId="12" fillId="3" borderId="0" xfId="0" applyFont="1" applyFill="1"/>
    <xf numFmtId="0" fontId="0" fillId="5" borderId="0" xfId="0" applyFill="1"/>
    <xf numFmtId="0" fontId="13" fillId="3" borderId="0" xfId="0" applyFont="1" applyFill="1"/>
    <xf numFmtId="9" fontId="0" fillId="3" borderId="0" xfId="1" applyFont="1" applyFill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8" fillId="4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37"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660066"/>
      </font>
      <fill>
        <patternFill>
          <bgColor rgb="FFFFE1F9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2" tint="-0.499984740745262"/>
      </font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rgb="FFF8D0D0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660066"/>
      </font>
      <fill>
        <patternFill>
          <bgColor rgb="FFFFE1F9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  <dxf>
      <font>
        <b/>
        <i val="0"/>
        <color theme="9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2" tint="-0.499984740745262"/>
      </font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rgb="FFF8D0D0"/>
        </patternFill>
      </fill>
    </dxf>
    <dxf>
      <font>
        <b/>
        <i val="0"/>
        <color theme="9" tint="-0.499984740745262"/>
      </font>
      <fill>
        <patternFill patternType="none">
          <bgColor auto="1"/>
        </patternFill>
      </fill>
    </dxf>
    <dxf>
      <font>
        <b/>
        <i val="0"/>
        <color rgb="FFFF0000"/>
      </font>
    </dxf>
    <dxf>
      <font>
        <b/>
        <i val="0"/>
        <color theme="2" tint="-0.499984740745262"/>
      </font>
    </dxf>
    <dxf>
      <font>
        <color theme="9" tint="-0.499984740745262"/>
      </font>
      <fill>
        <patternFill>
          <bgColor theme="9" tint="0.79998168889431442"/>
        </patternFill>
      </fill>
    </dxf>
    <dxf>
      <font>
        <color theme="7" tint="-0.499984740745262"/>
      </font>
      <fill>
        <patternFill>
          <bgColor theme="7" tint="0.79998168889431442"/>
        </patternFill>
      </fill>
    </dxf>
    <dxf>
      <font>
        <color theme="5" tint="-0.499984740745262"/>
      </font>
      <fill>
        <patternFill>
          <bgColor rgb="FFF8D0D0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660066"/>
      </font>
      <fill>
        <patternFill>
          <bgColor rgb="FFFFE1F9"/>
        </patternFill>
      </fill>
    </dxf>
    <dxf>
      <font>
        <color theme="5" tint="-0.499984740745262"/>
      </font>
      <fill>
        <patternFill>
          <bgColor theme="5" tint="0.79998168889431442"/>
        </patternFill>
      </fill>
    </dxf>
  </dxfs>
  <tableStyles count="0" defaultTableStyle="TableStyleMedium2" defaultPivotStyle="PivotStyleLight16"/>
  <colors>
    <mruColors>
      <color rgb="FFED7D31"/>
      <color rgb="FF70AD47"/>
      <color rgb="FF3671E8"/>
      <color rgb="FFEE853E"/>
      <color rgb="FFFADBC6"/>
      <color rgb="FFF4AD6C"/>
      <color rgb="FFF8D0D0"/>
      <color rgb="FF660066"/>
      <color rgb="FFFFE1F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[mondragon_john_aron_EESDPA_capstone.xlsx]PVT - Gender!PivotTable10</c:name>
    <c:fmtId val="19"/>
  </c:pivotSource>
  <c:chart>
    <c:title>
      <c:tx>
        <c:rich>
          <a:bodyPr rot="0" spcFirstLastPara="1" vertOverflow="ellipsis" vert="horz" wrap="square" anchor="ctr" anchorCtr="0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ED7D31"/>
          </a:solidFill>
          <a:ln>
            <a:noFill/>
          </a:ln>
          <a:effectLst/>
        </c:spPr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'PVT -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ED7D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A359-4C7B-98D6-C5850F904E2A}"/>
              </c:ext>
            </c:extLst>
          </c:dPt>
          <c:dPt>
            <c:idx val="1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A359-4C7B-98D6-C5850F904E2A}"/>
              </c:ext>
            </c:extLst>
          </c:dPt>
          <c:dPt>
            <c:idx val="2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A359-4C7B-98D6-C5850F904E2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prstDash val="solid"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'PVT - Gender'!$A$4:$A$7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'PVT - Gender'!$B$4:$B$7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59-4C7B-98D6-C5850F904E2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bg1">
          <a:lumMod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[mondragon_john_aron_EESDPA_capstone.xlsx]PVT - Age!PivotTable1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'PVT - Age'!$B$3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EAC-469F-9CFB-90961655560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EAC-469F-9CFB-90961655560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EAC-469F-9CFB-909616555606}"/>
              </c:ext>
            </c:extLst>
          </c:dPt>
          <c:cat>
            <c:strRef>
              <c:f>'PVT - Age'!$A$4:$A$7</c:f>
              <c:strCache>
                <c:ptCount val="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</c:strCache>
            </c:strRef>
          </c:cat>
          <c:val>
            <c:numRef>
              <c:f>'PVT - Age'!$B$4:$B$7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4-4717-841A-8B68E4FAE4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[mondragon_john_aron_EESDPA_capstone.xlsx]PVT - Gender!PivotTable10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Survey Respondents Gender</a:t>
            </a:r>
          </a:p>
        </c:rich>
      </c:tx>
      <c:layout>
        <c:manualLayout>
          <c:xMode val="edge"/>
          <c:yMode val="edge"/>
          <c:x val="0.29305772230889238"/>
          <c:y val="4.4111536125643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'PVT - Gender'!$B$3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CD-4A2A-9E49-96C8341BB0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CD-4A2A-9E49-96C8341BB09D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4CD-4A2A-9E49-96C8341BB09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'PVT - Gender'!$A$4:$A$7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'PVT - Gender'!$B$4:$B$7</c:f>
              <c:numCache>
                <c:formatCode>General</c:formatCode>
                <c:ptCount val="3"/>
                <c:pt idx="0">
                  <c:v>9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36-4C43-8CB3-1953ADF4405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[mondragon_john_aron_EESDPA_capstone.xlsx]PVT - Travel Time!PivotTable29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Travel Time</a:t>
            </a:r>
            <a:endParaRPr lang="en-US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>
                <a:defRPr sz="105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'PVT - Travel Time'!$B$3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>
                  <a:defRPr sz="105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- Travel Time'!$A$4:$A$16</c:f>
              <c:strCache>
                <c:ptCount val="12"/>
                <c:pt idx="0">
                  <c:v>1 hour</c:v>
                </c:pt>
                <c:pt idx="1">
                  <c:v>1 hour and 15 minutes</c:v>
                </c:pt>
                <c:pt idx="2">
                  <c:v>15 minutes</c:v>
                </c:pt>
                <c:pt idx="3">
                  <c:v>20 minutes</c:v>
                </c:pt>
                <c:pt idx="4">
                  <c:v>25 minutes</c:v>
                </c:pt>
                <c:pt idx="5">
                  <c:v>30 minutes</c:v>
                </c:pt>
                <c:pt idx="6">
                  <c:v>34 minutes</c:v>
                </c:pt>
                <c:pt idx="7">
                  <c:v>35 minutes</c:v>
                </c:pt>
                <c:pt idx="8">
                  <c:v>39 minutes</c:v>
                </c:pt>
                <c:pt idx="9">
                  <c:v>40 minutes</c:v>
                </c:pt>
                <c:pt idx="10">
                  <c:v>45 minutes</c:v>
                </c:pt>
                <c:pt idx="11">
                  <c:v>47 minutes</c:v>
                </c:pt>
              </c:strCache>
            </c:strRef>
          </c:cat>
          <c:val>
            <c:numRef>
              <c:f>'PVT - Travel Time'!$B$4:$B$16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6-443F-AF3D-C3CD86D7F5F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75"/>
        <c:axId val="1333812512"/>
        <c:axId val="1333818752"/>
      </c:barChart>
      <c:catAx>
        <c:axId val="133381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18752"/>
        <c:crosses val="autoZero"/>
        <c:auto val="0"/>
        <c:lblAlgn val="ctr"/>
        <c:lblOffset val="100"/>
        <c:noMultiLvlLbl val="0"/>
      </c:catAx>
      <c:valAx>
        <c:axId val="13338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[mondragon_john_aron_EESDPA_capstone.xlsx]PVT - Age!PivotTable1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'PVT - Age'!$B$3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0B-4E50-B154-3C3066D69C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0B-4E50-B154-3C3066D69C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0B-4E50-B154-3C3066D69C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'PVT - Age'!$A$4:$A$7</c:f>
              <c:strCache>
                <c:ptCount val="3"/>
                <c:pt idx="0">
                  <c:v>19</c:v>
                </c:pt>
                <c:pt idx="1">
                  <c:v>20</c:v>
                </c:pt>
                <c:pt idx="2">
                  <c:v>21</c:v>
                </c:pt>
              </c:strCache>
            </c:strRef>
          </c:cat>
          <c:val>
            <c:numRef>
              <c:f>'PVT - Age'!$B$4:$B$7</c:f>
              <c:numCache>
                <c:formatCode>General</c:formatCode>
                <c:ptCount val="3"/>
                <c:pt idx="0">
                  <c:v>3</c:v>
                </c:pt>
                <c:pt idx="1">
                  <c:v>13</c:v>
                </c:pt>
                <c:pt idx="2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00B-4E50-B154-3C3066D69C8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[mondragon_john_aron_EESDPA_capstone.xlsx]PVT - How hard!PivotTable2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How hard is it for you to commute to school now compared to before?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'PVT - How hard'!$B$3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060-4427-A34A-19A1BCD0EA3F}"/>
              </c:ext>
            </c:extLst>
          </c:dPt>
          <c:dPt>
            <c:idx val="1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060-4427-A34A-19A1BCD0EA3F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060-4427-A34A-19A1BCD0EA3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'PVT - How hard'!$A$4:$A$7</c:f>
              <c:strCache>
                <c:ptCount val="3"/>
                <c:pt idx="0">
                  <c:v>Much harder</c:v>
                </c:pt>
                <c:pt idx="1">
                  <c:v>Same as before</c:v>
                </c:pt>
                <c:pt idx="2">
                  <c:v>Slightly harder</c:v>
                </c:pt>
              </c:strCache>
            </c:strRef>
          </c:cat>
          <c:val>
            <c:numRef>
              <c:f>'PVT - How hard'!$B$4:$B$7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060-4427-A34A-19A1BCD0E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 b="1">
                <a:solidFill>
                  <a:schemeClr val="tx1"/>
                </a:solidFill>
              </a:rPr>
              <a:t>What is the main reason it is harder for you to commute now?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6AA-4D57-9C3A-55D9A98FA139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6AA-4D57-9C3A-55D9A98FA13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'PVT - Reason'!$M$11:$M$12</c:f>
              <c:strCache>
                <c:ptCount val="2"/>
                <c:pt idx="0">
                  <c:v>Fare price (Pamasahe)</c:v>
                </c:pt>
                <c:pt idx="1">
                  <c:v>Health concerns</c:v>
                </c:pt>
              </c:strCache>
            </c:strRef>
          </c:cat>
          <c:val>
            <c:numRef>
              <c:f>'PVT - Reason'!$N$11:$N$12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6AA-4D57-9C3A-55D9A98FA139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[mondragon_john_aron_EESDPA_capstone.xlsx]PVT - How hard!PivotTable2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How hard is it for you to commute to school now compared to before?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'PVT - How hard'!$B$3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BF3-485B-8226-66143D3E246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BF3-485B-8226-66143D3E246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BF3-485B-8226-66143D3E246D}"/>
              </c:ext>
            </c:extLst>
          </c:dPt>
          <c:cat>
            <c:strRef>
              <c:f>'PVT - How hard'!$A$4:$A$7</c:f>
              <c:strCache>
                <c:ptCount val="3"/>
                <c:pt idx="0">
                  <c:v>Much harder</c:v>
                </c:pt>
                <c:pt idx="1">
                  <c:v>Same as before</c:v>
                </c:pt>
                <c:pt idx="2">
                  <c:v>Slightly harder</c:v>
                </c:pt>
              </c:strCache>
            </c:strRef>
          </c:cat>
          <c:val>
            <c:numRef>
              <c:f>'PVT - How hard'!$B$4:$B$7</c:f>
              <c:numCache>
                <c:formatCode>General</c:formatCode>
                <c:ptCount val="3"/>
                <c:pt idx="0">
                  <c:v>9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4-40BA-9D9D-D8976DBC3B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[mondragon_john_aron_EESDPA_capstone.xlsx]PVT - Reason!PivotTable1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'PVT - Reason'!$B$3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A0B-411D-B9FF-79E9B0168A0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A0B-411D-B9FF-79E9B0168A0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A0B-411D-B9FF-79E9B0168A03}"/>
              </c:ext>
            </c:extLst>
          </c:dPt>
          <c:cat>
            <c:strRef>
              <c:f>'PVT - Reason'!$A$4:$A$7</c:f>
              <c:strCache>
                <c:ptCount val="3"/>
                <c:pt idx="0">
                  <c:v>-</c:v>
                </c:pt>
                <c:pt idx="1">
                  <c:v>Fare price (Pamasahe)</c:v>
                </c:pt>
                <c:pt idx="2">
                  <c:v>Health concerns</c:v>
                </c:pt>
              </c:strCache>
            </c:strRef>
          </c:cat>
          <c:val>
            <c:numRef>
              <c:f>'PVT - Reason'!$B$4:$B$7</c:f>
              <c:numCache>
                <c:formatCode>General</c:formatCode>
                <c:ptCount val="3"/>
                <c:pt idx="0">
                  <c:v>6</c:v>
                </c:pt>
                <c:pt idx="1">
                  <c:v>9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84-4A5F-A573-7FD31D9B3B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DF-426D-8836-56977D2C5BB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2DF-426D-8836-56977D2C5BBF}"/>
              </c:ext>
            </c:extLst>
          </c:dPt>
          <c:cat>
            <c:strRef>
              <c:f>'PVT - Reason'!$M$11:$M$12</c:f>
              <c:strCache>
                <c:ptCount val="2"/>
                <c:pt idx="0">
                  <c:v>Fare price (Pamasahe)</c:v>
                </c:pt>
                <c:pt idx="1">
                  <c:v>Health concerns</c:v>
                </c:pt>
              </c:strCache>
            </c:strRef>
          </c:cat>
          <c:val>
            <c:numRef>
              <c:f>'PVT - Reason'!$N$11:$N$12</c:f>
              <c:numCache>
                <c:formatCode>General</c:formatCode>
                <c:ptCount val="2"/>
                <c:pt idx="0">
                  <c:v>9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30-46E5-8777-86F6502E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[mondragon_john_aron_EESDPA_capstone.xlsx]PVT - Travel Time!PivotTable29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solidFill>
                  <a:sysClr val="windowText" lastClr="000000"/>
                </a:solidFill>
                <a:effectLst/>
              </a:rPr>
              <a:t>Travel Time</a:t>
            </a:r>
            <a:endParaRPr lang="en-PH" sz="1400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rgbClr val="92D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'PVT - Travel Time'!$B$3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'PVT - Travel Time'!$A$4:$A$16</c:f>
              <c:strCache>
                <c:ptCount val="12"/>
                <c:pt idx="0">
                  <c:v>1 hour</c:v>
                </c:pt>
                <c:pt idx="1">
                  <c:v>1 hour and 15 minutes</c:v>
                </c:pt>
                <c:pt idx="2">
                  <c:v>15 minutes</c:v>
                </c:pt>
                <c:pt idx="3">
                  <c:v>20 minutes</c:v>
                </c:pt>
                <c:pt idx="4">
                  <c:v>25 minutes</c:v>
                </c:pt>
                <c:pt idx="5">
                  <c:v>30 minutes</c:v>
                </c:pt>
                <c:pt idx="6">
                  <c:v>34 minutes</c:v>
                </c:pt>
                <c:pt idx="7">
                  <c:v>35 minutes</c:v>
                </c:pt>
                <c:pt idx="8">
                  <c:v>39 minutes</c:v>
                </c:pt>
                <c:pt idx="9">
                  <c:v>40 minutes</c:v>
                </c:pt>
                <c:pt idx="10">
                  <c:v>45 minutes</c:v>
                </c:pt>
                <c:pt idx="11">
                  <c:v>47 minutes</c:v>
                </c:pt>
              </c:strCache>
            </c:strRef>
          </c:cat>
          <c:val>
            <c:numRef>
              <c:f>'PVT - Travel Time'!$B$4:$B$16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2BCF-4B95-97B2-87787278CE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60"/>
        <c:overlap val="75"/>
        <c:axId val="1333812512"/>
        <c:axId val="1333818752"/>
      </c:barChart>
      <c:catAx>
        <c:axId val="1333812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18752"/>
        <c:crosses val="autoZero"/>
        <c:auto val="0"/>
        <c:lblAlgn val="ctr"/>
        <c:lblOffset val="100"/>
        <c:noMultiLvlLbl val="0"/>
      </c:catAx>
      <c:valAx>
        <c:axId val="1333818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812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png"/><Relationship Id="rId3" Type="http://schemas.openxmlformats.org/officeDocument/2006/relationships/image" Target="../media/image1.png"/><Relationship Id="rId7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11" Type="http://schemas.openxmlformats.org/officeDocument/2006/relationships/chart" Target="../charts/chart5.xml"/><Relationship Id="rId5" Type="http://schemas.openxmlformats.org/officeDocument/2006/relationships/image" Target="../media/image3.png"/><Relationship Id="rId10" Type="http://schemas.openxmlformats.org/officeDocument/2006/relationships/chart" Target="../charts/chart4.xml"/><Relationship Id="rId4" Type="http://schemas.openxmlformats.org/officeDocument/2006/relationships/image" Target="../media/image2.svg"/><Relationship Id="rId9" Type="http://schemas.openxmlformats.org/officeDocument/2006/relationships/image" Target="../media/image6.sv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</xdr:colOff>
      <xdr:row>10</xdr:row>
      <xdr:rowOff>141512</xdr:rowOff>
    </xdr:from>
    <xdr:to>
      <xdr:col>10</xdr:col>
      <xdr:colOff>152400</xdr:colOff>
      <xdr:row>29</xdr:row>
      <xdr:rowOff>141513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6883329-B47B-4044-9411-57DB7579E4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261256</xdr:colOff>
      <xdr:row>10</xdr:row>
      <xdr:rowOff>144480</xdr:rowOff>
    </xdr:from>
    <xdr:to>
      <xdr:col>20</xdr:col>
      <xdr:colOff>457199</xdr:colOff>
      <xdr:row>29</xdr:row>
      <xdr:rowOff>155367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DCBDE31-60FE-421D-8C31-123804BD2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54428</xdr:colOff>
      <xdr:row>0</xdr:row>
      <xdr:rowOff>10886</xdr:rowOff>
    </xdr:from>
    <xdr:to>
      <xdr:col>2</xdr:col>
      <xdr:colOff>54428</xdr:colOff>
      <xdr:row>0</xdr:row>
      <xdr:rowOff>620486</xdr:rowOff>
    </xdr:to>
    <xdr:pic>
      <xdr:nvPicPr>
        <xdr:cNvPr id="3" name="Graphic 2" descr="Bar chart with solid fill">
          <a:extLst>
            <a:ext uri="{FF2B5EF4-FFF2-40B4-BE49-F238E27FC236}">
              <a16:creationId xmlns:a16="http://schemas.microsoft.com/office/drawing/2014/main" id="{FFC36DC0-DFAC-4B2E-2D34-4A13C8D04B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239485" y="10886"/>
          <a:ext cx="609600" cy="609600"/>
        </a:xfrm>
        <a:prstGeom prst="rect">
          <a:avLst/>
        </a:prstGeom>
      </xdr:spPr>
    </xdr:pic>
    <xdr:clientData/>
  </xdr:twoCellAnchor>
  <xdr:twoCellAnchor editAs="oneCell">
    <xdr:from>
      <xdr:col>1</xdr:col>
      <xdr:colOff>65314</xdr:colOff>
      <xdr:row>4</xdr:row>
      <xdr:rowOff>10886</xdr:rowOff>
    </xdr:from>
    <xdr:to>
      <xdr:col>1</xdr:col>
      <xdr:colOff>609599</xdr:colOff>
      <xdr:row>5</xdr:row>
      <xdr:rowOff>54428</xdr:rowOff>
    </xdr:to>
    <xdr:pic>
      <xdr:nvPicPr>
        <xdr:cNvPr id="4" name="Graphic 3" descr="Group with solid fill">
          <a:extLst>
            <a:ext uri="{FF2B5EF4-FFF2-40B4-BE49-F238E27FC236}">
              <a16:creationId xmlns:a16="http://schemas.microsoft.com/office/drawing/2014/main" id="{813B7788-5AA6-7244-EB9E-E3CBD49186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250371" y="1219200"/>
          <a:ext cx="544285" cy="544285"/>
        </a:xfrm>
        <a:prstGeom prst="rect">
          <a:avLst/>
        </a:prstGeom>
      </xdr:spPr>
    </xdr:pic>
    <xdr:clientData/>
  </xdr:twoCellAnchor>
  <xdr:oneCellAnchor>
    <xdr:from>
      <xdr:col>2</xdr:col>
      <xdr:colOff>146957</xdr:colOff>
      <xdr:row>8</xdr:row>
      <xdr:rowOff>168728</xdr:rowOff>
    </xdr:from>
    <xdr:ext cx="5143075" cy="298800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E06DA97C-A579-45D3-9B87-11347B89C5EA}"/>
            </a:ext>
          </a:extLst>
        </xdr:cNvPr>
        <xdr:cNvSpPr txBox="1"/>
      </xdr:nvSpPr>
      <xdr:spPr>
        <a:xfrm>
          <a:off x="934357" y="3381828"/>
          <a:ext cx="5143075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400" b="1" i="0" u="none" strike="noStrike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10 of the Respondents are male, 9 are female, and 1 other</a:t>
          </a:r>
          <a:r>
            <a:rPr lang="en-PH" sz="140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</a:t>
          </a:r>
        </a:p>
      </xdr:txBody>
    </xdr:sp>
    <xdr:clientData/>
  </xdr:oneCellAnchor>
  <xdr:oneCellAnchor>
    <xdr:from>
      <xdr:col>12</xdr:col>
      <xdr:colOff>599211</xdr:colOff>
      <xdr:row>8</xdr:row>
      <xdr:rowOff>171700</xdr:rowOff>
    </xdr:from>
    <xdr:ext cx="3237938" cy="298800"/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F99225BF-1900-43A8-8455-DD5B151BBD67}"/>
            </a:ext>
          </a:extLst>
        </xdr:cNvPr>
        <xdr:cNvSpPr txBox="1"/>
      </xdr:nvSpPr>
      <xdr:spPr>
        <a:xfrm>
          <a:off x="8193811" y="3384800"/>
          <a:ext cx="3237938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4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Average</a:t>
          </a:r>
          <a:r>
            <a:rPr lang="en-PH" sz="1400" b="1" baseline="0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 Travel Time: 37.75 minutes</a:t>
          </a:r>
          <a:endParaRPr lang="en-PH" sz="1400" b="1">
            <a:solidFill>
              <a:schemeClr val="bg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20</xdr:col>
      <xdr:colOff>574961</xdr:colOff>
      <xdr:row>10</xdr:row>
      <xdr:rowOff>144481</xdr:rowOff>
    </xdr:from>
    <xdr:to>
      <xdr:col>31</xdr:col>
      <xdr:colOff>152399</xdr:colOff>
      <xdr:row>29</xdr:row>
      <xdr:rowOff>144480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AB059D-CEC7-4C71-9474-3BCD47A0DA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oneCellAnchor>
    <xdr:from>
      <xdr:col>24</xdr:col>
      <xdr:colOff>446808</xdr:colOff>
      <xdr:row>9</xdr:row>
      <xdr:rowOff>18472</xdr:rowOff>
    </xdr:from>
    <xdr:ext cx="1861151" cy="298800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C921D703-BF3B-41C5-B983-40307A6B93C4}"/>
            </a:ext>
          </a:extLst>
        </xdr:cNvPr>
        <xdr:cNvSpPr txBox="1"/>
      </xdr:nvSpPr>
      <xdr:spPr>
        <a:xfrm>
          <a:off x="15356608" y="3409372"/>
          <a:ext cx="1861151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14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Average age: 20.05 </a:t>
          </a:r>
        </a:p>
      </xdr:txBody>
    </xdr:sp>
    <xdr:clientData/>
  </xdr:oneCellAnchor>
  <xdr:twoCellAnchor editAs="oneCell">
    <xdr:from>
      <xdr:col>1</xdr:col>
      <xdr:colOff>41561</xdr:colOff>
      <xdr:row>32</xdr:row>
      <xdr:rowOff>166257</xdr:rowOff>
    </xdr:from>
    <xdr:to>
      <xdr:col>2</xdr:col>
      <xdr:colOff>13851</xdr:colOff>
      <xdr:row>34</xdr:row>
      <xdr:rowOff>69274</xdr:rowOff>
    </xdr:to>
    <xdr:pic>
      <xdr:nvPicPr>
        <xdr:cNvPr id="12" name="Graphic 11" descr="Presentation with pie chart with solid fill">
          <a:extLst>
            <a:ext uri="{FF2B5EF4-FFF2-40B4-BE49-F238E27FC236}">
              <a16:creationId xmlns:a16="http://schemas.microsoft.com/office/drawing/2014/main" id="{6C4DD61A-2642-C872-DD75-459DC58FB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221670" y="7744693"/>
          <a:ext cx="581890" cy="581890"/>
        </a:xfrm>
        <a:prstGeom prst="rect">
          <a:avLst/>
        </a:prstGeom>
      </xdr:spPr>
    </xdr:pic>
    <xdr:clientData/>
  </xdr:twoCellAnchor>
  <xdr:twoCellAnchor>
    <xdr:from>
      <xdr:col>1</xdr:col>
      <xdr:colOff>55418</xdr:colOff>
      <xdr:row>42</xdr:row>
      <xdr:rowOff>98955</xdr:rowOff>
    </xdr:from>
    <xdr:to>
      <xdr:col>10</xdr:col>
      <xdr:colOff>124691</xdr:colOff>
      <xdr:row>61</xdr:row>
      <xdr:rowOff>85101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1A142A-C3B6-4347-A740-209CD7009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4</xdr:col>
      <xdr:colOff>0</xdr:colOff>
      <xdr:row>38</xdr:row>
      <xdr:rowOff>0</xdr:rowOff>
    </xdr:from>
    <xdr:ext cx="184731" cy="269369"/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E8362FD5-5714-4C96-B3C2-95725A6C553E}"/>
            </a:ext>
          </a:extLst>
        </xdr:cNvPr>
        <xdr:cNvSpPr txBox="1"/>
      </xdr:nvSpPr>
      <xdr:spPr>
        <a:xfrm>
          <a:off x="2729345" y="9130145"/>
          <a:ext cx="184731" cy="2693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PH" sz="1200">
            <a:solidFill>
              <a:schemeClr val="bg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oneCellAnchor>
    <xdr:from>
      <xdr:col>1</xdr:col>
      <xdr:colOff>410118</xdr:colOff>
      <xdr:row>39</xdr:row>
      <xdr:rowOff>10879</xdr:rowOff>
    </xdr:from>
    <xdr:ext cx="5540940" cy="505267"/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D459868F-135E-4906-A141-3BA43AD89B5F}"/>
            </a:ext>
          </a:extLst>
        </xdr:cNvPr>
        <xdr:cNvSpPr txBox="1"/>
      </xdr:nvSpPr>
      <xdr:spPr>
        <a:xfrm>
          <a:off x="595175" y="9492336"/>
          <a:ext cx="5540940" cy="50526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PH" sz="1400" b="1" i="0" u="none" strike="noStrike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14</a:t>
          </a:r>
          <a:r>
            <a:rPr lang="en-PH" sz="1400" b="1" i="0" u="none" strike="noStrike" baseline="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out of 20 or 70% of the respondents find it slightly harder or</a:t>
          </a:r>
        </a:p>
        <a:p>
          <a:pPr algn="ctr"/>
          <a:r>
            <a:rPr lang="en-PH" sz="1400" b="1" i="0" u="none" strike="noStrike" baseline="0">
              <a:solidFill>
                <a:schemeClr val="bg2">
                  <a:lumMod val="50000"/>
                </a:schemeClr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much harder to commute to school now compared to before</a:t>
          </a:r>
          <a:endParaRPr lang="en-PH" sz="1400">
            <a:solidFill>
              <a:schemeClr val="bg2">
                <a:lumMod val="50000"/>
              </a:schemeClr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  <xdr:twoCellAnchor>
    <xdr:from>
      <xdr:col>10</xdr:col>
      <xdr:colOff>228601</xdr:colOff>
      <xdr:row>42</xdr:row>
      <xdr:rowOff>97972</xdr:rowOff>
    </xdr:from>
    <xdr:to>
      <xdr:col>20</xdr:col>
      <xdr:colOff>391887</xdr:colOff>
      <xdr:row>61</xdr:row>
      <xdr:rowOff>87087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7EDEA80-5746-4FA8-A00C-690C4FD560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10</xdr:col>
      <xdr:colOff>136967</xdr:colOff>
      <xdr:row>38</xdr:row>
      <xdr:rowOff>43544</xdr:rowOff>
    </xdr:from>
    <xdr:ext cx="6399188" cy="711733"/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39F0C47A-79E5-4080-B0E7-42F37CF89C16}"/>
            </a:ext>
          </a:extLst>
        </xdr:cNvPr>
        <xdr:cNvSpPr txBox="1"/>
      </xdr:nvSpPr>
      <xdr:spPr>
        <a:xfrm>
          <a:off x="6526881" y="9339944"/>
          <a:ext cx="6399188" cy="71173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algn="ctr"/>
          <a:r>
            <a:rPr lang="en-PH" sz="14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Out of the 14 respondents who answered slightly harder or much harder,</a:t>
          </a:r>
        </a:p>
        <a:p>
          <a:pPr algn="ctr"/>
          <a:r>
            <a:rPr lang="en-PH" sz="14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9 said it is harder to commute now because of fare price,</a:t>
          </a:r>
        </a:p>
        <a:p>
          <a:pPr algn="ctr"/>
          <a:r>
            <a:rPr lang="en-PH" sz="1400" b="1">
              <a:solidFill>
                <a:schemeClr val="bg2">
                  <a:lumMod val="50000"/>
                </a:schemeClr>
              </a:solidFill>
              <a:latin typeface="Arial" panose="020B0604020202020204" pitchFamily="34" charset="0"/>
              <a:cs typeface="Arial" panose="020B0604020202020204" pitchFamily="34" charset="0"/>
            </a:rPr>
            <a:t>while 5 said it is harder now because of health-related concerns.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220980</xdr:colOff>
      <xdr:row>6</xdr:row>
      <xdr:rowOff>179070</xdr:rowOff>
    </xdr:from>
    <xdr:to>
      <xdr:col>10</xdr:col>
      <xdr:colOff>525780</xdr:colOff>
      <xdr:row>21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41F7DA-C4DE-36AD-70FD-4C7024ED8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403860</xdr:colOff>
      <xdr:row>8</xdr:row>
      <xdr:rowOff>171450</xdr:rowOff>
    </xdr:from>
    <xdr:to>
      <xdr:col>5</xdr:col>
      <xdr:colOff>472440</xdr:colOff>
      <xdr:row>23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E8CC45-940D-6810-DEA0-A1F7A26FB0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297180</xdr:colOff>
      <xdr:row>6</xdr:row>
      <xdr:rowOff>179070</xdr:rowOff>
    </xdr:from>
    <xdr:to>
      <xdr:col>12</xdr:col>
      <xdr:colOff>601980</xdr:colOff>
      <xdr:row>21</xdr:row>
      <xdr:rowOff>179070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69A85C6-B4C2-E30B-9A05-0F26CDB9DE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</xdr:colOff>
      <xdr:row>1</xdr:row>
      <xdr:rowOff>171450</xdr:rowOff>
    </xdr:from>
    <xdr:to>
      <xdr:col>12</xdr:col>
      <xdr:colOff>266700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4F0710-92E4-DDCF-515E-E7A6A1CE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15240</xdr:colOff>
      <xdr:row>2</xdr:row>
      <xdr:rowOff>26670</xdr:rowOff>
    </xdr:from>
    <xdr:to>
      <xdr:col>10</xdr:col>
      <xdr:colOff>320040</xdr:colOff>
      <xdr:row>17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68F100-2C2B-BB85-8092-ACE62C62A2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1</xdr:row>
      <xdr:rowOff>160020</xdr:rowOff>
    </xdr:from>
    <xdr:to>
      <xdr:col>9</xdr:col>
      <xdr:colOff>60960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8EEE75-47F4-0EF2-7F6A-CA7D3A3C2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on Mondragon" refreshedDate="44728.422543402776" createdVersion="8" refreshedVersion="8" minRefreshableVersion="3" recordCount="20" xr:uid="{626FAADB-A037-46E3-91B3-B9E57947D7DA}">
  <cacheSource type="worksheet">
    <worksheetSource name="Table5"/>
  </cacheSource>
  <cacheFields count="7">
    <cacheField name="No." numFmtId="0">
      <sharedItems containsSemiMixedTypes="0" containsString="0" containsNumber="1" containsInteger="1" minValue="1" maxValue="20"/>
    </cacheField>
    <cacheField name="Respondents" numFmtId="0">
      <sharedItems count="20">
        <s v="Dionisio"/>
        <s v="Ulises"/>
        <s v="Ana"/>
        <s v="Maria"/>
        <s v="Daniel"/>
        <s v="Laurence"/>
        <s v="Angelo"/>
        <s v="Ramiro"/>
        <s v="Angela"/>
        <s v="Sebastian"/>
        <s v="Heidi"/>
        <s v="Julia"/>
        <s v="Paula"/>
        <s v="Jessica"/>
        <s v="Pilar"/>
        <s v="Victor"/>
        <s v="Francis"/>
        <s v="Francesca"/>
        <s v="Lin"/>
        <s v="Aaron"/>
      </sharedItems>
    </cacheField>
    <cacheField name="Age" numFmtId="0">
      <sharedItems containsSemiMixedTypes="0" containsString="0" containsNumber="1" containsInteger="1" minValue="19" maxValue="21" count="3">
        <n v="20"/>
        <n v="21"/>
        <n v="19"/>
      </sharedItems>
    </cacheField>
    <cacheField name="Gender" numFmtId="0">
      <sharedItems count="3">
        <s v="Male"/>
        <s v="Female"/>
        <s v="Other"/>
      </sharedItems>
    </cacheField>
    <cacheField name="Travel Time" numFmtId="0">
      <sharedItems count="12">
        <s v="1 hour"/>
        <s v="45 minutes"/>
        <s v="30 minutes"/>
        <s v="20 minutes"/>
        <s v="15 minutes"/>
        <s v="40 minutes"/>
        <s v="35 minutes"/>
        <s v="1 hour and 15 minutes"/>
        <s v="34 minutes"/>
        <s v="47 minutes"/>
        <s v="25 minutes"/>
        <s v="39 minutes"/>
      </sharedItems>
    </cacheField>
    <cacheField name="How hard is it for you to commute to school now compared to before?" numFmtId="0">
      <sharedItems count="3">
        <s v="Same as before"/>
        <s v="Much harder"/>
        <s v="Slightly harder"/>
      </sharedItems>
    </cacheField>
    <cacheField name="What is the main reason it is harder for you to commute now?" numFmtId="0">
      <sharedItems count="3">
        <s v="-"/>
        <s v="Fare price (Pamasahe)"/>
        <s v="Health concern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x v="0"/>
    <x v="0"/>
    <x v="0"/>
    <x v="0"/>
    <x v="0"/>
    <x v="0"/>
  </r>
  <r>
    <n v="2"/>
    <x v="1"/>
    <x v="1"/>
    <x v="0"/>
    <x v="1"/>
    <x v="1"/>
    <x v="1"/>
  </r>
  <r>
    <n v="3"/>
    <x v="2"/>
    <x v="2"/>
    <x v="1"/>
    <x v="2"/>
    <x v="1"/>
    <x v="1"/>
  </r>
  <r>
    <n v="4"/>
    <x v="3"/>
    <x v="0"/>
    <x v="1"/>
    <x v="3"/>
    <x v="1"/>
    <x v="1"/>
  </r>
  <r>
    <n v="5"/>
    <x v="4"/>
    <x v="0"/>
    <x v="0"/>
    <x v="1"/>
    <x v="0"/>
    <x v="0"/>
  </r>
  <r>
    <n v="6"/>
    <x v="5"/>
    <x v="0"/>
    <x v="0"/>
    <x v="4"/>
    <x v="1"/>
    <x v="1"/>
  </r>
  <r>
    <n v="7"/>
    <x v="6"/>
    <x v="0"/>
    <x v="0"/>
    <x v="2"/>
    <x v="1"/>
    <x v="1"/>
  </r>
  <r>
    <n v="8"/>
    <x v="7"/>
    <x v="2"/>
    <x v="0"/>
    <x v="1"/>
    <x v="2"/>
    <x v="2"/>
  </r>
  <r>
    <n v="9"/>
    <x v="8"/>
    <x v="2"/>
    <x v="1"/>
    <x v="5"/>
    <x v="2"/>
    <x v="1"/>
  </r>
  <r>
    <n v="10"/>
    <x v="9"/>
    <x v="0"/>
    <x v="0"/>
    <x v="6"/>
    <x v="1"/>
    <x v="2"/>
  </r>
  <r>
    <n v="11"/>
    <x v="10"/>
    <x v="1"/>
    <x v="1"/>
    <x v="7"/>
    <x v="1"/>
    <x v="2"/>
  </r>
  <r>
    <n v="12"/>
    <x v="11"/>
    <x v="1"/>
    <x v="1"/>
    <x v="8"/>
    <x v="2"/>
    <x v="1"/>
  </r>
  <r>
    <n v="13"/>
    <x v="12"/>
    <x v="0"/>
    <x v="1"/>
    <x v="9"/>
    <x v="0"/>
    <x v="0"/>
  </r>
  <r>
    <n v="14"/>
    <x v="13"/>
    <x v="0"/>
    <x v="1"/>
    <x v="10"/>
    <x v="1"/>
    <x v="1"/>
  </r>
  <r>
    <n v="15"/>
    <x v="14"/>
    <x v="0"/>
    <x v="2"/>
    <x v="11"/>
    <x v="1"/>
    <x v="2"/>
  </r>
  <r>
    <n v="16"/>
    <x v="15"/>
    <x v="0"/>
    <x v="0"/>
    <x v="2"/>
    <x v="2"/>
    <x v="2"/>
  </r>
  <r>
    <n v="17"/>
    <x v="16"/>
    <x v="0"/>
    <x v="0"/>
    <x v="1"/>
    <x v="0"/>
    <x v="0"/>
  </r>
  <r>
    <n v="18"/>
    <x v="17"/>
    <x v="1"/>
    <x v="1"/>
    <x v="2"/>
    <x v="0"/>
    <x v="0"/>
  </r>
  <r>
    <n v="19"/>
    <x v="18"/>
    <x v="0"/>
    <x v="1"/>
    <x v="10"/>
    <x v="0"/>
    <x v="0"/>
  </r>
  <r>
    <n v="20"/>
    <x v="19"/>
    <x v="0"/>
    <x v="0"/>
    <x v="5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FD761B-C461-4D61-9495-CD8630C29F8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B7" firstHeaderRow="1" firstDataRow="1" firstDataCol="1"/>
  <pivotFields count="7">
    <pivotField showAll="0"/>
    <pivotField dataField="1" showAll="0">
      <items count="21">
        <item x="19"/>
        <item x="2"/>
        <item x="8"/>
        <item x="6"/>
        <item x="4"/>
        <item x="0"/>
        <item x="17"/>
        <item x="16"/>
        <item x="10"/>
        <item x="13"/>
        <item x="11"/>
        <item x="5"/>
        <item x="18"/>
        <item x="3"/>
        <item x="12"/>
        <item x="14"/>
        <item x="7"/>
        <item x="9"/>
        <item x="1"/>
        <item x="15"/>
        <item t="default"/>
      </items>
    </pivotField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spondents" fld="1" subtotal="count" baseField="0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6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7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8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8F7224-A5BE-4E3C-BED9-EF098CB871D2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7">
    <pivotField showAll="0"/>
    <pivotField dataField="1" showAll="0">
      <items count="21">
        <item x="19"/>
        <item x="2"/>
        <item x="8"/>
        <item x="6"/>
        <item x="4"/>
        <item x="0"/>
        <item x="17"/>
        <item x="16"/>
        <item x="10"/>
        <item x="13"/>
        <item x="11"/>
        <item x="5"/>
        <item x="18"/>
        <item x="3"/>
        <item x="12"/>
        <item x="14"/>
        <item x="7"/>
        <item x="9"/>
        <item x="1"/>
        <item x="1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spondents" fld="1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0EB8E2-9C5B-4AE2-B138-720D4B74780F}" name="PivotTable2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B16" firstHeaderRow="1" firstDataRow="1" firstDataCol="1"/>
  <pivotFields count="7">
    <pivotField showAll="0"/>
    <pivotField dataField="1" showAll="0">
      <items count="21">
        <item x="19"/>
        <item x="2"/>
        <item x="8"/>
        <item x="6"/>
        <item x="4"/>
        <item x="0"/>
        <item x="17"/>
        <item x="16"/>
        <item x="10"/>
        <item x="13"/>
        <item x="11"/>
        <item x="5"/>
        <item x="18"/>
        <item x="3"/>
        <item x="12"/>
        <item x="14"/>
        <item x="7"/>
        <item x="9"/>
        <item x="1"/>
        <item x="15"/>
        <item t="default"/>
      </items>
    </pivotField>
    <pivotField showAll="0"/>
    <pivotField showAll="0"/>
    <pivotField axis="axisRow" showAll="0">
      <items count="13">
        <item x="0"/>
        <item x="7"/>
        <item x="4"/>
        <item x="3"/>
        <item x="10"/>
        <item x="2"/>
        <item x="8"/>
        <item x="6"/>
        <item x="11"/>
        <item x="5"/>
        <item x="1"/>
        <item x="9"/>
        <item t="default"/>
      </items>
    </pivotField>
    <pivotField showAll="0">
      <items count="4">
        <item x="1"/>
        <item x="0"/>
        <item x="2"/>
        <item t="default"/>
      </items>
    </pivotField>
    <pivotField showAll="0"/>
  </pivotFields>
  <rowFields count="1">
    <field x="4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unt of Respondents" fld="1" subtotal="count" baseField="0" baseItem="0"/>
  </dataFields>
  <chartFormats count="2">
    <chartFormat chart="7" format="4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4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8A87A0-3D39-43F1-888B-F139D91E7EDB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B7" firstHeaderRow="1" firstDataRow="1" firstDataCol="1"/>
  <pivotFields count="7">
    <pivotField showAll="0"/>
    <pivotField dataField="1" showAll="0">
      <items count="21">
        <item x="19"/>
        <item x="2"/>
        <item x="8"/>
        <item x="6"/>
        <item x="4"/>
        <item x="0"/>
        <item x="17"/>
        <item x="16"/>
        <item x="10"/>
        <item x="13"/>
        <item x="11"/>
        <item x="5"/>
        <item x="18"/>
        <item x="3"/>
        <item x="12"/>
        <item x="14"/>
        <item x="7"/>
        <item x="9"/>
        <item x="1"/>
        <item x="15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Respondents" fld="1" subtotal="count" baseField="0" baseItem="0"/>
  </dataFields>
  <chartFormats count="8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1A2B6C-79D4-4670-A8BA-F329E8EA5ADD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2">
  <location ref="A3:B7" firstHeaderRow="1" firstDataRow="1" firstDataCol="1"/>
  <pivotFields count="7">
    <pivotField showAll="0"/>
    <pivotField dataField="1" showAll="0">
      <items count="21">
        <item x="19"/>
        <item x="2"/>
        <item x="8"/>
        <item x="6"/>
        <item x="4"/>
        <item x="0"/>
        <item x="17"/>
        <item x="16"/>
        <item x="10"/>
        <item x="13"/>
        <item x="11"/>
        <item x="5"/>
        <item x="18"/>
        <item x="3"/>
        <item x="12"/>
        <item x="14"/>
        <item x="7"/>
        <item x="9"/>
        <item x="1"/>
        <item x="15"/>
        <item t="default"/>
      </items>
    </pivotField>
    <pivotField showAll="0"/>
    <pivotField axis="axisRow" showAll="0">
      <items count="4">
        <item x="1"/>
        <item x="0"/>
        <item x="2"/>
        <item t="default"/>
      </items>
    </pivotField>
    <pivotField showAll="0">
      <items count="13">
        <item x="0"/>
        <item x="7"/>
        <item x="4"/>
        <item x="3"/>
        <item x="10"/>
        <item x="2"/>
        <item x="8"/>
        <item x="6"/>
        <item x="11"/>
        <item x="5"/>
        <item x="1"/>
        <item x="9"/>
        <item t="default"/>
      </items>
    </pivotField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 " fld="1" subtotal="count" baseField="0" baseItem="0"/>
  </dataFields>
  <chartFormats count="8"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9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9" format="1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9" format="1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2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774661-2DE6-4C6D-8170-9118BBBFB3C1}" name="Table5" displayName="Table5" ref="B3:H23" totalsRowShown="0" headerRowDxfId="9" headerRowBorderDxfId="8" tableBorderDxfId="7">
  <autoFilter ref="B3:H23" xr:uid="{C4774661-2DE6-4C6D-8170-9118BBBFB3C1}"/>
  <tableColumns count="7">
    <tableColumn id="1" xr3:uid="{366EA689-777B-498C-A954-5D2AB55AD731}" name="No." dataDxfId="6"/>
    <tableColumn id="2" xr3:uid="{0B149A86-C785-4117-9D18-DF343BFB95FB}" name="Respondents" dataDxfId="5"/>
    <tableColumn id="3" xr3:uid="{CC845A6A-29D1-4899-8DF5-DD2B3173ABF4}" name="Age" dataDxfId="4"/>
    <tableColumn id="4" xr3:uid="{66E14AA8-8F24-4B59-B3EF-87E91E304959}" name="Gender" dataDxfId="3"/>
    <tableColumn id="5" xr3:uid="{18996262-209B-44A4-8A08-D97B6E443BFE}" name="Travel Time" dataDxfId="2"/>
    <tableColumn id="6" xr3:uid="{06B3719A-4AFA-4020-A24C-583A6D577C05}" name="How hard is it for you to commute to school now compared to before?" dataDxfId="1"/>
    <tableColumn id="7" xr3:uid="{2F82618E-4789-46B9-912C-919F0A82487D}" name="What is the main reason it is harder for you to commute now?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K21"/>
  <sheetViews>
    <sheetView workbookViewId="0">
      <selection activeCell="E20" sqref="E20"/>
    </sheetView>
  </sheetViews>
  <sheetFormatPr defaultRowHeight="14.4" x14ac:dyDescent="0.3"/>
  <cols>
    <col min="2" max="2" width="21.33203125" customWidth="1"/>
    <col min="4" max="4" width="9.5546875" customWidth="1"/>
    <col min="5" max="5" width="17.77734375" customWidth="1"/>
    <col min="6" max="6" width="26.21875" customWidth="1"/>
    <col min="7" max="7" width="21.5546875" customWidth="1"/>
    <col min="9" max="9" width="16.5546875" customWidth="1"/>
    <col min="10" max="10" width="19.33203125" customWidth="1"/>
    <col min="11" max="11" width="22.21875" customWidth="1"/>
  </cols>
  <sheetData>
    <row r="1" spans="2:11" ht="21" customHeight="1" x14ac:dyDescent="0.3">
      <c r="B1" s="22" t="s">
        <v>54</v>
      </c>
      <c r="C1" s="23"/>
      <c r="D1" s="23"/>
      <c r="E1" s="23"/>
      <c r="F1" s="23"/>
      <c r="G1" s="23"/>
    </row>
    <row r="2" spans="2:11" ht="21.6" customHeight="1" thickBot="1" x14ac:dyDescent="0.35">
      <c r="F2" s="1"/>
    </row>
    <row r="3" spans="2:11" ht="19.8" customHeight="1" thickBot="1" x14ac:dyDescent="0.35">
      <c r="B3" s="62" t="s">
        <v>12</v>
      </c>
      <c r="C3" s="63"/>
      <c r="D3" s="63"/>
      <c r="E3" s="63"/>
      <c r="F3" s="63"/>
      <c r="G3" s="64"/>
    </row>
    <row r="4" spans="2:11" ht="43.8" thickBot="1" x14ac:dyDescent="0.35">
      <c r="B4" s="4" t="s">
        <v>0</v>
      </c>
      <c r="C4" s="4" t="s">
        <v>1</v>
      </c>
      <c r="D4" s="4" t="s">
        <v>2</v>
      </c>
      <c r="E4" s="4" t="s">
        <v>3</v>
      </c>
      <c r="F4" s="5" t="s">
        <v>5</v>
      </c>
      <c r="G4" s="5" t="s">
        <v>4</v>
      </c>
      <c r="I4" s="65"/>
      <c r="J4" s="65"/>
      <c r="K4" s="65"/>
    </row>
    <row r="5" spans="2:11" x14ac:dyDescent="0.3">
      <c r="B5" s="3"/>
      <c r="C5" s="3"/>
      <c r="D5" s="3"/>
      <c r="E5" s="3"/>
      <c r="F5" s="3"/>
      <c r="G5" s="3"/>
      <c r="I5" s="25"/>
      <c r="J5" s="26"/>
      <c r="K5" s="26"/>
    </row>
    <row r="6" spans="2:11" x14ac:dyDescent="0.3">
      <c r="B6" s="2"/>
      <c r="C6" s="2"/>
      <c r="D6" s="2"/>
      <c r="E6" s="2"/>
      <c r="F6" s="3"/>
      <c r="G6" s="3"/>
      <c r="I6" s="1"/>
      <c r="J6" s="1"/>
      <c r="K6" s="1"/>
    </row>
    <row r="7" spans="2:11" x14ac:dyDescent="0.3">
      <c r="B7" s="2"/>
      <c r="C7" s="2"/>
      <c r="D7" s="2"/>
      <c r="E7" s="2"/>
      <c r="F7" s="3"/>
      <c r="G7" s="3"/>
      <c r="I7" s="1"/>
      <c r="J7" s="1"/>
      <c r="K7" s="1"/>
    </row>
    <row r="8" spans="2:11" x14ac:dyDescent="0.3">
      <c r="B8" s="2"/>
      <c r="C8" s="2"/>
      <c r="D8" s="2"/>
      <c r="E8" s="2"/>
      <c r="F8" s="3"/>
      <c r="G8" s="3"/>
      <c r="I8" s="1"/>
      <c r="J8" s="1"/>
      <c r="K8" s="1"/>
    </row>
    <row r="9" spans="2:11" x14ac:dyDescent="0.3">
      <c r="B9" s="2"/>
      <c r="C9" s="2"/>
      <c r="D9" s="2"/>
      <c r="E9" s="2"/>
      <c r="F9" s="3"/>
      <c r="G9" s="3"/>
    </row>
    <row r="10" spans="2:11" x14ac:dyDescent="0.3">
      <c r="B10" s="2"/>
      <c r="C10" s="2"/>
      <c r="D10" s="2"/>
      <c r="E10" s="2"/>
      <c r="F10" s="3"/>
      <c r="G10" s="3"/>
    </row>
    <row r="11" spans="2:11" x14ac:dyDescent="0.3">
      <c r="B11" s="2"/>
      <c r="C11" s="2"/>
      <c r="D11" s="2"/>
      <c r="E11" s="2"/>
      <c r="F11" s="3"/>
      <c r="G11" s="3"/>
    </row>
    <row r="12" spans="2:11" x14ac:dyDescent="0.3">
      <c r="B12" s="2"/>
      <c r="C12" s="2"/>
      <c r="D12" s="2"/>
      <c r="E12" s="2"/>
      <c r="F12" s="3"/>
      <c r="G12" s="3"/>
    </row>
    <row r="13" spans="2:11" x14ac:dyDescent="0.3">
      <c r="B13" s="2"/>
      <c r="C13" s="2"/>
      <c r="D13" s="2"/>
      <c r="E13" s="2"/>
      <c r="F13" s="3"/>
      <c r="G13" s="3"/>
    </row>
    <row r="14" spans="2:11" x14ac:dyDescent="0.3">
      <c r="B14" s="2"/>
      <c r="C14" s="2"/>
      <c r="D14" s="2"/>
      <c r="E14" s="2"/>
      <c r="F14" s="3"/>
      <c r="G14" s="3"/>
    </row>
    <row r="15" spans="2:11" x14ac:dyDescent="0.3">
      <c r="B15" s="2"/>
      <c r="C15" s="2"/>
      <c r="D15" s="2"/>
      <c r="E15" s="2"/>
      <c r="F15" s="3"/>
      <c r="G15" s="3"/>
    </row>
    <row r="16" spans="2:11" x14ac:dyDescent="0.3">
      <c r="B16" s="2"/>
      <c r="C16" s="2"/>
      <c r="D16" s="2"/>
      <c r="E16" s="2"/>
      <c r="F16" s="3"/>
      <c r="G16" s="3"/>
    </row>
    <row r="17" spans="2:7" x14ac:dyDescent="0.3">
      <c r="B17" s="2"/>
      <c r="C17" s="2"/>
      <c r="D17" s="2"/>
      <c r="E17" s="2"/>
      <c r="F17" s="3"/>
      <c r="G17" s="3"/>
    </row>
    <row r="18" spans="2:7" x14ac:dyDescent="0.3">
      <c r="B18" s="2"/>
      <c r="C18" s="2"/>
      <c r="D18" s="2"/>
      <c r="E18" s="2"/>
      <c r="F18" s="3"/>
      <c r="G18" s="3"/>
    </row>
    <row r="19" spans="2:7" x14ac:dyDescent="0.3">
      <c r="B19" s="2"/>
      <c r="C19" s="2"/>
      <c r="D19" s="2"/>
      <c r="E19" s="2"/>
      <c r="F19" s="3"/>
      <c r="G19" s="3"/>
    </row>
    <row r="20" spans="2:7" x14ac:dyDescent="0.3">
      <c r="B20" s="2"/>
      <c r="C20" s="2"/>
      <c r="D20" s="2"/>
      <c r="E20" s="2"/>
      <c r="F20" s="3"/>
      <c r="G20" s="3"/>
    </row>
    <row r="21" spans="2:7" x14ac:dyDescent="0.3">
      <c r="B21" s="2"/>
      <c r="C21" s="2"/>
      <c r="D21" s="2"/>
      <c r="E21" s="2"/>
      <c r="F21" s="3"/>
      <c r="G21" s="3"/>
    </row>
  </sheetData>
  <mergeCells count="2">
    <mergeCell ref="B3:G3"/>
    <mergeCell ref="I4:K4"/>
  </mergeCells>
  <dataValidations xWindow="723" yWindow="455" count="1">
    <dataValidation type="whole" allowBlank="1" showInputMessage="1" showErrorMessage="1" sqref="C5:C21" xr:uid="{88A71708-E59F-47FC-83B6-D881E4842ABD}">
      <formula1>13</formula1>
      <formula2>30</formula2>
    </dataValidation>
  </dataValidations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106C8-F2B5-4440-B90C-4E46F0DBBE50}">
  <dimension ref="A3:B7"/>
  <sheetViews>
    <sheetView workbookViewId="0">
      <selection activeCell="J24" sqref="J24"/>
    </sheetView>
  </sheetViews>
  <sheetFormatPr defaultRowHeight="14.4" x14ac:dyDescent="0.3"/>
  <cols>
    <col min="1" max="1" width="12.5546875" bestFit="1" customWidth="1"/>
    <col min="2" max="2" width="19.88671875" bestFit="1" customWidth="1"/>
  </cols>
  <sheetData>
    <row r="3" spans="1:2" x14ac:dyDescent="0.3">
      <c r="A3" s="47" t="s">
        <v>60</v>
      </c>
      <c r="B3" t="s">
        <v>62</v>
      </c>
    </row>
    <row r="4" spans="1:2" x14ac:dyDescent="0.3">
      <c r="A4" s="48">
        <v>19</v>
      </c>
      <c r="B4" s="46">
        <v>3</v>
      </c>
    </row>
    <row r="5" spans="1:2" x14ac:dyDescent="0.3">
      <c r="A5" s="48">
        <v>20</v>
      </c>
      <c r="B5" s="46">
        <v>13</v>
      </c>
    </row>
    <row r="6" spans="1:2" x14ac:dyDescent="0.3">
      <c r="A6" s="48">
        <v>21</v>
      </c>
      <c r="B6" s="46">
        <v>4</v>
      </c>
    </row>
    <row r="7" spans="1:2" x14ac:dyDescent="0.3">
      <c r="A7" s="48" t="s">
        <v>61</v>
      </c>
      <c r="B7" s="46">
        <v>20</v>
      </c>
    </row>
  </sheetData>
  <pageMargins left="0.7" right="0.7" top="0.75" bottom="0.75" header="0.3" footer="0.3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EFB5A-4ACC-43D3-A2D6-D903EA7957CC}">
  <dimension ref="A3:B7"/>
  <sheetViews>
    <sheetView workbookViewId="0">
      <selection activeCell="H29" sqref="H29"/>
    </sheetView>
  </sheetViews>
  <sheetFormatPr defaultRowHeight="14.4" x14ac:dyDescent="0.3"/>
  <cols>
    <col min="1" max="1" width="12.5546875" bestFit="1" customWidth="1"/>
    <col min="2" max="2" width="3" bestFit="1" customWidth="1"/>
    <col min="3" max="3" width="15.5546875" bestFit="1" customWidth="1"/>
    <col min="4" max="4" width="10.77734375" bestFit="1" customWidth="1"/>
  </cols>
  <sheetData>
    <row r="3" spans="1:2" x14ac:dyDescent="0.3">
      <c r="A3" s="47" t="s">
        <v>60</v>
      </c>
      <c r="B3" t="s">
        <v>63</v>
      </c>
    </row>
    <row r="4" spans="1:2" x14ac:dyDescent="0.3">
      <c r="A4" s="48" t="s">
        <v>16</v>
      </c>
      <c r="B4" s="46">
        <v>9</v>
      </c>
    </row>
    <row r="5" spans="1:2" x14ac:dyDescent="0.3">
      <c r="A5" s="48" t="s">
        <v>15</v>
      </c>
      <c r="B5" s="46">
        <v>10</v>
      </c>
    </row>
    <row r="6" spans="1:2" x14ac:dyDescent="0.3">
      <c r="A6" s="48" t="s">
        <v>11</v>
      </c>
      <c r="B6" s="46">
        <v>1</v>
      </c>
    </row>
    <row r="7" spans="1:2" x14ac:dyDescent="0.3">
      <c r="A7" s="48" t="s">
        <v>61</v>
      </c>
      <c r="B7" s="46">
        <v>20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0C44-1A85-4AD8-9A27-8730151E93CF}">
  <dimension ref="B1:K23"/>
  <sheetViews>
    <sheetView workbookViewId="0">
      <selection activeCell="F3" sqref="F3"/>
    </sheetView>
  </sheetViews>
  <sheetFormatPr defaultRowHeight="14.4" x14ac:dyDescent="0.3"/>
  <cols>
    <col min="1" max="1" width="4.109375" customWidth="1"/>
    <col min="2" max="2" width="5" customWidth="1"/>
    <col min="3" max="3" width="26.6640625" customWidth="1"/>
    <col min="4" max="4" width="9.5546875" customWidth="1"/>
    <col min="5" max="5" width="26.21875" customWidth="1"/>
    <col min="6" max="6" width="21.5546875" customWidth="1"/>
    <col min="7" max="7" width="25.33203125" customWidth="1"/>
    <col min="8" max="8" width="16.5546875" customWidth="1"/>
    <col min="9" max="9" width="19.33203125" customWidth="1"/>
    <col min="10" max="10" width="22.21875" customWidth="1"/>
    <col min="11" max="11" width="20.109375" customWidth="1"/>
  </cols>
  <sheetData>
    <row r="1" spans="2:11" ht="15" thickBot="1" x14ac:dyDescent="0.35">
      <c r="E1" s="1"/>
    </row>
    <row r="2" spans="2:11" ht="15" thickBot="1" x14ac:dyDescent="0.35">
      <c r="B2" s="62" t="s">
        <v>12</v>
      </c>
      <c r="C2" s="63"/>
      <c r="D2" s="63"/>
      <c r="E2" s="63"/>
      <c r="F2" s="63"/>
      <c r="G2" s="64"/>
    </row>
    <row r="3" spans="2:11" ht="43.8" customHeight="1" thickBot="1" x14ac:dyDescent="0.35">
      <c r="B3" s="4" t="s">
        <v>17</v>
      </c>
      <c r="C3" s="8" t="s">
        <v>0</v>
      </c>
      <c r="D3" s="8" t="s">
        <v>1</v>
      </c>
      <c r="E3" s="8" t="s">
        <v>2</v>
      </c>
      <c r="F3" s="9" t="s">
        <v>5</v>
      </c>
      <c r="G3" s="9" t="s">
        <v>4</v>
      </c>
      <c r="I3" s="66" t="s">
        <v>14</v>
      </c>
      <c r="J3" s="67"/>
      <c r="K3" s="68"/>
    </row>
    <row r="4" spans="2:11" x14ac:dyDescent="0.3">
      <c r="B4" s="10">
        <v>1</v>
      </c>
      <c r="C4" s="3"/>
      <c r="D4" s="3"/>
      <c r="E4" s="3" t="s">
        <v>13</v>
      </c>
      <c r="F4" s="3" t="s">
        <v>13</v>
      </c>
      <c r="G4" s="3" t="s">
        <v>13</v>
      </c>
      <c r="I4" s="7" t="s">
        <v>13</v>
      </c>
      <c r="J4" s="6" t="s">
        <v>13</v>
      </c>
      <c r="K4" s="6" t="s">
        <v>13</v>
      </c>
    </row>
    <row r="5" spans="2:11" x14ac:dyDescent="0.3">
      <c r="B5" s="11">
        <v>2</v>
      </c>
      <c r="C5" s="2"/>
      <c r="D5" s="2"/>
      <c r="E5" s="2" t="s">
        <v>13</v>
      </c>
      <c r="F5" s="3" t="s">
        <v>13</v>
      </c>
      <c r="G5" s="3" t="s">
        <v>13</v>
      </c>
      <c r="I5" s="2" t="s">
        <v>15</v>
      </c>
      <c r="J5" s="3" t="s">
        <v>6</v>
      </c>
      <c r="K5" s="3" t="s">
        <v>9</v>
      </c>
    </row>
    <row r="6" spans="2:11" x14ac:dyDescent="0.3">
      <c r="B6" s="10">
        <v>3</v>
      </c>
      <c r="C6" s="2"/>
      <c r="D6" s="2"/>
      <c r="E6" s="2" t="s">
        <v>13</v>
      </c>
      <c r="F6" s="3" t="s">
        <v>13</v>
      </c>
      <c r="G6" s="3" t="s">
        <v>13</v>
      </c>
      <c r="I6" s="2" t="s">
        <v>16</v>
      </c>
      <c r="J6" s="2" t="s">
        <v>7</v>
      </c>
      <c r="K6" s="2" t="s">
        <v>10</v>
      </c>
    </row>
    <row r="7" spans="2:11" x14ac:dyDescent="0.3">
      <c r="B7" s="11">
        <v>4</v>
      </c>
      <c r="C7" s="2"/>
      <c r="D7" s="2"/>
      <c r="E7" s="2" t="s">
        <v>13</v>
      </c>
      <c r="F7" s="3" t="s">
        <v>13</v>
      </c>
      <c r="G7" s="3" t="s">
        <v>13</v>
      </c>
      <c r="I7" s="2" t="s">
        <v>11</v>
      </c>
      <c r="J7" s="2" t="s">
        <v>8</v>
      </c>
      <c r="K7" s="2" t="s">
        <v>11</v>
      </c>
    </row>
    <row r="8" spans="2:11" x14ac:dyDescent="0.3">
      <c r="B8" s="10">
        <v>5</v>
      </c>
      <c r="C8" s="2"/>
      <c r="D8" s="2"/>
      <c r="E8" s="2" t="s">
        <v>13</v>
      </c>
      <c r="F8" s="3" t="s">
        <v>13</v>
      </c>
      <c r="G8" s="3" t="s">
        <v>13</v>
      </c>
    </row>
    <row r="9" spans="2:11" x14ac:dyDescent="0.3">
      <c r="B9" s="11">
        <v>6</v>
      </c>
      <c r="C9" s="2"/>
      <c r="D9" s="2"/>
      <c r="E9" s="2" t="s">
        <v>13</v>
      </c>
      <c r="F9" s="3" t="s">
        <v>13</v>
      </c>
      <c r="G9" s="3" t="s">
        <v>13</v>
      </c>
    </row>
    <row r="10" spans="2:11" x14ac:dyDescent="0.3">
      <c r="B10" s="10">
        <v>7</v>
      </c>
      <c r="C10" s="2"/>
      <c r="D10" s="2"/>
      <c r="E10" s="2" t="s">
        <v>13</v>
      </c>
      <c r="F10" s="3" t="s">
        <v>13</v>
      </c>
      <c r="G10" s="3" t="s">
        <v>13</v>
      </c>
    </row>
    <row r="11" spans="2:11" x14ac:dyDescent="0.3">
      <c r="B11" s="11">
        <v>8</v>
      </c>
      <c r="C11" s="2"/>
      <c r="D11" s="2"/>
      <c r="E11" s="2" t="s">
        <v>13</v>
      </c>
      <c r="F11" s="3" t="s">
        <v>13</v>
      </c>
      <c r="G11" s="3" t="s">
        <v>13</v>
      </c>
    </row>
    <row r="12" spans="2:11" x14ac:dyDescent="0.3">
      <c r="B12" s="10">
        <v>9</v>
      </c>
      <c r="C12" s="2"/>
      <c r="D12" s="2"/>
      <c r="E12" s="2" t="s">
        <v>13</v>
      </c>
      <c r="F12" s="3" t="s">
        <v>13</v>
      </c>
      <c r="G12" s="3" t="s">
        <v>13</v>
      </c>
    </row>
    <row r="13" spans="2:11" x14ac:dyDescent="0.3">
      <c r="B13" s="11">
        <v>10</v>
      </c>
      <c r="C13" s="2"/>
      <c r="D13" s="2"/>
      <c r="E13" s="2" t="s">
        <v>13</v>
      </c>
      <c r="F13" s="3" t="s">
        <v>13</v>
      </c>
      <c r="G13" s="3" t="s">
        <v>13</v>
      </c>
    </row>
    <row r="14" spans="2:11" x14ac:dyDescent="0.3">
      <c r="B14" s="10">
        <v>11</v>
      </c>
      <c r="C14" s="2"/>
      <c r="D14" s="2"/>
      <c r="E14" s="2" t="s">
        <v>13</v>
      </c>
      <c r="F14" s="3" t="s">
        <v>13</v>
      </c>
      <c r="G14" s="3" t="s">
        <v>13</v>
      </c>
    </row>
    <row r="15" spans="2:11" x14ac:dyDescent="0.3">
      <c r="B15" s="11">
        <v>12</v>
      </c>
      <c r="C15" s="2"/>
      <c r="D15" s="2"/>
      <c r="E15" s="2" t="s">
        <v>13</v>
      </c>
      <c r="F15" s="3" t="s">
        <v>13</v>
      </c>
      <c r="G15" s="3" t="s">
        <v>13</v>
      </c>
    </row>
    <row r="16" spans="2:11" x14ac:dyDescent="0.3">
      <c r="B16" s="10">
        <v>13</v>
      </c>
      <c r="C16" s="2"/>
      <c r="D16" s="2"/>
      <c r="E16" s="2" t="s">
        <v>13</v>
      </c>
      <c r="F16" s="3" t="s">
        <v>13</v>
      </c>
      <c r="G16" s="3" t="s">
        <v>13</v>
      </c>
    </row>
    <row r="17" spans="2:7" x14ac:dyDescent="0.3">
      <c r="B17" s="11">
        <v>14</v>
      </c>
      <c r="C17" s="2"/>
      <c r="D17" s="2"/>
      <c r="E17" s="2" t="s">
        <v>13</v>
      </c>
      <c r="F17" s="3" t="s">
        <v>13</v>
      </c>
      <c r="G17" s="3" t="s">
        <v>13</v>
      </c>
    </row>
    <row r="18" spans="2:7" x14ac:dyDescent="0.3">
      <c r="B18" s="10">
        <v>15</v>
      </c>
      <c r="C18" s="2"/>
      <c r="D18" s="2"/>
      <c r="E18" s="2" t="s">
        <v>13</v>
      </c>
      <c r="F18" s="3" t="s">
        <v>13</v>
      </c>
      <c r="G18" s="3" t="s">
        <v>13</v>
      </c>
    </row>
    <row r="19" spans="2:7" x14ac:dyDescent="0.3">
      <c r="B19" s="11">
        <v>16</v>
      </c>
      <c r="C19" s="2"/>
      <c r="D19" s="2"/>
      <c r="E19" s="2" t="s">
        <v>13</v>
      </c>
      <c r="F19" s="3" t="s">
        <v>13</v>
      </c>
      <c r="G19" s="3" t="s">
        <v>13</v>
      </c>
    </row>
    <row r="20" spans="2:7" x14ac:dyDescent="0.3">
      <c r="B20" s="10">
        <v>17</v>
      </c>
      <c r="C20" s="2"/>
      <c r="D20" s="2"/>
      <c r="E20" s="2" t="s">
        <v>13</v>
      </c>
      <c r="F20" s="3" t="s">
        <v>13</v>
      </c>
      <c r="G20" s="3" t="s">
        <v>13</v>
      </c>
    </row>
    <row r="21" spans="2:7" x14ac:dyDescent="0.3">
      <c r="B21" s="10">
        <v>18</v>
      </c>
      <c r="C21" s="2"/>
      <c r="D21" s="2"/>
      <c r="E21" s="2" t="s">
        <v>13</v>
      </c>
      <c r="F21" s="3" t="s">
        <v>13</v>
      </c>
      <c r="G21" s="3" t="s">
        <v>13</v>
      </c>
    </row>
    <row r="22" spans="2:7" x14ac:dyDescent="0.3">
      <c r="B22" s="10">
        <v>19</v>
      </c>
      <c r="C22" s="2"/>
      <c r="D22" s="2"/>
      <c r="E22" s="2" t="s">
        <v>13</v>
      </c>
      <c r="F22" s="3" t="s">
        <v>13</v>
      </c>
      <c r="G22" s="3" t="s">
        <v>13</v>
      </c>
    </row>
    <row r="23" spans="2:7" x14ac:dyDescent="0.3">
      <c r="B23" s="10">
        <v>20</v>
      </c>
      <c r="C23" s="2"/>
      <c r="D23" s="2"/>
      <c r="E23" s="2" t="s">
        <v>13</v>
      </c>
      <c r="F23" s="3" t="s">
        <v>13</v>
      </c>
      <c r="G23" s="3" t="s">
        <v>13</v>
      </c>
    </row>
  </sheetData>
  <mergeCells count="2">
    <mergeCell ref="I3:K3"/>
    <mergeCell ref="B2:G2"/>
  </mergeCells>
  <conditionalFormatting sqref="I11">
    <cfRule type="colorScale" priority="1">
      <colorScale>
        <cfvo type="min"/>
        <cfvo type="max"/>
        <color rgb="FF63BE7B"/>
        <color rgb="FFFCFCFF"/>
      </colorScale>
    </cfRule>
  </conditionalFormatting>
  <dataValidations count="4">
    <dataValidation type="whole" allowBlank="1" showInputMessage="1" showErrorMessage="1" errorTitle="Wrong Input" error="Please select an age from 13-30" sqref="D4:D23" xr:uid="{E6F45E0E-D2AB-4CDA-9FF5-BEBDAA8964C2}">
      <formula1>13</formula1>
      <formula2>30</formula2>
    </dataValidation>
    <dataValidation type="list" allowBlank="1" showInputMessage="1" showErrorMessage="1" errorTitle="Wrong Input" promptTitle="Pick One" prompt="What is the main reason it is harder for you to commute now?" sqref="G4:G23" xr:uid="{01B05AC9-5873-45FF-A91C-12FB2A57EB92}">
      <formula1>$K$4:$K$7</formula1>
    </dataValidation>
    <dataValidation type="list" allowBlank="1" showInputMessage="1" showErrorMessage="1" errorTitle="Wrong Input" promptTitle="Pick One" prompt="How hard is it for you to commute to school now compared to before?" sqref="F4:F23" xr:uid="{FC45CD33-DA7C-48F6-9B3C-DA12E6EFE072}">
      <formula1>$J$4:$J$7</formula1>
    </dataValidation>
    <dataValidation type="list" allowBlank="1" showInputMessage="1" showErrorMessage="1" errorTitle="Wrong Input" promptTitle="Pick One" prompt="Pick a gender from the list" sqref="E4:E23" xr:uid="{D2610A13-30A1-4B33-A266-E95815C4C54A}">
      <formula1>$I$4:$I$7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F30A1-0CFD-48F0-B2E6-D03E0C1CCE43}">
  <dimension ref="B1:L36"/>
  <sheetViews>
    <sheetView zoomScale="85" zoomScaleNormal="85" workbookViewId="0">
      <selection activeCell="B3" sqref="B3:H23"/>
    </sheetView>
  </sheetViews>
  <sheetFormatPr defaultRowHeight="14.4" x14ac:dyDescent="0.3"/>
  <cols>
    <col min="2" max="2" width="5" customWidth="1"/>
    <col min="3" max="3" width="21.33203125" customWidth="1"/>
    <col min="5" max="5" width="9.5546875" customWidth="1"/>
    <col min="6" max="6" width="20.5546875" customWidth="1"/>
    <col min="7" max="7" width="26.21875" customWidth="1"/>
    <col min="8" max="8" width="21.5546875" customWidth="1"/>
    <col min="10" max="10" width="21.21875" customWidth="1"/>
    <col min="11" max="11" width="19.33203125" customWidth="1"/>
    <col min="12" max="12" width="21.109375" customWidth="1"/>
    <col min="13" max="13" width="17.5546875" customWidth="1"/>
    <col min="14" max="14" width="8.88671875" customWidth="1"/>
  </cols>
  <sheetData>
    <row r="1" spans="2:12" ht="15" thickBot="1" x14ac:dyDescent="0.35">
      <c r="H1" s="1"/>
    </row>
    <row r="2" spans="2:12" ht="15" thickBot="1" x14ac:dyDescent="0.35">
      <c r="B2" s="62" t="s">
        <v>12</v>
      </c>
      <c r="C2" s="63"/>
      <c r="D2" s="63"/>
      <c r="E2" s="63"/>
      <c r="F2" s="63"/>
      <c r="G2" s="63"/>
      <c r="H2" s="64"/>
    </row>
    <row r="3" spans="2:12" ht="43.8" customHeight="1" thickBot="1" x14ac:dyDescent="0.35">
      <c r="B3" s="4" t="s">
        <v>17</v>
      </c>
      <c r="C3" s="8" t="s">
        <v>0</v>
      </c>
      <c r="D3" s="8" t="s">
        <v>1</v>
      </c>
      <c r="E3" s="8" t="s">
        <v>2</v>
      </c>
      <c r="F3" s="8" t="s">
        <v>3</v>
      </c>
      <c r="G3" s="9" t="s">
        <v>5</v>
      </c>
      <c r="H3" s="9" t="s">
        <v>4</v>
      </c>
      <c r="J3" s="66" t="s">
        <v>14</v>
      </c>
      <c r="K3" s="67"/>
      <c r="L3" s="68"/>
    </row>
    <row r="4" spans="2:12" x14ac:dyDescent="0.3">
      <c r="B4" s="10">
        <v>1</v>
      </c>
      <c r="C4" s="3" t="s">
        <v>30</v>
      </c>
      <c r="D4" s="3">
        <v>20</v>
      </c>
      <c r="E4" s="3" t="s">
        <v>15</v>
      </c>
      <c r="F4" s="12" t="s">
        <v>18</v>
      </c>
      <c r="G4" s="3" t="s">
        <v>13</v>
      </c>
      <c r="H4" s="3" t="s">
        <v>13</v>
      </c>
      <c r="J4" s="7" t="s">
        <v>13</v>
      </c>
      <c r="K4" s="6" t="s">
        <v>13</v>
      </c>
      <c r="L4" s="6" t="s">
        <v>13</v>
      </c>
    </row>
    <row r="5" spans="2:12" x14ac:dyDescent="0.3">
      <c r="B5" s="11">
        <v>2</v>
      </c>
      <c r="C5" s="2" t="s">
        <v>31</v>
      </c>
      <c r="D5" s="2">
        <v>21</v>
      </c>
      <c r="E5" s="2" t="s">
        <v>15</v>
      </c>
      <c r="F5" s="2" t="s">
        <v>19</v>
      </c>
      <c r="G5" s="3" t="s">
        <v>13</v>
      </c>
      <c r="H5" s="3" t="s">
        <v>13</v>
      </c>
      <c r="J5" s="2" t="s">
        <v>15</v>
      </c>
      <c r="K5" s="3" t="s">
        <v>6</v>
      </c>
      <c r="L5" s="3" t="s">
        <v>9</v>
      </c>
    </row>
    <row r="6" spans="2:12" x14ac:dyDescent="0.3">
      <c r="B6" s="11">
        <v>3</v>
      </c>
      <c r="C6" s="2" t="s">
        <v>39</v>
      </c>
      <c r="D6" s="2">
        <v>19</v>
      </c>
      <c r="E6" s="2" t="s">
        <v>16</v>
      </c>
      <c r="F6" s="2" t="s">
        <v>20</v>
      </c>
      <c r="G6" s="3" t="s">
        <v>13</v>
      </c>
      <c r="H6" s="3" t="s">
        <v>13</v>
      </c>
      <c r="J6" s="2" t="s">
        <v>16</v>
      </c>
      <c r="K6" s="2" t="s">
        <v>7</v>
      </c>
      <c r="L6" s="2" t="s">
        <v>10</v>
      </c>
    </row>
    <row r="7" spans="2:12" x14ac:dyDescent="0.3">
      <c r="B7" s="11">
        <v>4</v>
      </c>
      <c r="C7" s="2" t="s">
        <v>40</v>
      </c>
      <c r="D7" s="2">
        <v>20</v>
      </c>
      <c r="E7" s="2" t="s">
        <v>16</v>
      </c>
      <c r="F7" s="2" t="s">
        <v>21</v>
      </c>
      <c r="G7" s="3" t="s">
        <v>13</v>
      </c>
      <c r="H7" s="3" t="s">
        <v>13</v>
      </c>
      <c r="J7" s="2" t="s">
        <v>11</v>
      </c>
      <c r="K7" s="2" t="s">
        <v>8</v>
      </c>
      <c r="L7" s="2" t="s">
        <v>11</v>
      </c>
    </row>
    <row r="8" spans="2:12" x14ac:dyDescent="0.3">
      <c r="B8" s="11">
        <v>5</v>
      </c>
      <c r="C8" s="2" t="s">
        <v>32</v>
      </c>
      <c r="D8" s="2">
        <v>20</v>
      </c>
      <c r="E8" s="2" t="s">
        <v>15</v>
      </c>
      <c r="F8" s="2" t="s">
        <v>19</v>
      </c>
      <c r="G8" s="3" t="s">
        <v>13</v>
      </c>
      <c r="H8" s="3" t="s">
        <v>13</v>
      </c>
    </row>
    <row r="9" spans="2:12" x14ac:dyDescent="0.3">
      <c r="B9" s="11">
        <v>6</v>
      </c>
      <c r="C9" s="2" t="s">
        <v>33</v>
      </c>
      <c r="D9" s="2">
        <v>20</v>
      </c>
      <c r="E9" s="2" t="s">
        <v>15</v>
      </c>
      <c r="F9" s="2" t="s">
        <v>22</v>
      </c>
      <c r="G9" s="3" t="s">
        <v>13</v>
      </c>
      <c r="H9" s="3" t="s">
        <v>13</v>
      </c>
    </row>
    <row r="10" spans="2:12" ht="15" thickBot="1" x14ac:dyDescent="0.35">
      <c r="B10" s="11">
        <v>7</v>
      </c>
      <c r="C10" s="2" t="s">
        <v>34</v>
      </c>
      <c r="D10" s="2">
        <v>20</v>
      </c>
      <c r="E10" s="2" t="s">
        <v>15</v>
      </c>
      <c r="F10" s="2" t="s">
        <v>20</v>
      </c>
      <c r="G10" s="3" t="s">
        <v>13</v>
      </c>
      <c r="H10" s="3" t="s">
        <v>13</v>
      </c>
    </row>
    <row r="11" spans="2:12" ht="16.2" thickBot="1" x14ac:dyDescent="0.35">
      <c r="B11" s="11">
        <v>8</v>
      </c>
      <c r="C11" s="2" t="s">
        <v>35</v>
      </c>
      <c r="D11" s="2">
        <v>19</v>
      </c>
      <c r="E11" s="2" t="s">
        <v>15</v>
      </c>
      <c r="F11" s="2" t="s">
        <v>19</v>
      </c>
      <c r="G11" s="3" t="s">
        <v>13</v>
      </c>
      <c r="H11" s="3" t="s">
        <v>13</v>
      </c>
      <c r="J11" s="69" t="s">
        <v>55</v>
      </c>
      <c r="K11" s="70"/>
    </row>
    <row r="12" spans="2:12" x14ac:dyDescent="0.3">
      <c r="B12" s="11">
        <v>9</v>
      </c>
      <c r="C12" s="2" t="s">
        <v>41</v>
      </c>
      <c r="D12" s="2">
        <v>19</v>
      </c>
      <c r="E12" s="2" t="s">
        <v>16</v>
      </c>
      <c r="F12" s="2" t="s">
        <v>23</v>
      </c>
      <c r="G12" s="3" t="s">
        <v>13</v>
      </c>
      <c r="H12" s="3" t="s">
        <v>13</v>
      </c>
      <c r="J12" s="13" t="s">
        <v>18</v>
      </c>
      <c r="K12" s="16">
        <v>60</v>
      </c>
    </row>
    <row r="13" spans="2:12" x14ac:dyDescent="0.3">
      <c r="B13" s="11">
        <v>10</v>
      </c>
      <c r="C13" s="2" t="s">
        <v>36</v>
      </c>
      <c r="D13" s="2">
        <v>20</v>
      </c>
      <c r="E13" s="2" t="s">
        <v>15</v>
      </c>
      <c r="F13" s="2" t="s">
        <v>24</v>
      </c>
      <c r="G13" s="3" t="s">
        <v>13</v>
      </c>
      <c r="H13" s="3" t="s">
        <v>13</v>
      </c>
      <c r="J13" s="2" t="s">
        <v>19</v>
      </c>
      <c r="K13" s="16">
        <v>45</v>
      </c>
    </row>
    <row r="14" spans="2:12" x14ac:dyDescent="0.3">
      <c r="B14" s="11">
        <v>11</v>
      </c>
      <c r="C14" s="2" t="s">
        <v>43</v>
      </c>
      <c r="D14" s="2">
        <v>21</v>
      </c>
      <c r="E14" s="2" t="s">
        <v>16</v>
      </c>
      <c r="F14" s="2" t="s">
        <v>25</v>
      </c>
      <c r="G14" s="3" t="s">
        <v>13</v>
      </c>
      <c r="H14" s="3" t="s">
        <v>13</v>
      </c>
      <c r="J14" s="2" t="s">
        <v>20</v>
      </c>
      <c r="K14" s="16">
        <v>30</v>
      </c>
    </row>
    <row r="15" spans="2:12" x14ac:dyDescent="0.3">
      <c r="B15" s="11">
        <v>12</v>
      </c>
      <c r="C15" s="2" t="s">
        <v>44</v>
      </c>
      <c r="D15" s="2">
        <v>21</v>
      </c>
      <c r="E15" s="2" t="s">
        <v>16</v>
      </c>
      <c r="F15" s="2" t="s">
        <v>26</v>
      </c>
      <c r="G15" s="3" t="s">
        <v>13</v>
      </c>
      <c r="H15" s="3" t="s">
        <v>13</v>
      </c>
      <c r="J15" s="2" t="s">
        <v>21</v>
      </c>
      <c r="K15" s="16">
        <v>20</v>
      </c>
    </row>
    <row r="16" spans="2:12" x14ac:dyDescent="0.3">
      <c r="B16" s="11">
        <v>13</v>
      </c>
      <c r="C16" s="2" t="s">
        <v>45</v>
      </c>
      <c r="D16" s="2">
        <v>20</v>
      </c>
      <c r="E16" s="2" t="s">
        <v>16</v>
      </c>
      <c r="F16" s="2" t="s">
        <v>27</v>
      </c>
      <c r="G16" s="3" t="s">
        <v>13</v>
      </c>
      <c r="H16" s="3" t="s">
        <v>13</v>
      </c>
      <c r="J16" s="2" t="s">
        <v>19</v>
      </c>
      <c r="K16" s="16">
        <v>45</v>
      </c>
    </row>
    <row r="17" spans="2:11" x14ac:dyDescent="0.3">
      <c r="B17" s="11">
        <v>14</v>
      </c>
      <c r="C17" s="2" t="s">
        <v>46</v>
      </c>
      <c r="D17" s="2">
        <v>20</v>
      </c>
      <c r="E17" s="2" t="s">
        <v>16</v>
      </c>
      <c r="F17" s="2" t="s">
        <v>28</v>
      </c>
      <c r="G17" s="3" t="s">
        <v>13</v>
      </c>
      <c r="H17" s="3" t="s">
        <v>13</v>
      </c>
      <c r="J17" s="2" t="s">
        <v>22</v>
      </c>
      <c r="K17" s="16">
        <v>15</v>
      </c>
    </row>
    <row r="18" spans="2:11" x14ac:dyDescent="0.3">
      <c r="B18" s="11">
        <v>15</v>
      </c>
      <c r="C18" s="2" t="s">
        <v>42</v>
      </c>
      <c r="D18" s="2">
        <v>20</v>
      </c>
      <c r="E18" s="2" t="s">
        <v>11</v>
      </c>
      <c r="F18" s="2" t="s">
        <v>29</v>
      </c>
      <c r="G18" s="3" t="s">
        <v>13</v>
      </c>
      <c r="H18" s="3" t="s">
        <v>13</v>
      </c>
      <c r="J18" s="2" t="s">
        <v>20</v>
      </c>
      <c r="K18" s="16">
        <v>30</v>
      </c>
    </row>
    <row r="19" spans="2:11" x14ac:dyDescent="0.3">
      <c r="B19" s="11">
        <v>16</v>
      </c>
      <c r="C19" s="2" t="s">
        <v>37</v>
      </c>
      <c r="D19" s="2">
        <v>20</v>
      </c>
      <c r="E19" s="2" t="s">
        <v>15</v>
      </c>
      <c r="F19" s="2" t="s">
        <v>20</v>
      </c>
      <c r="G19" s="3" t="s">
        <v>13</v>
      </c>
      <c r="H19" s="3" t="s">
        <v>13</v>
      </c>
      <c r="J19" s="2" t="s">
        <v>19</v>
      </c>
      <c r="K19" s="16">
        <v>45</v>
      </c>
    </row>
    <row r="20" spans="2:11" x14ac:dyDescent="0.3">
      <c r="B20" s="11">
        <v>17</v>
      </c>
      <c r="C20" s="2" t="s">
        <v>38</v>
      </c>
      <c r="D20" s="2">
        <v>20</v>
      </c>
      <c r="E20" s="2" t="s">
        <v>15</v>
      </c>
      <c r="F20" s="2" t="s">
        <v>19</v>
      </c>
      <c r="G20" s="3" t="s">
        <v>13</v>
      </c>
      <c r="H20" s="3" t="s">
        <v>13</v>
      </c>
      <c r="J20" s="2" t="s">
        <v>23</v>
      </c>
      <c r="K20" s="16">
        <v>40</v>
      </c>
    </row>
    <row r="21" spans="2:11" x14ac:dyDescent="0.3">
      <c r="B21" s="21">
        <v>18</v>
      </c>
      <c r="C21" s="2" t="s">
        <v>51</v>
      </c>
      <c r="D21" s="2">
        <v>21</v>
      </c>
      <c r="E21" s="2" t="s">
        <v>16</v>
      </c>
      <c r="F21" s="2" t="s">
        <v>20</v>
      </c>
      <c r="G21" s="3" t="s">
        <v>13</v>
      </c>
      <c r="H21" s="3" t="s">
        <v>13</v>
      </c>
      <c r="J21" s="2" t="s">
        <v>24</v>
      </c>
      <c r="K21" s="16">
        <v>35</v>
      </c>
    </row>
    <row r="22" spans="2:11" x14ac:dyDescent="0.3">
      <c r="B22" s="21">
        <v>19</v>
      </c>
      <c r="C22" s="2" t="s">
        <v>52</v>
      </c>
      <c r="D22" s="2">
        <v>20</v>
      </c>
      <c r="E22" s="2" t="s">
        <v>16</v>
      </c>
      <c r="F22" s="2" t="s">
        <v>28</v>
      </c>
      <c r="G22" s="3" t="s">
        <v>13</v>
      </c>
      <c r="H22" s="3" t="s">
        <v>13</v>
      </c>
      <c r="J22" s="2" t="s">
        <v>25</v>
      </c>
      <c r="K22" s="16">
        <v>75</v>
      </c>
    </row>
    <row r="23" spans="2:11" x14ac:dyDescent="0.3">
      <c r="B23" s="21">
        <v>20</v>
      </c>
      <c r="C23" s="2" t="s">
        <v>53</v>
      </c>
      <c r="D23" s="2">
        <v>20</v>
      </c>
      <c r="E23" s="2" t="s">
        <v>15</v>
      </c>
      <c r="F23" s="2" t="s">
        <v>23</v>
      </c>
      <c r="G23" s="3" t="s">
        <v>13</v>
      </c>
      <c r="H23" s="3" t="s">
        <v>13</v>
      </c>
      <c r="J23" s="2" t="s">
        <v>26</v>
      </c>
      <c r="K23" s="16">
        <v>34</v>
      </c>
    </row>
    <row r="24" spans="2:11" x14ac:dyDescent="0.3">
      <c r="J24" s="2" t="s">
        <v>27</v>
      </c>
      <c r="K24" s="16">
        <v>47</v>
      </c>
    </row>
    <row r="25" spans="2:11" x14ac:dyDescent="0.3">
      <c r="J25" s="2" t="s">
        <v>28</v>
      </c>
      <c r="K25" s="16">
        <v>25</v>
      </c>
    </row>
    <row r="26" spans="2:11" x14ac:dyDescent="0.3">
      <c r="J26" s="2" t="s">
        <v>29</v>
      </c>
      <c r="K26" s="16">
        <v>39</v>
      </c>
    </row>
    <row r="27" spans="2:11" x14ac:dyDescent="0.3">
      <c r="J27" s="2" t="s">
        <v>20</v>
      </c>
      <c r="K27" s="16">
        <v>30</v>
      </c>
    </row>
    <row r="28" spans="2:11" x14ac:dyDescent="0.3">
      <c r="J28" s="2" t="s">
        <v>19</v>
      </c>
      <c r="K28" s="16">
        <v>45</v>
      </c>
    </row>
    <row r="29" spans="2:11" x14ac:dyDescent="0.3">
      <c r="J29" s="2" t="s">
        <v>20</v>
      </c>
      <c r="K29" s="16">
        <v>30</v>
      </c>
    </row>
    <row r="30" spans="2:11" x14ac:dyDescent="0.3">
      <c r="J30" s="2" t="s">
        <v>28</v>
      </c>
      <c r="K30" s="16">
        <v>25</v>
      </c>
    </row>
    <row r="31" spans="2:11" x14ac:dyDescent="0.3">
      <c r="J31" s="2" t="s">
        <v>23</v>
      </c>
      <c r="K31" s="16">
        <v>40</v>
      </c>
    </row>
    <row r="32" spans="2:11" x14ac:dyDescent="0.3">
      <c r="J32" s="15"/>
      <c r="K32" s="16"/>
    </row>
    <row r="33" spans="10:12" x14ac:dyDescent="0.3">
      <c r="J33" s="17" t="s">
        <v>49</v>
      </c>
      <c r="K33" s="16">
        <f>COUNT(K12:K31)</f>
        <v>20</v>
      </c>
    </row>
    <row r="34" spans="10:12" x14ac:dyDescent="0.3">
      <c r="J34" s="18" t="s">
        <v>47</v>
      </c>
      <c r="K34" s="16">
        <f>SUM(K12:K31)</f>
        <v>755</v>
      </c>
    </row>
    <row r="35" spans="10:12" x14ac:dyDescent="0.3">
      <c r="J35" s="18" t="s">
        <v>48</v>
      </c>
      <c r="K35" s="16">
        <f xml:space="preserve"> AVERAGE(K12:K31)</f>
        <v>37.75</v>
      </c>
      <c r="L35" s="14"/>
    </row>
    <row r="36" spans="10:12" x14ac:dyDescent="0.3">
      <c r="J36" s="19" t="s">
        <v>50</v>
      </c>
      <c r="K36" s="20">
        <f xml:space="preserve"> (K35/1400)</f>
        <v>2.6964285714285715E-2</v>
      </c>
    </row>
  </sheetData>
  <mergeCells count="3">
    <mergeCell ref="J3:L3"/>
    <mergeCell ref="B2:H2"/>
    <mergeCell ref="J11:K11"/>
  </mergeCells>
  <conditionalFormatting sqref="E4:E23">
    <cfRule type="containsText" dxfId="36" priority="7" operator="containsText" text="Other">
      <formula>NOT(ISERROR(SEARCH("Other",E4)))</formula>
    </cfRule>
    <cfRule type="beginsWith" dxfId="35" priority="8" operator="beginsWith" text="Female">
      <formula>LEFT(E4,LEN("Female"))="Female"</formula>
    </cfRule>
    <cfRule type="beginsWith" dxfId="34" priority="9" operator="beginsWith" text="Male">
      <formula>LEFT(E4,LEN("Male"))="Male"</formula>
    </cfRule>
  </conditionalFormatting>
  <conditionalFormatting sqref="G4:G23">
    <cfRule type="containsText" dxfId="33" priority="4" operator="containsText" text="Much harder">
      <formula>NOT(ISERROR(SEARCH("Much harder",G4)))</formula>
    </cfRule>
    <cfRule type="containsText" dxfId="32" priority="5" operator="containsText" text="Slightly harder">
      <formula>NOT(ISERROR(SEARCH("Slightly harder",G4)))</formula>
    </cfRule>
    <cfRule type="beginsWith" dxfId="31" priority="6" operator="beginsWith" text="Same as before">
      <formula>LEFT(G4,LEN("Same as before"))="Same as before"</formula>
    </cfRule>
  </conditionalFormatting>
  <conditionalFormatting sqref="H4:H23">
    <cfRule type="containsText" dxfId="30" priority="1" operator="containsText" text="Other">
      <formula>NOT(ISERROR(SEARCH("Other",H4)))</formula>
    </cfRule>
    <cfRule type="containsText" dxfId="29" priority="2" operator="containsText" text="Health">
      <formula>NOT(ISERROR(SEARCH("Health",H4)))</formula>
    </cfRule>
    <cfRule type="containsText" dxfId="28" priority="3" operator="containsText" text="Fare price">
      <formula>NOT(ISERROR(SEARCH("Fare price",H4)))</formula>
    </cfRule>
  </conditionalFormatting>
  <dataValidations count="4">
    <dataValidation type="list" allowBlank="1" showInputMessage="1" showErrorMessage="1" promptTitle="Pick One" sqref="E4:E23" xr:uid="{AB7BC212-585C-4C23-907B-5FE36DA23E73}">
      <formula1>$J$4:$J$7</formula1>
    </dataValidation>
    <dataValidation type="whole" allowBlank="1" showInputMessage="1" showErrorMessage="1" sqref="D4:D20" xr:uid="{3BA7F2B0-C534-4834-9B4A-FC81337DD566}">
      <formula1>13</formula1>
      <formula2>30</formula2>
    </dataValidation>
    <dataValidation type="list" allowBlank="1" showInputMessage="1" showErrorMessage="1" errorTitle="Wrong Input" promptTitle="Pick One" prompt="What is the main reason it is harder for you to commute now?" sqref="H4:H23" xr:uid="{C1E52753-A1C8-45A8-A7CA-EB97D0BDEC3E}">
      <formula1>$L$4:$L$7</formula1>
    </dataValidation>
    <dataValidation type="list" allowBlank="1" showInputMessage="1" showErrorMessage="1" errorTitle="Wrong Input" promptTitle="Pick One" prompt="How hard is it for you to commute to school now compared to before?" sqref="G4:G23" xr:uid="{59E9D07E-46FB-4308-AD6B-CA5FF3B3F2B7}">
      <formula1>$K$4:$K$7</formula1>
    </dataValidation>
  </dataValidations>
  <pageMargins left="0.7" right="0.7" top="0.75" bottom="0.75" header="0.3" footer="0.3"/>
  <pageSetup orientation="portrait" horizontalDpi="1200" verticalDpi="12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D99F4-A29E-4D9D-A8A9-E37A72F778D1}">
  <dimension ref="B1:L36"/>
  <sheetViews>
    <sheetView zoomScale="85" zoomScaleNormal="85" workbookViewId="0">
      <selection activeCell="F23" sqref="F23"/>
    </sheetView>
  </sheetViews>
  <sheetFormatPr defaultRowHeight="14.4" x14ac:dyDescent="0.3"/>
  <cols>
    <col min="2" max="2" width="5.6640625" customWidth="1"/>
    <col min="3" max="3" width="19.33203125" customWidth="1"/>
    <col min="4" max="4" width="9.5546875" customWidth="1"/>
    <col min="5" max="5" width="13.109375" customWidth="1"/>
    <col min="6" max="6" width="21.44140625" customWidth="1"/>
    <col min="7" max="7" width="30.44140625" customWidth="1"/>
    <col min="8" max="8" width="28.21875" customWidth="1"/>
    <col min="10" max="11" width="14.5546875" customWidth="1"/>
    <col min="12" max="12" width="21.33203125" customWidth="1"/>
  </cols>
  <sheetData>
    <row r="1" spans="2:12" ht="15" thickBot="1" x14ac:dyDescent="0.35"/>
    <row r="2" spans="2:12" ht="15" thickBot="1" x14ac:dyDescent="0.35">
      <c r="B2" s="62" t="s">
        <v>12</v>
      </c>
      <c r="C2" s="63"/>
      <c r="D2" s="63"/>
      <c r="E2" s="63"/>
      <c r="F2" s="63"/>
      <c r="G2" s="63"/>
      <c r="H2" s="64"/>
    </row>
    <row r="3" spans="2:12" ht="45" customHeight="1" thickBot="1" x14ac:dyDescent="0.35">
      <c r="B3" s="4" t="s">
        <v>17</v>
      </c>
      <c r="C3" s="8" t="s">
        <v>0</v>
      </c>
      <c r="D3" s="8" t="s">
        <v>1</v>
      </c>
      <c r="E3" s="8" t="s">
        <v>2</v>
      </c>
      <c r="F3" s="8" t="s">
        <v>3</v>
      </c>
      <c r="G3" s="9" t="s">
        <v>5</v>
      </c>
      <c r="H3" s="9" t="s">
        <v>4</v>
      </c>
      <c r="I3" s="24"/>
      <c r="J3" s="66" t="s">
        <v>14</v>
      </c>
      <c r="K3" s="67"/>
      <c r="L3" s="68"/>
    </row>
    <row r="4" spans="2:12" x14ac:dyDescent="0.3">
      <c r="B4" s="10">
        <v>1</v>
      </c>
      <c r="C4" s="3" t="s">
        <v>30</v>
      </c>
      <c r="D4" s="3">
        <v>20</v>
      </c>
      <c r="E4" s="3" t="s">
        <v>15</v>
      </c>
      <c r="F4" s="12" t="s">
        <v>18</v>
      </c>
      <c r="G4" s="3" t="s">
        <v>6</v>
      </c>
      <c r="H4" s="3" t="s">
        <v>13</v>
      </c>
      <c r="I4" s="1"/>
      <c r="J4" s="7" t="s">
        <v>13</v>
      </c>
      <c r="K4" s="6" t="s">
        <v>13</v>
      </c>
      <c r="L4" s="6" t="s">
        <v>13</v>
      </c>
    </row>
    <row r="5" spans="2:12" x14ac:dyDescent="0.3">
      <c r="B5" s="11">
        <v>2</v>
      </c>
      <c r="C5" s="2" t="s">
        <v>31</v>
      </c>
      <c r="D5" s="2">
        <v>21</v>
      </c>
      <c r="E5" s="2" t="s">
        <v>15</v>
      </c>
      <c r="F5" s="2" t="s">
        <v>19</v>
      </c>
      <c r="G5" s="3" t="s">
        <v>8</v>
      </c>
      <c r="H5" s="3" t="s">
        <v>9</v>
      </c>
      <c r="I5" s="1"/>
      <c r="J5" s="2" t="s">
        <v>15</v>
      </c>
      <c r="K5" s="2" t="s">
        <v>6</v>
      </c>
      <c r="L5" s="2" t="s">
        <v>9</v>
      </c>
    </row>
    <row r="6" spans="2:12" x14ac:dyDescent="0.3">
      <c r="B6" s="11">
        <v>3</v>
      </c>
      <c r="C6" s="2" t="s">
        <v>39</v>
      </c>
      <c r="D6" s="2">
        <v>19</v>
      </c>
      <c r="E6" s="2" t="s">
        <v>16</v>
      </c>
      <c r="F6" s="2" t="s">
        <v>20</v>
      </c>
      <c r="G6" s="3" t="s">
        <v>8</v>
      </c>
      <c r="H6" s="3" t="s">
        <v>9</v>
      </c>
      <c r="I6" s="1"/>
      <c r="J6" s="2" t="s">
        <v>16</v>
      </c>
      <c r="K6" s="2" t="s">
        <v>7</v>
      </c>
      <c r="L6" s="2" t="s">
        <v>10</v>
      </c>
    </row>
    <row r="7" spans="2:12" x14ac:dyDescent="0.3">
      <c r="B7" s="11">
        <v>4</v>
      </c>
      <c r="C7" s="2" t="s">
        <v>40</v>
      </c>
      <c r="D7" s="2">
        <v>20</v>
      </c>
      <c r="E7" s="2" t="s">
        <v>16</v>
      </c>
      <c r="F7" s="2" t="s">
        <v>21</v>
      </c>
      <c r="G7" s="3" t="s">
        <v>8</v>
      </c>
      <c r="H7" s="3" t="s">
        <v>9</v>
      </c>
      <c r="I7" s="1"/>
      <c r="J7" s="2" t="s">
        <v>11</v>
      </c>
      <c r="K7" s="2" t="s">
        <v>8</v>
      </c>
      <c r="L7" s="2" t="s">
        <v>11</v>
      </c>
    </row>
    <row r="8" spans="2:12" x14ac:dyDescent="0.3">
      <c r="B8" s="11">
        <v>5</v>
      </c>
      <c r="C8" s="2" t="s">
        <v>32</v>
      </c>
      <c r="D8" s="2">
        <v>20</v>
      </c>
      <c r="E8" s="2" t="s">
        <v>15</v>
      </c>
      <c r="F8" s="2" t="s">
        <v>19</v>
      </c>
      <c r="G8" s="3" t="s">
        <v>6</v>
      </c>
      <c r="H8" s="3" t="s">
        <v>13</v>
      </c>
      <c r="I8" s="1"/>
    </row>
    <row r="9" spans="2:12" ht="15.6" x14ac:dyDescent="0.3">
      <c r="B9" s="11">
        <v>6</v>
      </c>
      <c r="C9" s="2" t="s">
        <v>33</v>
      </c>
      <c r="D9" s="2">
        <v>20</v>
      </c>
      <c r="E9" s="2" t="s">
        <v>15</v>
      </c>
      <c r="F9" s="2" t="s">
        <v>22</v>
      </c>
      <c r="G9" s="3" t="s">
        <v>8</v>
      </c>
      <c r="H9" s="3" t="s">
        <v>9</v>
      </c>
      <c r="I9" s="1"/>
      <c r="J9" s="32"/>
      <c r="K9" s="32"/>
    </row>
    <row r="10" spans="2:12" x14ac:dyDescent="0.3">
      <c r="B10" s="11">
        <v>7</v>
      </c>
      <c r="C10" s="2" t="s">
        <v>34</v>
      </c>
      <c r="D10" s="2">
        <v>20</v>
      </c>
      <c r="E10" s="2" t="s">
        <v>15</v>
      </c>
      <c r="F10" s="2" t="s">
        <v>20</v>
      </c>
      <c r="G10" s="3" t="s">
        <v>8</v>
      </c>
      <c r="H10" s="3" t="s">
        <v>9</v>
      </c>
      <c r="I10" s="1"/>
      <c r="J10" s="29"/>
      <c r="K10" s="1"/>
    </row>
    <row r="11" spans="2:12" x14ac:dyDescent="0.3">
      <c r="B11" s="11">
        <v>8</v>
      </c>
      <c r="C11" s="2" t="s">
        <v>35</v>
      </c>
      <c r="D11" s="2">
        <v>19</v>
      </c>
      <c r="E11" s="2" t="s">
        <v>15</v>
      </c>
      <c r="F11" s="2" t="s">
        <v>19</v>
      </c>
      <c r="G11" s="3" t="s">
        <v>7</v>
      </c>
      <c r="H11" s="3" t="s">
        <v>10</v>
      </c>
      <c r="J11" s="1"/>
      <c r="K11" s="1"/>
    </row>
    <row r="12" spans="2:12" x14ac:dyDescent="0.3">
      <c r="B12" s="11">
        <v>9</v>
      </c>
      <c r="C12" s="2" t="s">
        <v>41</v>
      </c>
      <c r="D12" s="2">
        <v>19</v>
      </c>
      <c r="E12" s="2" t="s">
        <v>16</v>
      </c>
      <c r="F12" s="2" t="s">
        <v>23</v>
      </c>
      <c r="G12" s="3" t="s">
        <v>7</v>
      </c>
      <c r="H12" s="3" t="s">
        <v>9</v>
      </c>
      <c r="J12" s="1"/>
      <c r="K12" s="1"/>
    </row>
    <row r="13" spans="2:12" x14ac:dyDescent="0.3">
      <c r="B13" s="11">
        <v>10</v>
      </c>
      <c r="C13" s="2" t="s">
        <v>36</v>
      </c>
      <c r="D13" s="2">
        <v>20</v>
      </c>
      <c r="E13" s="2" t="s">
        <v>15</v>
      </c>
      <c r="F13" s="2" t="s">
        <v>24</v>
      </c>
      <c r="G13" s="3" t="s">
        <v>8</v>
      </c>
      <c r="H13" s="3" t="s">
        <v>10</v>
      </c>
      <c r="J13" s="1"/>
      <c r="K13" s="1"/>
    </row>
    <row r="14" spans="2:12" x14ac:dyDescent="0.3">
      <c r="B14" s="11">
        <v>11</v>
      </c>
      <c r="C14" s="2" t="s">
        <v>43</v>
      </c>
      <c r="D14" s="2">
        <v>21</v>
      </c>
      <c r="E14" s="2" t="s">
        <v>16</v>
      </c>
      <c r="F14" s="2" t="s">
        <v>25</v>
      </c>
      <c r="G14" s="3" t="s">
        <v>8</v>
      </c>
      <c r="H14" s="3" t="s">
        <v>10</v>
      </c>
      <c r="J14" s="1"/>
      <c r="K14" s="1"/>
    </row>
    <row r="15" spans="2:12" x14ac:dyDescent="0.3">
      <c r="B15" s="11">
        <v>12</v>
      </c>
      <c r="C15" s="2" t="s">
        <v>44</v>
      </c>
      <c r="D15" s="2">
        <v>21</v>
      </c>
      <c r="E15" s="2" t="s">
        <v>16</v>
      </c>
      <c r="F15" s="2" t="s">
        <v>26</v>
      </c>
      <c r="G15" s="3" t="s">
        <v>7</v>
      </c>
      <c r="H15" s="3" t="s">
        <v>9</v>
      </c>
      <c r="J15" s="1"/>
      <c r="K15" s="1"/>
    </row>
    <row r="16" spans="2:12" x14ac:dyDescent="0.3">
      <c r="B16" s="11">
        <v>13</v>
      </c>
      <c r="C16" s="2" t="s">
        <v>45</v>
      </c>
      <c r="D16" s="2">
        <v>20</v>
      </c>
      <c r="E16" s="2" t="s">
        <v>16</v>
      </c>
      <c r="F16" s="2" t="s">
        <v>27</v>
      </c>
      <c r="G16" s="3" t="s">
        <v>6</v>
      </c>
      <c r="H16" s="3" t="s">
        <v>13</v>
      </c>
      <c r="J16" s="1"/>
      <c r="K16" s="1"/>
    </row>
    <row r="17" spans="2:11" x14ac:dyDescent="0.3">
      <c r="B17" s="11">
        <v>14</v>
      </c>
      <c r="C17" s="2" t="s">
        <v>46</v>
      </c>
      <c r="D17" s="2">
        <v>20</v>
      </c>
      <c r="E17" s="2" t="s">
        <v>16</v>
      </c>
      <c r="F17" s="2" t="s">
        <v>28</v>
      </c>
      <c r="G17" s="3" t="s">
        <v>8</v>
      </c>
      <c r="H17" s="3" t="s">
        <v>9</v>
      </c>
      <c r="J17" s="1"/>
      <c r="K17" s="1"/>
    </row>
    <row r="18" spans="2:11" x14ac:dyDescent="0.3">
      <c r="B18" s="11">
        <v>15</v>
      </c>
      <c r="C18" s="2" t="s">
        <v>42</v>
      </c>
      <c r="D18" s="2">
        <v>20</v>
      </c>
      <c r="E18" s="2" t="s">
        <v>11</v>
      </c>
      <c r="F18" s="2" t="s">
        <v>29</v>
      </c>
      <c r="G18" s="3" t="s">
        <v>8</v>
      </c>
      <c r="H18" s="3" t="s">
        <v>10</v>
      </c>
      <c r="J18" s="1"/>
      <c r="K18" s="1"/>
    </row>
    <row r="19" spans="2:11" x14ac:dyDescent="0.3">
      <c r="B19" s="11">
        <v>16</v>
      </c>
      <c r="C19" s="2" t="s">
        <v>37</v>
      </c>
      <c r="D19" s="2">
        <v>20</v>
      </c>
      <c r="E19" s="2" t="s">
        <v>15</v>
      </c>
      <c r="F19" s="2" t="s">
        <v>20</v>
      </c>
      <c r="G19" s="3" t="s">
        <v>7</v>
      </c>
      <c r="H19" s="3" t="s">
        <v>10</v>
      </c>
      <c r="J19" s="1"/>
      <c r="K19" s="1"/>
    </row>
    <row r="20" spans="2:11" x14ac:dyDescent="0.3">
      <c r="B20" s="11">
        <v>17</v>
      </c>
      <c r="C20" s="2" t="s">
        <v>38</v>
      </c>
      <c r="D20" s="2">
        <v>20</v>
      </c>
      <c r="E20" s="2" t="s">
        <v>15</v>
      </c>
      <c r="F20" s="2" t="s">
        <v>19</v>
      </c>
      <c r="G20" s="3" t="s">
        <v>6</v>
      </c>
      <c r="H20" s="3" t="s">
        <v>13</v>
      </c>
      <c r="J20" s="1"/>
      <c r="K20" s="1"/>
    </row>
    <row r="21" spans="2:11" x14ac:dyDescent="0.3">
      <c r="B21" s="21">
        <v>18</v>
      </c>
      <c r="C21" s="2" t="s">
        <v>51</v>
      </c>
      <c r="D21" s="2">
        <v>21</v>
      </c>
      <c r="E21" s="2" t="s">
        <v>16</v>
      </c>
      <c r="F21" s="2" t="s">
        <v>20</v>
      </c>
      <c r="G21" s="3" t="s">
        <v>6</v>
      </c>
      <c r="H21" s="3" t="s">
        <v>13</v>
      </c>
      <c r="J21" s="1"/>
      <c r="K21" s="1"/>
    </row>
    <row r="22" spans="2:11" x14ac:dyDescent="0.3">
      <c r="B22" s="21">
        <v>19</v>
      </c>
      <c r="C22" s="2" t="s">
        <v>52</v>
      </c>
      <c r="D22" s="2">
        <v>20</v>
      </c>
      <c r="E22" s="2" t="s">
        <v>16</v>
      </c>
      <c r="F22" s="2" t="s">
        <v>28</v>
      </c>
      <c r="G22" s="3" t="s">
        <v>6</v>
      </c>
      <c r="H22" s="3" t="s">
        <v>13</v>
      </c>
      <c r="J22" s="1"/>
      <c r="K22" s="1"/>
    </row>
    <row r="23" spans="2:11" x14ac:dyDescent="0.3">
      <c r="B23" s="21">
        <v>20</v>
      </c>
      <c r="C23" s="2" t="s">
        <v>53</v>
      </c>
      <c r="D23" s="2">
        <v>20</v>
      </c>
      <c r="E23" s="2" t="s">
        <v>15</v>
      </c>
      <c r="F23" s="2" t="s">
        <v>23</v>
      </c>
      <c r="G23" s="3" t="s">
        <v>7</v>
      </c>
      <c r="H23" s="3" t="s">
        <v>9</v>
      </c>
      <c r="J23" s="1"/>
      <c r="K23" s="1"/>
    </row>
    <row r="24" spans="2:11" x14ac:dyDescent="0.3">
      <c r="J24" s="1"/>
      <c r="K24" s="1"/>
    </row>
    <row r="25" spans="2:11" x14ac:dyDescent="0.3">
      <c r="J25" s="1"/>
      <c r="K25" s="1"/>
    </row>
    <row r="26" spans="2:11" x14ac:dyDescent="0.3">
      <c r="J26" s="1"/>
      <c r="K26" s="1"/>
    </row>
    <row r="27" spans="2:11" x14ac:dyDescent="0.3">
      <c r="J27" s="1"/>
      <c r="K27" s="1"/>
    </row>
    <row r="28" spans="2:11" x14ac:dyDescent="0.3">
      <c r="J28" s="1"/>
      <c r="K28" s="1"/>
    </row>
    <row r="29" spans="2:11" x14ac:dyDescent="0.3">
      <c r="J29" s="1"/>
      <c r="K29" s="1"/>
    </row>
    <row r="30" spans="2:11" x14ac:dyDescent="0.3">
      <c r="J30" s="1"/>
      <c r="K30" s="1"/>
    </row>
    <row r="31" spans="2:11" x14ac:dyDescent="0.3">
      <c r="J31" s="30"/>
      <c r="K31" s="1"/>
    </row>
    <row r="32" spans="2:11" x14ac:dyDescent="0.3">
      <c r="J32" s="31"/>
      <c r="K32" s="1"/>
    </row>
    <row r="33" spans="10:11" x14ac:dyDescent="0.3">
      <c r="J33" s="31"/>
      <c r="K33" s="1"/>
    </row>
    <row r="34" spans="10:11" x14ac:dyDescent="0.3">
      <c r="J34" s="31"/>
      <c r="K34" s="1"/>
    </row>
    <row r="35" spans="10:11" x14ac:dyDescent="0.3">
      <c r="J35" s="31"/>
      <c r="K35" s="1"/>
    </row>
    <row r="36" spans="10:11" x14ac:dyDescent="0.3">
      <c r="J36" s="31"/>
      <c r="K36" s="1"/>
    </row>
  </sheetData>
  <mergeCells count="2">
    <mergeCell ref="J3:L3"/>
    <mergeCell ref="B2:H2"/>
  </mergeCells>
  <conditionalFormatting sqref="G4:G23">
    <cfRule type="containsText" dxfId="27" priority="7" operator="containsText" text="Much harder">
      <formula>NOT(ISERROR(SEARCH("Much harder",G4)))</formula>
    </cfRule>
    <cfRule type="containsText" dxfId="26" priority="8" operator="containsText" text="Slightly harder">
      <formula>NOT(ISERROR(SEARCH("Slightly harder",G4)))</formula>
    </cfRule>
    <cfRule type="beginsWith" dxfId="25" priority="9" operator="beginsWith" text="Same as before">
      <formula>LEFT(G4,LEN("Same as before"))="Same as before"</formula>
    </cfRule>
  </conditionalFormatting>
  <conditionalFormatting sqref="H4:H23">
    <cfRule type="containsText" dxfId="24" priority="4" operator="containsText" text="Other">
      <formula>NOT(ISERROR(SEARCH("Other",H4)))</formula>
    </cfRule>
    <cfRule type="containsText" dxfId="23" priority="5" operator="containsText" text="Health">
      <formula>NOT(ISERROR(SEARCH("Health",H4)))</formula>
    </cfRule>
    <cfRule type="containsText" dxfId="22" priority="6" operator="containsText" text="Fare price">
      <formula>NOT(ISERROR(SEARCH("Fare price",H4)))</formula>
    </cfRule>
  </conditionalFormatting>
  <conditionalFormatting sqref="E4:E23">
    <cfRule type="containsText" dxfId="21" priority="1" operator="containsText" text="Other">
      <formula>NOT(ISERROR(SEARCH("Other",E4)))</formula>
    </cfRule>
    <cfRule type="beginsWith" dxfId="20" priority="2" operator="beginsWith" text="Female">
      <formula>LEFT(E4,LEN("Female"))="Female"</formula>
    </cfRule>
    <cfRule type="beginsWith" dxfId="19" priority="3" operator="beginsWith" text="Male">
      <formula>LEFT(E4,LEN("Male"))="Male"</formula>
    </cfRule>
  </conditionalFormatting>
  <dataValidations count="5">
    <dataValidation type="whole" allowBlank="1" showInputMessage="1" showErrorMessage="1" sqref="D4:D20" xr:uid="{EFC99F45-BDAC-49BF-A9C3-6DD52BF819D9}">
      <formula1>13</formula1>
      <formula2>30</formula2>
    </dataValidation>
    <dataValidation type="list" allowBlank="1" showInputMessage="1" showErrorMessage="1" errorTitle="Wrong Input" promptTitle="Pick One" prompt="How hard is it for you to commute to school now compared to before?" sqref="G4:G23" xr:uid="{216FE9FC-F7E5-4CF4-BB80-C6820169B1D1}">
      <formula1>$K$4:$K$7</formula1>
    </dataValidation>
    <dataValidation type="list" allowBlank="1" showInputMessage="1" showErrorMessage="1" errorTitle="Wrong Input" promptTitle="Pick One" prompt="What is the main reason it is harder for you to commute now?" sqref="I4:I10" xr:uid="{28B198D9-94A9-4278-93C0-C5EF867E7507}">
      <formula1>$M$4:$M$7</formula1>
    </dataValidation>
    <dataValidation type="list" allowBlank="1" showInputMessage="1" showErrorMessage="1" promptTitle="Pick One" sqref="E4:E23" xr:uid="{854ADAE3-5E35-4722-A8B0-B48AF1AD85C4}">
      <formula1>$J$4:$J$7</formula1>
    </dataValidation>
    <dataValidation type="list" allowBlank="1" showInputMessage="1" showErrorMessage="1" errorTitle="Wrong Input" promptTitle="Pick One" prompt="What is the main reason it is harder for you to commute now?" sqref="H4:H23" xr:uid="{7D09C287-AE81-4CAD-9E77-F461A2CFFDBB}">
      <formula1>$L$4:$L$7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BF546-70BA-4DDD-95BB-BCD705D2DE56}">
  <dimension ref="B1:L38"/>
  <sheetViews>
    <sheetView zoomScale="85" zoomScaleNormal="85" workbookViewId="0">
      <selection activeCell="H3" sqref="H3"/>
    </sheetView>
  </sheetViews>
  <sheetFormatPr defaultRowHeight="14.4" x14ac:dyDescent="0.3"/>
  <cols>
    <col min="2" max="2" width="6" customWidth="1"/>
    <col min="3" max="3" width="19.33203125" customWidth="1"/>
    <col min="4" max="4" width="9.5546875" customWidth="1"/>
    <col min="5" max="5" width="13.109375" customWidth="1"/>
    <col min="6" max="6" width="21.44140625" customWidth="1"/>
    <col min="7" max="7" width="26.21875" customWidth="1"/>
    <col min="8" max="8" width="31.21875" customWidth="1"/>
    <col min="10" max="10" width="22.44140625" customWidth="1"/>
    <col min="11" max="11" width="14.5546875" customWidth="1"/>
    <col min="12" max="12" width="21.88671875" customWidth="1"/>
  </cols>
  <sheetData>
    <row r="1" spans="2:12" ht="15" thickBot="1" x14ac:dyDescent="0.35"/>
    <row r="2" spans="2:12" ht="15" thickBot="1" x14ac:dyDescent="0.35">
      <c r="B2" s="71" t="s">
        <v>12</v>
      </c>
      <c r="C2" s="72"/>
      <c r="D2" s="72"/>
      <c r="E2" s="72"/>
      <c r="F2" s="72"/>
      <c r="G2" s="72"/>
      <c r="H2" s="73"/>
    </row>
    <row r="3" spans="2:12" ht="45" customHeight="1" thickBot="1" x14ac:dyDescent="0.35">
      <c r="B3" s="36" t="s">
        <v>17</v>
      </c>
      <c r="C3" s="37" t="s">
        <v>0</v>
      </c>
      <c r="D3" s="37" t="s">
        <v>1</v>
      </c>
      <c r="E3" s="37" t="s">
        <v>2</v>
      </c>
      <c r="F3" s="37" t="s">
        <v>3</v>
      </c>
      <c r="G3" s="38" t="s">
        <v>5</v>
      </c>
      <c r="H3" s="38" t="s">
        <v>4</v>
      </c>
      <c r="I3" s="24"/>
      <c r="J3" s="66" t="s">
        <v>14</v>
      </c>
      <c r="K3" s="67"/>
      <c r="L3" s="68"/>
    </row>
    <row r="4" spans="2:12" x14ac:dyDescent="0.3">
      <c r="B4" s="39">
        <v>1</v>
      </c>
      <c r="C4" s="40" t="s">
        <v>30</v>
      </c>
      <c r="D4" s="40">
        <v>20</v>
      </c>
      <c r="E4" s="3" t="s">
        <v>15</v>
      </c>
      <c r="F4" s="12" t="s">
        <v>18</v>
      </c>
      <c r="G4" s="3" t="s">
        <v>6</v>
      </c>
      <c r="H4" s="3" t="s">
        <v>13</v>
      </c>
      <c r="I4" s="1"/>
      <c r="J4" s="7" t="s">
        <v>13</v>
      </c>
      <c r="K4" s="6" t="s">
        <v>13</v>
      </c>
      <c r="L4" s="6" t="s">
        <v>13</v>
      </c>
    </row>
    <row r="5" spans="2:12" x14ac:dyDescent="0.3">
      <c r="B5" s="41">
        <v>2</v>
      </c>
      <c r="C5" s="42" t="s">
        <v>31</v>
      </c>
      <c r="D5" s="42">
        <v>21</v>
      </c>
      <c r="E5" s="2" t="s">
        <v>15</v>
      </c>
      <c r="F5" s="2" t="s">
        <v>19</v>
      </c>
      <c r="G5" s="3" t="s">
        <v>8</v>
      </c>
      <c r="H5" s="3" t="s">
        <v>9</v>
      </c>
      <c r="I5" s="1"/>
      <c r="J5" s="2" t="s">
        <v>15</v>
      </c>
      <c r="K5" s="2" t="s">
        <v>6</v>
      </c>
      <c r="L5" s="2" t="s">
        <v>9</v>
      </c>
    </row>
    <row r="6" spans="2:12" x14ac:dyDescent="0.3">
      <c r="B6" s="41">
        <v>3</v>
      </c>
      <c r="C6" s="42" t="s">
        <v>39</v>
      </c>
      <c r="D6" s="42">
        <v>19</v>
      </c>
      <c r="E6" s="2" t="s">
        <v>16</v>
      </c>
      <c r="F6" s="2" t="s">
        <v>20</v>
      </c>
      <c r="G6" s="3" t="s">
        <v>8</v>
      </c>
      <c r="H6" s="3" t="s">
        <v>9</v>
      </c>
      <c r="I6" s="1"/>
      <c r="J6" s="2" t="s">
        <v>16</v>
      </c>
      <c r="K6" s="2" t="s">
        <v>7</v>
      </c>
      <c r="L6" s="2" t="s">
        <v>10</v>
      </c>
    </row>
    <row r="7" spans="2:12" x14ac:dyDescent="0.3">
      <c r="B7" s="41">
        <v>4</v>
      </c>
      <c r="C7" s="42" t="s">
        <v>40</v>
      </c>
      <c r="D7" s="42">
        <v>20</v>
      </c>
      <c r="E7" s="2" t="s">
        <v>16</v>
      </c>
      <c r="F7" s="2" t="s">
        <v>21</v>
      </c>
      <c r="G7" s="3" t="s">
        <v>8</v>
      </c>
      <c r="H7" s="3" t="s">
        <v>9</v>
      </c>
      <c r="I7" s="1"/>
      <c r="J7" s="2" t="s">
        <v>11</v>
      </c>
      <c r="K7" s="2" t="s">
        <v>8</v>
      </c>
      <c r="L7" s="2" t="s">
        <v>11</v>
      </c>
    </row>
    <row r="8" spans="2:12" ht="15" thickBot="1" x14ac:dyDescent="0.35">
      <c r="B8" s="41">
        <v>5</v>
      </c>
      <c r="C8" s="42" t="s">
        <v>32</v>
      </c>
      <c r="D8" s="42">
        <v>20</v>
      </c>
      <c r="E8" s="2" t="s">
        <v>15</v>
      </c>
      <c r="F8" s="2" t="s">
        <v>19</v>
      </c>
      <c r="G8" s="3" t="s">
        <v>6</v>
      </c>
      <c r="H8" s="3" t="s">
        <v>13</v>
      </c>
      <c r="I8" s="1"/>
    </row>
    <row r="9" spans="2:12" ht="16.2" thickBot="1" x14ac:dyDescent="0.35">
      <c r="B9" s="41">
        <v>6</v>
      </c>
      <c r="C9" s="42" t="s">
        <v>33</v>
      </c>
      <c r="D9" s="42">
        <v>20</v>
      </c>
      <c r="E9" s="2" t="s">
        <v>15</v>
      </c>
      <c r="F9" s="2" t="s">
        <v>22</v>
      </c>
      <c r="G9" s="3" t="s">
        <v>8</v>
      </c>
      <c r="H9" s="3" t="s">
        <v>9</v>
      </c>
      <c r="I9" s="1"/>
      <c r="J9" s="69" t="s">
        <v>57</v>
      </c>
      <c r="K9" s="70"/>
    </row>
    <row r="10" spans="2:12" x14ac:dyDescent="0.3">
      <c r="B10" s="41">
        <v>7</v>
      </c>
      <c r="C10" s="42" t="s">
        <v>34</v>
      </c>
      <c r="D10" s="42">
        <v>20</v>
      </c>
      <c r="E10" s="2" t="s">
        <v>15</v>
      </c>
      <c r="F10" s="2" t="s">
        <v>20</v>
      </c>
      <c r="G10" s="3" t="s">
        <v>8</v>
      </c>
      <c r="H10" s="3" t="s">
        <v>9</v>
      </c>
      <c r="I10" s="1"/>
      <c r="J10" s="13" t="s">
        <v>18</v>
      </c>
      <c r="K10" s="16">
        <v>60</v>
      </c>
    </row>
    <row r="11" spans="2:12" x14ac:dyDescent="0.3">
      <c r="B11" s="41">
        <v>8</v>
      </c>
      <c r="C11" s="42" t="s">
        <v>35</v>
      </c>
      <c r="D11" s="42">
        <v>19</v>
      </c>
      <c r="E11" s="2" t="s">
        <v>15</v>
      </c>
      <c r="F11" s="2" t="s">
        <v>19</v>
      </c>
      <c r="G11" s="3" t="s">
        <v>7</v>
      </c>
      <c r="H11" s="3" t="s">
        <v>10</v>
      </c>
      <c r="J11" s="2" t="s">
        <v>19</v>
      </c>
      <c r="K11" s="16">
        <v>45</v>
      </c>
    </row>
    <row r="12" spans="2:12" x14ac:dyDescent="0.3">
      <c r="B12" s="41">
        <v>9</v>
      </c>
      <c r="C12" s="42" t="s">
        <v>41</v>
      </c>
      <c r="D12" s="42">
        <v>19</v>
      </c>
      <c r="E12" s="2" t="s">
        <v>16</v>
      </c>
      <c r="F12" s="2" t="s">
        <v>23</v>
      </c>
      <c r="G12" s="3" t="s">
        <v>7</v>
      </c>
      <c r="H12" s="3" t="s">
        <v>9</v>
      </c>
      <c r="J12" s="2" t="s">
        <v>20</v>
      </c>
      <c r="K12" s="16">
        <v>30</v>
      </c>
    </row>
    <row r="13" spans="2:12" x14ac:dyDescent="0.3">
      <c r="B13" s="41">
        <v>10</v>
      </c>
      <c r="C13" s="42" t="s">
        <v>36</v>
      </c>
      <c r="D13" s="42">
        <v>20</v>
      </c>
      <c r="E13" s="2" t="s">
        <v>15</v>
      </c>
      <c r="F13" s="2" t="s">
        <v>24</v>
      </c>
      <c r="G13" s="3" t="s">
        <v>8</v>
      </c>
      <c r="H13" s="3" t="s">
        <v>10</v>
      </c>
      <c r="J13" s="2" t="s">
        <v>21</v>
      </c>
      <c r="K13" s="16">
        <v>20</v>
      </c>
    </row>
    <row r="14" spans="2:12" x14ac:dyDescent="0.3">
      <c r="B14" s="41">
        <v>11</v>
      </c>
      <c r="C14" s="42" t="s">
        <v>43</v>
      </c>
      <c r="D14" s="42">
        <v>21</v>
      </c>
      <c r="E14" s="2" t="s">
        <v>16</v>
      </c>
      <c r="F14" s="2" t="s">
        <v>25</v>
      </c>
      <c r="G14" s="3" t="s">
        <v>8</v>
      </c>
      <c r="H14" s="3" t="s">
        <v>10</v>
      </c>
      <c r="J14" s="2" t="s">
        <v>19</v>
      </c>
      <c r="K14" s="16">
        <v>45</v>
      </c>
    </row>
    <row r="15" spans="2:12" x14ac:dyDescent="0.3">
      <c r="B15" s="41">
        <v>12</v>
      </c>
      <c r="C15" s="42" t="s">
        <v>44</v>
      </c>
      <c r="D15" s="42">
        <v>21</v>
      </c>
      <c r="E15" s="2" t="s">
        <v>16</v>
      </c>
      <c r="F15" s="2" t="s">
        <v>26</v>
      </c>
      <c r="G15" s="3" t="s">
        <v>7</v>
      </c>
      <c r="H15" s="3" t="s">
        <v>9</v>
      </c>
      <c r="J15" s="2" t="s">
        <v>22</v>
      </c>
      <c r="K15" s="16">
        <v>15</v>
      </c>
    </row>
    <row r="16" spans="2:12" x14ac:dyDescent="0.3">
      <c r="B16" s="41">
        <v>13</v>
      </c>
      <c r="C16" s="42" t="s">
        <v>45</v>
      </c>
      <c r="D16" s="42">
        <v>20</v>
      </c>
      <c r="E16" s="2" t="s">
        <v>16</v>
      </c>
      <c r="F16" s="2" t="s">
        <v>27</v>
      </c>
      <c r="G16" s="3" t="s">
        <v>6</v>
      </c>
      <c r="H16" s="3" t="s">
        <v>13</v>
      </c>
      <c r="J16" s="2" t="s">
        <v>20</v>
      </c>
      <c r="K16" s="16">
        <v>30</v>
      </c>
    </row>
    <row r="17" spans="2:11" x14ac:dyDescent="0.3">
      <c r="B17" s="41">
        <v>14</v>
      </c>
      <c r="C17" s="42" t="s">
        <v>46</v>
      </c>
      <c r="D17" s="42">
        <v>20</v>
      </c>
      <c r="E17" s="2" t="s">
        <v>16</v>
      </c>
      <c r="F17" s="2" t="s">
        <v>28</v>
      </c>
      <c r="G17" s="3" t="s">
        <v>8</v>
      </c>
      <c r="H17" s="3" t="s">
        <v>9</v>
      </c>
      <c r="J17" s="2" t="s">
        <v>19</v>
      </c>
      <c r="K17" s="16">
        <v>45</v>
      </c>
    </row>
    <row r="18" spans="2:11" x14ac:dyDescent="0.3">
      <c r="B18" s="41">
        <v>15</v>
      </c>
      <c r="C18" s="42" t="s">
        <v>42</v>
      </c>
      <c r="D18" s="42">
        <v>20</v>
      </c>
      <c r="E18" s="2" t="s">
        <v>11</v>
      </c>
      <c r="F18" s="2" t="s">
        <v>29</v>
      </c>
      <c r="G18" s="3" t="s">
        <v>8</v>
      </c>
      <c r="H18" s="3" t="s">
        <v>10</v>
      </c>
      <c r="J18" s="2" t="s">
        <v>23</v>
      </c>
      <c r="K18" s="16">
        <v>40</v>
      </c>
    </row>
    <row r="19" spans="2:11" x14ac:dyDescent="0.3">
      <c r="B19" s="41">
        <v>16</v>
      </c>
      <c r="C19" s="42" t="s">
        <v>37</v>
      </c>
      <c r="D19" s="42">
        <v>20</v>
      </c>
      <c r="E19" s="2" t="s">
        <v>15</v>
      </c>
      <c r="F19" s="2" t="s">
        <v>20</v>
      </c>
      <c r="G19" s="3" t="s">
        <v>7</v>
      </c>
      <c r="H19" s="3" t="s">
        <v>10</v>
      </c>
      <c r="J19" s="2" t="s">
        <v>24</v>
      </c>
      <c r="K19" s="16">
        <v>35</v>
      </c>
    </row>
    <row r="20" spans="2:11" x14ac:dyDescent="0.3">
      <c r="B20" s="41">
        <v>17</v>
      </c>
      <c r="C20" s="42" t="s">
        <v>38</v>
      </c>
      <c r="D20" s="42">
        <v>20</v>
      </c>
      <c r="E20" s="2" t="s">
        <v>15</v>
      </c>
      <c r="F20" s="2" t="s">
        <v>19</v>
      </c>
      <c r="G20" s="3" t="s">
        <v>6</v>
      </c>
      <c r="H20" s="3" t="s">
        <v>13</v>
      </c>
      <c r="J20" s="2" t="s">
        <v>25</v>
      </c>
      <c r="K20" s="16">
        <v>75</v>
      </c>
    </row>
    <row r="21" spans="2:11" x14ac:dyDescent="0.3">
      <c r="B21" s="43">
        <v>18</v>
      </c>
      <c r="C21" s="42" t="s">
        <v>51</v>
      </c>
      <c r="D21" s="42">
        <v>21</v>
      </c>
      <c r="E21" s="2" t="s">
        <v>16</v>
      </c>
      <c r="F21" s="2" t="s">
        <v>20</v>
      </c>
      <c r="G21" s="3" t="s">
        <v>6</v>
      </c>
      <c r="H21" s="3" t="s">
        <v>13</v>
      </c>
      <c r="J21" s="2" t="s">
        <v>26</v>
      </c>
      <c r="K21" s="16">
        <v>34</v>
      </c>
    </row>
    <row r="22" spans="2:11" x14ac:dyDescent="0.3">
      <c r="B22" s="43">
        <v>19</v>
      </c>
      <c r="C22" s="42" t="s">
        <v>52</v>
      </c>
      <c r="D22" s="42">
        <v>20</v>
      </c>
      <c r="E22" s="2" t="s">
        <v>16</v>
      </c>
      <c r="F22" s="2" t="s">
        <v>28</v>
      </c>
      <c r="G22" s="3" t="s">
        <v>6</v>
      </c>
      <c r="H22" s="3" t="s">
        <v>13</v>
      </c>
      <c r="J22" s="2" t="s">
        <v>27</v>
      </c>
      <c r="K22" s="16">
        <v>47</v>
      </c>
    </row>
    <row r="23" spans="2:11" x14ac:dyDescent="0.3">
      <c r="B23" s="44">
        <v>20</v>
      </c>
      <c r="C23" s="45" t="s">
        <v>53</v>
      </c>
      <c r="D23" s="45">
        <v>20</v>
      </c>
      <c r="E23" s="34" t="s">
        <v>15</v>
      </c>
      <c r="F23" s="34" t="s">
        <v>23</v>
      </c>
      <c r="G23" s="35" t="s">
        <v>7</v>
      </c>
      <c r="H23" s="35" t="s">
        <v>9</v>
      </c>
      <c r="J23" s="2" t="s">
        <v>28</v>
      </c>
      <c r="K23" s="16">
        <v>25</v>
      </c>
    </row>
    <row r="24" spans="2:11" x14ac:dyDescent="0.3">
      <c r="D24">
        <f>AVERAGE(Table5[Age])</f>
        <v>20.05</v>
      </c>
      <c r="J24" s="2" t="s">
        <v>29</v>
      </c>
      <c r="K24" s="16">
        <v>39</v>
      </c>
    </row>
    <row r="25" spans="2:11" x14ac:dyDescent="0.3">
      <c r="J25" s="2" t="s">
        <v>20</v>
      </c>
      <c r="K25" s="16">
        <v>30</v>
      </c>
    </row>
    <row r="26" spans="2:11" x14ac:dyDescent="0.3">
      <c r="J26" s="2" t="s">
        <v>19</v>
      </c>
      <c r="K26" s="16">
        <v>45</v>
      </c>
    </row>
    <row r="27" spans="2:11" x14ac:dyDescent="0.3">
      <c r="J27" s="2" t="s">
        <v>20</v>
      </c>
      <c r="K27" s="16">
        <v>30</v>
      </c>
    </row>
    <row r="28" spans="2:11" x14ac:dyDescent="0.3">
      <c r="J28" s="2" t="s">
        <v>28</v>
      </c>
      <c r="K28" s="16">
        <v>25</v>
      </c>
    </row>
    <row r="29" spans="2:11" x14ac:dyDescent="0.3">
      <c r="J29" s="2" t="s">
        <v>23</v>
      </c>
      <c r="K29" s="16">
        <v>40</v>
      </c>
    </row>
    <row r="30" spans="2:11" x14ac:dyDescent="0.3">
      <c r="J30" s="15"/>
      <c r="K30" s="16"/>
    </row>
    <row r="31" spans="2:11" x14ac:dyDescent="0.3">
      <c r="J31" s="17" t="s">
        <v>49</v>
      </c>
      <c r="K31" s="16">
        <f>COUNT(K10:K29)</f>
        <v>20</v>
      </c>
    </row>
    <row r="32" spans="2:11" x14ac:dyDescent="0.3">
      <c r="J32" s="18" t="s">
        <v>47</v>
      </c>
      <c r="K32" s="16">
        <f>SUM(K10:K29)</f>
        <v>755</v>
      </c>
    </row>
    <row r="33" spans="10:11" x14ac:dyDescent="0.3">
      <c r="J33" s="18" t="s">
        <v>48</v>
      </c>
      <c r="K33" s="16">
        <f xml:space="preserve"> AVERAGE(K10:K29)</f>
        <v>37.75</v>
      </c>
    </row>
    <row r="34" spans="10:11" x14ac:dyDescent="0.3">
      <c r="J34" s="17" t="s">
        <v>50</v>
      </c>
      <c r="K34" s="33">
        <f xml:space="preserve"> (K33/1400)</f>
        <v>2.6964285714285715E-2</v>
      </c>
    </row>
    <row r="35" spans="10:11" x14ac:dyDescent="0.3">
      <c r="J35" s="18"/>
      <c r="K35" s="16"/>
    </row>
    <row r="36" spans="10:11" x14ac:dyDescent="0.3">
      <c r="J36" s="18" t="s">
        <v>56</v>
      </c>
      <c r="K36" s="16">
        <f>MEDIAN(K10:K29)</f>
        <v>37</v>
      </c>
    </row>
    <row r="37" spans="10:11" x14ac:dyDescent="0.3">
      <c r="J37" s="18" t="s">
        <v>59</v>
      </c>
      <c r="K37" s="16">
        <f>PERCENTILE(K10:K29, 0.3)</f>
        <v>30</v>
      </c>
    </row>
    <row r="38" spans="10:11" x14ac:dyDescent="0.3">
      <c r="J38" s="27" t="s">
        <v>58</v>
      </c>
      <c r="K38" s="28">
        <f xml:space="preserve"> QUARTILE(K10:K29, 3)</f>
        <v>45</v>
      </c>
    </row>
  </sheetData>
  <mergeCells count="3">
    <mergeCell ref="B2:H2"/>
    <mergeCell ref="J3:L3"/>
    <mergeCell ref="J9:K9"/>
  </mergeCells>
  <conditionalFormatting sqref="G4:G23">
    <cfRule type="containsText" dxfId="18" priority="7" operator="containsText" text="Much harder">
      <formula>NOT(ISERROR(SEARCH("Much harder",G4)))</formula>
    </cfRule>
    <cfRule type="containsText" dxfId="17" priority="8" operator="containsText" text="Slightly harder">
      <formula>NOT(ISERROR(SEARCH("Slightly harder",G4)))</formula>
    </cfRule>
    <cfRule type="beginsWith" dxfId="16" priority="9" operator="beginsWith" text="Same as before">
      <formula>LEFT(G4,LEN("Same as before"))="Same as before"</formula>
    </cfRule>
  </conditionalFormatting>
  <conditionalFormatting sqref="H4:H23">
    <cfRule type="containsText" dxfId="15" priority="4" operator="containsText" text="Other">
      <formula>NOT(ISERROR(SEARCH("Other",H4)))</formula>
    </cfRule>
    <cfRule type="containsText" dxfId="14" priority="5" operator="containsText" text="Health">
      <formula>NOT(ISERROR(SEARCH("Health",H4)))</formula>
    </cfRule>
    <cfRule type="containsText" dxfId="13" priority="6" operator="containsText" text="Fare price">
      <formula>NOT(ISERROR(SEARCH("Fare price",H4)))</formula>
    </cfRule>
  </conditionalFormatting>
  <conditionalFormatting sqref="E4:E23">
    <cfRule type="containsText" dxfId="12" priority="1" operator="containsText" text="Other">
      <formula>NOT(ISERROR(SEARCH("Other",E4)))</formula>
    </cfRule>
    <cfRule type="beginsWith" dxfId="11" priority="2" operator="beginsWith" text="Female">
      <formula>LEFT(E4,LEN("Female"))="Female"</formula>
    </cfRule>
    <cfRule type="beginsWith" dxfId="10" priority="3" operator="beginsWith" text="Male">
      <formula>LEFT(E4,LEN("Male"))="Male"</formula>
    </cfRule>
  </conditionalFormatting>
  <dataValidations count="5">
    <dataValidation type="list" allowBlank="1" showInputMessage="1" showErrorMessage="1" errorTitle="Wrong Input" promptTitle="Pick One" prompt="What is the main reason it is harder for you to commute now?" sqref="H4:H23" xr:uid="{B109E94C-026C-4EA8-8B24-2B70DBE6D301}">
      <formula1>$L$4:$L$7</formula1>
    </dataValidation>
    <dataValidation type="list" allowBlank="1" showInputMessage="1" showErrorMessage="1" promptTitle="Pick One" sqref="E4:E23" xr:uid="{E73199FD-BB27-4ED8-A884-5095F160BB91}">
      <formula1>$J$4:$J$7</formula1>
    </dataValidation>
    <dataValidation type="list" allowBlank="1" showInputMessage="1" showErrorMessage="1" errorTitle="Wrong Input" promptTitle="Pick One" prompt="What is the main reason it is harder for you to commute now?" sqref="I4:I10" xr:uid="{B9B2F01D-BE43-4FE4-B473-A2B9E79B07B5}">
      <formula1>$M$4:$M$7</formula1>
    </dataValidation>
    <dataValidation type="list" allowBlank="1" showInputMessage="1" showErrorMessage="1" errorTitle="Wrong Input" promptTitle="Pick One" prompt="How hard is it for you to commute to school now compared to before?" sqref="G4:G23" xr:uid="{F183F4D2-B2DC-4814-92EF-0390C58D8DB6}">
      <formula1>$K$4:$K$7</formula1>
    </dataValidation>
    <dataValidation type="whole" allowBlank="1" showInputMessage="1" showErrorMessage="1" sqref="D4:D20" xr:uid="{E20AB492-F8E5-4F4A-B337-E9CF638CC2D3}">
      <formula1>13</formula1>
      <formula2>30</formula2>
    </dataValidation>
  </dataValidations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DF1019-1CB4-403B-A009-B1AD38A4EBAC}">
  <dimension ref="A1:AM42"/>
  <sheetViews>
    <sheetView tabSelected="1" zoomScale="55" zoomScaleNormal="55" zoomScalePageLayoutView="25" workbookViewId="0">
      <selection activeCell="AE34" sqref="AE34"/>
    </sheetView>
  </sheetViews>
  <sheetFormatPr defaultRowHeight="14.4" x14ac:dyDescent="0.3"/>
  <cols>
    <col min="1" max="1" width="2.6640625" style="49" customWidth="1"/>
    <col min="2" max="2" width="8.88671875" style="49"/>
    <col min="3" max="3" width="19.33203125" style="49" bestFit="1" customWidth="1"/>
    <col min="4" max="39" width="8.88671875" style="49"/>
  </cols>
  <sheetData>
    <row r="1" spans="1:39" ht="50.4" customHeight="1" x14ac:dyDescent="0.3">
      <c r="A1" s="54"/>
      <c r="B1" s="51"/>
      <c r="C1" s="52" t="s">
        <v>64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</row>
    <row r="2" spans="1:39" x14ac:dyDescent="0.3">
      <c r="A2" s="53"/>
      <c r="B2" s="74"/>
      <c r="C2" s="74"/>
      <c r="D2" s="74"/>
      <c r="E2" s="74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</row>
    <row r="4" spans="1:39" ht="15" customHeight="1" x14ac:dyDescent="0.3"/>
    <row r="5" spans="1:39" ht="39" customHeight="1" x14ac:dyDescent="0.6">
      <c r="C5" s="55" t="s">
        <v>65</v>
      </c>
    </row>
    <row r="7" spans="1:39" ht="27" customHeight="1" x14ac:dyDescent="0.4">
      <c r="C7" s="56" t="s">
        <v>66</v>
      </c>
    </row>
    <row r="8" spans="1:39" ht="80.400000000000006" customHeight="1" x14ac:dyDescent="1.45">
      <c r="C8" s="57">
        <v>20</v>
      </c>
    </row>
    <row r="10" spans="1:39" ht="15.6" x14ac:dyDescent="0.3">
      <c r="C10" s="58"/>
    </row>
    <row r="33" spans="3:16" ht="19.05" customHeight="1" x14ac:dyDescent="0.3"/>
    <row r="34" spans="3:16" ht="35.4" x14ac:dyDescent="0.6">
      <c r="C34" s="55" t="s">
        <v>67</v>
      </c>
    </row>
    <row r="36" spans="3:16" ht="26.4" customHeight="1" x14ac:dyDescent="0.4">
      <c r="C36" s="60" t="s">
        <v>68</v>
      </c>
    </row>
    <row r="42" spans="3:16" x14ac:dyDescent="0.3">
      <c r="P42" s="61"/>
    </row>
  </sheetData>
  <mergeCells count="1">
    <mergeCell ref="B2:AM2"/>
  </mergeCells>
  <pageMargins left="0.7" right="0.7" top="0.75" bottom="0.75" header="0.3" footer="0.3"/>
  <pageSetup orientation="portrait" horizontalDpi="1200" verticalDpi="1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CDC32F-9B79-4CA0-8C63-D0D42EE73D43}">
  <dimension ref="A3:B7"/>
  <sheetViews>
    <sheetView workbookViewId="0">
      <selection activeCell="J25" sqref="J25"/>
    </sheetView>
  </sheetViews>
  <sheetFormatPr defaultRowHeight="14.4" x14ac:dyDescent="0.3"/>
  <cols>
    <col min="1" max="1" width="13.6640625" bestFit="1" customWidth="1"/>
    <col min="2" max="2" width="19.88671875" bestFit="1" customWidth="1"/>
  </cols>
  <sheetData>
    <row r="3" spans="1:2" x14ac:dyDescent="0.3">
      <c r="A3" s="47" t="s">
        <v>60</v>
      </c>
      <c r="B3" t="s">
        <v>62</v>
      </c>
    </row>
    <row r="4" spans="1:2" x14ac:dyDescent="0.3">
      <c r="A4" s="48" t="s">
        <v>8</v>
      </c>
      <c r="B4" s="46">
        <v>9</v>
      </c>
    </row>
    <row r="5" spans="1:2" x14ac:dyDescent="0.3">
      <c r="A5" s="48" t="s">
        <v>6</v>
      </c>
      <c r="B5" s="46">
        <v>6</v>
      </c>
    </row>
    <row r="6" spans="1:2" x14ac:dyDescent="0.3">
      <c r="A6" s="48" t="s">
        <v>7</v>
      </c>
      <c r="B6" s="46">
        <v>5</v>
      </c>
    </row>
    <row r="7" spans="1:2" x14ac:dyDescent="0.3">
      <c r="A7" s="48" t="s">
        <v>61</v>
      </c>
      <c r="B7" s="46">
        <v>20</v>
      </c>
    </row>
  </sheetData>
  <pageMargins left="0.7" right="0.7" top="0.75" bottom="0.75" header="0.3" footer="0.3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320EE-E37A-4083-A52D-74BD0C7F00FF}">
  <dimension ref="A3:N12"/>
  <sheetViews>
    <sheetView workbookViewId="0">
      <selection activeCell="M15" sqref="M15"/>
    </sheetView>
  </sheetViews>
  <sheetFormatPr defaultRowHeight="14.4" x14ac:dyDescent="0.3"/>
  <cols>
    <col min="1" max="1" width="19.109375" bestFit="1" customWidth="1"/>
    <col min="2" max="2" width="19.88671875" bestFit="1" customWidth="1"/>
    <col min="13" max="13" width="25.88671875" customWidth="1"/>
  </cols>
  <sheetData>
    <row r="3" spans="1:14" x14ac:dyDescent="0.3">
      <c r="A3" s="47" t="s">
        <v>60</v>
      </c>
      <c r="B3" t="s">
        <v>62</v>
      </c>
    </row>
    <row r="4" spans="1:14" x14ac:dyDescent="0.3">
      <c r="A4" s="48" t="s">
        <v>13</v>
      </c>
      <c r="B4" s="46">
        <v>6</v>
      </c>
    </row>
    <row r="5" spans="1:14" x14ac:dyDescent="0.3">
      <c r="A5" s="48" t="s">
        <v>9</v>
      </c>
      <c r="B5" s="46">
        <v>9</v>
      </c>
    </row>
    <row r="6" spans="1:14" x14ac:dyDescent="0.3">
      <c r="A6" s="48" t="s">
        <v>10</v>
      </c>
      <c r="B6" s="46">
        <v>5</v>
      </c>
    </row>
    <row r="7" spans="1:14" x14ac:dyDescent="0.3">
      <c r="A7" s="48" t="s">
        <v>61</v>
      </c>
      <c r="B7" s="46">
        <v>20</v>
      </c>
    </row>
    <row r="11" spans="1:14" x14ac:dyDescent="0.3">
      <c r="M11" s="48" t="s">
        <v>9</v>
      </c>
      <c r="N11" s="46">
        <v>9</v>
      </c>
    </row>
    <row r="12" spans="1:14" x14ac:dyDescent="0.3">
      <c r="M12" s="48" t="s">
        <v>10</v>
      </c>
      <c r="N12" s="46">
        <v>5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936B-19B3-40D7-9F3D-F5EC8659EB34}">
  <dimension ref="A3:B16"/>
  <sheetViews>
    <sheetView workbookViewId="0">
      <selection activeCell="K22" sqref="K22"/>
    </sheetView>
  </sheetViews>
  <sheetFormatPr defaultRowHeight="14.4" x14ac:dyDescent="0.3"/>
  <cols>
    <col min="1" max="1" width="19.21875" bestFit="1" customWidth="1"/>
    <col min="2" max="2" width="19.88671875" bestFit="1" customWidth="1"/>
    <col min="3" max="3" width="4.33203125" bestFit="1" customWidth="1"/>
    <col min="4" max="4" width="6.77734375" bestFit="1" customWidth="1"/>
    <col min="5" max="5" width="6.88671875" bestFit="1" customWidth="1"/>
    <col min="6" max="6" width="6.21875" bestFit="1" customWidth="1"/>
    <col min="7" max="7" width="7.6640625" bestFit="1" customWidth="1"/>
    <col min="8" max="8" width="9.21875" bestFit="1" customWidth="1"/>
    <col min="9" max="9" width="6.77734375" bestFit="1" customWidth="1"/>
    <col min="10" max="10" width="5.21875" bestFit="1" customWidth="1"/>
    <col min="11" max="11" width="6.5546875" bestFit="1" customWidth="1"/>
    <col min="12" max="12" width="4.6640625" bestFit="1" customWidth="1"/>
    <col min="13" max="13" width="8.6640625" bestFit="1" customWidth="1"/>
    <col min="14" max="14" width="3.44140625" bestFit="1" customWidth="1"/>
    <col min="15" max="15" width="5.88671875" bestFit="1" customWidth="1"/>
    <col min="16" max="16" width="5.6640625" bestFit="1" customWidth="1"/>
    <col min="17" max="17" width="4.6640625" bestFit="1" customWidth="1"/>
    <col min="18" max="18" width="7" bestFit="1" customWidth="1"/>
    <col min="19" max="19" width="9.109375" bestFit="1" customWidth="1"/>
    <col min="20" max="20" width="5.77734375" bestFit="1" customWidth="1"/>
    <col min="21" max="21" width="6" bestFit="1" customWidth="1"/>
    <col min="22" max="22" width="10.77734375" bestFit="1" customWidth="1"/>
  </cols>
  <sheetData>
    <row r="3" spans="1:2" x14ac:dyDescent="0.3">
      <c r="A3" s="47" t="s">
        <v>60</v>
      </c>
      <c r="B3" t="s">
        <v>62</v>
      </c>
    </row>
    <row r="4" spans="1:2" x14ac:dyDescent="0.3">
      <c r="A4" s="48" t="s">
        <v>18</v>
      </c>
      <c r="B4" s="46">
        <v>1</v>
      </c>
    </row>
    <row r="5" spans="1:2" x14ac:dyDescent="0.3">
      <c r="A5" s="48" t="s">
        <v>25</v>
      </c>
      <c r="B5" s="46">
        <v>1</v>
      </c>
    </row>
    <row r="6" spans="1:2" x14ac:dyDescent="0.3">
      <c r="A6" s="48" t="s">
        <v>22</v>
      </c>
      <c r="B6" s="46">
        <v>1</v>
      </c>
    </row>
    <row r="7" spans="1:2" x14ac:dyDescent="0.3">
      <c r="A7" s="48" t="s">
        <v>21</v>
      </c>
      <c r="B7" s="46">
        <v>1</v>
      </c>
    </row>
    <row r="8" spans="1:2" x14ac:dyDescent="0.3">
      <c r="A8" s="48" t="s">
        <v>28</v>
      </c>
      <c r="B8" s="46">
        <v>2</v>
      </c>
    </row>
    <row r="9" spans="1:2" x14ac:dyDescent="0.3">
      <c r="A9" s="48" t="s">
        <v>20</v>
      </c>
      <c r="B9" s="46">
        <v>4</v>
      </c>
    </row>
    <row r="10" spans="1:2" x14ac:dyDescent="0.3">
      <c r="A10" s="48" t="s">
        <v>26</v>
      </c>
      <c r="B10" s="46">
        <v>1</v>
      </c>
    </row>
    <row r="11" spans="1:2" x14ac:dyDescent="0.3">
      <c r="A11" s="48" t="s">
        <v>24</v>
      </c>
      <c r="B11" s="46">
        <v>1</v>
      </c>
    </row>
    <row r="12" spans="1:2" x14ac:dyDescent="0.3">
      <c r="A12" s="48" t="s">
        <v>29</v>
      </c>
      <c r="B12" s="46">
        <v>1</v>
      </c>
    </row>
    <row r="13" spans="1:2" x14ac:dyDescent="0.3">
      <c r="A13" s="48" t="s">
        <v>23</v>
      </c>
      <c r="B13" s="46">
        <v>2</v>
      </c>
    </row>
    <row r="14" spans="1:2" x14ac:dyDescent="0.3">
      <c r="A14" s="48" t="s">
        <v>19</v>
      </c>
      <c r="B14" s="46">
        <v>4</v>
      </c>
    </row>
    <row r="15" spans="1:2" x14ac:dyDescent="0.3">
      <c r="A15" s="48" t="s">
        <v>27</v>
      </c>
      <c r="B15" s="46">
        <v>1</v>
      </c>
    </row>
    <row r="16" spans="1:2" x14ac:dyDescent="0.3">
      <c r="A16" s="48" t="s">
        <v>61</v>
      </c>
      <c r="B16" s="46">
        <v>20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week - 1</vt:lpstr>
      <vt:lpstr>week - 2</vt:lpstr>
      <vt:lpstr>week - 3</vt:lpstr>
      <vt:lpstr>week - 4</vt:lpstr>
      <vt:lpstr>week - 5</vt:lpstr>
      <vt:lpstr>CHARTS</vt:lpstr>
      <vt:lpstr>PVT - How hard</vt:lpstr>
      <vt:lpstr>PVT - Reason</vt:lpstr>
      <vt:lpstr>PVT - Travel Time</vt:lpstr>
      <vt:lpstr>PVT - Age</vt:lpstr>
      <vt:lpstr>PVT - Gender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Aron Mondragon</dc:creator>
  <cp:lastModifiedBy>Aron Mondragon</cp:lastModifiedBy>
  <dcterms:created xsi:type="dcterms:W3CDTF">2015-06-05T18:17:20Z</dcterms:created>
  <dcterms:modified xsi:type="dcterms:W3CDTF">2022-06-23T11:43:37Z</dcterms:modified>
</cp:coreProperties>
</file>