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ne\OneDrive\Documents\"/>
    </mc:Choice>
  </mc:AlternateContent>
  <xr:revisionPtr revIDLastSave="0" documentId="13_ncr:1_{856C6C84-4B62-4CAC-A2ED-EAE95B7B1B1F}" xr6:coauthVersionLast="47" xr6:coauthVersionMax="47" xr10:uidLastSave="{00000000-0000-0000-0000-000000000000}"/>
  <bookViews>
    <workbookView xWindow="-110" yWindow="-110" windowWidth="19420" windowHeight="11020" xr2:uid="{C702261C-58C7-4C11-AF15-58A45AC63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1" l="1"/>
  <c r="T25" i="1"/>
  <c r="U25" i="1"/>
  <c r="V25" i="1"/>
  <c r="W25" i="1"/>
  <c r="X25" i="1"/>
  <c r="Y25" i="1"/>
  <c r="Z25" i="1"/>
  <c r="AA25" i="1"/>
  <c r="AB25" i="1"/>
  <c r="AD25" i="1"/>
  <c r="AD24" i="1"/>
  <c r="AD23" i="1"/>
  <c r="AD22" i="1"/>
  <c r="AD4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T4" i="1"/>
  <c r="S4" i="1"/>
  <c r="Z1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Y4" i="1"/>
  <c r="AB19" i="1"/>
  <c r="AB20" i="1"/>
  <c r="AA20" i="1"/>
  <c r="Z20" i="1"/>
  <c r="Y20" i="1"/>
  <c r="X20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X4" i="1"/>
  <c r="Z3" i="1"/>
  <c r="AA3" i="1"/>
  <c r="AB3" i="1"/>
  <c r="Y3" i="1"/>
  <c r="U3" i="1"/>
  <c r="V3" i="1" s="1"/>
  <c r="W3" i="1" s="1"/>
  <c r="T3" i="1"/>
  <c r="T5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4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O3" i="1"/>
  <c r="P3" i="1" s="1"/>
  <c r="Q3" i="1" s="1"/>
  <c r="R3" i="1" s="1"/>
  <c r="E3" i="1"/>
  <c r="F3" i="1" s="1"/>
  <c r="G3" i="1" s="1"/>
  <c r="H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J4" i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J3" i="1"/>
  <c r="K3" i="1" s="1"/>
  <c r="L3" i="1" s="1"/>
  <c r="M3" i="1" s="1"/>
  <c r="I4" i="1"/>
  <c r="D23" i="1"/>
  <c r="D24" i="1"/>
  <c r="D25" i="1"/>
  <c r="C23" i="1"/>
  <c r="C24" i="1"/>
  <c r="C25" i="1"/>
  <c r="C22" i="1"/>
</calcChain>
</file>

<file path=xl/sharedStrings.xml><?xml version="1.0" encoding="utf-8"?>
<sst xmlns="http://schemas.openxmlformats.org/spreadsheetml/2006/main" count="50" uniqueCount="47">
  <si>
    <t>last name</t>
  </si>
  <si>
    <t>first name</t>
  </si>
  <si>
    <t>Hourly Wage</t>
  </si>
  <si>
    <t>House Worked</t>
  </si>
  <si>
    <t>Pay</t>
  </si>
  <si>
    <t>vijay</t>
  </si>
  <si>
    <t>ajith</t>
  </si>
  <si>
    <t>surya</t>
  </si>
  <si>
    <t>rajini</t>
  </si>
  <si>
    <t>SK</t>
  </si>
  <si>
    <t>vikram</t>
  </si>
  <si>
    <t>simbu</t>
  </si>
  <si>
    <t>dhanush</t>
  </si>
  <si>
    <t>Arya</t>
  </si>
  <si>
    <t>kamal</t>
  </si>
  <si>
    <t>karthi</t>
  </si>
  <si>
    <t>vishal</t>
  </si>
  <si>
    <t>soori</t>
  </si>
  <si>
    <t>karthik</t>
  </si>
  <si>
    <t>ntr</t>
  </si>
  <si>
    <t>srk</t>
  </si>
  <si>
    <t>kavin</t>
  </si>
  <si>
    <t>a</t>
  </si>
  <si>
    <t>t</t>
  </si>
  <si>
    <t>r</t>
  </si>
  <si>
    <t>b</t>
  </si>
  <si>
    <t>n</t>
  </si>
  <si>
    <t>d</t>
  </si>
  <si>
    <t>e</t>
  </si>
  <si>
    <t>j</t>
  </si>
  <si>
    <t>m</t>
  </si>
  <si>
    <t>c</t>
  </si>
  <si>
    <t>x</t>
  </si>
  <si>
    <t>z</t>
  </si>
  <si>
    <t>u</t>
  </si>
  <si>
    <t>w</t>
  </si>
  <si>
    <t>minimum</t>
  </si>
  <si>
    <t>maximum</t>
  </si>
  <si>
    <t>average</t>
  </si>
  <si>
    <t>total</t>
  </si>
  <si>
    <t>Overtime hours</t>
  </si>
  <si>
    <t>Overtime bonus</t>
  </si>
  <si>
    <t>Total</t>
  </si>
  <si>
    <t>January</t>
  </si>
  <si>
    <t>Employee payroll:A.G.MONEISSH</t>
  </si>
  <si>
    <t>Details</t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</si>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</sst>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0" fillId="2" borderId="0" xfId="1" applyNumberFormat="1" applyFont="1" applyFill="1"/>
    <xf numFmtId="16" fontId="0" fillId="3" borderId="0" xfId="0" applyNumberFormat="1" applyFill="1"/>
    <xf numFmtId="0" fontId="0" fillId="3" borderId="0" xfId="1" applyNumberFormat="1" applyFont="1" applyFill="1"/>
    <xf numFmtId="16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164" fontId="0" fillId="6" borderId="0" xfId="1" applyNumberFormat="1" applyFont="1" applyFill="1"/>
    <xf numFmtId="16" fontId="0" fillId="7" borderId="0" xfId="0" applyNumberFormat="1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  <xf numFmtId="164" fontId="0" fillId="10" borderId="0" xfId="1" applyNumberFormat="1" applyFont="1" applyFill="1"/>
    <xf numFmtId="0" fontId="0" fillId="11" borderId="0" xfId="0" applyFill="1"/>
    <xf numFmtId="164" fontId="0" fillId="11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3343-1E60-4FF8-8B18-9645C315D285}">
  <sheetPr>
    <pageSetUpPr fitToPage="1"/>
  </sheetPr>
  <dimension ref="A1:AD25"/>
  <sheetViews>
    <sheetView tabSelected="1" zoomScale="73" zoomScaleNormal="100" workbookViewId="0">
      <selection activeCell="AG5" sqref="AG5"/>
    </sheetView>
  </sheetViews>
  <sheetFormatPr defaultRowHeight="14.5" x14ac:dyDescent="0.35"/>
  <cols>
    <col min="1" max="1" width="15.1796875" customWidth="1"/>
    <col min="2" max="2" width="13.54296875" customWidth="1"/>
    <col min="3" max="3" width="12.90625" customWidth="1"/>
    <col min="4" max="23" width="13.54296875" customWidth="1"/>
    <col min="24" max="24" width="10.90625" bestFit="1" customWidth="1"/>
    <col min="25" max="25" width="11.1796875" bestFit="1" customWidth="1"/>
    <col min="26" max="26" width="9.90625" customWidth="1"/>
    <col min="27" max="28" width="10.90625" bestFit="1" customWidth="1"/>
    <col min="29" max="29" width="10.1796875" bestFit="1" customWidth="1"/>
    <col min="30" max="30" width="18.6328125" customWidth="1"/>
  </cols>
  <sheetData>
    <row r="1" spans="1:30" x14ac:dyDescent="0.35">
      <c r="A1" t="s">
        <v>44</v>
      </c>
    </row>
    <row r="2" spans="1:30" x14ac:dyDescent="0.35">
      <c r="A2" t="s">
        <v>45</v>
      </c>
      <c r="D2" t="s">
        <v>3</v>
      </c>
      <c r="I2" t="s">
        <v>40</v>
      </c>
      <c r="N2" t="s">
        <v>4</v>
      </c>
      <c r="S2" t="s">
        <v>41</v>
      </c>
      <c r="X2" t="s">
        <v>42</v>
      </c>
      <c r="AD2" t="s">
        <v>43</v>
      </c>
    </row>
    <row r="3" spans="1:30" x14ac:dyDescent="0.35">
      <c r="A3" s="17" t="s">
        <v>0</v>
      </c>
      <c r="B3" s="17" t="s">
        <v>1</v>
      </c>
      <c r="C3" s="18" t="s">
        <v>2</v>
      </c>
      <c r="D3" s="2">
        <v>45292</v>
      </c>
      <c r="E3" s="2">
        <f>D3+7</f>
        <v>45299</v>
      </c>
      <c r="F3" s="2">
        <f t="shared" ref="F3:H3" si="0">E3+7</f>
        <v>45306</v>
      </c>
      <c r="G3" s="2">
        <f t="shared" si="0"/>
        <v>45313</v>
      </c>
      <c r="H3" s="2">
        <f t="shared" si="0"/>
        <v>45320</v>
      </c>
      <c r="I3" s="4">
        <v>45292</v>
      </c>
      <c r="J3" s="4">
        <f>I3+7</f>
        <v>45299</v>
      </c>
      <c r="K3" s="4">
        <f>J3+7</f>
        <v>45306</v>
      </c>
      <c r="L3" s="4">
        <f t="shared" ref="L3:M3" si="1">K3+7</f>
        <v>45313</v>
      </c>
      <c r="M3" s="4">
        <f t="shared" si="1"/>
        <v>45320</v>
      </c>
      <c r="N3" s="7">
        <v>45292</v>
      </c>
      <c r="O3" s="7">
        <f>N3+7</f>
        <v>45299</v>
      </c>
      <c r="P3" s="7">
        <f t="shared" ref="P3:R3" si="2">O3+7</f>
        <v>45306</v>
      </c>
      <c r="Q3" s="7">
        <f t="shared" si="2"/>
        <v>45313</v>
      </c>
      <c r="R3" s="7">
        <f t="shared" si="2"/>
        <v>45320</v>
      </c>
      <c r="S3" s="9">
        <v>45292</v>
      </c>
      <c r="T3" s="9">
        <f>S3+7</f>
        <v>45299</v>
      </c>
      <c r="U3" s="9">
        <f t="shared" ref="U3:W3" si="3">T3+7</f>
        <v>45306</v>
      </c>
      <c r="V3" s="9">
        <f t="shared" si="3"/>
        <v>45313</v>
      </c>
      <c r="W3" s="9">
        <f t="shared" si="3"/>
        <v>45320</v>
      </c>
      <c r="X3" s="12">
        <v>45292</v>
      </c>
      <c r="Y3" s="12">
        <f>X3+7</f>
        <v>45299</v>
      </c>
      <c r="Z3" s="12">
        <f t="shared" ref="Z3:AB3" si="4">Y3+7</f>
        <v>45306</v>
      </c>
      <c r="AA3" s="12">
        <f t="shared" si="4"/>
        <v>45313</v>
      </c>
      <c r="AB3" s="12">
        <f t="shared" si="4"/>
        <v>45320</v>
      </c>
      <c r="AD3" s="20" t="s">
        <v>46</v>
      </c>
    </row>
    <row r="4" spans="1:30" x14ac:dyDescent="0.35">
      <c r="A4" s="17" t="s">
        <v>5</v>
      </c>
      <c r="B4" s="17" t="s">
        <v>22</v>
      </c>
      <c r="C4" s="19">
        <v>15.3</v>
      </c>
      <c r="D4" s="3">
        <v>30</v>
      </c>
      <c r="E4" s="1">
        <v>10</v>
      </c>
      <c r="F4" s="3">
        <v>12</v>
      </c>
      <c r="G4" s="3">
        <v>11</v>
      </c>
      <c r="H4" s="3">
        <v>13</v>
      </c>
      <c r="I4" s="5">
        <f>IF(D4&gt;40,D4-40,0)</f>
        <v>0</v>
      </c>
      <c r="J4" s="5">
        <f>IF(E4&gt;40,E4-40,0)</f>
        <v>0</v>
      </c>
      <c r="K4" s="5">
        <f>IF(F4&gt;40,F4-40,0)</f>
        <v>0</v>
      </c>
      <c r="L4" s="5">
        <f>IF(G4&gt;40,G4-40,0)</f>
        <v>0</v>
      </c>
      <c r="M4" s="5">
        <f>IF(H4&gt;40,H4-40,0)</f>
        <v>0</v>
      </c>
      <c r="N4" s="8">
        <f>$C4*D4</f>
        <v>459</v>
      </c>
      <c r="O4" s="8">
        <f>$C4*E4</f>
        <v>153</v>
      </c>
      <c r="P4" s="8">
        <f>$C4*F4</f>
        <v>183.60000000000002</v>
      </c>
      <c r="Q4" s="8">
        <f>$C4*G4</f>
        <v>168.3</v>
      </c>
      <c r="R4" s="8">
        <f>$C4*H4</f>
        <v>198.9</v>
      </c>
      <c r="S4" s="10">
        <f>0.5*$C4*I4</f>
        <v>0</v>
      </c>
      <c r="T4" s="10">
        <f>0.5*$C4*J4</f>
        <v>0</v>
      </c>
      <c r="U4" s="10">
        <f>0.5*$C4*K4</f>
        <v>0</v>
      </c>
      <c r="V4" s="10">
        <f>0.5*$C4*L4</f>
        <v>0</v>
      </c>
      <c r="W4" s="10">
        <f>0.5*$C4*M4</f>
        <v>0</v>
      </c>
      <c r="X4" s="13">
        <f>N4+S4</f>
        <v>459</v>
      </c>
      <c r="Y4" s="13">
        <f>O4+T4</f>
        <v>153</v>
      </c>
      <c r="Z4" s="13">
        <f t="shared" ref="Z4:Z20" si="5">P4+U4</f>
        <v>183.60000000000002</v>
      </c>
      <c r="AA4" s="13">
        <f t="shared" ref="AA4:AA20" si="6">Q4+V4</f>
        <v>168.3</v>
      </c>
      <c r="AB4" s="13">
        <f t="shared" ref="AB4:AB20" si="7">R4+W4</f>
        <v>198.9</v>
      </c>
      <c r="AD4" s="21">
        <f t="shared" ref="AD4:AD20" si="8">SUM(X4:AB4)</f>
        <v>1162.8000000000002</v>
      </c>
    </row>
    <row r="5" spans="1:30" x14ac:dyDescent="0.35">
      <c r="A5" s="17" t="s">
        <v>6</v>
      </c>
      <c r="B5" s="17" t="s">
        <v>27</v>
      </c>
      <c r="C5" s="19">
        <v>20</v>
      </c>
      <c r="D5" s="1">
        <v>20</v>
      </c>
      <c r="E5" s="1">
        <v>15</v>
      </c>
      <c r="F5" s="1">
        <v>18</v>
      </c>
      <c r="G5" s="1">
        <v>17</v>
      </c>
      <c r="H5" s="1">
        <v>16</v>
      </c>
      <c r="I5" s="5">
        <f t="shared" ref="I5:M20" si="9">IF(D5&gt;40,D5-40,0)</f>
        <v>0</v>
      </c>
      <c r="J5" s="5">
        <f t="shared" si="9"/>
        <v>0</v>
      </c>
      <c r="K5" s="5">
        <f t="shared" si="9"/>
        <v>0</v>
      </c>
      <c r="L5" s="5">
        <f t="shared" si="9"/>
        <v>0</v>
      </c>
      <c r="M5" s="5">
        <f t="shared" si="9"/>
        <v>0</v>
      </c>
      <c r="N5" s="8">
        <f t="shared" ref="N5:R20" si="10">C5*D5</f>
        <v>400</v>
      </c>
      <c r="O5" s="8">
        <f t="shared" si="10"/>
        <v>300</v>
      </c>
      <c r="P5" s="8">
        <f t="shared" si="10"/>
        <v>270</v>
      </c>
      <c r="Q5" s="8">
        <f t="shared" si="10"/>
        <v>306</v>
      </c>
      <c r="R5" s="8">
        <f t="shared" si="10"/>
        <v>272</v>
      </c>
      <c r="S5" s="10">
        <f t="shared" ref="S5:S20" si="11">0.5*C5*I5</f>
        <v>0</v>
      </c>
      <c r="T5" s="10">
        <f t="shared" ref="T5:T20" si="12">0.5*D5*J5</f>
        <v>0</v>
      </c>
      <c r="U5" s="10">
        <f t="shared" ref="U5:U20" si="13">0.5*E5*K5</f>
        <v>0</v>
      </c>
      <c r="V5" s="10">
        <f t="shared" ref="V5:V20" si="14">0.5*F5*L5</f>
        <v>0</v>
      </c>
      <c r="W5" s="10">
        <f t="shared" ref="W5:W20" si="15">0.5*G5*M5</f>
        <v>0</v>
      </c>
      <c r="X5" s="13">
        <f t="shared" ref="X5:X20" si="16">N5+S5</f>
        <v>400</v>
      </c>
      <c r="Y5" s="13">
        <f t="shared" ref="Y5:Y20" si="17">O5+T5</f>
        <v>300</v>
      </c>
      <c r="Z5" s="13">
        <f t="shared" si="5"/>
        <v>270</v>
      </c>
      <c r="AA5" s="13">
        <f t="shared" si="6"/>
        <v>306</v>
      </c>
      <c r="AB5" s="13">
        <f t="shared" si="7"/>
        <v>272</v>
      </c>
      <c r="AD5" s="21">
        <f t="shared" si="8"/>
        <v>1548</v>
      </c>
    </row>
    <row r="6" spans="1:30" x14ac:dyDescent="0.35">
      <c r="A6" s="17" t="s">
        <v>7</v>
      </c>
      <c r="B6" s="17" t="s">
        <v>28</v>
      </c>
      <c r="C6" s="19">
        <v>30</v>
      </c>
      <c r="D6" s="1">
        <v>30</v>
      </c>
      <c r="E6" s="1">
        <v>20</v>
      </c>
      <c r="F6" s="1">
        <v>24</v>
      </c>
      <c r="G6" s="1">
        <v>23</v>
      </c>
      <c r="H6" s="1">
        <v>21</v>
      </c>
      <c r="I6" s="5">
        <f t="shared" si="9"/>
        <v>0</v>
      </c>
      <c r="J6" s="5">
        <f t="shared" si="9"/>
        <v>0</v>
      </c>
      <c r="K6" s="5">
        <f t="shared" si="9"/>
        <v>0</v>
      </c>
      <c r="L6" s="5">
        <f t="shared" si="9"/>
        <v>0</v>
      </c>
      <c r="M6" s="5">
        <f t="shared" si="9"/>
        <v>0</v>
      </c>
      <c r="N6" s="8">
        <f t="shared" si="10"/>
        <v>900</v>
      </c>
      <c r="O6" s="8">
        <f t="shared" si="10"/>
        <v>600</v>
      </c>
      <c r="P6" s="8">
        <f t="shared" si="10"/>
        <v>480</v>
      </c>
      <c r="Q6" s="8">
        <f t="shared" si="10"/>
        <v>552</v>
      </c>
      <c r="R6" s="8">
        <f t="shared" si="10"/>
        <v>483</v>
      </c>
      <c r="S6" s="10">
        <f t="shared" si="11"/>
        <v>0</v>
      </c>
      <c r="T6" s="10">
        <f t="shared" si="12"/>
        <v>0</v>
      </c>
      <c r="U6" s="10">
        <f t="shared" si="13"/>
        <v>0</v>
      </c>
      <c r="V6" s="10">
        <f t="shared" si="14"/>
        <v>0</v>
      </c>
      <c r="W6" s="10">
        <f t="shared" si="15"/>
        <v>0</v>
      </c>
      <c r="X6" s="13">
        <f t="shared" si="16"/>
        <v>900</v>
      </c>
      <c r="Y6" s="13">
        <f t="shared" si="17"/>
        <v>600</v>
      </c>
      <c r="Z6" s="13">
        <f t="shared" si="5"/>
        <v>480</v>
      </c>
      <c r="AA6" s="13">
        <f t="shared" si="6"/>
        <v>552</v>
      </c>
      <c r="AB6" s="13">
        <f t="shared" si="7"/>
        <v>483</v>
      </c>
      <c r="AD6" s="21">
        <f t="shared" si="8"/>
        <v>3015</v>
      </c>
    </row>
    <row r="7" spans="1:30" x14ac:dyDescent="0.35">
      <c r="A7" s="17" t="s">
        <v>8</v>
      </c>
      <c r="B7" s="17" t="s">
        <v>24</v>
      </c>
      <c r="C7" s="19">
        <v>40</v>
      </c>
      <c r="D7" s="1">
        <v>40</v>
      </c>
      <c r="E7" s="1">
        <v>25</v>
      </c>
      <c r="F7" s="1">
        <v>29</v>
      </c>
      <c r="G7" s="1">
        <v>28</v>
      </c>
      <c r="H7" s="1">
        <v>26</v>
      </c>
      <c r="I7" s="5">
        <f t="shared" si="9"/>
        <v>0</v>
      </c>
      <c r="J7" s="5">
        <f t="shared" si="9"/>
        <v>0</v>
      </c>
      <c r="K7" s="5">
        <f t="shared" si="9"/>
        <v>0</v>
      </c>
      <c r="L7" s="5">
        <f t="shared" si="9"/>
        <v>0</v>
      </c>
      <c r="M7" s="5">
        <f t="shared" si="9"/>
        <v>0</v>
      </c>
      <c r="N7" s="8">
        <f t="shared" si="10"/>
        <v>1600</v>
      </c>
      <c r="O7" s="8">
        <f t="shared" si="10"/>
        <v>1000</v>
      </c>
      <c r="P7" s="8">
        <f t="shared" si="10"/>
        <v>725</v>
      </c>
      <c r="Q7" s="8">
        <f t="shared" si="10"/>
        <v>812</v>
      </c>
      <c r="R7" s="8">
        <f t="shared" si="10"/>
        <v>728</v>
      </c>
      <c r="S7" s="10">
        <f t="shared" si="11"/>
        <v>0</v>
      </c>
      <c r="T7" s="10">
        <f t="shared" si="12"/>
        <v>0</v>
      </c>
      <c r="U7" s="10">
        <f t="shared" si="13"/>
        <v>0</v>
      </c>
      <c r="V7" s="10">
        <f t="shared" si="14"/>
        <v>0</v>
      </c>
      <c r="W7" s="10">
        <f t="shared" si="15"/>
        <v>0</v>
      </c>
      <c r="X7" s="13">
        <f t="shared" si="16"/>
        <v>1600</v>
      </c>
      <c r="Y7" s="13">
        <f t="shared" si="17"/>
        <v>1000</v>
      </c>
      <c r="Z7" s="13">
        <f t="shared" si="5"/>
        <v>725</v>
      </c>
      <c r="AA7" s="13">
        <f t="shared" si="6"/>
        <v>812</v>
      </c>
      <c r="AB7" s="13">
        <f t="shared" si="7"/>
        <v>728</v>
      </c>
      <c r="AD7" s="21">
        <f t="shared" si="8"/>
        <v>4865</v>
      </c>
    </row>
    <row r="8" spans="1:30" x14ac:dyDescent="0.35">
      <c r="A8" s="17" t="s">
        <v>9</v>
      </c>
      <c r="B8" s="17" t="s">
        <v>23</v>
      </c>
      <c r="C8" s="19">
        <v>16</v>
      </c>
      <c r="D8" s="1">
        <v>50</v>
      </c>
      <c r="E8" s="1">
        <v>80</v>
      </c>
      <c r="F8" s="1">
        <v>33</v>
      </c>
      <c r="G8" s="1">
        <v>34</v>
      </c>
      <c r="H8" s="1">
        <v>31</v>
      </c>
      <c r="I8" s="5">
        <f t="shared" si="9"/>
        <v>10</v>
      </c>
      <c r="J8" s="5">
        <f t="shared" si="9"/>
        <v>40</v>
      </c>
      <c r="K8" s="5">
        <f t="shared" si="9"/>
        <v>0</v>
      </c>
      <c r="L8" s="5">
        <f t="shared" si="9"/>
        <v>0</v>
      </c>
      <c r="M8" s="5">
        <f t="shared" si="9"/>
        <v>0</v>
      </c>
      <c r="N8" s="8">
        <f t="shared" si="10"/>
        <v>800</v>
      </c>
      <c r="O8" s="8">
        <f t="shared" si="10"/>
        <v>4000</v>
      </c>
      <c r="P8" s="8">
        <f t="shared" si="10"/>
        <v>2640</v>
      </c>
      <c r="Q8" s="8">
        <f t="shared" si="10"/>
        <v>1122</v>
      </c>
      <c r="R8" s="8">
        <f t="shared" si="10"/>
        <v>1054</v>
      </c>
      <c r="S8" s="10">
        <f t="shared" si="11"/>
        <v>80</v>
      </c>
      <c r="T8" s="10">
        <f t="shared" si="12"/>
        <v>1000</v>
      </c>
      <c r="U8" s="10">
        <f t="shared" si="13"/>
        <v>0</v>
      </c>
      <c r="V8" s="10">
        <f t="shared" si="14"/>
        <v>0</v>
      </c>
      <c r="W8" s="10">
        <f t="shared" si="15"/>
        <v>0</v>
      </c>
      <c r="X8" s="13">
        <f t="shared" si="16"/>
        <v>880</v>
      </c>
      <c r="Y8" s="13">
        <f t="shared" si="17"/>
        <v>5000</v>
      </c>
      <c r="Z8" s="13">
        <f t="shared" si="5"/>
        <v>2640</v>
      </c>
      <c r="AA8" s="13">
        <f t="shared" si="6"/>
        <v>1122</v>
      </c>
      <c r="AB8" s="13">
        <f t="shared" si="7"/>
        <v>1054</v>
      </c>
      <c r="AD8" s="21">
        <f t="shared" si="8"/>
        <v>10696</v>
      </c>
    </row>
    <row r="9" spans="1:30" x14ac:dyDescent="0.35">
      <c r="A9" s="17" t="s">
        <v>10</v>
      </c>
      <c r="B9" s="17" t="s">
        <v>29</v>
      </c>
      <c r="C9" s="19">
        <v>15.16</v>
      </c>
      <c r="D9" s="1">
        <v>60</v>
      </c>
      <c r="E9" s="1">
        <v>90</v>
      </c>
      <c r="F9" s="1">
        <v>38</v>
      </c>
      <c r="G9" s="1">
        <v>39</v>
      </c>
      <c r="H9" s="1">
        <v>36</v>
      </c>
      <c r="I9" s="5">
        <f t="shared" si="9"/>
        <v>20</v>
      </c>
      <c r="J9" s="5">
        <f t="shared" si="9"/>
        <v>50</v>
      </c>
      <c r="K9" s="5">
        <f t="shared" si="9"/>
        <v>0</v>
      </c>
      <c r="L9" s="5">
        <f t="shared" si="9"/>
        <v>0</v>
      </c>
      <c r="M9" s="5">
        <f t="shared" si="9"/>
        <v>0</v>
      </c>
      <c r="N9" s="8">
        <f t="shared" si="10"/>
        <v>909.6</v>
      </c>
      <c r="O9" s="8">
        <f t="shared" si="10"/>
        <v>5400</v>
      </c>
      <c r="P9" s="8">
        <f t="shared" si="10"/>
        <v>3420</v>
      </c>
      <c r="Q9" s="8">
        <f t="shared" si="10"/>
        <v>1482</v>
      </c>
      <c r="R9" s="8">
        <f t="shared" si="10"/>
        <v>1404</v>
      </c>
      <c r="S9" s="10">
        <f t="shared" si="11"/>
        <v>151.6</v>
      </c>
      <c r="T9" s="10">
        <f t="shared" si="12"/>
        <v>1500</v>
      </c>
      <c r="U9" s="10">
        <f t="shared" si="13"/>
        <v>0</v>
      </c>
      <c r="V9" s="10">
        <f t="shared" si="14"/>
        <v>0</v>
      </c>
      <c r="W9" s="10">
        <f t="shared" si="15"/>
        <v>0</v>
      </c>
      <c r="X9" s="13">
        <f t="shared" si="16"/>
        <v>1061.2</v>
      </c>
      <c r="Y9" s="13">
        <f t="shared" si="17"/>
        <v>6900</v>
      </c>
      <c r="Z9" s="13">
        <f t="shared" si="5"/>
        <v>3420</v>
      </c>
      <c r="AA9" s="13">
        <f t="shared" si="6"/>
        <v>1482</v>
      </c>
      <c r="AB9" s="13">
        <f t="shared" si="7"/>
        <v>1404</v>
      </c>
      <c r="AD9" s="21">
        <f t="shared" si="8"/>
        <v>14267.2</v>
      </c>
    </row>
    <row r="10" spans="1:30" x14ac:dyDescent="0.35">
      <c r="A10" s="17" t="s">
        <v>11</v>
      </c>
      <c r="B10" s="17" t="s">
        <v>23</v>
      </c>
      <c r="C10" s="19">
        <v>18.170000000000002</v>
      </c>
      <c r="D10" s="1">
        <v>70</v>
      </c>
      <c r="E10" s="1">
        <v>100</v>
      </c>
      <c r="F10" s="1">
        <v>42</v>
      </c>
      <c r="G10" s="1">
        <v>44</v>
      </c>
      <c r="H10" s="1">
        <v>41</v>
      </c>
      <c r="I10" s="5">
        <f t="shared" si="9"/>
        <v>30</v>
      </c>
      <c r="J10" s="5">
        <f t="shared" si="9"/>
        <v>60</v>
      </c>
      <c r="K10" s="5">
        <f t="shared" si="9"/>
        <v>2</v>
      </c>
      <c r="L10" s="5">
        <f t="shared" si="9"/>
        <v>4</v>
      </c>
      <c r="M10" s="5">
        <f t="shared" si="9"/>
        <v>1</v>
      </c>
      <c r="N10" s="8">
        <f t="shared" si="10"/>
        <v>1271.9000000000001</v>
      </c>
      <c r="O10" s="8">
        <f t="shared" si="10"/>
        <v>7000</v>
      </c>
      <c r="P10" s="8">
        <f t="shared" si="10"/>
        <v>4200</v>
      </c>
      <c r="Q10" s="8">
        <f t="shared" si="10"/>
        <v>1848</v>
      </c>
      <c r="R10" s="8">
        <f t="shared" si="10"/>
        <v>1804</v>
      </c>
      <c r="S10" s="10">
        <f t="shared" si="11"/>
        <v>272.55</v>
      </c>
      <c r="T10" s="10">
        <f t="shared" si="12"/>
        <v>2100</v>
      </c>
      <c r="U10" s="10">
        <f t="shared" si="13"/>
        <v>100</v>
      </c>
      <c r="V10" s="10">
        <f t="shared" si="14"/>
        <v>84</v>
      </c>
      <c r="W10" s="10">
        <f t="shared" si="15"/>
        <v>22</v>
      </c>
      <c r="X10" s="13">
        <f t="shared" si="16"/>
        <v>1544.45</v>
      </c>
      <c r="Y10" s="13">
        <f t="shared" si="17"/>
        <v>9100</v>
      </c>
      <c r="Z10" s="13">
        <f t="shared" si="5"/>
        <v>4300</v>
      </c>
      <c r="AA10" s="13">
        <f t="shared" si="6"/>
        <v>1932</v>
      </c>
      <c r="AB10" s="13">
        <f t="shared" si="7"/>
        <v>1826</v>
      </c>
      <c r="AD10" s="21">
        <f t="shared" si="8"/>
        <v>18702.45</v>
      </c>
    </row>
    <row r="11" spans="1:30" x14ac:dyDescent="0.35">
      <c r="A11" s="17" t="s">
        <v>12</v>
      </c>
      <c r="B11" s="17" t="s">
        <v>29</v>
      </c>
      <c r="C11" s="19">
        <v>30</v>
      </c>
      <c r="D11" s="1">
        <v>80</v>
      </c>
      <c r="E11" s="1">
        <v>30</v>
      </c>
      <c r="F11" s="1">
        <v>47</v>
      </c>
      <c r="G11" s="1">
        <v>49</v>
      </c>
      <c r="H11" s="1">
        <v>46</v>
      </c>
      <c r="I11" s="5">
        <f t="shared" si="9"/>
        <v>40</v>
      </c>
      <c r="J11" s="5">
        <f t="shared" si="9"/>
        <v>0</v>
      </c>
      <c r="K11" s="5">
        <f t="shared" si="9"/>
        <v>7</v>
      </c>
      <c r="L11" s="5">
        <f t="shared" si="9"/>
        <v>9</v>
      </c>
      <c r="M11" s="5">
        <f t="shared" si="9"/>
        <v>6</v>
      </c>
      <c r="N11" s="8">
        <f t="shared" si="10"/>
        <v>2400</v>
      </c>
      <c r="O11" s="8">
        <f t="shared" si="10"/>
        <v>2400</v>
      </c>
      <c r="P11" s="8">
        <f t="shared" si="10"/>
        <v>1410</v>
      </c>
      <c r="Q11" s="8">
        <f t="shared" si="10"/>
        <v>2303</v>
      </c>
      <c r="R11" s="8">
        <f t="shared" si="10"/>
        <v>2254</v>
      </c>
      <c r="S11" s="10">
        <f t="shared" si="11"/>
        <v>600</v>
      </c>
      <c r="T11" s="10">
        <f t="shared" si="12"/>
        <v>0</v>
      </c>
      <c r="U11" s="10">
        <f t="shared" si="13"/>
        <v>105</v>
      </c>
      <c r="V11" s="10">
        <f t="shared" si="14"/>
        <v>211.5</v>
      </c>
      <c r="W11" s="10">
        <f t="shared" si="15"/>
        <v>147</v>
      </c>
      <c r="X11" s="13">
        <f t="shared" si="16"/>
        <v>3000</v>
      </c>
      <c r="Y11" s="13">
        <f t="shared" si="17"/>
        <v>2400</v>
      </c>
      <c r="Z11" s="13">
        <f t="shared" si="5"/>
        <v>1515</v>
      </c>
      <c r="AA11" s="13">
        <f t="shared" si="6"/>
        <v>2514.5</v>
      </c>
      <c r="AB11" s="13">
        <f t="shared" si="7"/>
        <v>2401</v>
      </c>
      <c r="AD11" s="21">
        <f t="shared" si="8"/>
        <v>11830.5</v>
      </c>
    </row>
    <row r="12" spans="1:30" x14ac:dyDescent="0.35">
      <c r="A12" s="17" t="s">
        <v>13</v>
      </c>
      <c r="B12" s="17" t="s">
        <v>30</v>
      </c>
      <c r="C12" s="19">
        <v>25</v>
      </c>
      <c r="D12" s="1">
        <v>13</v>
      </c>
      <c r="E12" s="1">
        <v>35</v>
      </c>
      <c r="F12" s="1">
        <v>53</v>
      </c>
      <c r="G12" s="1">
        <v>54</v>
      </c>
      <c r="H12" s="1">
        <v>51</v>
      </c>
      <c r="I12" s="5">
        <f t="shared" si="9"/>
        <v>0</v>
      </c>
      <c r="J12" s="5">
        <f t="shared" si="9"/>
        <v>0</v>
      </c>
      <c r="K12" s="5">
        <f t="shared" si="9"/>
        <v>13</v>
      </c>
      <c r="L12" s="5">
        <f t="shared" si="9"/>
        <v>14</v>
      </c>
      <c r="M12" s="5">
        <f t="shared" si="9"/>
        <v>11</v>
      </c>
      <c r="N12" s="8">
        <f t="shared" si="10"/>
        <v>325</v>
      </c>
      <c r="O12" s="8">
        <f t="shared" si="10"/>
        <v>455</v>
      </c>
      <c r="P12" s="8">
        <f t="shared" si="10"/>
        <v>1855</v>
      </c>
      <c r="Q12" s="8">
        <f t="shared" si="10"/>
        <v>2862</v>
      </c>
      <c r="R12" s="8">
        <f t="shared" si="10"/>
        <v>2754</v>
      </c>
      <c r="S12" s="10">
        <f t="shared" si="11"/>
        <v>0</v>
      </c>
      <c r="T12" s="10">
        <f t="shared" si="12"/>
        <v>0</v>
      </c>
      <c r="U12" s="10">
        <f t="shared" si="13"/>
        <v>227.5</v>
      </c>
      <c r="V12" s="10">
        <f t="shared" si="14"/>
        <v>371</v>
      </c>
      <c r="W12" s="10">
        <f t="shared" si="15"/>
        <v>297</v>
      </c>
      <c r="X12" s="13">
        <f t="shared" si="16"/>
        <v>325</v>
      </c>
      <c r="Y12" s="13">
        <f t="shared" si="17"/>
        <v>455</v>
      </c>
      <c r="Z12" s="13">
        <f t="shared" si="5"/>
        <v>2082.5</v>
      </c>
      <c r="AA12" s="13">
        <f t="shared" si="6"/>
        <v>3233</v>
      </c>
      <c r="AB12" s="13">
        <f t="shared" si="7"/>
        <v>3051</v>
      </c>
      <c r="AD12" s="21">
        <f t="shared" si="8"/>
        <v>9146.5</v>
      </c>
    </row>
    <row r="13" spans="1:30" x14ac:dyDescent="0.35">
      <c r="A13" s="17" t="s">
        <v>14</v>
      </c>
      <c r="B13" s="17" t="s">
        <v>31</v>
      </c>
      <c r="C13" s="19">
        <v>36.9</v>
      </c>
      <c r="D13" s="1">
        <v>54</v>
      </c>
      <c r="E13" s="1">
        <v>40</v>
      </c>
      <c r="F13" s="1">
        <v>57</v>
      </c>
      <c r="G13" s="1">
        <v>59</v>
      </c>
      <c r="H13" s="1">
        <v>56</v>
      </c>
      <c r="I13" s="5">
        <f t="shared" si="9"/>
        <v>14</v>
      </c>
      <c r="J13" s="5">
        <f t="shared" si="9"/>
        <v>0</v>
      </c>
      <c r="K13" s="5">
        <f t="shared" si="9"/>
        <v>17</v>
      </c>
      <c r="L13" s="5">
        <f t="shared" si="9"/>
        <v>19</v>
      </c>
      <c r="M13" s="5">
        <f t="shared" si="9"/>
        <v>16</v>
      </c>
      <c r="N13" s="8">
        <f t="shared" si="10"/>
        <v>1992.6</v>
      </c>
      <c r="O13" s="8">
        <f t="shared" si="10"/>
        <v>2160</v>
      </c>
      <c r="P13" s="8">
        <f t="shared" si="10"/>
        <v>2280</v>
      </c>
      <c r="Q13" s="8">
        <f t="shared" si="10"/>
        <v>3363</v>
      </c>
      <c r="R13" s="8">
        <f t="shared" si="10"/>
        <v>3304</v>
      </c>
      <c r="S13" s="10">
        <f t="shared" si="11"/>
        <v>258.3</v>
      </c>
      <c r="T13" s="10">
        <f t="shared" si="12"/>
        <v>0</v>
      </c>
      <c r="U13" s="10">
        <f t="shared" si="13"/>
        <v>340</v>
      </c>
      <c r="V13" s="10">
        <f t="shared" si="14"/>
        <v>541.5</v>
      </c>
      <c r="W13" s="10">
        <f t="shared" si="15"/>
        <v>472</v>
      </c>
      <c r="X13" s="13">
        <f t="shared" si="16"/>
        <v>2250.9</v>
      </c>
      <c r="Y13" s="13">
        <f t="shared" si="17"/>
        <v>2160</v>
      </c>
      <c r="Z13" s="13">
        <f t="shared" si="5"/>
        <v>2620</v>
      </c>
      <c r="AA13" s="13">
        <f t="shared" si="6"/>
        <v>3904.5</v>
      </c>
      <c r="AB13" s="13">
        <f t="shared" si="7"/>
        <v>3776</v>
      </c>
      <c r="AD13" s="21">
        <f t="shared" si="8"/>
        <v>14711.4</v>
      </c>
    </row>
    <row r="14" spans="1:30" x14ac:dyDescent="0.35">
      <c r="A14" s="17" t="s">
        <v>15</v>
      </c>
      <c r="B14" s="17" t="s">
        <v>32</v>
      </c>
      <c r="C14" s="19">
        <v>28.9</v>
      </c>
      <c r="D14" s="1">
        <v>64</v>
      </c>
      <c r="E14" s="1">
        <v>45</v>
      </c>
      <c r="F14" s="1">
        <v>62</v>
      </c>
      <c r="G14" s="1">
        <v>64</v>
      </c>
      <c r="H14" s="1">
        <v>61</v>
      </c>
      <c r="I14" s="5">
        <f t="shared" si="9"/>
        <v>24</v>
      </c>
      <c r="J14" s="5">
        <f t="shared" si="9"/>
        <v>5</v>
      </c>
      <c r="K14" s="5">
        <f t="shared" si="9"/>
        <v>22</v>
      </c>
      <c r="L14" s="5">
        <f t="shared" si="9"/>
        <v>24</v>
      </c>
      <c r="M14" s="5">
        <f t="shared" si="9"/>
        <v>21</v>
      </c>
      <c r="N14" s="8">
        <f t="shared" si="10"/>
        <v>1849.6</v>
      </c>
      <c r="O14" s="8">
        <f t="shared" si="10"/>
        <v>2880</v>
      </c>
      <c r="P14" s="8">
        <f t="shared" si="10"/>
        <v>2790</v>
      </c>
      <c r="Q14" s="8">
        <f t="shared" si="10"/>
        <v>3968</v>
      </c>
      <c r="R14" s="8">
        <f t="shared" si="10"/>
        <v>3904</v>
      </c>
      <c r="S14" s="10">
        <f t="shared" si="11"/>
        <v>346.79999999999995</v>
      </c>
      <c r="T14" s="10">
        <f t="shared" si="12"/>
        <v>160</v>
      </c>
      <c r="U14" s="10">
        <f t="shared" si="13"/>
        <v>495</v>
      </c>
      <c r="V14" s="10">
        <f t="shared" si="14"/>
        <v>744</v>
      </c>
      <c r="W14" s="10">
        <f t="shared" si="15"/>
        <v>672</v>
      </c>
      <c r="X14" s="13">
        <f t="shared" si="16"/>
        <v>2196.3999999999996</v>
      </c>
      <c r="Y14" s="13">
        <f t="shared" si="17"/>
        <v>3040</v>
      </c>
      <c r="Z14" s="13">
        <f t="shared" si="5"/>
        <v>3285</v>
      </c>
      <c r="AA14" s="13">
        <f t="shared" si="6"/>
        <v>4712</v>
      </c>
      <c r="AB14" s="13">
        <f t="shared" si="7"/>
        <v>4576</v>
      </c>
      <c r="AD14" s="21">
        <f t="shared" si="8"/>
        <v>17809.400000000001</v>
      </c>
    </row>
    <row r="15" spans="1:30" x14ac:dyDescent="0.35">
      <c r="A15" s="17" t="s">
        <v>16</v>
      </c>
      <c r="B15" s="17" t="s">
        <v>33</v>
      </c>
      <c r="C15" s="19">
        <v>43.34</v>
      </c>
      <c r="D15" s="1">
        <v>75</v>
      </c>
      <c r="E15" s="1">
        <v>50</v>
      </c>
      <c r="F15" s="1">
        <v>67</v>
      </c>
      <c r="G15" s="1">
        <v>69</v>
      </c>
      <c r="H15" s="1">
        <v>66</v>
      </c>
      <c r="I15" s="5">
        <f t="shared" si="9"/>
        <v>35</v>
      </c>
      <c r="J15" s="5">
        <f t="shared" si="9"/>
        <v>10</v>
      </c>
      <c r="K15" s="5">
        <f t="shared" si="9"/>
        <v>27</v>
      </c>
      <c r="L15" s="5">
        <f t="shared" si="9"/>
        <v>29</v>
      </c>
      <c r="M15" s="5">
        <f t="shared" si="9"/>
        <v>26</v>
      </c>
      <c r="N15" s="8">
        <f t="shared" si="10"/>
        <v>3250.5000000000005</v>
      </c>
      <c r="O15" s="8">
        <f t="shared" si="10"/>
        <v>3750</v>
      </c>
      <c r="P15" s="8">
        <f t="shared" si="10"/>
        <v>3350</v>
      </c>
      <c r="Q15" s="8">
        <f t="shared" si="10"/>
        <v>4623</v>
      </c>
      <c r="R15" s="8">
        <f t="shared" si="10"/>
        <v>4554</v>
      </c>
      <c r="S15" s="10">
        <f t="shared" si="11"/>
        <v>758.45</v>
      </c>
      <c r="T15" s="10">
        <f t="shared" si="12"/>
        <v>375</v>
      </c>
      <c r="U15" s="10">
        <f t="shared" si="13"/>
        <v>675</v>
      </c>
      <c r="V15" s="10">
        <f t="shared" si="14"/>
        <v>971.5</v>
      </c>
      <c r="W15" s="10">
        <f t="shared" si="15"/>
        <v>897</v>
      </c>
      <c r="X15" s="13">
        <f t="shared" si="16"/>
        <v>4008.9500000000007</v>
      </c>
      <c r="Y15" s="13">
        <f t="shared" si="17"/>
        <v>4125</v>
      </c>
      <c r="Z15" s="13">
        <f>P15+U15</f>
        <v>4025</v>
      </c>
      <c r="AA15" s="13">
        <f t="shared" si="6"/>
        <v>5594.5</v>
      </c>
      <c r="AB15" s="13">
        <f t="shared" si="7"/>
        <v>5451</v>
      </c>
      <c r="AD15" s="21">
        <f t="shared" si="8"/>
        <v>23204.45</v>
      </c>
    </row>
    <row r="16" spans="1:30" x14ac:dyDescent="0.35">
      <c r="A16" s="17" t="s">
        <v>17</v>
      </c>
      <c r="B16" s="17" t="s">
        <v>25</v>
      </c>
      <c r="C16" s="19">
        <v>49</v>
      </c>
      <c r="D16" s="1">
        <v>86</v>
      </c>
      <c r="E16" s="1">
        <v>55</v>
      </c>
      <c r="F16" s="1">
        <v>73</v>
      </c>
      <c r="G16" s="1">
        <v>74</v>
      </c>
      <c r="H16" s="1">
        <v>71</v>
      </c>
      <c r="I16" s="5">
        <f t="shared" si="9"/>
        <v>46</v>
      </c>
      <c r="J16" s="5">
        <f t="shared" si="9"/>
        <v>15</v>
      </c>
      <c r="K16" s="5">
        <f t="shared" si="9"/>
        <v>33</v>
      </c>
      <c r="L16" s="5">
        <f t="shared" si="9"/>
        <v>34</v>
      </c>
      <c r="M16" s="5">
        <f t="shared" si="9"/>
        <v>31</v>
      </c>
      <c r="N16" s="8">
        <f t="shared" si="10"/>
        <v>4214</v>
      </c>
      <c r="O16" s="8">
        <f t="shared" si="10"/>
        <v>4730</v>
      </c>
      <c r="P16" s="8">
        <f t="shared" si="10"/>
        <v>4015</v>
      </c>
      <c r="Q16" s="8">
        <f t="shared" si="10"/>
        <v>5402</v>
      </c>
      <c r="R16" s="8">
        <f t="shared" si="10"/>
        <v>5254</v>
      </c>
      <c r="S16" s="10">
        <f t="shared" si="11"/>
        <v>1127</v>
      </c>
      <c r="T16" s="10">
        <f t="shared" si="12"/>
        <v>645</v>
      </c>
      <c r="U16" s="10">
        <f t="shared" si="13"/>
        <v>907.5</v>
      </c>
      <c r="V16" s="10">
        <f t="shared" si="14"/>
        <v>1241</v>
      </c>
      <c r="W16" s="10">
        <f t="shared" si="15"/>
        <v>1147</v>
      </c>
      <c r="X16" s="13">
        <f t="shared" si="16"/>
        <v>5341</v>
      </c>
      <c r="Y16" s="13">
        <f t="shared" si="17"/>
        <v>5375</v>
      </c>
      <c r="Z16" s="13">
        <f t="shared" si="5"/>
        <v>4922.5</v>
      </c>
      <c r="AA16" s="13">
        <f t="shared" si="6"/>
        <v>6643</v>
      </c>
      <c r="AB16" s="13">
        <f t="shared" si="7"/>
        <v>6401</v>
      </c>
      <c r="AD16" s="21">
        <f t="shared" si="8"/>
        <v>28682.5</v>
      </c>
    </row>
    <row r="17" spans="1:30" x14ac:dyDescent="0.35">
      <c r="A17" s="17" t="s">
        <v>18</v>
      </c>
      <c r="B17" s="17" t="s">
        <v>26</v>
      </c>
      <c r="C17" s="19">
        <v>74</v>
      </c>
      <c r="D17" s="1">
        <v>92</v>
      </c>
      <c r="E17" s="1">
        <v>60</v>
      </c>
      <c r="F17" s="1">
        <v>78</v>
      </c>
      <c r="G17" s="1">
        <v>79</v>
      </c>
      <c r="H17" s="1">
        <v>76</v>
      </c>
      <c r="I17" s="5">
        <f t="shared" si="9"/>
        <v>52</v>
      </c>
      <c r="J17" s="5">
        <f t="shared" si="9"/>
        <v>20</v>
      </c>
      <c r="K17" s="5">
        <f t="shared" si="9"/>
        <v>38</v>
      </c>
      <c r="L17" s="5">
        <f t="shared" si="9"/>
        <v>39</v>
      </c>
      <c r="M17" s="5">
        <f t="shared" si="9"/>
        <v>36</v>
      </c>
      <c r="N17" s="8">
        <f t="shared" si="10"/>
        <v>6808</v>
      </c>
      <c r="O17" s="8">
        <f t="shared" si="10"/>
        <v>5520</v>
      </c>
      <c r="P17" s="8">
        <f t="shared" si="10"/>
        <v>4680</v>
      </c>
      <c r="Q17" s="8">
        <f t="shared" si="10"/>
        <v>6162</v>
      </c>
      <c r="R17" s="8">
        <f t="shared" si="10"/>
        <v>6004</v>
      </c>
      <c r="S17" s="11">
        <f t="shared" si="11"/>
        <v>1924</v>
      </c>
      <c r="T17" s="11">
        <f t="shared" si="12"/>
        <v>920</v>
      </c>
      <c r="U17" s="11">
        <f t="shared" si="13"/>
        <v>1140</v>
      </c>
      <c r="V17" s="11">
        <f t="shared" si="14"/>
        <v>1521</v>
      </c>
      <c r="W17" s="11">
        <f t="shared" si="15"/>
        <v>1422</v>
      </c>
      <c r="X17" s="13">
        <f t="shared" si="16"/>
        <v>8732</v>
      </c>
      <c r="Y17" s="13">
        <f t="shared" si="17"/>
        <v>6440</v>
      </c>
      <c r="Z17" s="13">
        <f t="shared" si="5"/>
        <v>5820</v>
      </c>
      <c r="AA17" s="13">
        <f t="shared" si="6"/>
        <v>7683</v>
      </c>
      <c r="AB17" s="13">
        <f t="shared" si="7"/>
        <v>7426</v>
      </c>
      <c r="AD17" s="21">
        <f t="shared" si="8"/>
        <v>36101</v>
      </c>
    </row>
    <row r="18" spans="1:30" x14ac:dyDescent="0.35">
      <c r="A18" s="17" t="s">
        <v>19</v>
      </c>
      <c r="B18" s="17" t="s">
        <v>34</v>
      </c>
      <c r="C18" s="19">
        <v>83.05</v>
      </c>
      <c r="D18" s="1">
        <v>74</v>
      </c>
      <c r="E18" s="1">
        <v>65</v>
      </c>
      <c r="F18" s="1">
        <v>83</v>
      </c>
      <c r="G18" s="1">
        <v>84</v>
      </c>
      <c r="H18" s="1">
        <v>81</v>
      </c>
      <c r="I18" s="5">
        <f t="shared" si="9"/>
        <v>34</v>
      </c>
      <c r="J18" s="5">
        <f t="shared" si="9"/>
        <v>25</v>
      </c>
      <c r="K18" s="5">
        <f t="shared" si="9"/>
        <v>43</v>
      </c>
      <c r="L18" s="5">
        <f t="shared" si="9"/>
        <v>44</v>
      </c>
      <c r="M18" s="5">
        <f t="shared" si="9"/>
        <v>41</v>
      </c>
      <c r="N18" s="8">
        <f t="shared" si="10"/>
        <v>6145.7</v>
      </c>
      <c r="O18" s="8">
        <f t="shared" si="10"/>
        <v>4810</v>
      </c>
      <c r="P18" s="8">
        <f t="shared" si="10"/>
        <v>5395</v>
      </c>
      <c r="Q18" s="8">
        <f t="shared" si="10"/>
        <v>6972</v>
      </c>
      <c r="R18" s="8">
        <f t="shared" si="10"/>
        <v>6804</v>
      </c>
      <c r="S18" s="10">
        <f t="shared" si="11"/>
        <v>1411.85</v>
      </c>
      <c r="T18" s="10">
        <f t="shared" si="12"/>
        <v>925</v>
      </c>
      <c r="U18" s="10">
        <f t="shared" si="13"/>
        <v>1397.5</v>
      </c>
      <c r="V18" s="10">
        <f t="shared" si="14"/>
        <v>1826</v>
      </c>
      <c r="W18" s="10">
        <f t="shared" si="15"/>
        <v>1722</v>
      </c>
      <c r="X18" s="13">
        <f t="shared" si="16"/>
        <v>7557.5499999999993</v>
      </c>
      <c r="Y18" s="13">
        <f t="shared" si="17"/>
        <v>5735</v>
      </c>
      <c r="Z18" s="13">
        <f t="shared" si="5"/>
        <v>6792.5</v>
      </c>
      <c r="AA18" s="13">
        <f t="shared" si="6"/>
        <v>8798</v>
      </c>
      <c r="AB18" s="13">
        <f t="shared" si="7"/>
        <v>8526</v>
      </c>
      <c r="AD18" s="21">
        <f t="shared" si="8"/>
        <v>37409.050000000003</v>
      </c>
    </row>
    <row r="19" spans="1:30" x14ac:dyDescent="0.35">
      <c r="A19" s="17" t="s">
        <v>20</v>
      </c>
      <c r="B19" s="17" t="s">
        <v>28</v>
      </c>
      <c r="C19" s="19">
        <v>65.34</v>
      </c>
      <c r="D19" s="1">
        <v>90</v>
      </c>
      <c r="E19" s="1">
        <v>70</v>
      </c>
      <c r="F19" s="1">
        <v>89</v>
      </c>
      <c r="G19" s="1">
        <v>92</v>
      </c>
      <c r="H19" s="1">
        <v>87</v>
      </c>
      <c r="I19" s="5">
        <f t="shared" si="9"/>
        <v>50</v>
      </c>
      <c r="J19" s="5">
        <f t="shared" si="9"/>
        <v>30</v>
      </c>
      <c r="K19" s="5">
        <f t="shared" si="9"/>
        <v>49</v>
      </c>
      <c r="L19" s="5">
        <f t="shared" si="9"/>
        <v>52</v>
      </c>
      <c r="M19" s="5">
        <f t="shared" si="9"/>
        <v>47</v>
      </c>
      <c r="N19" s="8">
        <f t="shared" si="10"/>
        <v>5880.6</v>
      </c>
      <c r="O19" s="8">
        <f t="shared" si="10"/>
        <v>6300</v>
      </c>
      <c r="P19" s="8">
        <f t="shared" si="10"/>
        <v>6230</v>
      </c>
      <c r="Q19" s="8">
        <f t="shared" si="10"/>
        <v>8188</v>
      </c>
      <c r="R19" s="8">
        <f t="shared" si="10"/>
        <v>8004</v>
      </c>
      <c r="S19" s="10">
        <f t="shared" si="11"/>
        <v>1633.5</v>
      </c>
      <c r="T19" s="10">
        <f t="shared" si="12"/>
        <v>1350</v>
      </c>
      <c r="U19" s="10">
        <f t="shared" si="13"/>
        <v>1715</v>
      </c>
      <c r="V19" s="10">
        <f t="shared" si="14"/>
        <v>2314</v>
      </c>
      <c r="W19" s="10">
        <f t="shared" si="15"/>
        <v>2162</v>
      </c>
      <c r="X19" s="13">
        <f t="shared" si="16"/>
        <v>7514.1</v>
      </c>
      <c r="Y19" s="13">
        <f t="shared" si="17"/>
        <v>7650</v>
      </c>
      <c r="Z19" s="13">
        <f t="shared" si="5"/>
        <v>7945</v>
      </c>
      <c r="AA19" s="13">
        <f t="shared" si="6"/>
        <v>10502</v>
      </c>
      <c r="AB19" s="13">
        <f>R19+W19</f>
        <v>10166</v>
      </c>
      <c r="AD19" s="21">
        <f t="shared" si="8"/>
        <v>43777.1</v>
      </c>
    </row>
    <row r="20" spans="1:30" x14ac:dyDescent="0.35">
      <c r="A20" s="17" t="s">
        <v>21</v>
      </c>
      <c r="B20" s="17" t="s">
        <v>35</v>
      </c>
      <c r="C20" s="19">
        <v>38.78</v>
      </c>
      <c r="D20" s="1">
        <v>10</v>
      </c>
      <c r="E20" s="1">
        <v>75</v>
      </c>
      <c r="F20" s="1">
        <v>95</v>
      </c>
      <c r="G20" s="1">
        <v>99</v>
      </c>
      <c r="H20" s="1">
        <v>93</v>
      </c>
      <c r="I20" s="5">
        <f t="shared" si="9"/>
        <v>0</v>
      </c>
      <c r="J20" s="5">
        <f t="shared" si="9"/>
        <v>35</v>
      </c>
      <c r="K20" s="5">
        <f t="shared" si="9"/>
        <v>55</v>
      </c>
      <c r="L20" s="5">
        <f t="shared" si="9"/>
        <v>59</v>
      </c>
      <c r="M20" s="5">
        <f t="shared" si="9"/>
        <v>53</v>
      </c>
      <c r="N20" s="8">
        <f t="shared" si="10"/>
        <v>387.8</v>
      </c>
      <c r="O20" s="8">
        <f t="shared" si="10"/>
        <v>750</v>
      </c>
      <c r="P20" s="8">
        <f t="shared" si="10"/>
        <v>7125</v>
      </c>
      <c r="Q20" s="8">
        <f t="shared" si="10"/>
        <v>9405</v>
      </c>
      <c r="R20" s="8">
        <f t="shared" si="10"/>
        <v>9207</v>
      </c>
      <c r="S20" s="10">
        <f t="shared" si="11"/>
        <v>0</v>
      </c>
      <c r="T20" s="10">
        <f t="shared" si="12"/>
        <v>175</v>
      </c>
      <c r="U20" s="10">
        <f t="shared" si="13"/>
        <v>2062.5</v>
      </c>
      <c r="V20" s="10">
        <f t="shared" si="14"/>
        <v>2802.5</v>
      </c>
      <c r="W20" s="10">
        <f t="shared" si="15"/>
        <v>2623.5</v>
      </c>
      <c r="X20" s="13">
        <f t="shared" si="16"/>
        <v>387.8</v>
      </c>
      <c r="Y20" s="13">
        <f t="shared" si="17"/>
        <v>925</v>
      </c>
      <c r="Z20" s="13">
        <f t="shared" si="5"/>
        <v>9187.5</v>
      </c>
      <c r="AA20" s="13">
        <f t="shared" si="6"/>
        <v>12207.5</v>
      </c>
      <c r="AB20" s="13">
        <f t="shared" si="7"/>
        <v>11830.5</v>
      </c>
      <c r="AD20" s="21">
        <f t="shared" si="8"/>
        <v>34538.300000000003</v>
      </c>
    </row>
    <row r="21" spans="1:30" x14ac:dyDescent="0.35">
      <c r="N21" s="6"/>
      <c r="O21" s="6"/>
      <c r="P21" s="6"/>
      <c r="Q21" s="6"/>
      <c r="R21" s="6"/>
      <c r="W21" s="6"/>
    </row>
    <row r="22" spans="1:30" x14ac:dyDescent="0.35">
      <c r="A22" s="14" t="s">
        <v>36</v>
      </c>
      <c r="B22" s="14"/>
      <c r="C22" s="15">
        <f>MIN(C4:C20)</f>
        <v>15.16</v>
      </c>
      <c r="D22" s="14">
        <f>MIN(D3:D20)</f>
        <v>10</v>
      </c>
      <c r="E22" s="14">
        <f t="shared" ref="E22:AB22" si="18">MIN(E3:E20)</f>
        <v>10</v>
      </c>
      <c r="F22" s="14">
        <f t="shared" si="18"/>
        <v>12</v>
      </c>
      <c r="G22" s="14">
        <f t="shared" si="18"/>
        <v>11</v>
      </c>
      <c r="H22" s="14">
        <f t="shared" si="18"/>
        <v>13</v>
      </c>
      <c r="I22" s="14">
        <f t="shared" si="18"/>
        <v>0</v>
      </c>
      <c r="J22" s="14">
        <f t="shared" si="18"/>
        <v>0</v>
      </c>
      <c r="K22" s="14">
        <f t="shared" si="18"/>
        <v>0</v>
      </c>
      <c r="L22" s="14">
        <f t="shared" si="18"/>
        <v>0</v>
      </c>
      <c r="M22" s="14">
        <f t="shared" si="18"/>
        <v>0</v>
      </c>
      <c r="N22" s="15">
        <f t="shared" si="18"/>
        <v>325</v>
      </c>
      <c r="O22" s="15">
        <f t="shared" si="18"/>
        <v>153</v>
      </c>
      <c r="P22" s="15">
        <f t="shared" si="18"/>
        <v>183.60000000000002</v>
      </c>
      <c r="Q22" s="15">
        <f t="shared" si="18"/>
        <v>168.3</v>
      </c>
      <c r="R22" s="15">
        <f t="shared" si="18"/>
        <v>198.9</v>
      </c>
      <c r="S22" s="15">
        <f t="shared" si="18"/>
        <v>0</v>
      </c>
      <c r="T22" s="15">
        <f t="shared" si="18"/>
        <v>0</v>
      </c>
      <c r="U22" s="15">
        <f t="shared" si="18"/>
        <v>0</v>
      </c>
      <c r="V22" s="15">
        <f t="shared" si="18"/>
        <v>0</v>
      </c>
      <c r="W22" s="15">
        <f t="shared" si="18"/>
        <v>0</v>
      </c>
      <c r="X22" s="15">
        <f t="shared" si="18"/>
        <v>325</v>
      </c>
      <c r="Y22" s="15">
        <f t="shared" si="18"/>
        <v>153</v>
      </c>
      <c r="Z22" s="15">
        <f t="shared" si="18"/>
        <v>183.60000000000002</v>
      </c>
      <c r="AA22" s="15">
        <f t="shared" si="18"/>
        <v>168.3</v>
      </c>
      <c r="AB22" s="15">
        <f t="shared" si="18"/>
        <v>198.9</v>
      </c>
      <c r="AD22" s="15">
        <f t="shared" ref="AD22" si="19">MIN(AD3:AD20)</f>
        <v>1162.8000000000002</v>
      </c>
    </row>
    <row r="23" spans="1:30" x14ac:dyDescent="0.35">
      <c r="A23" s="14" t="s">
        <v>37</v>
      </c>
      <c r="B23" s="14"/>
      <c r="C23" s="15">
        <f>MAX(C4:C20)</f>
        <v>83.05</v>
      </c>
      <c r="D23" s="14">
        <f>MAX(D4:D20)</f>
        <v>92</v>
      </c>
      <c r="E23" s="14">
        <f t="shared" ref="E23:AB23" si="20">MAX(E4:E20)</f>
        <v>100</v>
      </c>
      <c r="F23" s="14">
        <f t="shared" si="20"/>
        <v>95</v>
      </c>
      <c r="G23" s="14">
        <f t="shared" si="20"/>
        <v>99</v>
      </c>
      <c r="H23" s="14">
        <f t="shared" si="20"/>
        <v>93</v>
      </c>
      <c r="I23" s="14">
        <f t="shared" si="20"/>
        <v>52</v>
      </c>
      <c r="J23" s="14">
        <f t="shared" si="20"/>
        <v>60</v>
      </c>
      <c r="K23" s="14">
        <f t="shared" si="20"/>
        <v>55</v>
      </c>
      <c r="L23" s="14">
        <f t="shared" si="20"/>
        <v>59</v>
      </c>
      <c r="M23" s="14">
        <f t="shared" si="20"/>
        <v>53</v>
      </c>
      <c r="N23" s="15">
        <f t="shared" si="20"/>
        <v>6808</v>
      </c>
      <c r="O23" s="15">
        <f t="shared" si="20"/>
        <v>7000</v>
      </c>
      <c r="P23" s="15">
        <f t="shared" si="20"/>
        <v>7125</v>
      </c>
      <c r="Q23" s="15">
        <f t="shared" si="20"/>
        <v>9405</v>
      </c>
      <c r="R23" s="15">
        <f t="shared" si="20"/>
        <v>9207</v>
      </c>
      <c r="S23" s="15">
        <f t="shared" si="20"/>
        <v>1924</v>
      </c>
      <c r="T23" s="15">
        <f t="shared" si="20"/>
        <v>2100</v>
      </c>
      <c r="U23" s="15">
        <f t="shared" si="20"/>
        <v>2062.5</v>
      </c>
      <c r="V23" s="15">
        <f t="shared" si="20"/>
        <v>2802.5</v>
      </c>
      <c r="W23" s="15">
        <f t="shared" si="20"/>
        <v>2623.5</v>
      </c>
      <c r="X23" s="15">
        <f t="shared" si="20"/>
        <v>8732</v>
      </c>
      <c r="Y23" s="15">
        <f t="shared" si="20"/>
        <v>9100</v>
      </c>
      <c r="Z23" s="15">
        <f t="shared" si="20"/>
        <v>9187.5</v>
      </c>
      <c r="AA23" s="15">
        <f t="shared" si="20"/>
        <v>12207.5</v>
      </c>
      <c r="AB23" s="15">
        <f t="shared" si="20"/>
        <v>11830.5</v>
      </c>
      <c r="AD23" s="15">
        <f t="shared" ref="AD23" si="21">MAX(AD4:AD20)</f>
        <v>43777.1</v>
      </c>
    </row>
    <row r="24" spans="1:30" x14ac:dyDescent="0.35">
      <c r="A24" s="14" t="s">
        <v>38</v>
      </c>
      <c r="B24" s="14"/>
      <c r="C24" s="15">
        <f>AVERAGE(C4:C20)</f>
        <v>36.99647058823529</v>
      </c>
      <c r="D24" s="16">
        <f>AVERAGE(D4:D20)</f>
        <v>55.176470588235297</v>
      </c>
      <c r="E24" s="16">
        <f t="shared" ref="E24:AB24" si="22">AVERAGE(E4:E20)</f>
        <v>50.882352941176471</v>
      </c>
      <c r="F24" s="16">
        <f t="shared" si="22"/>
        <v>52.941176470588232</v>
      </c>
      <c r="G24" s="16">
        <f t="shared" si="22"/>
        <v>54.058823529411768</v>
      </c>
      <c r="H24" s="16">
        <f t="shared" si="22"/>
        <v>51.294117647058826</v>
      </c>
      <c r="I24" s="16">
        <f t="shared" si="22"/>
        <v>20.882352941176471</v>
      </c>
      <c r="J24" s="16">
        <f t="shared" si="22"/>
        <v>17.058823529411764</v>
      </c>
      <c r="K24" s="16">
        <f t="shared" si="22"/>
        <v>18</v>
      </c>
      <c r="L24" s="16">
        <f t="shared" si="22"/>
        <v>19.235294117647058</v>
      </c>
      <c r="M24" s="16">
        <f t="shared" si="22"/>
        <v>17</v>
      </c>
      <c r="N24" s="15">
        <f t="shared" si="22"/>
        <v>2329.0764705882357</v>
      </c>
      <c r="O24" s="15">
        <f t="shared" si="22"/>
        <v>3071.0588235294117</v>
      </c>
      <c r="P24" s="15">
        <f t="shared" si="22"/>
        <v>3002.8588235294119</v>
      </c>
      <c r="Q24" s="15">
        <f t="shared" si="22"/>
        <v>3502.2529411764708</v>
      </c>
      <c r="R24" s="15">
        <f t="shared" si="22"/>
        <v>3410.9941176470588</v>
      </c>
      <c r="S24" s="15">
        <f t="shared" si="22"/>
        <v>503.76764705882351</v>
      </c>
      <c r="T24" s="15">
        <f t="shared" si="22"/>
        <v>538.23529411764707</v>
      </c>
      <c r="U24" s="15">
        <f t="shared" si="22"/>
        <v>539.11764705882354</v>
      </c>
      <c r="V24" s="15">
        <f t="shared" si="22"/>
        <v>742.82352941176475</v>
      </c>
      <c r="W24" s="15">
        <f t="shared" si="22"/>
        <v>681.38235294117646</v>
      </c>
      <c r="X24" s="15">
        <f t="shared" si="22"/>
        <v>2832.8441176470587</v>
      </c>
      <c r="Y24" s="15">
        <f t="shared" si="22"/>
        <v>3609.294117647059</v>
      </c>
      <c r="Z24" s="15">
        <f t="shared" si="22"/>
        <v>3541.9764705882353</v>
      </c>
      <c r="AA24" s="15">
        <f t="shared" si="22"/>
        <v>4245.0764705882357</v>
      </c>
      <c r="AB24" s="15">
        <f t="shared" si="22"/>
        <v>4092.376470588235</v>
      </c>
      <c r="AD24" s="15">
        <f t="shared" ref="AD24" si="23">AVERAGE(AD4:AD20)</f>
        <v>18321.567647058822</v>
      </c>
    </row>
    <row r="25" spans="1:30" x14ac:dyDescent="0.35">
      <c r="A25" s="14" t="s">
        <v>39</v>
      </c>
      <c r="B25" s="14"/>
      <c r="C25" s="15">
        <f>SUM(C4:C20)</f>
        <v>628.93999999999994</v>
      </c>
      <c r="D25" s="14">
        <f>SUM(D4:D20)</f>
        <v>938</v>
      </c>
      <c r="E25" s="14">
        <f t="shared" ref="E25:R25" si="24">SUM(E4:E20)</f>
        <v>865</v>
      </c>
      <c r="F25" s="14">
        <f t="shared" si="24"/>
        <v>900</v>
      </c>
      <c r="G25" s="14">
        <f t="shared" si="24"/>
        <v>919</v>
      </c>
      <c r="H25" s="14">
        <f t="shared" si="24"/>
        <v>872</v>
      </c>
      <c r="I25" s="14">
        <f t="shared" si="24"/>
        <v>355</v>
      </c>
      <c r="J25" s="14">
        <f t="shared" si="24"/>
        <v>290</v>
      </c>
      <c r="K25" s="14">
        <f t="shared" si="24"/>
        <v>306</v>
      </c>
      <c r="L25" s="14">
        <f t="shared" si="24"/>
        <v>327</v>
      </c>
      <c r="M25" s="14">
        <f t="shared" si="24"/>
        <v>289</v>
      </c>
      <c r="N25" s="15">
        <f t="shared" si="24"/>
        <v>39594.300000000003</v>
      </c>
      <c r="O25" s="15">
        <f t="shared" si="24"/>
        <v>52208</v>
      </c>
      <c r="P25" s="15">
        <f t="shared" si="24"/>
        <v>51048.6</v>
      </c>
      <c r="Q25" s="15">
        <f t="shared" si="24"/>
        <v>59538.3</v>
      </c>
      <c r="R25" s="15">
        <f t="shared" si="24"/>
        <v>57986.9</v>
      </c>
      <c r="S25" s="15">
        <f t="shared" ref="S25:AB25" si="25">MIN(S6:S23)</f>
        <v>0</v>
      </c>
      <c r="T25" s="15">
        <f t="shared" si="25"/>
        <v>0</v>
      </c>
      <c r="U25" s="15">
        <f t="shared" si="25"/>
        <v>0</v>
      </c>
      <c r="V25" s="15">
        <f t="shared" si="25"/>
        <v>0</v>
      </c>
      <c r="W25" s="15">
        <f t="shared" si="25"/>
        <v>0</v>
      </c>
      <c r="X25" s="15">
        <f t="shared" si="25"/>
        <v>325</v>
      </c>
      <c r="Y25" s="15">
        <f t="shared" si="25"/>
        <v>153</v>
      </c>
      <c r="Z25" s="15">
        <f t="shared" si="25"/>
        <v>183.60000000000002</v>
      </c>
      <c r="AA25" s="15">
        <f t="shared" si="25"/>
        <v>168.3</v>
      </c>
      <c r="AB25" s="15">
        <f t="shared" si="25"/>
        <v>198.9</v>
      </c>
      <c r="AD25" s="15">
        <f t="shared" ref="AD25" si="26">SUM(AD4:AD20)</f>
        <v>311466.64999999997</v>
      </c>
    </row>
  </sheetData>
  <pageMargins left="0.7" right="0.7" top="0.75" bottom="0.75" header="0.3" footer="0.3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MONEISSH A.G</dc:creator>
  <cp:lastModifiedBy>MONEISSH A.G</cp:lastModifiedBy>
  <cp:lastPrinted>2024-11-06T18:05:05Z</cp:lastPrinted>
  <dcterms:created xsi:type="dcterms:W3CDTF">2024-11-06T13:01:45Z</dcterms:created>
  <dcterms:modified xsi:type="dcterms:W3CDTF">2024-11-06T18:09:19Z</dcterms:modified>
</cp:coreProperties>
</file>